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10.226.112.52\SienFolder\旧施設支援課\★施設運営係\02_軽費・ケアハウス\★R6　軽費\80_加算届\"/>
    </mc:Choice>
  </mc:AlternateContent>
  <xr:revisionPtr revIDLastSave="0" documentId="8_{152D4FB3-FB7F-41CA-AF87-608AD3C29E01}" xr6:coauthVersionLast="47" xr6:coauthVersionMax="47" xr10:uidLastSave="{00000000-0000-0000-0000-000000000000}"/>
  <bookViews>
    <workbookView xWindow="28680" yWindow="-120" windowWidth="29040" windowHeight="15720" activeTab="4" xr2:uid="{00000000-000D-0000-FFFF-FFFF00000000}"/>
  </bookViews>
  <sheets>
    <sheet name="提出書類一覧" sheetId="1" r:id="rId1"/>
    <sheet name="届出書（別紙2）" sheetId="5" r:id="rId2"/>
    <sheet name="別紙１ー1" sheetId="6" r:id="rId3"/>
    <sheet name="備考（1）" sheetId="7" r:id="rId4"/>
    <sheet name="別紙１－２" sheetId="8" r:id="rId5"/>
    <sheet name="備考（1－2）" sheetId="9" r:id="rId6"/>
    <sheet name="別紙12-2" sheetId="17" r:id="rId7"/>
    <sheet name="別紙14-6" sheetId="18" r:id="rId8"/>
    <sheet name="別紙28" sheetId="19" r:id="rId9"/>
    <sheet name="別紙32" sheetId="20" r:id="rId10"/>
    <sheet name="別紙32-2" sheetId="21" r:id="rId11"/>
    <sheet name="別紙33" sheetId="22" r:id="rId12"/>
    <sheet name="別紙34-2" sheetId="23" r:id="rId13"/>
    <sheet name="別紙35" sheetId="24" r:id="rId14"/>
    <sheet name="参考計算書Ａ（有資格者の割合）" sheetId="2" r:id="rId15"/>
    <sheet name="参考計算書B（勤続年数）" sheetId="3" r:id="rId16"/>
    <sheet name="参考計算書Ｃ（常勤職員の割合）" sheetId="4" r:id="rId17"/>
    <sheet name="参考様式１（勤務表）" sheetId="10" r:id="rId18"/>
    <sheet name="参考様式１（勤務表_シフト記号表）" sheetId="11" r:id="rId19"/>
    <sheet name="プルダウン・リスト" sheetId="15" state="hidden" r:id="rId20"/>
    <sheet name="記入方法" sheetId="12" r:id="rId21"/>
    <sheet name="【記載例】参考様式１（勤務表）" sheetId="13" r:id="rId22"/>
    <sheet name="【記載例】参考様式１（勤務表_シフト記号表）" sheetId="14" r:id="rId23"/>
    <sheet name="別紙5" sheetId="16" r:id="rId24"/>
    <sheet name="参考様式（短期利用）" sheetId="25" r:id="rId25"/>
  </sheets>
  <definedNames>
    <definedName name="_xlnm.Print_Area" localSheetId="6">'別紙12-2'!$A$1:$AH$70</definedName>
    <definedName name="_xlnm.Print_Area" localSheetId="7">'別紙14-6'!$A$1:$AE$59</definedName>
    <definedName name="_xlnm.Print_Titles" localSheetId="0">提出書類一覧!$2:$2</definedName>
    <definedName name="職種">プルダウン・リスト!$C$21:$L$21</definedName>
    <definedName name="生活相談員">プルダウン・リスト!$D$22:$D$31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4" i="17" l="1"/>
  <c r="T24" i="17"/>
  <c r="D47" i="14"/>
  <c r="L46" i="14"/>
  <c r="L45" i="14"/>
  <c r="L47" i="14" s="1"/>
  <c r="D44" i="14"/>
  <c r="L43" i="14"/>
  <c r="L44" i="14" s="1"/>
  <c r="L42" i="14"/>
  <c r="D41" i="14"/>
  <c r="L40" i="14"/>
  <c r="L39" i="14"/>
  <c r="L41" i="14" s="1"/>
  <c r="D38" i="14"/>
  <c r="D37" i="14"/>
  <c r="D36" i="14"/>
  <c r="D35" i="14"/>
  <c r="D34" i="14"/>
  <c r="D33" i="14"/>
  <c r="D32" i="14"/>
  <c r="D31" i="14"/>
  <c r="D30" i="14"/>
  <c r="D29" i="14"/>
  <c r="D28" i="14"/>
  <c r="D27" i="14"/>
  <c r="D26" i="14"/>
  <c r="D25" i="14"/>
  <c r="D24" i="14"/>
  <c r="D23" i="14"/>
  <c r="L22" i="14"/>
  <c r="D22" i="14"/>
  <c r="L21" i="14"/>
  <c r="D21" i="14"/>
  <c r="L20" i="14"/>
  <c r="D20" i="14"/>
  <c r="L19" i="14"/>
  <c r="D19" i="14"/>
  <c r="L18" i="14"/>
  <c r="D18" i="14"/>
  <c r="L17" i="14"/>
  <c r="D17" i="14"/>
  <c r="L16" i="14"/>
  <c r="D16" i="14"/>
  <c r="L15" i="14"/>
  <c r="D15" i="14"/>
  <c r="L14" i="14"/>
  <c r="D14" i="14"/>
  <c r="L13" i="14"/>
  <c r="D13" i="14"/>
  <c r="L12" i="14"/>
  <c r="D12" i="14"/>
  <c r="L11" i="14"/>
  <c r="D11" i="14"/>
  <c r="L10" i="14"/>
  <c r="D10" i="14"/>
  <c r="L9" i="14"/>
  <c r="D9" i="14"/>
  <c r="L8" i="14"/>
  <c r="D8" i="14"/>
  <c r="L7" i="14"/>
  <c r="D7" i="14"/>
  <c r="L6" i="14"/>
  <c r="D6" i="14"/>
  <c r="AA96" i="13"/>
  <c r="AF91" i="13"/>
  <c r="AA91" i="13"/>
  <c r="P91" i="13"/>
  <c r="K91" i="13"/>
  <c r="U91" i="13" s="1"/>
  <c r="P96" i="13" s="1"/>
  <c r="AA90" i="13"/>
  <c r="P90" i="13"/>
  <c r="K90" i="13"/>
  <c r="AH88" i="13"/>
  <c r="AF90" i="13" s="1"/>
  <c r="AM86" i="13"/>
  <c r="AJ86" i="13"/>
  <c r="AH86" i="13"/>
  <c r="W86" i="13"/>
  <c r="K96" i="13" s="1"/>
  <c r="T86" i="13"/>
  <c r="R86" i="13"/>
  <c r="O84" i="13"/>
  <c r="BA76" i="13"/>
  <c r="AZ76" i="13"/>
  <c r="AY76" i="13"/>
  <c r="AX76" i="13"/>
  <c r="AW76" i="13"/>
  <c r="AV76" i="13"/>
  <c r="AU76" i="13"/>
  <c r="AT76" i="13"/>
  <c r="AS76" i="13"/>
  <c r="AR76" i="13"/>
  <c r="AQ76" i="13"/>
  <c r="AP76" i="13"/>
  <c r="AO76" i="13"/>
  <c r="AN76" i="13"/>
  <c r="AM76" i="13"/>
  <c r="AL76" i="13"/>
  <c r="AK76" i="13"/>
  <c r="AJ76" i="13"/>
  <c r="AI76" i="13"/>
  <c r="AH76" i="13"/>
  <c r="AG76" i="13"/>
  <c r="AF76" i="13"/>
  <c r="AE76" i="13"/>
  <c r="AD76" i="13"/>
  <c r="AC76" i="13"/>
  <c r="AB76" i="13"/>
  <c r="AA76" i="13"/>
  <c r="Z76" i="13"/>
  <c r="Y76" i="13"/>
  <c r="X76" i="13"/>
  <c r="W76" i="13"/>
  <c r="BB76" i="13" s="1"/>
  <c r="BD76" i="13" s="1"/>
  <c r="H76" i="13"/>
  <c r="F76" i="13"/>
  <c r="BA74" i="13"/>
  <c r="AZ74" i="13"/>
  <c r="AY74" i="13"/>
  <c r="AX74" i="13"/>
  <c r="AW74" i="13"/>
  <c r="AV74" i="13"/>
  <c r="AU74" i="13"/>
  <c r="AT74" i="13"/>
  <c r="AS74" i="13"/>
  <c r="AR74" i="13"/>
  <c r="AQ74" i="13"/>
  <c r="AP74" i="13"/>
  <c r="AO74" i="13"/>
  <c r="AN74" i="13"/>
  <c r="AM74" i="13"/>
  <c r="AL74" i="13"/>
  <c r="AK74" i="13"/>
  <c r="AJ74" i="13"/>
  <c r="AI74" i="13"/>
  <c r="AH74" i="13"/>
  <c r="AG74" i="13"/>
  <c r="AF74" i="13"/>
  <c r="AE74" i="13"/>
  <c r="AD74" i="13"/>
  <c r="AC74" i="13"/>
  <c r="AB74" i="13"/>
  <c r="AA74" i="13"/>
  <c r="Z74" i="13"/>
  <c r="Y74" i="13"/>
  <c r="X74" i="13"/>
  <c r="W74" i="13"/>
  <c r="H74" i="13"/>
  <c r="F74" i="13"/>
  <c r="BA72" i="13"/>
  <c r="AZ72" i="13"/>
  <c r="AY72" i="13"/>
  <c r="AX72" i="13"/>
  <c r="AW72" i="13"/>
  <c r="AV72" i="13"/>
  <c r="AU72" i="13"/>
  <c r="AT72" i="13"/>
  <c r="AS72" i="13"/>
  <c r="AR72" i="13"/>
  <c r="AQ72" i="13"/>
  <c r="AP72" i="13"/>
  <c r="AO72" i="13"/>
  <c r="AN72" i="13"/>
  <c r="AM72" i="13"/>
  <c r="AL72" i="13"/>
  <c r="AK72" i="13"/>
  <c r="AJ72" i="13"/>
  <c r="AI72" i="13"/>
  <c r="AH72" i="13"/>
  <c r="AG72" i="13"/>
  <c r="AF72" i="13"/>
  <c r="AE72" i="13"/>
  <c r="AD72" i="13"/>
  <c r="AC72" i="13"/>
  <c r="AB72" i="13"/>
  <c r="AA72" i="13"/>
  <c r="Z72" i="13"/>
  <c r="Y72" i="13"/>
  <c r="X72" i="13"/>
  <c r="W72" i="13"/>
  <c r="H72" i="13"/>
  <c r="F72" i="13"/>
  <c r="BA70" i="13"/>
  <c r="AZ70" i="13"/>
  <c r="AY70" i="13"/>
  <c r="AX70" i="13"/>
  <c r="AW70" i="13"/>
  <c r="AV70" i="13"/>
  <c r="AU70" i="13"/>
  <c r="AT70" i="13"/>
  <c r="AS70" i="13"/>
  <c r="AR70" i="13"/>
  <c r="AQ70" i="13"/>
  <c r="AP70" i="13"/>
  <c r="AO70" i="13"/>
  <c r="AN70" i="13"/>
  <c r="AM70" i="13"/>
  <c r="AL70" i="13"/>
  <c r="AK70" i="13"/>
  <c r="AJ70" i="13"/>
  <c r="AI70" i="13"/>
  <c r="AH70" i="13"/>
  <c r="AG70" i="13"/>
  <c r="AF70" i="13"/>
  <c r="AE70" i="13"/>
  <c r="AD70" i="13"/>
  <c r="AC70" i="13"/>
  <c r="AB70" i="13"/>
  <c r="AA70" i="13"/>
  <c r="Z70" i="13"/>
  <c r="BB70" i="13" s="1"/>
  <c r="BD70" i="13" s="1"/>
  <c r="Y70" i="13"/>
  <c r="X70" i="13"/>
  <c r="W70" i="13"/>
  <c r="H70" i="13"/>
  <c r="F70" i="13"/>
  <c r="BA68" i="13"/>
  <c r="AZ68" i="13"/>
  <c r="AY68" i="13"/>
  <c r="AX68" i="13"/>
  <c r="AW68" i="13"/>
  <c r="AV68" i="13"/>
  <c r="AU68" i="13"/>
  <c r="AT68" i="13"/>
  <c r="AS68" i="13"/>
  <c r="AR68" i="13"/>
  <c r="AQ68" i="13"/>
  <c r="AP68" i="13"/>
  <c r="AO68" i="13"/>
  <c r="AN68" i="13"/>
  <c r="AM68" i="13"/>
  <c r="AL68" i="13"/>
  <c r="AK68" i="13"/>
  <c r="AJ68" i="13"/>
  <c r="AI68" i="13"/>
  <c r="AH68" i="13"/>
  <c r="AG68" i="13"/>
  <c r="AF68" i="13"/>
  <c r="AE68" i="13"/>
  <c r="AD68" i="13"/>
  <c r="AC68" i="13"/>
  <c r="AB68" i="13"/>
  <c r="AA68" i="13"/>
  <c r="Z68" i="13"/>
  <c r="Y68" i="13"/>
  <c r="X68" i="13"/>
  <c r="W68" i="13"/>
  <c r="H68" i="13"/>
  <c r="F68" i="13"/>
  <c r="BA66" i="13"/>
  <c r="AZ66" i="13"/>
  <c r="AY66" i="13"/>
  <c r="AX66" i="13"/>
  <c r="AW66" i="13"/>
  <c r="AV66" i="13"/>
  <c r="AU66" i="13"/>
  <c r="AT66" i="13"/>
  <c r="AS66" i="13"/>
  <c r="AR66" i="13"/>
  <c r="AQ66" i="13"/>
  <c r="AP66" i="13"/>
  <c r="AO66" i="13"/>
  <c r="AN66" i="13"/>
  <c r="AM66" i="13"/>
  <c r="AL66" i="13"/>
  <c r="AK66" i="13"/>
  <c r="AJ66" i="13"/>
  <c r="AI66" i="13"/>
  <c r="AH66" i="13"/>
  <c r="AG66" i="13"/>
  <c r="AF66" i="13"/>
  <c r="AE66" i="13"/>
  <c r="AD66" i="13"/>
  <c r="AC66" i="13"/>
  <c r="BB66" i="13" s="1"/>
  <c r="BD66" i="13" s="1"/>
  <c r="AB66" i="13"/>
  <c r="AA66" i="13"/>
  <c r="Z66" i="13"/>
  <c r="Y66" i="13"/>
  <c r="X66" i="13"/>
  <c r="W66" i="13"/>
  <c r="H66" i="13"/>
  <c r="F66" i="13"/>
  <c r="BA64" i="13"/>
  <c r="AZ64" i="13"/>
  <c r="AY64" i="13"/>
  <c r="AX64" i="13"/>
  <c r="AW64" i="13"/>
  <c r="AV64" i="13"/>
  <c r="AU64" i="13"/>
  <c r="AT64" i="13"/>
  <c r="AS64" i="13"/>
  <c r="AR64" i="13"/>
  <c r="AQ64" i="13"/>
  <c r="AP64" i="13"/>
  <c r="AO64" i="13"/>
  <c r="AN64" i="13"/>
  <c r="AM64" i="13"/>
  <c r="AL64" i="13"/>
  <c r="AK64" i="13"/>
  <c r="AJ64" i="13"/>
  <c r="AI64" i="13"/>
  <c r="AH64" i="13"/>
  <c r="AG64" i="13"/>
  <c r="AF64" i="13"/>
  <c r="AE64" i="13"/>
  <c r="AD64" i="13"/>
  <c r="AC64" i="13"/>
  <c r="AB64" i="13"/>
  <c r="AA64" i="13"/>
  <c r="Z64" i="13"/>
  <c r="Y64" i="13"/>
  <c r="X64" i="13"/>
  <c r="W64" i="13"/>
  <c r="H64" i="13"/>
  <c r="F64" i="13"/>
  <c r="BA62" i="13"/>
  <c r="AZ62" i="13"/>
  <c r="AY62" i="13"/>
  <c r="AX62" i="13"/>
  <c r="AW62" i="13"/>
  <c r="AV62" i="13"/>
  <c r="AU62" i="13"/>
  <c r="AT62" i="13"/>
  <c r="AS62" i="13"/>
  <c r="AR62" i="13"/>
  <c r="AQ62" i="13"/>
  <c r="AP62" i="13"/>
  <c r="AO62" i="13"/>
  <c r="AN62" i="13"/>
  <c r="AM62" i="13"/>
  <c r="AL62" i="13"/>
  <c r="AK62" i="13"/>
  <c r="AJ62" i="13"/>
  <c r="AI62" i="13"/>
  <c r="AH62" i="13"/>
  <c r="AG62" i="13"/>
  <c r="BB62" i="13" s="1"/>
  <c r="BD62" i="13" s="1"/>
  <c r="AF62" i="13"/>
  <c r="AE62" i="13"/>
  <c r="AD62" i="13"/>
  <c r="AC62" i="13"/>
  <c r="AB62" i="13"/>
  <c r="AA62" i="13"/>
  <c r="Z62" i="13"/>
  <c r="Y62" i="13"/>
  <c r="X62" i="13"/>
  <c r="W62" i="13"/>
  <c r="H62" i="13"/>
  <c r="F62" i="13"/>
  <c r="BA60" i="13"/>
  <c r="AZ60" i="13"/>
  <c r="AY60" i="13"/>
  <c r="AX60" i="13"/>
  <c r="AW60" i="13"/>
  <c r="AV60" i="13"/>
  <c r="AU60" i="13"/>
  <c r="AT60" i="13"/>
  <c r="AS60" i="13"/>
  <c r="AR60" i="13"/>
  <c r="AQ60" i="13"/>
  <c r="AP60" i="13"/>
  <c r="AO60" i="13"/>
  <c r="AN60" i="13"/>
  <c r="AM60" i="13"/>
  <c r="AL60" i="13"/>
  <c r="BB60" i="13" s="1"/>
  <c r="BD60" i="13" s="1"/>
  <c r="AK60" i="13"/>
  <c r="AJ60" i="13"/>
  <c r="AI60" i="13"/>
  <c r="AH60" i="13"/>
  <c r="AG60" i="13"/>
  <c r="AF60" i="13"/>
  <c r="AE60" i="13"/>
  <c r="AD60" i="13"/>
  <c r="AC60" i="13"/>
  <c r="AB60" i="13"/>
  <c r="AA60" i="13"/>
  <c r="Z60" i="13"/>
  <c r="Y60" i="13"/>
  <c r="X60" i="13"/>
  <c r="W60" i="13"/>
  <c r="H60" i="13"/>
  <c r="F60" i="13"/>
  <c r="BA58" i="13"/>
  <c r="AZ58" i="13"/>
  <c r="AY58" i="13"/>
  <c r="AX58" i="13"/>
  <c r="AW58" i="13"/>
  <c r="AV58" i="13"/>
  <c r="AU58" i="13"/>
  <c r="AT58" i="13"/>
  <c r="AS58" i="13"/>
  <c r="AR58" i="13"/>
  <c r="AQ58" i="13"/>
  <c r="AP58" i="13"/>
  <c r="AO58" i="13"/>
  <c r="AN58" i="13"/>
  <c r="AM58" i="13"/>
  <c r="AL58" i="13"/>
  <c r="AK58" i="13"/>
  <c r="AJ58" i="13"/>
  <c r="AI58" i="13"/>
  <c r="AH58" i="13"/>
  <c r="AG58" i="13"/>
  <c r="AF58" i="13"/>
  <c r="AE58" i="13"/>
  <c r="AD58" i="13"/>
  <c r="AC58" i="13"/>
  <c r="AB58" i="13"/>
  <c r="AA58" i="13"/>
  <c r="Z58" i="13"/>
  <c r="Y58" i="13"/>
  <c r="X58" i="13"/>
  <c r="W58" i="13"/>
  <c r="BB58" i="13" s="1"/>
  <c r="BD58" i="13" s="1"/>
  <c r="H58" i="13"/>
  <c r="F58" i="13"/>
  <c r="BA56" i="13"/>
  <c r="AZ56" i="13"/>
  <c r="AY56" i="13"/>
  <c r="AX56" i="13"/>
  <c r="AW56" i="13"/>
  <c r="AV56" i="13"/>
  <c r="AU56" i="13"/>
  <c r="AT56" i="13"/>
  <c r="AS56" i="13"/>
  <c r="AR56" i="13"/>
  <c r="AQ56" i="13"/>
  <c r="AP56" i="13"/>
  <c r="AO56" i="13"/>
  <c r="AN56" i="13"/>
  <c r="AM56" i="13"/>
  <c r="AL56" i="13"/>
  <c r="AK56" i="13"/>
  <c r="AJ56" i="13"/>
  <c r="AI56" i="13"/>
  <c r="AH56" i="13"/>
  <c r="AG56" i="13"/>
  <c r="AF56" i="13"/>
  <c r="AE56" i="13"/>
  <c r="AD56" i="13"/>
  <c r="AC56" i="13"/>
  <c r="AB56" i="13"/>
  <c r="AA56" i="13"/>
  <c r="Z56" i="13"/>
  <c r="Y56" i="13"/>
  <c r="X56" i="13"/>
  <c r="W56" i="13"/>
  <c r="BB56" i="13" s="1"/>
  <c r="BD56" i="13" s="1"/>
  <c r="H56" i="13"/>
  <c r="F56" i="13"/>
  <c r="BA54" i="13"/>
  <c r="AZ54" i="13"/>
  <c r="AY54" i="13"/>
  <c r="AX54" i="13"/>
  <c r="AW54" i="13"/>
  <c r="AV54" i="13"/>
  <c r="AU54" i="13"/>
  <c r="AT54" i="13"/>
  <c r="AS54" i="13"/>
  <c r="AR54" i="13"/>
  <c r="AQ54" i="13"/>
  <c r="AP54" i="13"/>
  <c r="AO54" i="13"/>
  <c r="AN54" i="13"/>
  <c r="AM54" i="13"/>
  <c r="AL54" i="13"/>
  <c r="AK54" i="13"/>
  <c r="AJ54" i="13"/>
  <c r="AI54" i="13"/>
  <c r="AH54" i="13"/>
  <c r="AG54" i="13"/>
  <c r="AF54" i="13"/>
  <c r="AE54" i="13"/>
  <c r="AD54" i="13"/>
  <c r="AC54" i="13"/>
  <c r="AB54" i="13"/>
  <c r="AA54" i="13"/>
  <c r="Z54" i="13"/>
  <c r="Y54" i="13"/>
  <c r="X54" i="13"/>
  <c r="BB54" i="13" s="1"/>
  <c r="BD54" i="13" s="1"/>
  <c r="W54" i="13"/>
  <c r="H54" i="13"/>
  <c r="F54" i="13"/>
  <c r="BA52" i="13"/>
  <c r="AZ52" i="13"/>
  <c r="AY52" i="13"/>
  <c r="AX52" i="13"/>
  <c r="AW52" i="13"/>
  <c r="AV52" i="13"/>
  <c r="AU52" i="13"/>
  <c r="AT52" i="13"/>
  <c r="AS52" i="13"/>
  <c r="AR52" i="13"/>
  <c r="AQ52" i="13"/>
  <c r="AP52" i="13"/>
  <c r="AO52" i="13"/>
  <c r="AN52" i="13"/>
  <c r="AM52" i="13"/>
  <c r="AL52" i="13"/>
  <c r="AK52" i="13"/>
  <c r="AJ52" i="13"/>
  <c r="AI52" i="13"/>
  <c r="AH52" i="13"/>
  <c r="AG52" i="13"/>
  <c r="AF52" i="13"/>
  <c r="AE52" i="13"/>
  <c r="AD52" i="13"/>
  <c r="AC52" i="13"/>
  <c r="AB52" i="13"/>
  <c r="AA52" i="13"/>
  <c r="Z52" i="13"/>
  <c r="Y52" i="13"/>
  <c r="X52" i="13"/>
  <c r="W52" i="13"/>
  <c r="BB52" i="13" s="1"/>
  <c r="BD52" i="13" s="1"/>
  <c r="H52" i="13"/>
  <c r="F52" i="13"/>
  <c r="BA50" i="13"/>
  <c r="AZ50" i="13"/>
  <c r="AY50" i="13"/>
  <c r="AX50" i="13"/>
  <c r="AW50" i="13"/>
  <c r="AV50" i="13"/>
  <c r="AU50" i="13"/>
  <c r="AT50" i="13"/>
  <c r="AS50" i="13"/>
  <c r="AR50" i="13"/>
  <c r="AQ50" i="13"/>
  <c r="AP50" i="13"/>
  <c r="AO50" i="13"/>
  <c r="AN50" i="13"/>
  <c r="AM50" i="13"/>
  <c r="AL50" i="13"/>
  <c r="AK50" i="13"/>
  <c r="AJ50" i="13"/>
  <c r="AI50" i="13"/>
  <c r="AH50" i="13"/>
  <c r="AG50" i="13"/>
  <c r="AF50" i="13"/>
  <c r="AE50" i="13"/>
  <c r="AD50" i="13"/>
  <c r="AC50" i="13"/>
  <c r="BB50" i="13" s="1"/>
  <c r="BD50" i="13" s="1"/>
  <c r="AB50" i="13"/>
  <c r="AA50" i="13"/>
  <c r="Z50" i="13"/>
  <c r="Y50" i="13"/>
  <c r="X50" i="13"/>
  <c r="W50" i="13"/>
  <c r="H50" i="13"/>
  <c r="F50" i="13"/>
  <c r="BA48" i="13"/>
  <c r="AZ48" i="13"/>
  <c r="AY48" i="13"/>
  <c r="AX48" i="13"/>
  <c r="AW48" i="13"/>
  <c r="AV48" i="13"/>
  <c r="AU48" i="13"/>
  <c r="AT48" i="13"/>
  <c r="AS48" i="13"/>
  <c r="AR48" i="13"/>
  <c r="AQ48" i="13"/>
  <c r="AP48" i="13"/>
  <c r="AO48" i="13"/>
  <c r="AN48" i="13"/>
  <c r="AM48" i="13"/>
  <c r="AL48" i="13"/>
  <c r="AK48" i="13"/>
  <c r="AJ48" i="13"/>
  <c r="AI48" i="13"/>
  <c r="AH48" i="13"/>
  <c r="AG48" i="13"/>
  <c r="AF48" i="13"/>
  <c r="BB48" i="13" s="1"/>
  <c r="BD48" i="13" s="1"/>
  <c r="AE48" i="13"/>
  <c r="AD48" i="13"/>
  <c r="AC48" i="13"/>
  <c r="AB48" i="13"/>
  <c r="AA48" i="13"/>
  <c r="Z48" i="13"/>
  <c r="Y48" i="13"/>
  <c r="X48" i="13"/>
  <c r="W48" i="13"/>
  <c r="H48" i="13"/>
  <c r="F48" i="13"/>
  <c r="BA46" i="13"/>
  <c r="AZ46" i="13"/>
  <c r="AY46" i="13"/>
  <c r="AX46" i="13"/>
  <c r="AW46" i="13"/>
  <c r="AV46" i="13"/>
  <c r="AU46" i="13"/>
  <c r="AT46" i="13"/>
  <c r="AS46" i="13"/>
  <c r="AR46" i="13"/>
  <c r="AQ46" i="13"/>
  <c r="AP46" i="13"/>
  <c r="AO46" i="13"/>
  <c r="AN46" i="13"/>
  <c r="AM46" i="13"/>
  <c r="AL46" i="13"/>
  <c r="AK46" i="13"/>
  <c r="AJ46" i="13"/>
  <c r="AI46" i="13"/>
  <c r="AH46" i="13"/>
  <c r="AG46" i="13"/>
  <c r="AF46" i="13"/>
  <c r="AE46" i="13"/>
  <c r="AD46" i="13"/>
  <c r="AC46" i="13"/>
  <c r="AB46" i="13"/>
  <c r="AA46" i="13"/>
  <c r="Z46" i="13"/>
  <c r="Y46" i="13"/>
  <c r="X46" i="13"/>
  <c r="W46" i="13"/>
  <c r="BB46" i="13" s="1"/>
  <c r="BD46" i="13" s="1"/>
  <c r="H46" i="13"/>
  <c r="F46" i="13"/>
  <c r="BA44" i="13"/>
  <c r="AZ44" i="13"/>
  <c r="AY44" i="13"/>
  <c r="AX44" i="13"/>
  <c r="AW44" i="13"/>
  <c r="AV44" i="13"/>
  <c r="AU44" i="13"/>
  <c r="AT44" i="13"/>
  <c r="AS44" i="13"/>
  <c r="AR44" i="13"/>
  <c r="AQ44" i="13"/>
  <c r="AP44" i="13"/>
  <c r="AO44" i="13"/>
  <c r="AN44" i="13"/>
  <c r="AM44" i="13"/>
  <c r="AL44" i="13"/>
  <c r="AK44" i="13"/>
  <c r="AJ44" i="13"/>
  <c r="AI44" i="13"/>
  <c r="AH44" i="13"/>
  <c r="AG44" i="13"/>
  <c r="AF44" i="13"/>
  <c r="AE44" i="13"/>
  <c r="AD44" i="13"/>
  <c r="AC44" i="13"/>
  <c r="AB44" i="13"/>
  <c r="AA44" i="13"/>
  <c r="Z44" i="13"/>
  <c r="Y44" i="13"/>
  <c r="BB44" i="13" s="1"/>
  <c r="BD44" i="13" s="1"/>
  <c r="X44" i="13"/>
  <c r="W44" i="13"/>
  <c r="H44" i="13"/>
  <c r="F44" i="13"/>
  <c r="BA42" i="13"/>
  <c r="AZ42" i="13"/>
  <c r="AY42" i="13"/>
  <c r="AX42" i="13"/>
  <c r="AW42" i="13"/>
  <c r="AV42" i="13"/>
  <c r="AU42" i="13"/>
  <c r="AT42" i="13"/>
  <c r="AS42" i="13"/>
  <c r="AR42" i="13"/>
  <c r="AQ42" i="13"/>
  <c r="AP42" i="13"/>
  <c r="AO42" i="13"/>
  <c r="AN42" i="13"/>
  <c r="AM42" i="13"/>
  <c r="AL42" i="13"/>
  <c r="AK42" i="13"/>
  <c r="AJ42" i="13"/>
  <c r="AI42" i="13"/>
  <c r="AH42" i="13"/>
  <c r="AG42" i="13"/>
  <c r="AF42" i="13"/>
  <c r="AE42" i="13"/>
  <c r="AD42" i="13"/>
  <c r="AC42" i="13"/>
  <c r="AB42" i="13"/>
  <c r="AA42" i="13"/>
  <c r="Z42" i="13"/>
  <c r="Y42" i="13"/>
  <c r="X42" i="13"/>
  <c r="W42" i="13"/>
  <c r="BB42" i="13" s="1"/>
  <c r="BD42" i="13" s="1"/>
  <c r="H42" i="13"/>
  <c r="F42" i="13"/>
  <c r="BA40" i="13"/>
  <c r="AZ40" i="13"/>
  <c r="AY40" i="13"/>
  <c r="AX40" i="13"/>
  <c r="AW40" i="13"/>
  <c r="AV40" i="13"/>
  <c r="AU40" i="13"/>
  <c r="AT40" i="13"/>
  <c r="AS40" i="13"/>
  <c r="AR40" i="13"/>
  <c r="AQ40" i="13"/>
  <c r="AP40" i="13"/>
  <c r="AO40" i="13"/>
  <c r="AN40" i="13"/>
  <c r="AM40" i="13"/>
  <c r="AL40" i="13"/>
  <c r="AK40" i="13"/>
  <c r="AJ40" i="13"/>
  <c r="AI40" i="13"/>
  <c r="AH40" i="13"/>
  <c r="AG40" i="13"/>
  <c r="AF40" i="13"/>
  <c r="AE40" i="13"/>
  <c r="AD40" i="13"/>
  <c r="AC40" i="13"/>
  <c r="AB40" i="13"/>
  <c r="AA40" i="13"/>
  <c r="Z40" i="13"/>
  <c r="BB40" i="13" s="1"/>
  <c r="BD40" i="13" s="1"/>
  <c r="Y40" i="13"/>
  <c r="X40" i="13"/>
  <c r="W40" i="13"/>
  <c r="H40" i="13"/>
  <c r="F40" i="13"/>
  <c r="BA38" i="13"/>
  <c r="AZ38" i="13"/>
  <c r="AY38" i="13"/>
  <c r="AX38" i="13"/>
  <c r="AW38" i="13"/>
  <c r="AV38" i="13"/>
  <c r="AU38" i="13"/>
  <c r="AT38" i="13"/>
  <c r="AS38" i="13"/>
  <c r="AR38" i="13"/>
  <c r="AQ38" i="13"/>
  <c r="AP38" i="13"/>
  <c r="AO38" i="13"/>
  <c r="AN38" i="13"/>
  <c r="AM38" i="13"/>
  <c r="AL38" i="13"/>
  <c r="AK38" i="13"/>
  <c r="AJ38" i="13"/>
  <c r="AI38" i="13"/>
  <c r="AH38" i="13"/>
  <c r="AG38" i="13"/>
  <c r="AF38" i="13"/>
  <c r="AE38" i="13"/>
  <c r="AD38" i="13"/>
  <c r="AC38" i="13"/>
  <c r="AB38" i="13"/>
  <c r="BB38" i="13" s="1"/>
  <c r="AA38" i="13"/>
  <c r="Z38" i="13"/>
  <c r="Y38" i="13"/>
  <c r="X38" i="13"/>
  <c r="W38" i="13"/>
  <c r="H38" i="13"/>
  <c r="F38" i="13"/>
  <c r="BA36" i="13"/>
  <c r="AZ36" i="13"/>
  <c r="AY36" i="13"/>
  <c r="AX36" i="13"/>
  <c r="AW36" i="13"/>
  <c r="AV36" i="13"/>
  <c r="AU36" i="13"/>
  <c r="AT36" i="13"/>
  <c r="AS36" i="13"/>
  <c r="AR36" i="13"/>
  <c r="AQ36" i="13"/>
  <c r="AP36" i="13"/>
  <c r="AO36" i="13"/>
  <c r="AN36" i="13"/>
  <c r="AM36" i="13"/>
  <c r="AL36" i="13"/>
  <c r="AK36" i="13"/>
  <c r="AJ36" i="13"/>
  <c r="AI36" i="13"/>
  <c r="AH36" i="13"/>
  <c r="AG36" i="13"/>
  <c r="AF36" i="13"/>
  <c r="AE36" i="13"/>
  <c r="BB36" i="13" s="1"/>
  <c r="BD36" i="13" s="1"/>
  <c r="AD36" i="13"/>
  <c r="AC36" i="13"/>
  <c r="AB36" i="13"/>
  <c r="AA36" i="13"/>
  <c r="Z36" i="13"/>
  <c r="Y36" i="13"/>
  <c r="X36" i="13"/>
  <c r="W36" i="13"/>
  <c r="H36" i="13"/>
  <c r="F36" i="13"/>
  <c r="BA34" i="13"/>
  <c r="AZ34" i="13"/>
  <c r="AY34" i="13"/>
  <c r="AX34" i="13"/>
  <c r="AW34" i="13"/>
  <c r="AV34" i="13"/>
  <c r="AU34" i="13"/>
  <c r="AT34" i="13"/>
  <c r="AS34" i="13"/>
  <c r="AR34" i="13"/>
  <c r="AQ34" i="13"/>
  <c r="AP34" i="13"/>
  <c r="AO34" i="13"/>
  <c r="AN34" i="13"/>
  <c r="AM34" i="13"/>
  <c r="AL34" i="13"/>
  <c r="AK34" i="13"/>
  <c r="BB34" i="13" s="1"/>
  <c r="BD34" i="13" s="1"/>
  <c r="AJ34" i="13"/>
  <c r="AI34" i="13"/>
  <c r="AH34" i="13"/>
  <c r="AG34" i="13"/>
  <c r="AF34" i="13"/>
  <c r="AE34" i="13"/>
  <c r="AD34" i="13"/>
  <c r="AC34" i="13"/>
  <c r="AB34" i="13"/>
  <c r="AA34" i="13"/>
  <c r="Z34" i="13"/>
  <c r="Y34" i="13"/>
  <c r="X34" i="13"/>
  <c r="W34" i="13"/>
  <c r="H34" i="13"/>
  <c r="F34"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AD32" i="13"/>
  <c r="AC32" i="13"/>
  <c r="AB32" i="13"/>
  <c r="AA32" i="13"/>
  <c r="Z32" i="13"/>
  <c r="Y32" i="13"/>
  <c r="X32" i="13"/>
  <c r="BB32" i="13" s="1"/>
  <c r="BD32" i="13" s="1"/>
  <c r="W32" i="13"/>
  <c r="H32" i="13"/>
  <c r="F32" i="13"/>
  <c r="BA30" i="13"/>
  <c r="AZ30" i="13"/>
  <c r="AY30" i="13"/>
  <c r="AX30" i="13"/>
  <c r="AW30" i="13"/>
  <c r="AV30" i="13"/>
  <c r="AU30" i="13"/>
  <c r="AT30" i="13"/>
  <c r="AS30" i="13"/>
  <c r="AR30" i="13"/>
  <c r="AQ30" i="13"/>
  <c r="AP30" i="13"/>
  <c r="AO30" i="13"/>
  <c r="AN30" i="13"/>
  <c r="AM30" i="13"/>
  <c r="AL30" i="13"/>
  <c r="AK30" i="13"/>
  <c r="AJ30" i="13"/>
  <c r="AI30" i="13"/>
  <c r="AH30" i="13"/>
  <c r="AG30" i="13"/>
  <c r="AF30" i="13"/>
  <c r="AE30" i="13"/>
  <c r="AD30" i="13"/>
  <c r="AC30" i="13"/>
  <c r="AB30" i="13"/>
  <c r="AA30" i="13"/>
  <c r="Z30" i="13"/>
  <c r="Y30" i="13"/>
  <c r="X30" i="13"/>
  <c r="W30" i="13"/>
  <c r="BB30" i="13" s="1"/>
  <c r="BD30" i="13" s="1"/>
  <c r="H30" i="13"/>
  <c r="F30"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AD28" i="13"/>
  <c r="AC28" i="13"/>
  <c r="AB28" i="13"/>
  <c r="AA28" i="13"/>
  <c r="Z28" i="13"/>
  <c r="Y28" i="13"/>
  <c r="BB28" i="13" s="1"/>
  <c r="BD28" i="13" s="1"/>
  <c r="X28" i="13"/>
  <c r="W28" i="13"/>
  <c r="H28" i="13"/>
  <c r="F28" i="13"/>
  <c r="BA26" i="13"/>
  <c r="AZ26" i="13"/>
  <c r="AY26" i="13"/>
  <c r="AX26" i="13"/>
  <c r="AW26" i="13"/>
  <c r="AV26" i="13"/>
  <c r="AU26" i="13"/>
  <c r="AT26" i="13"/>
  <c r="AS26" i="13"/>
  <c r="AR26" i="13"/>
  <c r="AQ26" i="13"/>
  <c r="AP26" i="13"/>
  <c r="AO26" i="13"/>
  <c r="AN26" i="13"/>
  <c r="AM26" i="13"/>
  <c r="AL26" i="13"/>
  <c r="AK26" i="13"/>
  <c r="AJ26" i="13"/>
  <c r="AI26" i="13"/>
  <c r="AH26" i="13"/>
  <c r="AG26" i="13"/>
  <c r="AF26" i="13"/>
  <c r="AE26" i="13"/>
  <c r="AD26" i="13"/>
  <c r="AC26" i="13"/>
  <c r="AB26" i="13"/>
  <c r="AA26" i="13"/>
  <c r="Z26" i="13"/>
  <c r="Y26" i="13"/>
  <c r="X26" i="13"/>
  <c r="W26" i="13"/>
  <c r="BB26" i="13" s="1"/>
  <c r="BD26" i="13" s="1"/>
  <c r="H26" i="13"/>
  <c r="F26"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AD24" i="13"/>
  <c r="BB24" i="13" s="1"/>
  <c r="AC24" i="13"/>
  <c r="AB24" i="13"/>
  <c r="AA24" i="13"/>
  <c r="Z24" i="13"/>
  <c r="Y24" i="13"/>
  <c r="X24" i="13"/>
  <c r="W24" i="13"/>
  <c r="H24" i="13"/>
  <c r="F24" i="13"/>
  <c r="BA22" i="13"/>
  <c r="AZ22" i="13"/>
  <c r="AY22" i="13"/>
  <c r="AX22" i="13"/>
  <c r="AW22" i="13"/>
  <c r="AV22" i="13"/>
  <c r="AU22" i="13"/>
  <c r="AT22" i="13"/>
  <c r="AS22" i="13"/>
  <c r="AR22" i="13"/>
  <c r="AQ22" i="13"/>
  <c r="AP22" i="13"/>
  <c r="AO22" i="13"/>
  <c r="AN22" i="13"/>
  <c r="AM22" i="13"/>
  <c r="AL22" i="13"/>
  <c r="AK22" i="13"/>
  <c r="BB22" i="13" s="1"/>
  <c r="M82" i="13" s="1"/>
  <c r="AJ22" i="13"/>
  <c r="AI22" i="13"/>
  <c r="AH22" i="13"/>
  <c r="AG22" i="13"/>
  <c r="AF22" i="13"/>
  <c r="AE22" i="13"/>
  <c r="AD22" i="13"/>
  <c r="AC22" i="13"/>
  <c r="AB22" i="13"/>
  <c r="AA22" i="13"/>
  <c r="Z22" i="13"/>
  <c r="Y22" i="13"/>
  <c r="X22" i="13"/>
  <c r="W22" i="13"/>
  <c r="H22" i="13"/>
  <c r="F22" i="13"/>
  <c r="M84" i="13" s="1"/>
  <c r="BA20" i="13"/>
  <c r="AZ20" i="13"/>
  <c r="AY20" i="13"/>
  <c r="AX20" i="13"/>
  <c r="AW20" i="13"/>
  <c r="AV20" i="13"/>
  <c r="AU20" i="13"/>
  <c r="AT20" i="13"/>
  <c r="AS20" i="13"/>
  <c r="AR20" i="13"/>
  <c r="AQ20" i="13"/>
  <c r="AP20" i="13"/>
  <c r="AO20" i="13"/>
  <c r="AN20" i="13"/>
  <c r="AM20" i="13"/>
  <c r="AL20" i="13"/>
  <c r="AK20" i="13"/>
  <c r="AJ20" i="13"/>
  <c r="AI20" i="13"/>
  <c r="AH20" i="13"/>
  <c r="AG20" i="13"/>
  <c r="AF20" i="13"/>
  <c r="AE20" i="13"/>
  <c r="AD20" i="13"/>
  <c r="AC20" i="13"/>
  <c r="AB20" i="13"/>
  <c r="AA20" i="13"/>
  <c r="Z20" i="13"/>
  <c r="Y20" i="13"/>
  <c r="BB20" i="13" s="1"/>
  <c r="BD20" i="13" s="1"/>
  <c r="X20" i="13"/>
  <c r="W20" i="13"/>
  <c r="H20" i="13"/>
  <c r="F20" i="13"/>
  <c r="AE85" i="13" s="1"/>
  <c r="BA18" i="13"/>
  <c r="AZ18" i="13"/>
  <c r="AY18" i="13"/>
  <c r="AX18" i="13"/>
  <c r="AW18" i="13"/>
  <c r="AV18" i="13"/>
  <c r="AU18" i="13"/>
  <c r="AT18" i="13"/>
  <c r="AS18" i="13"/>
  <c r="AR18" i="13"/>
  <c r="AQ18" i="13"/>
  <c r="AP18" i="13"/>
  <c r="AO18" i="13"/>
  <c r="AN18" i="13"/>
  <c r="AM18" i="13"/>
  <c r="AL18" i="13"/>
  <c r="AK18" i="13"/>
  <c r="AJ18" i="13"/>
  <c r="AI18" i="13"/>
  <c r="AH18" i="13"/>
  <c r="AG18" i="13"/>
  <c r="AF18" i="13"/>
  <c r="AE18" i="13"/>
  <c r="AD18" i="13"/>
  <c r="AC18" i="13"/>
  <c r="AB18" i="13"/>
  <c r="AA18" i="13"/>
  <c r="Z18" i="13"/>
  <c r="Y18" i="13"/>
  <c r="X18" i="13"/>
  <c r="W18" i="13"/>
  <c r="H18" i="13"/>
  <c r="F18" i="13"/>
  <c r="B17" i="13"/>
  <c r="B19" i="13" s="1"/>
  <c r="B21" i="13" s="1"/>
  <c r="B23" i="13" s="1"/>
  <c r="B25" i="13" s="1"/>
  <c r="B27" i="13" s="1"/>
  <c r="B29" i="13" s="1"/>
  <c r="B31" i="13" s="1"/>
  <c r="B33" i="13" s="1"/>
  <c r="B35" i="13" s="1"/>
  <c r="B37" i="13" s="1"/>
  <c r="B39" i="13" s="1"/>
  <c r="B41" i="13" s="1"/>
  <c r="B43" i="13" s="1"/>
  <c r="B45" i="13" s="1"/>
  <c r="B47" i="13" s="1"/>
  <c r="B49" i="13" s="1"/>
  <c r="B51" i="13" s="1"/>
  <c r="B53" i="13" s="1"/>
  <c r="B55" i="13" s="1"/>
  <c r="B57" i="13" s="1"/>
  <c r="B59" i="13" s="1"/>
  <c r="B61" i="13" s="1"/>
  <c r="B63" i="13" s="1"/>
  <c r="B65" i="13" s="1"/>
  <c r="B67" i="13" s="1"/>
  <c r="B69" i="13" s="1"/>
  <c r="B71" i="13" s="1"/>
  <c r="B73" i="13" s="1"/>
  <c r="B75" i="13" s="1"/>
  <c r="BA14" i="13"/>
  <c r="BA15" i="13" s="1"/>
  <c r="BA16" i="13" s="1"/>
  <c r="AZ14" i="13"/>
  <c r="AZ15" i="13" s="1"/>
  <c r="AZ16" i="13" s="1"/>
  <c r="AY14" i="13"/>
  <c r="AY15" i="13" s="1"/>
  <c r="AY16" i="13" s="1"/>
  <c r="BB12" i="13"/>
  <c r="AF2" i="13"/>
  <c r="AS15" i="13" s="1"/>
  <c r="AS16" i="13" s="1"/>
  <c r="D47" i="11"/>
  <c r="L46" i="11"/>
  <c r="L45" i="11"/>
  <c r="L47" i="11" s="1"/>
  <c r="D44" i="11"/>
  <c r="L43" i="11"/>
  <c r="L42" i="11"/>
  <c r="L44" i="11" s="1"/>
  <c r="D41" i="11"/>
  <c r="L40" i="11"/>
  <c r="L39" i="11"/>
  <c r="L41" i="11" s="1"/>
  <c r="D38" i="11"/>
  <c r="D37" i="11"/>
  <c r="D36" i="11"/>
  <c r="D35" i="11"/>
  <c r="D34" i="11"/>
  <c r="D33" i="11"/>
  <c r="D32" i="11"/>
  <c r="D31" i="11"/>
  <c r="D30" i="11"/>
  <c r="D29" i="11"/>
  <c r="D28" i="11"/>
  <c r="D27" i="11"/>
  <c r="D26" i="11"/>
  <c r="D25" i="11"/>
  <c r="D24" i="11"/>
  <c r="D23" i="11"/>
  <c r="L22" i="11"/>
  <c r="D22" i="11"/>
  <c r="L21" i="11"/>
  <c r="D21" i="11"/>
  <c r="L20" i="11"/>
  <c r="D20" i="11"/>
  <c r="L19" i="11"/>
  <c r="D19" i="11"/>
  <c r="L18" i="11"/>
  <c r="D18" i="11"/>
  <c r="L17" i="11"/>
  <c r="D17" i="11"/>
  <c r="L16" i="11"/>
  <c r="D16" i="11"/>
  <c r="L15" i="11"/>
  <c r="D15" i="11"/>
  <c r="L14" i="11"/>
  <c r="D14" i="11"/>
  <c r="L13" i="11"/>
  <c r="D13" i="11"/>
  <c r="L12" i="11"/>
  <c r="D12" i="11"/>
  <c r="L11" i="11"/>
  <c r="D11" i="11"/>
  <c r="L10" i="11"/>
  <c r="D10" i="11"/>
  <c r="L9" i="11"/>
  <c r="D9" i="11"/>
  <c r="L8" i="11"/>
  <c r="D8" i="11"/>
  <c r="L7" i="11"/>
  <c r="D7" i="11"/>
  <c r="L6" i="11"/>
  <c r="D6" i="11"/>
  <c r="AA236" i="10"/>
  <c r="K236" i="10"/>
  <c r="AF231" i="10"/>
  <c r="P231" i="10"/>
  <c r="AA230" i="10"/>
  <c r="P230" i="10"/>
  <c r="K230" i="10"/>
  <c r="AH228" i="10"/>
  <c r="AF230" i="10" s="1"/>
  <c r="AM226" i="10"/>
  <c r="AJ226" i="10"/>
  <c r="AA231" i="10" s="1"/>
  <c r="AK231" i="10" s="1"/>
  <c r="AF236" i="10" s="1"/>
  <c r="AK236" i="10" s="1"/>
  <c r="AV222" i="10" s="1"/>
  <c r="AH226" i="10"/>
  <c r="W226" i="10"/>
  <c r="T226" i="10"/>
  <c r="K231" i="10" s="1"/>
  <c r="U231" i="10" s="1"/>
  <c r="P236" i="10" s="1"/>
  <c r="R226" i="10"/>
  <c r="BA216" i="10"/>
  <c r="AZ216" i="10"/>
  <c r="AY216" i="10"/>
  <c r="AX216" i="10"/>
  <c r="AW216" i="10"/>
  <c r="AV216" i="10"/>
  <c r="AU216" i="10"/>
  <c r="AT216" i="10"/>
  <c r="AS216" i="10"/>
  <c r="AR216" i="10"/>
  <c r="AQ216" i="10"/>
  <c r="AP216" i="10"/>
  <c r="AO216" i="10"/>
  <c r="AN216" i="10"/>
  <c r="AM216" i="10"/>
  <c r="AL216" i="10"/>
  <c r="BB216" i="10" s="1"/>
  <c r="BD216" i="10" s="1"/>
  <c r="AK216" i="10"/>
  <c r="AJ216" i="10"/>
  <c r="AI216" i="10"/>
  <c r="AH216" i="10"/>
  <c r="AG216" i="10"/>
  <c r="AF216" i="10"/>
  <c r="AE216" i="10"/>
  <c r="AD216" i="10"/>
  <c r="AC216" i="10"/>
  <c r="AB216" i="10"/>
  <c r="AA216" i="10"/>
  <c r="Z216" i="10"/>
  <c r="Y216" i="10"/>
  <c r="X216" i="10"/>
  <c r="W216" i="10"/>
  <c r="H216" i="10"/>
  <c r="F216" i="10"/>
  <c r="BA214" i="10"/>
  <c r="AZ214" i="10"/>
  <c r="AY214" i="10"/>
  <c r="AX214" i="10"/>
  <c r="AW214" i="10"/>
  <c r="AV214" i="10"/>
  <c r="AU214" i="10"/>
  <c r="AT214" i="10"/>
  <c r="AS214" i="10"/>
  <c r="AR214" i="10"/>
  <c r="AQ214" i="10"/>
  <c r="AP214" i="10"/>
  <c r="AO214" i="10"/>
  <c r="AN214" i="10"/>
  <c r="AM214" i="10"/>
  <c r="AL214" i="10"/>
  <c r="AK214" i="10"/>
  <c r="AJ214" i="10"/>
  <c r="AI214" i="10"/>
  <c r="AH214" i="10"/>
  <c r="AG214" i="10"/>
  <c r="AF214" i="10"/>
  <c r="AE214" i="10"/>
  <c r="AD214" i="10"/>
  <c r="AC214" i="10"/>
  <c r="AB214" i="10"/>
  <c r="AA214" i="10"/>
  <c r="Z214" i="10"/>
  <c r="Y214" i="10"/>
  <c r="X214" i="10"/>
  <c r="BB214" i="10" s="1"/>
  <c r="BD214" i="10" s="1"/>
  <c r="W214" i="10"/>
  <c r="H214" i="10"/>
  <c r="F214" i="10"/>
  <c r="BA212" i="10"/>
  <c r="AZ212" i="10"/>
  <c r="AY212" i="10"/>
  <c r="AX212" i="10"/>
  <c r="AW212" i="10"/>
  <c r="AV212" i="10"/>
  <c r="AU212" i="10"/>
  <c r="AT212" i="10"/>
  <c r="AS212" i="10"/>
  <c r="AR212" i="10"/>
  <c r="AQ212" i="10"/>
  <c r="AP212" i="10"/>
  <c r="AO212" i="10"/>
  <c r="AN212" i="10"/>
  <c r="AM212" i="10"/>
  <c r="AL212" i="10"/>
  <c r="AK212" i="10"/>
  <c r="AJ212" i="10"/>
  <c r="AI212" i="10"/>
  <c r="AH212" i="10"/>
  <c r="AG212" i="10"/>
  <c r="AF212" i="10"/>
  <c r="AE212" i="10"/>
  <c r="AD212" i="10"/>
  <c r="AC212" i="10"/>
  <c r="AB212" i="10"/>
  <c r="AA212" i="10"/>
  <c r="Z212" i="10"/>
  <c r="Y212" i="10"/>
  <c r="X212" i="10"/>
  <c r="W212" i="10"/>
  <c r="BB212" i="10" s="1"/>
  <c r="BD212" i="10" s="1"/>
  <c r="H212" i="10"/>
  <c r="F212" i="10"/>
  <c r="BA210" i="10"/>
  <c r="AZ210" i="10"/>
  <c r="AY210" i="10"/>
  <c r="AX210" i="10"/>
  <c r="AW210" i="10"/>
  <c r="AV210" i="10"/>
  <c r="AU210" i="10"/>
  <c r="AT210" i="10"/>
  <c r="AS210" i="10"/>
  <c r="AR210" i="10"/>
  <c r="AQ210" i="10"/>
  <c r="AP210" i="10"/>
  <c r="AO210" i="10"/>
  <c r="AN210" i="10"/>
  <c r="AM210" i="10"/>
  <c r="AL210" i="10"/>
  <c r="AK210" i="10"/>
  <c r="AJ210" i="10"/>
  <c r="AI210" i="10"/>
  <c r="AH210" i="10"/>
  <c r="AG210" i="10"/>
  <c r="AF210" i="10"/>
  <c r="AE210" i="10"/>
  <c r="AD210" i="10"/>
  <c r="AC210" i="10"/>
  <c r="AB210" i="10"/>
  <c r="AA210" i="10"/>
  <c r="Z210" i="10"/>
  <c r="Y210" i="10"/>
  <c r="BB210" i="10" s="1"/>
  <c r="BD210" i="10" s="1"/>
  <c r="X210" i="10"/>
  <c r="W210" i="10"/>
  <c r="H210" i="10"/>
  <c r="F210" i="10"/>
  <c r="BA208" i="10"/>
  <c r="AZ208" i="10"/>
  <c r="AY208" i="10"/>
  <c r="AX208" i="10"/>
  <c r="AW208" i="10"/>
  <c r="AV208" i="10"/>
  <c r="AU208" i="10"/>
  <c r="AT208" i="10"/>
  <c r="AS208" i="10"/>
  <c r="AR208" i="10"/>
  <c r="AQ208" i="10"/>
  <c r="AP208" i="10"/>
  <c r="AO208" i="10"/>
  <c r="AN208" i="10"/>
  <c r="AM208" i="10"/>
  <c r="AL208" i="10"/>
  <c r="AK208" i="10"/>
  <c r="AJ208" i="10"/>
  <c r="AI208" i="10"/>
  <c r="AH208" i="10"/>
  <c r="AG208" i="10"/>
  <c r="AF208" i="10"/>
  <c r="AE208" i="10"/>
  <c r="AD208" i="10"/>
  <c r="AC208" i="10"/>
  <c r="AB208" i="10"/>
  <c r="AA208" i="10"/>
  <c r="Z208" i="10"/>
  <c r="Y208" i="10"/>
  <c r="X208" i="10"/>
  <c r="W208" i="10"/>
  <c r="BB208" i="10" s="1"/>
  <c r="BD208" i="10" s="1"/>
  <c r="H208" i="10"/>
  <c r="F208" i="10"/>
  <c r="BA206" i="10"/>
  <c r="AZ206" i="10"/>
  <c r="AY206" i="10"/>
  <c r="AX206" i="10"/>
  <c r="AW206" i="10"/>
  <c r="AV206" i="10"/>
  <c r="AU206" i="10"/>
  <c r="AT206" i="10"/>
  <c r="AS206" i="10"/>
  <c r="AR206" i="10"/>
  <c r="AQ206" i="10"/>
  <c r="AP206" i="10"/>
  <c r="AO206" i="10"/>
  <c r="AN206" i="10"/>
  <c r="AM206" i="10"/>
  <c r="AL206" i="10"/>
  <c r="AK206" i="10"/>
  <c r="AJ206" i="10"/>
  <c r="AI206" i="10"/>
  <c r="AH206" i="10"/>
  <c r="AG206" i="10"/>
  <c r="AF206" i="10"/>
  <c r="AE206" i="10"/>
  <c r="AD206" i="10"/>
  <c r="AC206" i="10"/>
  <c r="BB206" i="10" s="1"/>
  <c r="BD206" i="10" s="1"/>
  <c r="AB206" i="10"/>
  <c r="AA206" i="10"/>
  <c r="Z206" i="10"/>
  <c r="Y206" i="10"/>
  <c r="X206" i="10"/>
  <c r="W206" i="10"/>
  <c r="H206" i="10"/>
  <c r="F206" i="10"/>
  <c r="BA204" i="10"/>
  <c r="AZ204" i="10"/>
  <c r="AY204" i="10"/>
  <c r="AX204" i="10"/>
  <c r="AW204" i="10"/>
  <c r="AV204" i="10"/>
  <c r="AU204" i="10"/>
  <c r="AT204" i="10"/>
  <c r="AS204" i="10"/>
  <c r="AR204" i="10"/>
  <c r="AQ204" i="10"/>
  <c r="AP204" i="10"/>
  <c r="AO204" i="10"/>
  <c r="AN204" i="10"/>
  <c r="AM204" i="10"/>
  <c r="AL204" i="10"/>
  <c r="AK204" i="10"/>
  <c r="AJ204" i="10"/>
  <c r="AI204" i="10"/>
  <c r="AH204" i="10"/>
  <c r="AG204" i="10"/>
  <c r="AF204" i="10"/>
  <c r="BB204" i="10" s="1"/>
  <c r="BD204" i="10" s="1"/>
  <c r="AE204" i="10"/>
  <c r="AD204" i="10"/>
  <c r="AC204" i="10"/>
  <c r="AB204" i="10"/>
  <c r="AA204" i="10"/>
  <c r="Z204" i="10"/>
  <c r="Y204" i="10"/>
  <c r="X204" i="10"/>
  <c r="W204" i="10"/>
  <c r="H204" i="10"/>
  <c r="F204" i="10"/>
  <c r="BB202" i="10"/>
  <c r="BD202" i="10" s="1"/>
  <c r="BA202" i="10"/>
  <c r="AZ202" i="10"/>
  <c r="AY202" i="10"/>
  <c r="AX202" i="10"/>
  <c r="AW202" i="10"/>
  <c r="AV202" i="10"/>
  <c r="AU202" i="10"/>
  <c r="AT202" i="10"/>
  <c r="AS202" i="10"/>
  <c r="AR202" i="10"/>
  <c r="AQ202" i="10"/>
  <c r="AP202" i="10"/>
  <c r="AO202" i="10"/>
  <c r="AN202" i="10"/>
  <c r="AM202" i="10"/>
  <c r="AL202" i="10"/>
  <c r="AK202" i="10"/>
  <c r="AJ202" i="10"/>
  <c r="AI202" i="10"/>
  <c r="AH202" i="10"/>
  <c r="AG202" i="10"/>
  <c r="AF202" i="10"/>
  <c r="AE202" i="10"/>
  <c r="AD202" i="10"/>
  <c r="AC202" i="10"/>
  <c r="AB202" i="10"/>
  <c r="AA202" i="10"/>
  <c r="Z202" i="10"/>
  <c r="Y202" i="10"/>
  <c r="X202" i="10"/>
  <c r="W202" i="10"/>
  <c r="H202" i="10"/>
  <c r="F202" i="10"/>
  <c r="BA200" i="10"/>
  <c r="AZ200" i="10"/>
  <c r="AY200" i="10"/>
  <c r="AX200" i="10"/>
  <c r="AW200" i="10"/>
  <c r="AV200" i="10"/>
  <c r="AU200" i="10"/>
  <c r="AT200" i="10"/>
  <c r="AS200" i="10"/>
  <c r="AR200" i="10"/>
  <c r="AQ200" i="10"/>
  <c r="AP200" i="10"/>
  <c r="AO200" i="10"/>
  <c r="AN200" i="10"/>
  <c r="AM200" i="10"/>
  <c r="AL200" i="10"/>
  <c r="AK200" i="10"/>
  <c r="AJ200" i="10"/>
  <c r="AI200" i="10"/>
  <c r="AH200" i="10"/>
  <c r="AG200" i="10"/>
  <c r="AF200" i="10"/>
  <c r="AE200" i="10"/>
  <c r="AD200" i="10"/>
  <c r="AC200" i="10"/>
  <c r="AB200" i="10"/>
  <c r="AA200" i="10"/>
  <c r="Z200" i="10"/>
  <c r="Y200" i="10"/>
  <c r="X200" i="10"/>
  <c r="BB200" i="10" s="1"/>
  <c r="BD200" i="10" s="1"/>
  <c r="W200" i="10"/>
  <c r="H200" i="10"/>
  <c r="F200" i="10"/>
  <c r="BA198" i="10"/>
  <c r="AZ198" i="10"/>
  <c r="AY198" i="10"/>
  <c r="AX198" i="10"/>
  <c r="AW198" i="10"/>
  <c r="AV198" i="10"/>
  <c r="AU198" i="10"/>
  <c r="AT198" i="10"/>
  <c r="AS198" i="10"/>
  <c r="AR198" i="10"/>
  <c r="AQ198" i="10"/>
  <c r="AP198" i="10"/>
  <c r="AO198" i="10"/>
  <c r="AN198" i="10"/>
  <c r="AM198" i="10"/>
  <c r="AL198" i="10"/>
  <c r="AK198" i="10"/>
  <c r="AJ198" i="10"/>
  <c r="AI198" i="10"/>
  <c r="AH198" i="10"/>
  <c r="AG198" i="10"/>
  <c r="AF198" i="10"/>
  <c r="AE198" i="10"/>
  <c r="AD198" i="10"/>
  <c r="AC198" i="10"/>
  <c r="AB198" i="10"/>
  <c r="AA198" i="10"/>
  <c r="Z198" i="10"/>
  <c r="Y198" i="10"/>
  <c r="X198" i="10"/>
  <c r="W198" i="10"/>
  <c r="BB198" i="10" s="1"/>
  <c r="BD198" i="10" s="1"/>
  <c r="H198" i="10"/>
  <c r="F198" i="10"/>
  <c r="BA196" i="10"/>
  <c r="AZ196" i="10"/>
  <c r="AY196" i="10"/>
  <c r="AX196" i="10"/>
  <c r="AW196" i="10"/>
  <c r="AV196" i="10"/>
  <c r="AU196" i="10"/>
  <c r="AT196" i="10"/>
  <c r="AS196" i="10"/>
  <c r="AR196" i="10"/>
  <c r="AQ196" i="10"/>
  <c r="AP196" i="10"/>
  <c r="AO196" i="10"/>
  <c r="AN196" i="10"/>
  <c r="AM196" i="10"/>
  <c r="AL196" i="10"/>
  <c r="AK196" i="10"/>
  <c r="AJ196" i="10"/>
  <c r="AI196" i="10"/>
  <c r="AH196" i="10"/>
  <c r="AG196" i="10"/>
  <c r="AF196" i="10"/>
  <c r="AE196" i="10"/>
  <c r="AD196" i="10"/>
  <c r="AC196" i="10"/>
  <c r="AB196" i="10"/>
  <c r="AA196" i="10"/>
  <c r="Z196" i="10"/>
  <c r="Y196" i="10"/>
  <c r="BB196" i="10" s="1"/>
  <c r="BD196" i="10" s="1"/>
  <c r="X196" i="10"/>
  <c r="W196" i="10"/>
  <c r="H196" i="10"/>
  <c r="F196" i="10"/>
  <c r="BA194" i="10"/>
  <c r="AZ194" i="10"/>
  <c r="AY194" i="10"/>
  <c r="AX194" i="10"/>
  <c r="AW194" i="10"/>
  <c r="AV194" i="10"/>
  <c r="AU194" i="10"/>
  <c r="AT194" i="10"/>
  <c r="AS194" i="10"/>
  <c r="AR194" i="10"/>
  <c r="AQ194" i="10"/>
  <c r="AP194" i="10"/>
  <c r="AO194" i="10"/>
  <c r="AN194" i="10"/>
  <c r="AM194" i="10"/>
  <c r="AL194" i="10"/>
  <c r="AK194" i="10"/>
  <c r="AJ194" i="10"/>
  <c r="AI194" i="10"/>
  <c r="AH194" i="10"/>
  <c r="AG194" i="10"/>
  <c r="AF194" i="10"/>
  <c r="AE194" i="10"/>
  <c r="AD194" i="10"/>
  <c r="AC194" i="10"/>
  <c r="AB194" i="10"/>
  <c r="AA194" i="10"/>
  <c r="Z194" i="10"/>
  <c r="Y194" i="10"/>
  <c r="X194" i="10"/>
  <c r="W194" i="10"/>
  <c r="BB194" i="10" s="1"/>
  <c r="BD194" i="10" s="1"/>
  <c r="H194" i="10"/>
  <c r="F194" i="10"/>
  <c r="BA192" i="10"/>
  <c r="AZ192" i="10"/>
  <c r="AY192" i="10"/>
  <c r="AX192" i="10"/>
  <c r="AW192" i="10"/>
  <c r="AV192" i="10"/>
  <c r="AU192" i="10"/>
  <c r="AT192" i="10"/>
  <c r="AS192" i="10"/>
  <c r="AR192" i="10"/>
  <c r="AQ192" i="10"/>
  <c r="AP192" i="10"/>
  <c r="AO192" i="10"/>
  <c r="AN192" i="10"/>
  <c r="AM192" i="10"/>
  <c r="AL192" i="10"/>
  <c r="AK192" i="10"/>
  <c r="AJ192" i="10"/>
  <c r="AI192" i="10"/>
  <c r="AH192" i="10"/>
  <c r="AG192" i="10"/>
  <c r="AF192" i="10"/>
  <c r="AE192" i="10"/>
  <c r="AD192" i="10"/>
  <c r="AC192" i="10"/>
  <c r="BB192" i="10" s="1"/>
  <c r="BD192" i="10" s="1"/>
  <c r="AB192" i="10"/>
  <c r="AA192" i="10"/>
  <c r="Z192" i="10"/>
  <c r="Y192" i="10"/>
  <c r="X192" i="10"/>
  <c r="W192" i="10"/>
  <c r="H192" i="10"/>
  <c r="F192" i="10"/>
  <c r="BA190" i="10"/>
  <c r="AZ190" i="10"/>
  <c r="AY190" i="10"/>
  <c r="AX190" i="10"/>
  <c r="AW190" i="10"/>
  <c r="AV190" i="10"/>
  <c r="AU190" i="10"/>
  <c r="AT190" i="10"/>
  <c r="AS190" i="10"/>
  <c r="AR190" i="10"/>
  <c r="AQ190" i="10"/>
  <c r="AP190" i="10"/>
  <c r="AO190" i="10"/>
  <c r="AN190" i="10"/>
  <c r="AM190" i="10"/>
  <c r="AL190" i="10"/>
  <c r="AK190" i="10"/>
  <c r="AJ190" i="10"/>
  <c r="AI190" i="10"/>
  <c r="AH190" i="10"/>
  <c r="AG190" i="10"/>
  <c r="AF190" i="10"/>
  <c r="AE190" i="10"/>
  <c r="AD190" i="10"/>
  <c r="AC190" i="10"/>
  <c r="AB190" i="10"/>
  <c r="AA190" i="10"/>
  <c r="Z190" i="10"/>
  <c r="Y190" i="10"/>
  <c r="X190" i="10"/>
  <c r="W190" i="10"/>
  <c r="BB190" i="10" s="1"/>
  <c r="BD190" i="10" s="1"/>
  <c r="H190" i="10"/>
  <c r="F190" i="10"/>
  <c r="BA188" i="10"/>
  <c r="AZ188" i="10"/>
  <c r="AY188" i="10"/>
  <c r="AX188" i="10"/>
  <c r="AW188" i="10"/>
  <c r="AV188" i="10"/>
  <c r="AU188" i="10"/>
  <c r="AT188" i="10"/>
  <c r="AS188" i="10"/>
  <c r="AR188" i="10"/>
  <c r="AQ188" i="10"/>
  <c r="AP188" i="10"/>
  <c r="AO188" i="10"/>
  <c r="AN188" i="10"/>
  <c r="AM188" i="10"/>
  <c r="AL188" i="10"/>
  <c r="BB188" i="10" s="1"/>
  <c r="BD188" i="10" s="1"/>
  <c r="AK188" i="10"/>
  <c r="AJ188" i="10"/>
  <c r="AI188" i="10"/>
  <c r="AH188" i="10"/>
  <c r="AG188" i="10"/>
  <c r="AF188" i="10"/>
  <c r="AE188" i="10"/>
  <c r="AD188" i="10"/>
  <c r="AC188" i="10"/>
  <c r="AB188" i="10"/>
  <c r="AA188" i="10"/>
  <c r="Z188" i="10"/>
  <c r="Y188" i="10"/>
  <c r="X188" i="10"/>
  <c r="W188" i="10"/>
  <c r="H188" i="10"/>
  <c r="F188" i="10"/>
  <c r="BA186" i="10"/>
  <c r="AZ186" i="10"/>
  <c r="AY186" i="10"/>
  <c r="AX186" i="10"/>
  <c r="AW186" i="10"/>
  <c r="AV186" i="10"/>
  <c r="AU186" i="10"/>
  <c r="AT186" i="10"/>
  <c r="AS186" i="10"/>
  <c r="AR186" i="10"/>
  <c r="AQ186" i="10"/>
  <c r="AP186" i="10"/>
  <c r="AO186" i="10"/>
  <c r="AN186" i="10"/>
  <c r="AM186" i="10"/>
  <c r="AL186" i="10"/>
  <c r="AK186" i="10"/>
  <c r="AJ186" i="10"/>
  <c r="AI186" i="10"/>
  <c r="AH186" i="10"/>
  <c r="AG186" i="10"/>
  <c r="AF186" i="10"/>
  <c r="AE186" i="10"/>
  <c r="AD186" i="10"/>
  <c r="AC186" i="10"/>
  <c r="AB186" i="10"/>
  <c r="AA186" i="10"/>
  <c r="Z186" i="10"/>
  <c r="Y186" i="10"/>
  <c r="X186" i="10"/>
  <c r="BB186" i="10" s="1"/>
  <c r="BD186" i="10" s="1"/>
  <c r="W186" i="10"/>
  <c r="H186" i="10"/>
  <c r="F186" i="10"/>
  <c r="BA184" i="10"/>
  <c r="AZ184" i="10"/>
  <c r="AY184" i="10"/>
  <c r="AX184" i="10"/>
  <c r="AW184" i="10"/>
  <c r="AV184" i="10"/>
  <c r="AU184" i="10"/>
  <c r="AT184" i="10"/>
  <c r="AS184" i="10"/>
  <c r="AR184" i="10"/>
  <c r="AQ184" i="10"/>
  <c r="AP184" i="10"/>
  <c r="AO184" i="10"/>
  <c r="AN184" i="10"/>
  <c r="AM184" i="10"/>
  <c r="AL184" i="10"/>
  <c r="AK184" i="10"/>
  <c r="AJ184" i="10"/>
  <c r="AI184" i="10"/>
  <c r="AH184" i="10"/>
  <c r="AG184" i="10"/>
  <c r="AF184" i="10"/>
  <c r="AE184" i="10"/>
  <c r="AD184" i="10"/>
  <c r="AC184" i="10"/>
  <c r="AB184" i="10"/>
  <c r="AA184" i="10"/>
  <c r="Z184" i="10"/>
  <c r="Y184" i="10"/>
  <c r="X184" i="10"/>
  <c r="W184" i="10"/>
  <c r="BB184" i="10" s="1"/>
  <c r="BD184" i="10" s="1"/>
  <c r="H184" i="10"/>
  <c r="F184" i="10"/>
  <c r="BA182" i="10"/>
  <c r="AZ182" i="10"/>
  <c r="AY182" i="10"/>
  <c r="AX182" i="10"/>
  <c r="AW182" i="10"/>
  <c r="AV182" i="10"/>
  <c r="AU182" i="10"/>
  <c r="AT182" i="10"/>
  <c r="AS182" i="10"/>
  <c r="AR182" i="10"/>
  <c r="AQ182" i="10"/>
  <c r="AP182" i="10"/>
  <c r="AO182" i="10"/>
  <c r="AN182" i="10"/>
  <c r="AM182" i="10"/>
  <c r="AL182" i="10"/>
  <c r="AK182" i="10"/>
  <c r="AJ182" i="10"/>
  <c r="AI182" i="10"/>
  <c r="AH182" i="10"/>
  <c r="AG182" i="10"/>
  <c r="AF182" i="10"/>
  <c r="AE182" i="10"/>
  <c r="AD182" i="10"/>
  <c r="AC182" i="10"/>
  <c r="AB182" i="10"/>
  <c r="AA182" i="10"/>
  <c r="Z182" i="10"/>
  <c r="Y182" i="10"/>
  <c r="X182" i="10"/>
  <c r="BB182" i="10" s="1"/>
  <c r="BD182" i="10" s="1"/>
  <c r="W182" i="10"/>
  <c r="H182" i="10"/>
  <c r="F182" i="10"/>
  <c r="BA180" i="10"/>
  <c r="AZ180" i="10"/>
  <c r="AY180" i="10"/>
  <c r="AX180" i="10"/>
  <c r="AW180" i="10"/>
  <c r="AV180" i="10"/>
  <c r="AU180" i="10"/>
  <c r="AT180" i="10"/>
  <c r="AS180" i="10"/>
  <c r="AR180" i="10"/>
  <c r="AQ180" i="10"/>
  <c r="AP180" i="10"/>
  <c r="AO180" i="10"/>
  <c r="AN180" i="10"/>
  <c r="AM180" i="10"/>
  <c r="AL180" i="10"/>
  <c r="AK180" i="10"/>
  <c r="AJ180" i="10"/>
  <c r="AI180" i="10"/>
  <c r="AH180" i="10"/>
  <c r="AG180" i="10"/>
  <c r="AF180" i="10"/>
  <c r="AE180" i="10"/>
  <c r="AD180" i="10"/>
  <c r="AC180" i="10"/>
  <c r="AB180" i="10"/>
  <c r="AA180" i="10"/>
  <c r="Z180" i="10"/>
  <c r="Y180" i="10"/>
  <c r="X180" i="10"/>
  <c r="W180" i="10"/>
  <c r="BB180" i="10" s="1"/>
  <c r="BD180" i="10" s="1"/>
  <c r="H180" i="10"/>
  <c r="F180" i="10"/>
  <c r="BA178" i="10"/>
  <c r="AZ178" i="10"/>
  <c r="AY178" i="10"/>
  <c r="AX178" i="10"/>
  <c r="AW178" i="10"/>
  <c r="AV178" i="10"/>
  <c r="AU178" i="10"/>
  <c r="AT178" i="10"/>
  <c r="AS178" i="10"/>
  <c r="AR178" i="10"/>
  <c r="AQ178" i="10"/>
  <c r="AP178" i="10"/>
  <c r="AO178" i="10"/>
  <c r="AN178" i="10"/>
  <c r="AM178" i="10"/>
  <c r="AL178" i="10"/>
  <c r="AK178" i="10"/>
  <c r="AJ178" i="10"/>
  <c r="AI178" i="10"/>
  <c r="AH178" i="10"/>
  <c r="AG178" i="10"/>
  <c r="AF178" i="10"/>
  <c r="AE178" i="10"/>
  <c r="AD178" i="10"/>
  <c r="AC178" i="10"/>
  <c r="BB178" i="10" s="1"/>
  <c r="BD178" i="10" s="1"/>
  <c r="AB178" i="10"/>
  <c r="AA178" i="10"/>
  <c r="Z178" i="10"/>
  <c r="Y178" i="10"/>
  <c r="X178" i="10"/>
  <c r="W178" i="10"/>
  <c r="H178" i="10"/>
  <c r="F178" i="10"/>
  <c r="BA176" i="10"/>
  <c r="AZ176" i="10"/>
  <c r="AY176" i="10"/>
  <c r="AX176" i="10"/>
  <c r="AW176" i="10"/>
  <c r="AV176" i="10"/>
  <c r="AU176" i="10"/>
  <c r="AT176" i="10"/>
  <c r="AS176" i="10"/>
  <c r="AR176" i="10"/>
  <c r="AQ176" i="10"/>
  <c r="AP176" i="10"/>
  <c r="AO176" i="10"/>
  <c r="AN176" i="10"/>
  <c r="AM176" i="10"/>
  <c r="AL176" i="10"/>
  <c r="AK176" i="10"/>
  <c r="AJ176" i="10"/>
  <c r="AI176" i="10"/>
  <c r="AH176" i="10"/>
  <c r="AG176" i="10"/>
  <c r="AF176" i="10"/>
  <c r="AE176" i="10"/>
  <c r="AD176" i="10"/>
  <c r="AC176" i="10"/>
  <c r="AB176" i="10"/>
  <c r="AA176" i="10"/>
  <c r="Z176" i="10"/>
  <c r="Y176" i="10"/>
  <c r="X176" i="10"/>
  <c r="W176" i="10"/>
  <c r="BB176" i="10" s="1"/>
  <c r="BD176" i="10" s="1"/>
  <c r="H176" i="10"/>
  <c r="F176" i="10"/>
  <c r="BA174" i="10"/>
  <c r="AZ174" i="10"/>
  <c r="AY174" i="10"/>
  <c r="AX174" i="10"/>
  <c r="AW174" i="10"/>
  <c r="AV174" i="10"/>
  <c r="AU174" i="10"/>
  <c r="AT174" i="10"/>
  <c r="AS174" i="10"/>
  <c r="AR174" i="10"/>
  <c r="AQ174" i="10"/>
  <c r="AP174" i="10"/>
  <c r="AO174" i="10"/>
  <c r="AN174" i="10"/>
  <c r="AM174" i="10"/>
  <c r="AL174" i="10"/>
  <c r="AK174" i="10"/>
  <c r="BB174" i="10" s="1"/>
  <c r="BD174" i="10" s="1"/>
  <c r="AJ174" i="10"/>
  <c r="AI174" i="10"/>
  <c r="AH174" i="10"/>
  <c r="AG174" i="10"/>
  <c r="AF174" i="10"/>
  <c r="AE174" i="10"/>
  <c r="AD174" i="10"/>
  <c r="AC174" i="10"/>
  <c r="AB174" i="10"/>
  <c r="AA174" i="10"/>
  <c r="Z174" i="10"/>
  <c r="Y174" i="10"/>
  <c r="X174" i="10"/>
  <c r="W174" i="10"/>
  <c r="H174" i="10"/>
  <c r="F174" i="10"/>
  <c r="BA172" i="10"/>
  <c r="AZ172" i="10"/>
  <c r="AY172" i="10"/>
  <c r="AX172" i="10"/>
  <c r="AW172" i="10"/>
  <c r="AV172" i="10"/>
  <c r="AU172" i="10"/>
  <c r="AT172" i="10"/>
  <c r="AS172" i="10"/>
  <c r="AR172" i="10"/>
  <c r="AQ172" i="10"/>
  <c r="AP172" i="10"/>
  <c r="AO172" i="10"/>
  <c r="AN172" i="10"/>
  <c r="AM172" i="10"/>
  <c r="AL172" i="10"/>
  <c r="AK172" i="10"/>
  <c r="AJ172" i="10"/>
  <c r="AI172" i="10"/>
  <c r="AH172" i="10"/>
  <c r="AG172" i="10"/>
  <c r="AF172" i="10"/>
  <c r="AE172" i="10"/>
  <c r="AD172" i="10"/>
  <c r="AC172" i="10"/>
  <c r="AB172" i="10"/>
  <c r="AA172" i="10"/>
  <c r="Z172" i="10"/>
  <c r="Y172" i="10"/>
  <c r="X172" i="10"/>
  <c r="BB172" i="10" s="1"/>
  <c r="BD172" i="10" s="1"/>
  <c r="W172" i="10"/>
  <c r="H172" i="10"/>
  <c r="F172" i="10"/>
  <c r="BA170" i="10"/>
  <c r="AZ170" i="10"/>
  <c r="AY170" i="10"/>
  <c r="AX170" i="10"/>
  <c r="AW170" i="10"/>
  <c r="AV170" i="10"/>
  <c r="AU170" i="10"/>
  <c r="AT170" i="10"/>
  <c r="AS170" i="10"/>
  <c r="AR170" i="10"/>
  <c r="AQ170" i="10"/>
  <c r="AP170" i="10"/>
  <c r="AO170" i="10"/>
  <c r="AN170" i="10"/>
  <c r="AM170" i="10"/>
  <c r="AL170" i="10"/>
  <c r="AK170" i="10"/>
  <c r="AJ170" i="10"/>
  <c r="AI170" i="10"/>
  <c r="AH170" i="10"/>
  <c r="AG170" i="10"/>
  <c r="AF170" i="10"/>
  <c r="AE170" i="10"/>
  <c r="AD170" i="10"/>
  <c r="AC170" i="10"/>
  <c r="AB170" i="10"/>
  <c r="AA170" i="10"/>
  <c r="Z170" i="10"/>
  <c r="Y170" i="10"/>
  <c r="X170" i="10"/>
  <c r="W170" i="10"/>
  <c r="BB170" i="10" s="1"/>
  <c r="BD170" i="10" s="1"/>
  <c r="H170" i="10"/>
  <c r="F170" i="10"/>
  <c r="BA168" i="10"/>
  <c r="AZ168" i="10"/>
  <c r="AY168" i="10"/>
  <c r="AX168" i="10"/>
  <c r="AW168" i="10"/>
  <c r="AV168" i="10"/>
  <c r="AU168" i="10"/>
  <c r="AT168" i="10"/>
  <c r="AS168" i="10"/>
  <c r="AR168" i="10"/>
  <c r="AQ168" i="10"/>
  <c r="AP168" i="10"/>
  <c r="AO168" i="10"/>
  <c r="AN168" i="10"/>
  <c r="AM168" i="10"/>
  <c r="AL168" i="10"/>
  <c r="AK168" i="10"/>
  <c r="AJ168" i="10"/>
  <c r="AI168" i="10"/>
  <c r="AH168" i="10"/>
  <c r="AG168" i="10"/>
  <c r="AF168" i="10"/>
  <c r="AE168" i="10"/>
  <c r="AD168" i="10"/>
  <c r="AC168" i="10"/>
  <c r="AB168" i="10"/>
  <c r="AA168" i="10"/>
  <c r="Z168" i="10"/>
  <c r="Y168" i="10"/>
  <c r="X168" i="10"/>
  <c r="BB168" i="10" s="1"/>
  <c r="BD168" i="10" s="1"/>
  <c r="W168" i="10"/>
  <c r="H168" i="10"/>
  <c r="F168" i="10"/>
  <c r="BA166" i="10"/>
  <c r="AZ166" i="10"/>
  <c r="AY166" i="10"/>
  <c r="AX166" i="10"/>
  <c r="AW166" i="10"/>
  <c r="AV166" i="10"/>
  <c r="AU166" i="10"/>
  <c r="AT166" i="10"/>
  <c r="AS166" i="10"/>
  <c r="AR166" i="10"/>
  <c r="AQ166" i="10"/>
  <c r="AP166" i="10"/>
  <c r="AO166" i="10"/>
  <c r="AN166" i="10"/>
  <c r="AM166" i="10"/>
  <c r="AL166" i="10"/>
  <c r="AK166" i="10"/>
  <c r="AJ166" i="10"/>
  <c r="AI166" i="10"/>
  <c r="AH166" i="10"/>
  <c r="AG166" i="10"/>
  <c r="AF166" i="10"/>
  <c r="AE166" i="10"/>
  <c r="AD166" i="10"/>
  <c r="AC166" i="10"/>
  <c r="AB166" i="10"/>
  <c r="AA166" i="10"/>
  <c r="Z166" i="10"/>
  <c r="BB166" i="10" s="1"/>
  <c r="BD166" i="10" s="1"/>
  <c r="Y166" i="10"/>
  <c r="X166" i="10"/>
  <c r="W166" i="10"/>
  <c r="H166" i="10"/>
  <c r="F166" i="10"/>
  <c r="BA164" i="10"/>
  <c r="AZ164" i="10"/>
  <c r="AY164" i="10"/>
  <c r="AX164" i="10"/>
  <c r="AW164" i="10"/>
  <c r="AV164" i="10"/>
  <c r="AU164" i="10"/>
  <c r="AT164" i="10"/>
  <c r="AS164" i="10"/>
  <c r="AR164" i="10"/>
  <c r="AQ164" i="10"/>
  <c r="AP164" i="10"/>
  <c r="AO164" i="10"/>
  <c r="AN164" i="10"/>
  <c r="AM164" i="10"/>
  <c r="AL164" i="10"/>
  <c r="AK164" i="10"/>
  <c r="AJ164" i="10"/>
  <c r="AI164" i="10"/>
  <c r="AH164" i="10"/>
  <c r="AG164" i="10"/>
  <c r="AF164" i="10"/>
  <c r="AE164" i="10"/>
  <c r="AD164" i="10"/>
  <c r="AC164" i="10"/>
  <c r="BB164" i="10" s="1"/>
  <c r="BD164" i="10" s="1"/>
  <c r="AB164" i="10"/>
  <c r="AA164" i="10"/>
  <c r="Z164" i="10"/>
  <c r="Y164" i="10"/>
  <c r="X164" i="10"/>
  <c r="W164" i="10"/>
  <c r="H164" i="10"/>
  <c r="F164" i="10"/>
  <c r="BA162" i="10"/>
  <c r="AZ162" i="10"/>
  <c r="AY162" i="10"/>
  <c r="AX162" i="10"/>
  <c r="AW162" i="10"/>
  <c r="AV162" i="10"/>
  <c r="AU162" i="10"/>
  <c r="AT162" i="10"/>
  <c r="AS162" i="10"/>
  <c r="AR162" i="10"/>
  <c r="AQ162" i="10"/>
  <c r="AP162" i="10"/>
  <c r="AO162" i="10"/>
  <c r="AN162" i="10"/>
  <c r="AM162" i="10"/>
  <c r="AL162" i="10"/>
  <c r="AK162" i="10"/>
  <c r="AJ162" i="10"/>
  <c r="AI162" i="10"/>
  <c r="AH162" i="10"/>
  <c r="AG162" i="10"/>
  <c r="AF162" i="10"/>
  <c r="AE162" i="10"/>
  <c r="AD162" i="10"/>
  <c r="AC162" i="10"/>
  <c r="AB162" i="10"/>
  <c r="AA162" i="10"/>
  <c r="Z162" i="10"/>
  <c r="Y162" i="10"/>
  <c r="X162" i="10"/>
  <c r="W162" i="10"/>
  <c r="BB162" i="10" s="1"/>
  <c r="BD162" i="10" s="1"/>
  <c r="H162" i="10"/>
  <c r="F162" i="10"/>
  <c r="BA160" i="10"/>
  <c r="AZ160" i="10"/>
  <c r="AY160" i="10"/>
  <c r="AX160" i="10"/>
  <c r="AW160" i="10"/>
  <c r="AV160" i="10"/>
  <c r="AU160" i="10"/>
  <c r="AT160" i="10"/>
  <c r="AS160" i="10"/>
  <c r="AR160" i="10"/>
  <c r="AQ160" i="10"/>
  <c r="AP160" i="10"/>
  <c r="AO160" i="10"/>
  <c r="AN160" i="10"/>
  <c r="AM160" i="10"/>
  <c r="AL160" i="10"/>
  <c r="AK160" i="10"/>
  <c r="BB160" i="10" s="1"/>
  <c r="BD160" i="10" s="1"/>
  <c r="AJ160" i="10"/>
  <c r="AI160" i="10"/>
  <c r="AH160" i="10"/>
  <c r="AG160" i="10"/>
  <c r="AF160" i="10"/>
  <c r="AE160" i="10"/>
  <c r="AD160" i="10"/>
  <c r="AC160" i="10"/>
  <c r="AB160" i="10"/>
  <c r="AA160" i="10"/>
  <c r="Z160" i="10"/>
  <c r="Y160" i="10"/>
  <c r="X160" i="10"/>
  <c r="W160" i="10"/>
  <c r="H160" i="10"/>
  <c r="F160" i="10"/>
  <c r="BA158" i="10"/>
  <c r="AZ158" i="10"/>
  <c r="AY158" i="10"/>
  <c r="AX158" i="10"/>
  <c r="AW158" i="10"/>
  <c r="AV158" i="10"/>
  <c r="AU158" i="10"/>
  <c r="AT158" i="10"/>
  <c r="AS158" i="10"/>
  <c r="AR158" i="10"/>
  <c r="AQ158" i="10"/>
  <c r="AP158" i="10"/>
  <c r="AO158" i="10"/>
  <c r="AN158" i="10"/>
  <c r="AM158" i="10"/>
  <c r="AL158" i="10"/>
  <c r="AK158" i="10"/>
  <c r="AJ158" i="10"/>
  <c r="AI158" i="10"/>
  <c r="AH158" i="10"/>
  <c r="AG158" i="10"/>
  <c r="AF158" i="10"/>
  <c r="AE158" i="10"/>
  <c r="AD158" i="10"/>
  <c r="AC158" i="10"/>
  <c r="AB158" i="10"/>
  <c r="AA158" i="10"/>
  <c r="Z158" i="10"/>
  <c r="Y158" i="10"/>
  <c r="X158" i="10"/>
  <c r="W158" i="10"/>
  <c r="BB158" i="10" s="1"/>
  <c r="BD158" i="10" s="1"/>
  <c r="H158" i="10"/>
  <c r="F158" i="10"/>
  <c r="BA156" i="10"/>
  <c r="AZ156" i="10"/>
  <c r="AY156" i="10"/>
  <c r="AX156" i="10"/>
  <c r="AW156" i="10"/>
  <c r="AV156" i="10"/>
  <c r="AU156" i="10"/>
  <c r="AT156" i="10"/>
  <c r="AS156" i="10"/>
  <c r="AR156" i="10"/>
  <c r="AQ156" i="10"/>
  <c r="AP156" i="10"/>
  <c r="AO156" i="10"/>
  <c r="AN156" i="10"/>
  <c r="AM156" i="10"/>
  <c r="AL156" i="10"/>
  <c r="AK156" i="10"/>
  <c r="AJ156" i="10"/>
  <c r="AI156" i="10"/>
  <c r="AH156" i="10"/>
  <c r="AG156" i="10"/>
  <c r="AF156" i="10"/>
  <c r="AE156" i="10"/>
  <c r="AD156" i="10"/>
  <c r="AC156" i="10"/>
  <c r="AB156" i="10"/>
  <c r="AA156" i="10"/>
  <c r="Z156" i="10"/>
  <c r="Y156" i="10"/>
  <c r="X156" i="10"/>
  <c r="W156" i="10"/>
  <c r="BB156" i="10" s="1"/>
  <c r="BD156" i="10" s="1"/>
  <c r="H156" i="10"/>
  <c r="F156" i="10"/>
  <c r="BA154" i="10"/>
  <c r="AZ154" i="10"/>
  <c r="AY154" i="10"/>
  <c r="AX154" i="10"/>
  <c r="AW154" i="10"/>
  <c r="AV154" i="10"/>
  <c r="AU154" i="10"/>
  <c r="AT154" i="10"/>
  <c r="AS154" i="10"/>
  <c r="AR154" i="10"/>
  <c r="AQ154" i="10"/>
  <c r="AP154" i="10"/>
  <c r="AO154" i="10"/>
  <c r="AN154" i="10"/>
  <c r="AM154" i="10"/>
  <c r="AL154" i="10"/>
  <c r="AK154" i="10"/>
  <c r="AJ154" i="10"/>
  <c r="AI154" i="10"/>
  <c r="AH154" i="10"/>
  <c r="AG154" i="10"/>
  <c r="AF154" i="10"/>
  <c r="AE154" i="10"/>
  <c r="AD154" i="10"/>
  <c r="AC154" i="10"/>
  <c r="AB154" i="10"/>
  <c r="AA154" i="10"/>
  <c r="Z154" i="10"/>
  <c r="Y154" i="10"/>
  <c r="X154" i="10"/>
  <c r="BB154" i="10" s="1"/>
  <c r="BD154" i="10" s="1"/>
  <c r="W154" i="10"/>
  <c r="H154" i="10"/>
  <c r="F154" i="10"/>
  <c r="BA152" i="10"/>
  <c r="AZ152" i="10"/>
  <c r="AY152" i="10"/>
  <c r="AX152" i="10"/>
  <c r="AW152" i="10"/>
  <c r="AV152" i="10"/>
  <c r="AU152" i="10"/>
  <c r="AT152" i="10"/>
  <c r="AS152" i="10"/>
  <c r="AR152" i="10"/>
  <c r="AQ152" i="10"/>
  <c r="AP152" i="10"/>
  <c r="AO152" i="10"/>
  <c r="AN152" i="10"/>
  <c r="AM152" i="10"/>
  <c r="AL152" i="10"/>
  <c r="AK152" i="10"/>
  <c r="AJ152" i="10"/>
  <c r="AI152" i="10"/>
  <c r="AH152" i="10"/>
  <c r="AG152" i="10"/>
  <c r="AF152" i="10"/>
  <c r="AE152" i="10"/>
  <c r="AD152" i="10"/>
  <c r="AC152" i="10"/>
  <c r="AB152" i="10"/>
  <c r="AA152" i="10"/>
  <c r="Z152" i="10"/>
  <c r="BB152" i="10" s="1"/>
  <c r="BD152" i="10" s="1"/>
  <c r="Y152" i="10"/>
  <c r="X152" i="10"/>
  <c r="W152" i="10"/>
  <c r="H152" i="10"/>
  <c r="F152" i="10"/>
  <c r="BA150" i="10"/>
  <c r="AZ150" i="10"/>
  <c r="AY150" i="10"/>
  <c r="AX150" i="10"/>
  <c r="AW150" i="10"/>
  <c r="AV150" i="10"/>
  <c r="AU150" i="10"/>
  <c r="AT150" i="10"/>
  <c r="AS150" i="10"/>
  <c r="AR150" i="10"/>
  <c r="AQ150" i="10"/>
  <c r="AP150" i="10"/>
  <c r="AO150" i="10"/>
  <c r="AN150" i="10"/>
  <c r="AM150" i="10"/>
  <c r="AL150" i="10"/>
  <c r="AK150" i="10"/>
  <c r="AJ150" i="10"/>
  <c r="AI150" i="10"/>
  <c r="AH150" i="10"/>
  <c r="AG150" i="10"/>
  <c r="AF150" i="10"/>
  <c r="AE150" i="10"/>
  <c r="AD150" i="10"/>
  <c r="AC150" i="10"/>
  <c r="AB150" i="10"/>
  <c r="BB150" i="10" s="1"/>
  <c r="BD150" i="10" s="1"/>
  <c r="AA150" i="10"/>
  <c r="Z150" i="10"/>
  <c r="Y150" i="10"/>
  <c r="X150" i="10"/>
  <c r="W150" i="10"/>
  <c r="H150" i="10"/>
  <c r="F150" i="10"/>
  <c r="BA148" i="10"/>
  <c r="AZ148" i="10"/>
  <c r="AY148" i="10"/>
  <c r="AX148" i="10"/>
  <c r="AW148" i="10"/>
  <c r="AV148" i="10"/>
  <c r="AU148" i="10"/>
  <c r="AT148" i="10"/>
  <c r="AS148" i="10"/>
  <c r="AR148" i="10"/>
  <c r="AQ148" i="10"/>
  <c r="AP148" i="10"/>
  <c r="AO148" i="10"/>
  <c r="AN148" i="10"/>
  <c r="AM148" i="10"/>
  <c r="AL148" i="10"/>
  <c r="AK148" i="10"/>
  <c r="AJ148" i="10"/>
  <c r="AI148" i="10"/>
  <c r="AH148" i="10"/>
  <c r="AG148" i="10"/>
  <c r="AF148" i="10"/>
  <c r="AE148" i="10"/>
  <c r="AD148" i="10"/>
  <c r="AC148" i="10"/>
  <c r="AB148" i="10"/>
  <c r="AA148" i="10"/>
  <c r="Z148" i="10"/>
  <c r="Y148" i="10"/>
  <c r="X148" i="10"/>
  <c r="W148" i="10"/>
  <c r="BB148" i="10" s="1"/>
  <c r="BD148" i="10" s="1"/>
  <c r="H148" i="10"/>
  <c r="F148" i="10"/>
  <c r="BA146" i="10"/>
  <c r="AZ146" i="10"/>
  <c r="AY146" i="10"/>
  <c r="AX146" i="10"/>
  <c r="AW146" i="10"/>
  <c r="AV146" i="10"/>
  <c r="AU146" i="10"/>
  <c r="AT146" i="10"/>
  <c r="AS146" i="10"/>
  <c r="AR146" i="10"/>
  <c r="AQ146" i="10"/>
  <c r="AP146" i="10"/>
  <c r="AO146" i="10"/>
  <c r="AN146" i="10"/>
  <c r="AM146" i="10"/>
  <c r="AL146" i="10"/>
  <c r="AK146" i="10"/>
  <c r="BB146" i="10" s="1"/>
  <c r="BD146" i="10" s="1"/>
  <c r="AJ146" i="10"/>
  <c r="AI146" i="10"/>
  <c r="AH146" i="10"/>
  <c r="AG146" i="10"/>
  <c r="AF146" i="10"/>
  <c r="AE146" i="10"/>
  <c r="AD146" i="10"/>
  <c r="AC146" i="10"/>
  <c r="AB146" i="10"/>
  <c r="AA146" i="10"/>
  <c r="Z146" i="10"/>
  <c r="Y146" i="10"/>
  <c r="X146" i="10"/>
  <c r="W146" i="10"/>
  <c r="H146" i="10"/>
  <c r="F146" i="10"/>
  <c r="BA144" i="10"/>
  <c r="AZ144" i="10"/>
  <c r="AY144" i="10"/>
  <c r="AX144" i="10"/>
  <c r="AW144" i="10"/>
  <c r="AV144" i="10"/>
  <c r="AU144" i="10"/>
  <c r="AT144" i="10"/>
  <c r="AS144" i="10"/>
  <c r="AR144" i="10"/>
  <c r="AQ144" i="10"/>
  <c r="AP144" i="10"/>
  <c r="AO144" i="10"/>
  <c r="AN144" i="10"/>
  <c r="AM144" i="10"/>
  <c r="AL144" i="10"/>
  <c r="AK144" i="10"/>
  <c r="AJ144" i="10"/>
  <c r="AI144" i="10"/>
  <c r="AH144" i="10"/>
  <c r="AG144" i="10"/>
  <c r="AF144" i="10"/>
  <c r="AE144" i="10"/>
  <c r="AD144" i="10"/>
  <c r="AC144" i="10"/>
  <c r="AB144" i="10"/>
  <c r="AA144" i="10"/>
  <c r="Z144" i="10"/>
  <c r="Y144" i="10"/>
  <c r="X144" i="10"/>
  <c r="W144" i="10"/>
  <c r="BB144" i="10" s="1"/>
  <c r="BD144" i="10" s="1"/>
  <c r="H144" i="10"/>
  <c r="F144" i="10"/>
  <c r="BA142" i="10"/>
  <c r="AZ142" i="10"/>
  <c r="AY142" i="10"/>
  <c r="AX142" i="10"/>
  <c r="AW142" i="10"/>
  <c r="AV142" i="10"/>
  <c r="AU142" i="10"/>
  <c r="AT142" i="10"/>
  <c r="AS142" i="10"/>
  <c r="AR142" i="10"/>
  <c r="AQ142" i="10"/>
  <c r="AP142" i="10"/>
  <c r="AO142" i="10"/>
  <c r="AN142" i="10"/>
  <c r="AM142" i="10"/>
  <c r="AL142" i="10"/>
  <c r="AK142" i="10"/>
  <c r="AJ142" i="10"/>
  <c r="AI142" i="10"/>
  <c r="AH142" i="10"/>
  <c r="AG142" i="10"/>
  <c r="AF142" i="10"/>
  <c r="AE142" i="10"/>
  <c r="AD142" i="10"/>
  <c r="AC142" i="10"/>
  <c r="AB142" i="10"/>
  <c r="AA142" i="10"/>
  <c r="Z142" i="10"/>
  <c r="Y142" i="10"/>
  <c r="BB142" i="10" s="1"/>
  <c r="BD142" i="10" s="1"/>
  <c r="X142" i="10"/>
  <c r="W142" i="10"/>
  <c r="H142" i="10"/>
  <c r="F142" i="10"/>
  <c r="BA140" i="10"/>
  <c r="AZ140" i="10"/>
  <c r="AY140" i="10"/>
  <c r="AX140" i="10"/>
  <c r="AW140" i="10"/>
  <c r="AV140" i="10"/>
  <c r="AU140" i="10"/>
  <c r="AT140" i="10"/>
  <c r="AS140" i="10"/>
  <c r="AR140" i="10"/>
  <c r="AQ140" i="10"/>
  <c r="AP140" i="10"/>
  <c r="AO140" i="10"/>
  <c r="AN140" i="10"/>
  <c r="AM140" i="10"/>
  <c r="AL140" i="10"/>
  <c r="AK140" i="10"/>
  <c r="AJ140" i="10"/>
  <c r="AI140" i="10"/>
  <c r="AH140" i="10"/>
  <c r="AG140" i="10"/>
  <c r="AF140" i="10"/>
  <c r="AE140" i="10"/>
  <c r="AD140" i="10"/>
  <c r="AC140" i="10"/>
  <c r="AB140" i="10"/>
  <c r="AA140" i="10"/>
  <c r="Z140" i="10"/>
  <c r="Y140" i="10"/>
  <c r="X140" i="10"/>
  <c r="BB140" i="10" s="1"/>
  <c r="BD140" i="10" s="1"/>
  <c r="W140" i="10"/>
  <c r="H140" i="10"/>
  <c r="F140" i="10"/>
  <c r="BA138" i="10"/>
  <c r="AZ138" i="10"/>
  <c r="AY138" i="10"/>
  <c r="AX138" i="10"/>
  <c r="AW138" i="10"/>
  <c r="AV138" i="10"/>
  <c r="AU138" i="10"/>
  <c r="AT138" i="10"/>
  <c r="AS138" i="10"/>
  <c r="AR138" i="10"/>
  <c r="AQ138" i="10"/>
  <c r="AP138" i="10"/>
  <c r="AO138" i="10"/>
  <c r="AN138" i="10"/>
  <c r="AM138" i="10"/>
  <c r="AL138" i="10"/>
  <c r="AK138" i="10"/>
  <c r="AJ138" i="10"/>
  <c r="AI138" i="10"/>
  <c r="AH138" i="10"/>
  <c r="AG138" i="10"/>
  <c r="AF138" i="10"/>
  <c r="AE138" i="10"/>
  <c r="AD138" i="10"/>
  <c r="AC138" i="10"/>
  <c r="AB138" i="10"/>
  <c r="AA138" i="10"/>
  <c r="Z138" i="10"/>
  <c r="BB138" i="10" s="1"/>
  <c r="BD138" i="10" s="1"/>
  <c r="Y138" i="10"/>
  <c r="X138" i="10"/>
  <c r="W138" i="10"/>
  <c r="H138" i="10"/>
  <c r="F138" i="10"/>
  <c r="BA136" i="10"/>
  <c r="AZ136" i="10"/>
  <c r="AY136" i="10"/>
  <c r="AX136" i="10"/>
  <c r="AW136" i="10"/>
  <c r="AV136" i="10"/>
  <c r="AU136" i="10"/>
  <c r="AT136" i="10"/>
  <c r="AS136" i="10"/>
  <c r="AR136" i="10"/>
  <c r="AQ136" i="10"/>
  <c r="AP136" i="10"/>
  <c r="AO136" i="10"/>
  <c r="AN136" i="10"/>
  <c r="AM136" i="10"/>
  <c r="AL136" i="10"/>
  <c r="AK136" i="10"/>
  <c r="AJ136" i="10"/>
  <c r="AI136" i="10"/>
  <c r="AH136" i="10"/>
  <c r="AG136" i="10"/>
  <c r="AF136" i="10"/>
  <c r="AE136" i="10"/>
  <c r="AD136" i="10"/>
  <c r="AC136" i="10"/>
  <c r="AB136" i="10"/>
  <c r="BB136" i="10" s="1"/>
  <c r="BD136" i="10" s="1"/>
  <c r="AA136" i="10"/>
  <c r="Z136" i="10"/>
  <c r="Y136" i="10"/>
  <c r="X136" i="10"/>
  <c r="W136" i="10"/>
  <c r="H136" i="10"/>
  <c r="F136" i="10"/>
  <c r="BA134" i="10"/>
  <c r="AZ134" i="10"/>
  <c r="AY134" i="10"/>
  <c r="AX134" i="10"/>
  <c r="AW134" i="10"/>
  <c r="AV134" i="10"/>
  <c r="AU134" i="10"/>
  <c r="AT134" i="10"/>
  <c r="AS134" i="10"/>
  <c r="AR134" i="10"/>
  <c r="AQ134" i="10"/>
  <c r="AP134" i="10"/>
  <c r="AO134" i="10"/>
  <c r="AN134" i="10"/>
  <c r="AM134" i="10"/>
  <c r="AL134" i="10"/>
  <c r="AK134" i="10"/>
  <c r="AJ134" i="10"/>
  <c r="AI134" i="10"/>
  <c r="AH134" i="10"/>
  <c r="AG134" i="10"/>
  <c r="AF134" i="10"/>
  <c r="AE134" i="10"/>
  <c r="AD134" i="10"/>
  <c r="BB134" i="10" s="1"/>
  <c r="BD134" i="10" s="1"/>
  <c r="AC134" i="10"/>
  <c r="AB134" i="10"/>
  <c r="AA134" i="10"/>
  <c r="Z134" i="10"/>
  <c r="Y134" i="10"/>
  <c r="X134" i="10"/>
  <c r="W134" i="10"/>
  <c r="H134" i="10"/>
  <c r="F134" i="10"/>
  <c r="BA132" i="10"/>
  <c r="AZ132" i="10"/>
  <c r="AY132" i="10"/>
  <c r="AX132" i="10"/>
  <c r="AW132" i="10"/>
  <c r="AV132" i="10"/>
  <c r="AU132" i="10"/>
  <c r="AT132" i="10"/>
  <c r="AS132" i="10"/>
  <c r="AR132" i="10"/>
  <c r="AQ132" i="10"/>
  <c r="AP132" i="10"/>
  <c r="AO132" i="10"/>
  <c r="AN132" i="10"/>
  <c r="AM132" i="10"/>
  <c r="AL132" i="10"/>
  <c r="AK132" i="10"/>
  <c r="BB132" i="10" s="1"/>
  <c r="BD132" i="10" s="1"/>
  <c r="AJ132" i="10"/>
  <c r="AI132" i="10"/>
  <c r="AH132" i="10"/>
  <c r="AG132" i="10"/>
  <c r="AF132" i="10"/>
  <c r="AE132" i="10"/>
  <c r="AD132" i="10"/>
  <c r="AC132" i="10"/>
  <c r="AB132" i="10"/>
  <c r="AA132" i="10"/>
  <c r="Z132" i="10"/>
  <c r="Y132" i="10"/>
  <c r="X132" i="10"/>
  <c r="W132" i="10"/>
  <c r="H132" i="10"/>
  <c r="F132" i="10"/>
  <c r="BA130" i="10"/>
  <c r="AZ130" i="10"/>
  <c r="AY130" i="10"/>
  <c r="AX130" i="10"/>
  <c r="AW130" i="10"/>
  <c r="AV130" i="10"/>
  <c r="AU130" i="10"/>
  <c r="AT130" i="10"/>
  <c r="AS130" i="10"/>
  <c r="AR130" i="10"/>
  <c r="AQ130" i="10"/>
  <c r="AP130" i="10"/>
  <c r="AO130" i="10"/>
  <c r="AN130" i="10"/>
  <c r="AM130" i="10"/>
  <c r="AL130" i="10"/>
  <c r="AK130" i="10"/>
  <c r="AJ130" i="10"/>
  <c r="AI130" i="10"/>
  <c r="AH130" i="10"/>
  <c r="AG130" i="10"/>
  <c r="AF130" i="10"/>
  <c r="AE130" i="10"/>
  <c r="AD130" i="10"/>
  <c r="AC130" i="10"/>
  <c r="AB130" i="10"/>
  <c r="AA130" i="10"/>
  <c r="Z130" i="10"/>
  <c r="Y130" i="10"/>
  <c r="X130" i="10"/>
  <c r="W130" i="10"/>
  <c r="BB130" i="10" s="1"/>
  <c r="BD130" i="10" s="1"/>
  <c r="H130" i="10"/>
  <c r="F130"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D128" i="10"/>
  <c r="AC128" i="10"/>
  <c r="AB128" i="10"/>
  <c r="AA128" i="10"/>
  <c r="Z128" i="10"/>
  <c r="Y128" i="10"/>
  <c r="BB128" i="10" s="1"/>
  <c r="BD128" i="10" s="1"/>
  <c r="X128" i="10"/>
  <c r="W128" i="10"/>
  <c r="H128" i="10"/>
  <c r="F128" i="10"/>
  <c r="BA126" i="10"/>
  <c r="AZ126" i="10"/>
  <c r="AY126" i="10"/>
  <c r="AX126" i="10"/>
  <c r="AW126" i="10"/>
  <c r="AV126" i="10"/>
  <c r="AU126" i="10"/>
  <c r="AT126" i="10"/>
  <c r="AS126" i="10"/>
  <c r="AR126" i="10"/>
  <c r="AQ126" i="10"/>
  <c r="AP126" i="10"/>
  <c r="AO126" i="10"/>
  <c r="AN126" i="10"/>
  <c r="AM126" i="10"/>
  <c r="AL126" i="10"/>
  <c r="AK126" i="10"/>
  <c r="AJ126" i="10"/>
  <c r="AI126" i="10"/>
  <c r="AH126" i="10"/>
  <c r="AG126" i="10"/>
  <c r="AF126" i="10"/>
  <c r="AE126" i="10"/>
  <c r="AD126" i="10"/>
  <c r="AC126" i="10"/>
  <c r="AB126" i="10"/>
  <c r="AA126" i="10"/>
  <c r="Z126" i="10"/>
  <c r="Y126" i="10"/>
  <c r="X126" i="10"/>
  <c r="W126" i="10"/>
  <c r="BB126" i="10" s="1"/>
  <c r="BD126" i="10" s="1"/>
  <c r="H126" i="10"/>
  <c r="F126" i="10"/>
  <c r="BA124" i="10"/>
  <c r="AZ124" i="10"/>
  <c r="AY124" i="10"/>
  <c r="AX124" i="10"/>
  <c r="AW124" i="10"/>
  <c r="AV124" i="10"/>
  <c r="AU124" i="10"/>
  <c r="AT124" i="10"/>
  <c r="AS124" i="10"/>
  <c r="AR124" i="10"/>
  <c r="AQ124" i="10"/>
  <c r="AP124" i="10"/>
  <c r="AO124" i="10"/>
  <c r="AN124" i="10"/>
  <c r="AM124" i="10"/>
  <c r="AL124" i="10"/>
  <c r="AK124" i="10"/>
  <c r="AJ124" i="10"/>
  <c r="AI124" i="10"/>
  <c r="AH124" i="10"/>
  <c r="AG124" i="10"/>
  <c r="AF124" i="10"/>
  <c r="AE124" i="10"/>
  <c r="AD124" i="10"/>
  <c r="AC124" i="10"/>
  <c r="AB124" i="10"/>
  <c r="AA124" i="10"/>
  <c r="Z124" i="10"/>
  <c r="BB124" i="10" s="1"/>
  <c r="BD124" i="10" s="1"/>
  <c r="Y124" i="10"/>
  <c r="X124" i="10"/>
  <c r="W124" i="10"/>
  <c r="H124" i="10"/>
  <c r="F124" i="10"/>
  <c r="BA122" i="10"/>
  <c r="AZ122" i="10"/>
  <c r="AY122" i="10"/>
  <c r="AX122" i="10"/>
  <c r="AW122" i="10"/>
  <c r="AV122" i="10"/>
  <c r="AU122" i="10"/>
  <c r="AT122" i="10"/>
  <c r="AS122" i="10"/>
  <c r="AR122" i="10"/>
  <c r="AQ122" i="10"/>
  <c r="AP122" i="10"/>
  <c r="AO122" i="10"/>
  <c r="AN122" i="10"/>
  <c r="AM122" i="10"/>
  <c r="AL122" i="10"/>
  <c r="AK122" i="10"/>
  <c r="AJ122" i="10"/>
  <c r="AI122" i="10"/>
  <c r="AH122" i="10"/>
  <c r="AG122" i="10"/>
  <c r="AF122" i="10"/>
  <c r="AE122" i="10"/>
  <c r="AD122" i="10"/>
  <c r="AC122" i="10"/>
  <c r="AB122" i="10"/>
  <c r="BB122" i="10" s="1"/>
  <c r="BD122" i="10" s="1"/>
  <c r="AA122" i="10"/>
  <c r="Z122" i="10"/>
  <c r="Y122" i="10"/>
  <c r="X122" i="10"/>
  <c r="W122" i="10"/>
  <c r="H122" i="10"/>
  <c r="F122" i="10"/>
  <c r="BA120" i="10"/>
  <c r="AZ120" i="10"/>
  <c r="AY120" i="10"/>
  <c r="AX120" i="10"/>
  <c r="AW120" i="10"/>
  <c r="AV120" i="10"/>
  <c r="AU120" i="10"/>
  <c r="AT120" i="10"/>
  <c r="AS120" i="10"/>
  <c r="AR120" i="10"/>
  <c r="AQ120" i="10"/>
  <c r="AP120" i="10"/>
  <c r="AO120" i="10"/>
  <c r="AN120" i="10"/>
  <c r="AM120" i="10"/>
  <c r="AL120" i="10"/>
  <c r="AK120" i="10"/>
  <c r="AJ120" i="10"/>
  <c r="AI120" i="10"/>
  <c r="AH120" i="10"/>
  <c r="AG120" i="10"/>
  <c r="AF120" i="10"/>
  <c r="AE120" i="10"/>
  <c r="AD120" i="10"/>
  <c r="BB120" i="10" s="1"/>
  <c r="BD120" i="10" s="1"/>
  <c r="AC120" i="10"/>
  <c r="AB120" i="10"/>
  <c r="AA120" i="10"/>
  <c r="Z120" i="10"/>
  <c r="Y120" i="10"/>
  <c r="X120" i="10"/>
  <c r="W120" i="10"/>
  <c r="H120" i="10"/>
  <c r="F120" i="10"/>
  <c r="BA118" i="10"/>
  <c r="AZ118" i="10"/>
  <c r="AY118" i="10"/>
  <c r="AX118" i="10"/>
  <c r="AW118" i="10"/>
  <c r="AV118" i="10"/>
  <c r="AU118" i="10"/>
  <c r="AT118" i="10"/>
  <c r="AS118" i="10"/>
  <c r="AR118" i="10"/>
  <c r="AQ118" i="10"/>
  <c r="AP118" i="10"/>
  <c r="AO118" i="10"/>
  <c r="AN118" i="10"/>
  <c r="AM118" i="10"/>
  <c r="AL118" i="10"/>
  <c r="AK118" i="10"/>
  <c r="AJ118" i="10"/>
  <c r="AI118" i="10"/>
  <c r="AH118" i="10"/>
  <c r="AG118" i="10"/>
  <c r="BB118" i="10" s="1"/>
  <c r="BD118" i="10" s="1"/>
  <c r="AF118" i="10"/>
  <c r="AE118" i="10"/>
  <c r="AD118" i="10"/>
  <c r="AC118" i="10"/>
  <c r="AB118" i="10"/>
  <c r="AA118" i="10"/>
  <c r="Z118" i="10"/>
  <c r="Y118" i="10"/>
  <c r="X118" i="10"/>
  <c r="W118" i="10"/>
  <c r="H118" i="10"/>
  <c r="F118" i="10"/>
  <c r="BA116" i="10"/>
  <c r="AZ116" i="10"/>
  <c r="AY116" i="10"/>
  <c r="AX116" i="10"/>
  <c r="AW116" i="10"/>
  <c r="AV116" i="10"/>
  <c r="AU116" i="10"/>
  <c r="AT116" i="10"/>
  <c r="AS116" i="10"/>
  <c r="AR116" i="10"/>
  <c r="AQ116" i="10"/>
  <c r="AP116" i="10"/>
  <c r="AO116" i="10"/>
  <c r="AN116" i="10"/>
  <c r="AM116" i="10"/>
  <c r="AL116" i="10"/>
  <c r="AK116" i="10"/>
  <c r="AJ116" i="10"/>
  <c r="AI116" i="10"/>
  <c r="AH116" i="10"/>
  <c r="AG116" i="10"/>
  <c r="AF116" i="10"/>
  <c r="AE116" i="10"/>
  <c r="AD116" i="10"/>
  <c r="AC116" i="10"/>
  <c r="AB116" i="10"/>
  <c r="AA116" i="10"/>
  <c r="Z116" i="10"/>
  <c r="Y116" i="10"/>
  <c r="X116" i="10"/>
  <c r="W116" i="10"/>
  <c r="BB116" i="10" s="1"/>
  <c r="BD116" i="10" s="1"/>
  <c r="H116" i="10"/>
  <c r="F116" i="10"/>
  <c r="BA114" i="10"/>
  <c r="AZ114" i="10"/>
  <c r="AY114" i="10"/>
  <c r="AX114" i="10"/>
  <c r="AW114" i="10"/>
  <c r="AV114" i="10"/>
  <c r="AU114" i="10"/>
  <c r="AT114" i="10"/>
  <c r="AS114" i="10"/>
  <c r="AR114" i="10"/>
  <c r="AQ114" i="10"/>
  <c r="AP114" i="10"/>
  <c r="AO114" i="10"/>
  <c r="AN114" i="10"/>
  <c r="AM114" i="10"/>
  <c r="AL114" i="10"/>
  <c r="AK114" i="10"/>
  <c r="AJ114" i="10"/>
  <c r="AI114" i="10"/>
  <c r="AH114" i="10"/>
  <c r="AG114" i="10"/>
  <c r="AF114" i="10"/>
  <c r="AE114" i="10"/>
  <c r="AD114" i="10"/>
  <c r="AC114" i="10"/>
  <c r="AB114" i="10"/>
  <c r="AA114" i="10"/>
  <c r="Z114" i="10"/>
  <c r="Y114" i="10"/>
  <c r="BB114" i="10" s="1"/>
  <c r="BD114" i="10" s="1"/>
  <c r="X114" i="10"/>
  <c r="W114" i="10"/>
  <c r="H114" i="10"/>
  <c r="F114" i="10"/>
  <c r="BA112" i="10"/>
  <c r="AZ112" i="10"/>
  <c r="AY112" i="10"/>
  <c r="AX112" i="10"/>
  <c r="AW112" i="10"/>
  <c r="AV112" i="10"/>
  <c r="AU112" i="10"/>
  <c r="AT112" i="10"/>
  <c r="AS112" i="10"/>
  <c r="AR112" i="10"/>
  <c r="AQ112" i="10"/>
  <c r="AP112" i="10"/>
  <c r="AO112" i="10"/>
  <c r="AN112" i="10"/>
  <c r="AM112" i="10"/>
  <c r="AL112" i="10"/>
  <c r="AK112" i="10"/>
  <c r="AJ112" i="10"/>
  <c r="AI112" i="10"/>
  <c r="AH112" i="10"/>
  <c r="AG112" i="10"/>
  <c r="AF112" i="10"/>
  <c r="AE112" i="10"/>
  <c r="AD112" i="10"/>
  <c r="AC112" i="10"/>
  <c r="AB112" i="10"/>
  <c r="AA112" i="10"/>
  <c r="Z112" i="10"/>
  <c r="Y112" i="10"/>
  <c r="X112" i="10"/>
  <c r="W112" i="10"/>
  <c r="BB112" i="10" s="1"/>
  <c r="BD112" i="10" s="1"/>
  <c r="H112" i="10"/>
  <c r="F112" i="10"/>
  <c r="BA110" i="10"/>
  <c r="AZ110" i="10"/>
  <c r="AY110" i="10"/>
  <c r="AX110" i="10"/>
  <c r="AW110" i="10"/>
  <c r="AV110" i="10"/>
  <c r="AU110" i="10"/>
  <c r="AT110" i="10"/>
  <c r="AS110" i="10"/>
  <c r="AR110" i="10"/>
  <c r="AQ110" i="10"/>
  <c r="AP110" i="10"/>
  <c r="AO110" i="10"/>
  <c r="AN110" i="10"/>
  <c r="AM110" i="10"/>
  <c r="AL110" i="10"/>
  <c r="AK110" i="10"/>
  <c r="AJ110" i="10"/>
  <c r="AI110" i="10"/>
  <c r="AH110" i="10"/>
  <c r="AG110" i="10"/>
  <c r="AF110" i="10"/>
  <c r="AE110" i="10"/>
  <c r="AD110" i="10"/>
  <c r="AC110" i="10"/>
  <c r="AB110" i="10"/>
  <c r="AA110" i="10"/>
  <c r="Z110" i="10"/>
  <c r="Y110" i="10"/>
  <c r="BB110" i="10" s="1"/>
  <c r="BD110" i="10" s="1"/>
  <c r="X110" i="10"/>
  <c r="W110" i="10"/>
  <c r="H110" i="10"/>
  <c r="F110" i="10"/>
  <c r="BA108" i="10"/>
  <c r="AZ108" i="10"/>
  <c r="AY108" i="10"/>
  <c r="AX108" i="10"/>
  <c r="AW108" i="10"/>
  <c r="AV108" i="10"/>
  <c r="AU108" i="10"/>
  <c r="AT108" i="10"/>
  <c r="AS108" i="10"/>
  <c r="AR108" i="10"/>
  <c r="AQ108" i="10"/>
  <c r="AP108" i="10"/>
  <c r="AO108" i="10"/>
  <c r="AN108" i="10"/>
  <c r="AM108" i="10"/>
  <c r="AL108" i="10"/>
  <c r="AK108" i="10"/>
  <c r="AJ108" i="10"/>
  <c r="AI108" i="10"/>
  <c r="AH108" i="10"/>
  <c r="AG108" i="10"/>
  <c r="AF108" i="10"/>
  <c r="AE108" i="10"/>
  <c r="AD108" i="10"/>
  <c r="AC108" i="10"/>
  <c r="AB108" i="10"/>
  <c r="BB108" i="10" s="1"/>
  <c r="BD108" i="10" s="1"/>
  <c r="AA108" i="10"/>
  <c r="Z108" i="10"/>
  <c r="Y108" i="10"/>
  <c r="X108" i="10"/>
  <c r="W108" i="10"/>
  <c r="H108" i="10"/>
  <c r="F108" i="10"/>
  <c r="BA106" i="10"/>
  <c r="AZ106" i="10"/>
  <c r="AY106" i="10"/>
  <c r="AX106" i="10"/>
  <c r="AW106" i="10"/>
  <c r="AV106" i="10"/>
  <c r="AU106" i="10"/>
  <c r="AT106" i="10"/>
  <c r="AS106" i="10"/>
  <c r="AR106" i="10"/>
  <c r="AQ106" i="10"/>
  <c r="AP106" i="10"/>
  <c r="AO106" i="10"/>
  <c r="AN106" i="10"/>
  <c r="AM106" i="10"/>
  <c r="AL106" i="10"/>
  <c r="AK106" i="10"/>
  <c r="AJ106" i="10"/>
  <c r="AI106" i="10"/>
  <c r="AH106" i="10"/>
  <c r="AG106" i="10"/>
  <c r="AF106" i="10"/>
  <c r="AE106" i="10"/>
  <c r="AD106" i="10"/>
  <c r="BB106" i="10" s="1"/>
  <c r="BD106" i="10" s="1"/>
  <c r="AC106" i="10"/>
  <c r="AB106" i="10"/>
  <c r="AA106" i="10"/>
  <c r="Z106" i="10"/>
  <c r="Y106" i="10"/>
  <c r="X106" i="10"/>
  <c r="W106" i="10"/>
  <c r="H106" i="10"/>
  <c r="F106" i="10"/>
  <c r="BA104" i="10"/>
  <c r="AZ104" i="10"/>
  <c r="AY104" i="10"/>
  <c r="AX104" i="10"/>
  <c r="AW104" i="10"/>
  <c r="AV104" i="10"/>
  <c r="AU104" i="10"/>
  <c r="AT104" i="10"/>
  <c r="AS104" i="10"/>
  <c r="AR104" i="10"/>
  <c r="AQ104" i="10"/>
  <c r="AP104" i="10"/>
  <c r="AO104" i="10"/>
  <c r="AN104" i="10"/>
  <c r="AM104" i="10"/>
  <c r="AL104" i="10"/>
  <c r="AK104" i="10"/>
  <c r="AJ104" i="10"/>
  <c r="AI104" i="10"/>
  <c r="AH104" i="10"/>
  <c r="AG104" i="10"/>
  <c r="AF104" i="10"/>
  <c r="BB104" i="10" s="1"/>
  <c r="BD104" i="10" s="1"/>
  <c r="AE104" i="10"/>
  <c r="AD104" i="10"/>
  <c r="AC104" i="10"/>
  <c r="AB104" i="10"/>
  <c r="AA104" i="10"/>
  <c r="Z104" i="10"/>
  <c r="Y104" i="10"/>
  <c r="X104" i="10"/>
  <c r="W104" i="10"/>
  <c r="H104" i="10"/>
  <c r="F104" i="10"/>
  <c r="BA102" i="10"/>
  <c r="AZ102" i="10"/>
  <c r="AY102" i="10"/>
  <c r="AX102" i="10"/>
  <c r="AW102" i="10"/>
  <c r="AV102" i="10"/>
  <c r="AU102" i="10"/>
  <c r="AT102" i="10"/>
  <c r="AS102" i="10"/>
  <c r="AR102" i="10"/>
  <c r="AQ102" i="10"/>
  <c r="AP102" i="10"/>
  <c r="AO102" i="10"/>
  <c r="AN102" i="10"/>
  <c r="AM102" i="10"/>
  <c r="AL102" i="10"/>
  <c r="BB102" i="10" s="1"/>
  <c r="BD102" i="10" s="1"/>
  <c r="AK102" i="10"/>
  <c r="AJ102" i="10"/>
  <c r="AI102" i="10"/>
  <c r="AH102" i="10"/>
  <c r="AG102" i="10"/>
  <c r="AF102" i="10"/>
  <c r="AE102" i="10"/>
  <c r="AD102" i="10"/>
  <c r="AC102" i="10"/>
  <c r="AB102" i="10"/>
  <c r="AA102" i="10"/>
  <c r="Z102" i="10"/>
  <c r="Y102" i="10"/>
  <c r="X102" i="10"/>
  <c r="W102" i="10"/>
  <c r="H102" i="10"/>
  <c r="F102" i="10"/>
  <c r="BA100" i="10"/>
  <c r="AZ100" i="10"/>
  <c r="AY100" i="10"/>
  <c r="AX100" i="10"/>
  <c r="AW100" i="10"/>
  <c r="AV100" i="10"/>
  <c r="AU100" i="10"/>
  <c r="AT100" i="10"/>
  <c r="AS100" i="10"/>
  <c r="AR100" i="10"/>
  <c r="AQ100" i="10"/>
  <c r="AP100" i="10"/>
  <c r="AO100" i="10"/>
  <c r="AN100" i="10"/>
  <c r="AM100" i="10"/>
  <c r="AL100" i="10"/>
  <c r="AK100" i="10"/>
  <c r="AJ100" i="10"/>
  <c r="AI100" i="10"/>
  <c r="AH100" i="10"/>
  <c r="AG100" i="10"/>
  <c r="AF100" i="10"/>
  <c r="AE100" i="10"/>
  <c r="AD100" i="10"/>
  <c r="AC100" i="10"/>
  <c r="AB100" i="10"/>
  <c r="AA100" i="10"/>
  <c r="Z100" i="10"/>
  <c r="Y100" i="10"/>
  <c r="BB100" i="10" s="1"/>
  <c r="BD100" i="10" s="1"/>
  <c r="X100" i="10"/>
  <c r="W100" i="10"/>
  <c r="H100" i="10"/>
  <c r="F100" i="10"/>
  <c r="BA98" i="10"/>
  <c r="AZ98" i="10"/>
  <c r="AY98" i="10"/>
  <c r="AX98" i="10"/>
  <c r="AW98" i="10"/>
  <c r="AV98" i="10"/>
  <c r="AU98" i="10"/>
  <c r="AT98" i="10"/>
  <c r="AS98" i="10"/>
  <c r="AR98" i="10"/>
  <c r="AQ98" i="10"/>
  <c r="AP98" i="10"/>
  <c r="AO98" i="10"/>
  <c r="AN98" i="10"/>
  <c r="AM98" i="10"/>
  <c r="AL98" i="10"/>
  <c r="AK98" i="10"/>
  <c r="AJ98" i="10"/>
  <c r="AI98" i="10"/>
  <c r="AH98" i="10"/>
  <c r="AG98" i="10"/>
  <c r="AF98" i="10"/>
  <c r="AE98" i="10"/>
  <c r="AD98" i="10"/>
  <c r="AC98" i="10"/>
  <c r="AB98" i="10"/>
  <c r="AA98" i="10"/>
  <c r="Z98" i="10"/>
  <c r="Y98" i="10"/>
  <c r="X98" i="10"/>
  <c r="W98" i="10"/>
  <c r="BB98" i="10" s="1"/>
  <c r="BD98" i="10" s="1"/>
  <c r="H98" i="10"/>
  <c r="F98" i="10"/>
  <c r="BA96" i="10"/>
  <c r="AZ96" i="10"/>
  <c r="AY96" i="10"/>
  <c r="AX96" i="10"/>
  <c r="AW96" i="10"/>
  <c r="AV96" i="10"/>
  <c r="AU96" i="10"/>
  <c r="AT96" i="10"/>
  <c r="AS96" i="10"/>
  <c r="AR96" i="10"/>
  <c r="AQ96" i="10"/>
  <c r="AP96" i="10"/>
  <c r="AO96" i="10"/>
  <c r="AN96" i="10"/>
  <c r="AM96" i="10"/>
  <c r="AL96" i="10"/>
  <c r="AK96" i="10"/>
  <c r="AJ96" i="10"/>
  <c r="AI96" i="10"/>
  <c r="AH96" i="10"/>
  <c r="AG96" i="10"/>
  <c r="AF96" i="10"/>
  <c r="AE96" i="10"/>
  <c r="AD96" i="10"/>
  <c r="AC96" i="10"/>
  <c r="AB96" i="10"/>
  <c r="AA96" i="10"/>
  <c r="Z96" i="10"/>
  <c r="Y96" i="10"/>
  <c r="BB96" i="10" s="1"/>
  <c r="BD96" i="10" s="1"/>
  <c r="X96" i="10"/>
  <c r="W96" i="10"/>
  <c r="H96" i="10"/>
  <c r="F96" i="10"/>
  <c r="BA94" i="10"/>
  <c r="AZ94" i="10"/>
  <c r="AY94" i="10"/>
  <c r="AX94" i="10"/>
  <c r="AW94" i="10"/>
  <c r="AV94" i="10"/>
  <c r="AU94" i="10"/>
  <c r="AT94" i="10"/>
  <c r="AS94" i="10"/>
  <c r="AR94" i="10"/>
  <c r="AQ94" i="10"/>
  <c r="AP94" i="10"/>
  <c r="AO94" i="10"/>
  <c r="AN94" i="10"/>
  <c r="AM94" i="10"/>
  <c r="AL94" i="10"/>
  <c r="AK94" i="10"/>
  <c r="AJ94" i="10"/>
  <c r="AI94" i="10"/>
  <c r="AH94" i="10"/>
  <c r="AG94" i="10"/>
  <c r="AF94" i="10"/>
  <c r="AE94" i="10"/>
  <c r="AD94" i="10"/>
  <c r="AC94" i="10"/>
  <c r="AB94" i="10"/>
  <c r="AA94" i="10"/>
  <c r="Z94" i="10"/>
  <c r="Y94" i="10"/>
  <c r="X94" i="10"/>
  <c r="W94" i="10"/>
  <c r="BB94" i="10" s="1"/>
  <c r="BD94" i="10" s="1"/>
  <c r="H94" i="10"/>
  <c r="F94" i="10"/>
  <c r="BA92" i="10"/>
  <c r="AZ92" i="10"/>
  <c r="AY92" i="10"/>
  <c r="AX92" i="10"/>
  <c r="AW92" i="10"/>
  <c r="AV92" i="10"/>
  <c r="AU92" i="10"/>
  <c r="AT92" i="10"/>
  <c r="AS92" i="10"/>
  <c r="AR92" i="10"/>
  <c r="AQ92" i="10"/>
  <c r="AP92" i="10"/>
  <c r="AO92" i="10"/>
  <c r="AN92" i="10"/>
  <c r="AM92" i="10"/>
  <c r="AL92" i="10"/>
  <c r="AK92" i="10"/>
  <c r="AJ92" i="10"/>
  <c r="AI92" i="10"/>
  <c r="AH92" i="10"/>
  <c r="AG92" i="10"/>
  <c r="AF92" i="10"/>
  <c r="AE92" i="10"/>
  <c r="AD92" i="10"/>
  <c r="BB92" i="10" s="1"/>
  <c r="BD92" i="10" s="1"/>
  <c r="AC92" i="10"/>
  <c r="AB92" i="10"/>
  <c r="AA92" i="10"/>
  <c r="Z92" i="10"/>
  <c r="Y92" i="10"/>
  <c r="X92" i="10"/>
  <c r="W92" i="10"/>
  <c r="H92" i="10"/>
  <c r="F92" i="10"/>
  <c r="BA90" i="10"/>
  <c r="AZ90" i="10"/>
  <c r="AY90" i="10"/>
  <c r="AX90" i="10"/>
  <c r="AW90" i="10"/>
  <c r="AV90" i="10"/>
  <c r="AU90" i="10"/>
  <c r="AT90" i="10"/>
  <c r="AS90" i="10"/>
  <c r="AR90" i="10"/>
  <c r="AQ90" i="10"/>
  <c r="AP90" i="10"/>
  <c r="AO90" i="10"/>
  <c r="AN90" i="10"/>
  <c r="AM90" i="10"/>
  <c r="AL90" i="10"/>
  <c r="AK90" i="10"/>
  <c r="AJ90" i="10"/>
  <c r="AI90" i="10"/>
  <c r="AH90" i="10"/>
  <c r="AG90" i="10"/>
  <c r="BB90" i="10" s="1"/>
  <c r="BD90" i="10" s="1"/>
  <c r="AF90" i="10"/>
  <c r="AE90" i="10"/>
  <c r="AD90" i="10"/>
  <c r="AC90" i="10"/>
  <c r="AB90" i="10"/>
  <c r="AA90" i="10"/>
  <c r="Z90" i="10"/>
  <c r="Y90" i="10"/>
  <c r="X90" i="10"/>
  <c r="W90" i="10"/>
  <c r="H90" i="10"/>
  <c r="F90" i="10"/>
  <c r="BA88" i="10"/>
  <c r="AZ88" i="10"/>
  <c r="AY88" i="10"/>
  <c r="AX88" i="10"/>
  <c r="AW88" i="10"/>
  <c r="AV88" i="10"/>
  <c r="AU88" i="10"/>
  <c r="AT88" i="10"/>
  <c r="AS88" i="10"/>
  <c r="AR88" i="10"/>
  <c r="AQ88" i="10"/>
  <c r="AP88" i="10"/>
  <c r="AO88" i="10"/>
  <c r="AN88" i="10"/>
  <c r="AM88" i="10"/>
  <c r="AL88" i="10"/>
  <c r="BB88" i="10" s="1"/>
  <c r="BD88" i="10" s="1"/>
  <c r="AK88" i="10"/>
  <c r="AJ88" i="10"/>
  <c r="AI88" i="10"/>
  <c r="AH88" i="10"/>
  <c r="AG88" i="10"/>
  <c r="AF88" i="10"/>
  <c r="AE88" i="10"/>
  <c r="AD88" i="10"/>
  <c r="AC88" i="10"/>
  <c r="AB88" i="10"/>
  <c r="AA88" i="10"/>
  <c r="Z88" i="10"/>
  <c r="Y88" i="10"/>
  <c r="X88" i="10"/>
  <c r="W88" i="10"/>
  <c r="H88" i="10"/>
  <c r="F88" i="10"/>
  <c r="BA86" i="10"/>
  <c r="AZ86" i="10"/>
  <c r="AY86" i="10"/>
  <c r="AX86" i="10"/>
  <c r="AW86" i="10"/>
  <c r="AV86" i="10"/>
  <c r="AU86" i="10"/>
  <c r="AT86" i="10"/>
  <c r="AS86" i="10"/>
  <c r="AR86" i="10"/>
  <c r="AQ86" i="10"/>
  <c r="AP86" i="10"/>
  <c r="AO86" i="10"/>
  <c r="AN86" i="10"/>
  <c r="AM86" i="10"/>
  <c r="AL86" i="10"/>
  <c r="AK86" i="10"/>
  <c r="AJ86" i="10"/>
  <c r="AI86" i="10"/>
  <c r="AH86" i="10"/>
  <c r="AG86" i="10"/>
  <c r="AF86" i="10"/>
  <c r="AE86" i="10"/>
  <c r="AD86" i="10"/>
  <c r="AC86" i="10"/>
  <c r="AB86" i="10"/>
  <c r="AA86" i="10"/>
  <c r="Z86" i="10"/>
  <c r="Y86" i="10"/>
  <c r="X86" i="10"/>
  <c r="BB86" i="10" s="1"/>
  <c r="BD86" i="10" s="1"/>
  <c r="W86" i="10"/>
  <c r="H86" i="10"/>
  <c r="F86" i="10"/>
  <c r="BA84" i="10"/>
  <c r="AZ84" i="10"/>
  <c r="AY84" i="10"/>
  <c r="AX84" i="10"/>
  <c r="AW84" i="10"/>
  <c r="AV84" i="10"/>
  <c r="AU84" i="10"/>
  <c r="AT84" i="10"/>
  <c r="AS84" i="10"/>
  <c r="AR84" i="10"/>
  <c r="AQ84" i="10"/>
  <c r="AP84" i="10"/>
  <c r="AO84" i="10"/>
  <c r="AN84" i="10"/>
  <c r="AM84" i="10"/>
  <c r="AL84" i="10"/>
  <c r="AK84" i="10"/>
  <c r="AJ84" i="10"/>
  <c r="AI84" i="10"/>
  <c r="AH84" i="10"/>
  <c r="AG84" i="10"/>
  <c r="AF84" i="10"/>
  <c r="AE84" i="10"/>
  <c r="AD84" i="10"/>
  <c r="AC84" i="10"/>
  <c r="AB84" i="10"/>
  <c r="AA84" i="10"/>
  <c r="Z84" i="10"/>
  <c r="Y84" i="10"/>
  <c r="X84" i="10"/>
  <c r="W84" i="10"/>
  <c r="BB84" i="10" s="1"/>
  <c r="BD84" i="10" s="1"/>
  <c r="H84" i="10"/>
  <c r="F84" i="10"/>
  <c r="BA82" i="10"/>
  <c r="AZ82" i="10"/>
  <c r="AY82" i="10"/>
  <c r="AX82" i="10"/>
  <c r="AW82" i="10"/>
  <c r="AV82" i="10"/>
  <c r="AU82" i="10"/>
  <c r="AT82" i="10"/>
  <c r="AS82" i="10"/>
  <c r="AR82" i="10"/>
  <c r="AQ82" i="10"/>
  <c r="AP82" i="10"/>
  <c r="AO82" i="10"/>
  <c r="AN82" i="10"/>
  <c r="AM82" i="10"/>
  <c r="AL82" i="10"/>
  <c r="AK82" i="10"/>
  <c r="AJ82" i="10"/>
  <c r="AI82" i="10"/>
  <c r="AH82" i="10"/>
  <c r="AG82" i="10"/>
  <c r="AF82" i="10"/>
  <c r="AE82" i="10"/>
  <c r="AD82" i="10"/>
  <c r="AC82" i="10"/>
  <c r="AB82" i="10"/>
  <c r="AA82" i="10"/>
  <c r="Z82" i="10"/>
  <c r="BB82" i="10" s="1"/>
  <c r="BD82" i="10" s="1"/>
  <c r="Y82" i="10"/>
  <c r="X82" i="10"/>
  <c r="W82" i="10"/>
  <c r="H82" i="10"/>
  <c r="F82" i="10"/>
  <c r="BA80" i="10"/>
  <c r="AZ80" i="10"/>
  <c r="AY80" i="10"/>
  <c r="AX80" i="10"/>
  <c r="AW80" i="10"/>
  <c r="AV80" i="10"/>
  <c r="AU80" i="10"/>
  <c r="AT80" i="10"/>
  <c r="AS80" i="10"/>
  <c r="AR80" i="10"/>
  <c r="AQ80" i="10"/>
  <c r="AP80" i="10"/>
  <c r="AO80" i="10"/>
  <c r="AN80" i="10"/>
  <c r="AM80" i="10"/>
  <c r="AL80" i="10"/>
  <c r="AK80" i="10"/>
  <c r="AJ80" i="10"/>
  <c r="AI80" i="10"/>
  <c r="AH80" i="10"/>
  <c r="AG80" i="10"/>
  <c r="AF80" i="10"/>
  <c r="AE80" i="10"/>
  <c r="AD80" i="10"/>
  <c r="AC80" i="10"/>
  <c r="AB80" i="10"/>
  <c r="BB80" i="10" s="1"/>
  <c r="BD80" i="10" s="1"/>
  <c r="AA80" i="10"/>
  <c r="Z80" i="10"/>
  <c r="Y80" i="10"/>
  <c r="X80" i="10"/>
  <c r="W80" i="10"/>
  <c r="H80" i="10"/>
  <c r="F80" i="10"/>
  <c r="BA78" i="10"/>
  <c r="AZ78" i="10"/>
  <c r="AY78" i="10"/>
  <c r="AX78" i="10"/>
  <c r="AW78" i="10"/>
  <c r="AV78" i="10"/>
  <c r="AU78" i="10"/>
  <c r="AT78" i="10"/>
  <c r="AS78" i="10"/>
  <c r="AR78" i="10"/>
  <c r="AQ78" i="10"/>
  <c r="AP78" i="10"/>
  <c r="AO78" i="10"/>
  <c r="AN78" i="10"/>
  <c r="AM78" i="10"/>
  <c r="AL78" i="10"/>
  <c r="AK78" i="10"/>
  <c r="AJ78" i="10"/>
  <c r="AI78" i="10"/>
  <c r="AH78" i="10"/>
  <c r="AG78" i="10"/>
  <c r="AF78" i="10"/>
  <c r="AE78" i="10"/>
  <c r="AD78" i="10"/>
  <c r="BB78" i="10" s="1"/>
  <c r="BD78" i="10" s="1"/>
  <c r="AC78" i="10"/>
  <c r="AB78" i="10"/>
  <c r="AA78" i="10"/>
  <c r="Z78" i="10"/>
  <c r="Y78" i="10"/>
  <c r="X78" i="10"/>
  <c r="W78" i="10"/>
  <c r="H78" i="10"/>
  <c r="F78" i="10"/>
  <c r="BA76" i="10"/>
  <c r="AZ76" i="10"/>
  <c r="AY76" i="10"/>
  <c r="AX76" i="10"/>
  <c r="AW76" i="10"/>
  <c r="AV76" i="10"/>
  <c r="AU76" i="10"/>
  <c r="AT76" i="10"/>
  <c r="AS76" i="10"/>
  <c r="AR76" i="10"/>
  <c r="AQ76" i="10"/>
  <c r="AP76" i="10"/>
  <c r="AO76" i="10"/>
  <c r="AN76" i="10"/>
  <c r="AM76" i="10"/>
  <c r="AL76" i="10"/>
  <c r="AK76" i="10"/>
  <c r="BB76" i="10" s="1"/>
  <c r="BD76" i="10" s="1"/>
  <c r="AJ76" i="10"/>
  <c r="AI76" i="10"/>
  <c r="AH76" i="10"/>
  <c r="AG76" i="10"/>
  <c r="AF76" i="10"/>
  <c r="AE76" i="10"/>
  <c r="AD76" i="10"/>
  <c r="AC76" i="10"/>
  <c r="AB76" i="10"/>
  <c r="AA76" i="10"/>
  <c r="Z76" i="10"/>
  <c r="Y76" i="10"/>
  <c r="X76" i="10"/>
  <c r="W76" i="10"/>
  <c r="H76" i="10"/>
  <c r="F76" i="10"/>
  <c r="BA74" i="10"/>
  <c r="AZ74" i="10"/>
  <c r="AY74" i="10"/>
  <c r="AX74" i="10"/>
  <c r="AW74" i="10"/>
  <c r="AV74" i="10"/>
  <c r="AU74" i="10"/>
  <c r="AT74" i="10"/>
  <c r="AS74" i="10"/>
  <c r="AR74" i="10"/>
  <c r="AQ74" i="10"/>
  <c r="AP74" i="10"/>
  <c r="AO74" i="10"/>
  <c r="AN74" i="10"/>
  <c r="AM74" i="10"/>
  <c r="AL74" i="10"/>
  <c r="AK74" i="10"/>
  <c r="AJ74" i="10"/>
  <c r="AI74" i="10"/>
  <c r="AH74" i="10"/>
  <c r="AG74" i="10"/>
  <c r="AF74" i="10"/>
  <c r="AE74" i="10"/>
  <c r="AD74" i="10"/>
  <c r="AC74" i="10"/>
  <c r="AB74" i="10"/>
  <c r="AA74" i="10"/>
  <c r="Z74" i="10"/>
  <c r="Y74" i="10"/>
  <c r="X74" i="10"/>
  <c r="W74" i="10"/>
  <c r="BB74" i="10" s="1"/>
  <c r="BD74" i="10" s="1"/>
  <c r="H74" i="10"/>
  <c r="F74" i="10"/>
  <c r="BA72" i="10"/>
  <c r="AZ72" i="10"/>
  <c r="AY72" i="10"/>
  <c r="AX72" i="10"/>
  <c r="AW72" i="10"/>
  <c r="AV72" i="10"/>
  <c r="AU72" i="10"/>
  <c r="AT72" i="10"/>
  <c r="AS72" i="10"/>
  <c r="AR72" i="10"/>
  <c r="AQ72" i="10"/>
  <c r="AP72" i="10"/>
  <c r="AO72" i="10"/>
  <c r="AN72" i="10"/>
  <c r="AM72" i="10"/>
  <c r="AL72" i="10"/>
  <c r="AK72" i="10"/>
  <c r="AJ72" i="10"/>
  <c r="AI72" i="10"/>
  <c r="AH72" i="10"/>
  <c r="AG72" i="10"/>
  <c r="AF72" i="10"/>
  <c r="AE72" i="10"/>
  <c r="AD72" i="10"/>
  <c r="AC72" i="10"/>
  <c r="AB72" i="10"/>
  <c r="AA72" i="10"/>
  <c r="Z72" i="10"/>
  <c r="Y72" i="10"/>
  <c r="BB72" i="10" s="1"/>
  <c r="BD72" i="10" s="1"/>
  <c r="X72" i="10"/>
  <c r="W72" i="10"/>
  <c r="H72" i="10"/>
  <c r="F72" i="10"/>
  <c r="BA70" i="10"/>
  <c r="AZ70" i="10"/>
  <c r="AY70" i="10"/>
  <c r="AX70" i="10"/>
  <c r="AW70" i="10"/>
  <c r="AV70" i="10"/>
  <c r="AU70" i="10"/>
  <c r="AT70" i="10"/>
  <c r="AS70" i="10"/>
  <c r="AR70" i="10"/>
  <c r="AQ70" i="10"/>
  <c r="AP70" i="10"/>
  <c r="AO70" i="10"/>
  <c r="AN70" i="10"/>
  <c r="AM70" i="10"/>
  <c r="AL70" i="10"/>
  <c r="AK70" i="10"/>
  <c r="AJ70" i="10"/>
  <c r="AI70" i="10"/>
  <c r="AH70" i="10"/>
  <c r="AG70" i="10"/>
  <c r="AF70" i="10"/>
  <c r="AE70" i="10"/>
  <c r="AD70" i="10"/>
  <c r="AC70" i="10"/>
  <c r="AB70" i="10"/>
  <c r="AA70" i="10"/>
  <c r="Z70" i="10"/>
  <c r="Y70" i="10"/>
  <c r="X70" i="10"/>
  <c r="W70" i="10"/>
  <c r="BB70" i="10" s="1"/>
  <c r="BD70" i="10" s="1"/>
  <c r="H70" i="10"/>
  <c r="F70" i="10"/>
  <c r="BA68" i="10"/>
  <c r="AZ68" i="10"/>
  <c r="AY68" i="10"/>
  <c r="AX68" i="10"/>
  <c r="AW68" i="10"/>
  <c r="AV68" i="10"/>
  <c r="AU68" i="10"/>
  <c r="AT68" i="10"/>
  <c r="AS68" i="10"/>
  <c r="AR68" i="10"/>
  <c r="AQ68" i="10"/>
  <c r="AP68" i="10"/>
  <c r="AO68" i="10"/>
  <c r="AN68" i="10"/>
  <c r="AM68" i="10"/>
  <c r="AL68" i="10"/>
  <c r="AK68" i="10"/>
  <c r="AJ68" i="10"/>
  <c r="AI68" i="10"/>
  <c r="AH68" i="10"/>
  <c r="AG68" i="10"/>
  <c r="AF68" i="10"/>
  <c r="AE68" i="10"/>
  <c r="AD68" i="10"/>
  <c r="AC68" i="10"/>
  <c r="AB68" i="10"/>
  <c r="AA68" i="10"/>
  <c r="Z68" i="10"/>
  <c r="BB68" i="10" s="1"/>
  <c r="BD68" i="10" s="1"/>
  <c r="Y68" i="10"/>
  <c r="X68" i="10"/>
  <c r="W68" i="10"/>
  <c r="H68" i="10"/>
  <c r="F68" i="10"/>
  <c r="BA66" i="10"/>
  <c r="AZ66" i="10"/>
  <c r="AY66" i="10"/>
  <c r="AX66" i="10"/>
  <c r="AW66" i="10"/>
  <c r="AV66" i="10"/>
  <c r="AU66" i="10"/>
  <c r="AT66" i="10"/>
  <c r="AS66" i="10"/>
  <c r="AR66" i="10"/>
  <c r="AQ66" i="10"/>
  <c r="AP66" i="10"/>
  <c r="AO66" i="10"/>
  <c r="AN66" i="10"/>
  <c r="AM66" i="10"/>
  <c r="AL66" i="10"/>
  <c r="AK66" i="10"/>
  <c r="AJ66" i="10"/>
  <c r="AI66" i="10"/>
  <c r="AH66" i="10"/>
  <c r="AG66" i="10"/>
  <c r="AF66" i="10"/>
  <c r="AE66" i="10"/>
  <c r="AD66" i="10"/>
  <c r="AC66" i="10"/>
  <c r="AB66" i="10"/>
  <c r="BB66" i="10" s="1"/>
  <c r="BD66" i="10" s="1"/>
  <c r="AA66" i="10"/>
  <c r="Z66" i="10"/>
  <c r="Y66" i="10"/>
  <c r="X66" i="10"/>
  <c r="W66" i="10"/>
  <c r="H66" i="10"/>
  <c r="F66"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BB64" i="10" s="1"/>
  <c r="BD64" i="10" s="1"/>
  <c r="AC64" i="10"/>
  <c r="AB64" i="10"/>
  <c r="AA64" i="10"/>
  <c r="Z64" i="10"/>
  <c r="Y64" i="10"/>
  <c r="X64" i="10"/>
  <c r="W64" i="10"/>
  <c r="H64" i="10"/>
  <c r="F64" i="10"/>
  <c r="BA62" i="10"/>
  <c r="AZ62" i="10"/>
  <c r="AY62" i="10"/>
  <c r="AX62" i="10"/>
  <c r="AW62" i="10"/>
  <c r="AV62" i="10"/>
  <c r="AU62" i="10"/>
  <c r="AT62" i="10"/>
  <c r="AS62" i="10"/>
  <c r="AR62" i="10"/>
  <c r="AQ62" i="10"/>
  <c r="AP62" i="10"/>
  <c r="AO62" i="10"/>
  <c r="AN62" i="10"/>
  <c r="AM62" i="10"/>
  <c r="AL62" i="10"/>
  <c r="AK62" i="10"/>
  <c r="AJ62" i="10"/>
  <c r="AI62" i="10"/>
  <c r="AH62" i="10"/>
  <c r="AG62" i="10"/>
  <c r="BB62" i="10" s="1"/>
  <c r="BD62" i="10" s="1"/>
  <c r="AF62" i="10"/>
  <c r="AE62" i="10"/>
  <c r="AD62" i="10"/>
  <c r="AC62" i="10"/>
  <c r="AB62" i="10"/>
  <c r="AA62" i="10"/>
  <c r="Z62" i="10"/>
  <c r="Y62" i="10"/>
  <c r="X62" i="10"/>
  <c r="W62" i="10"/>
  <c r="H62" i="10"/>
  <c r="F62" i="10"/>
  <c r="BA60" i="10"/>
  <c r="AZ60" i="10"/>
  <c r="AY60" i="10"/>
  <c r="AX60" i="10"/>
  <c r="AW60" i="10"/>
  <c r="AV60" i="10"/>
  <c r="AU60" i="10"/>
  <c r="AT60" i="10"/>
  <c r="AS60" i="10"/>
  <c r="AR60" i="10"/>
  <c r="AQ60" i="10"/>
  <c r="AP60" i="10"/>
  <c r="AO60" i="10"/>
  <c r="AN60" i="10"/>
  <c r="AM60" i="10"/>
  <c r="AL60" i="10"/>
  <c r="AK60" i="10"/>
  <c r="AJ60" i="10"/>
  <c r="AI60" i="10"/>
  <c r="AH60" i="10"/>
  <c r="AG60" i="10"/>
  <c r="AF60" i="10"/>
  <c r="AE60" i="10"/>
  <c r="AD60" i="10"/>
  <c r="AC60" i="10"/>
  <c r="AB60" i="10"/>
  <c r="AA60" i="10"/>
  <c r="Z60" i="10"/>
  <c r="Y60" i="10"/>
  <c r="X60" i="10"/>
  <c r="W60" i="10"/>
  <c r="BB60" i="10" s="1"/>
  <c r="BD60" i="10" s="1"/>
  <c r="H60" i="10"/>
  <c r="F60" i="10"/>
  <c r="BA58" i="10"/>
  <c r="AZ58" i="10"/>
  <c r="AY58" i="10"/>
  <c r="AX58" i="10"/>
  <c r="AW58" i="10"/>
  <c r="AV58" i="10"/>
  <c r="AU58" i="10"/>
  <c r="AT58" i="10"/>
  <c r="AS58" i="10"/>
  <c r="AR58" i="10"/>
  <c r="AQ58" i="10"/>
  <c r="AP58" i="10"/>
  <c r="AO58" i="10"/>
  <c r="AN58" i="10"/>
  <c r="AM58" i="10"/>
  <c r="AL58" i="10"/>
  <c r="AK58" i="10"/>
  <c r="AJ58" i="10"/>
  <c r="AI58" i="10"/>
  <c r="AH58" i="10"/>
  <c r="AG58" i="10"/>
  <c r="AF58" i="10"/>
  <c r="AE58" i="10"/>
  <c r="AD58" i="10"/>
  <c r="AC58" i="10"/>
  <c r="AB58" i="10"/>
  <c r="AA58" i="10"/>
  <c r="Z58" i="10"/>
  <c r="Y58" i="10"/>
  <c r="BB58" i="10" s="1"/>
  <c r="BD58" i="10" s="1"/>
  <c r="X58" i="10"/>
  <c r="W58" i="10"/>
  <c r="H58" i="10"/>
  <c r="F58" i="10"/>
  <c r="BA56" i="10"/>
  <c r="AZ56" i="10"/>
  <c r="AY56" i="10"/>
  <c r="AX56" i="10"/>
  <c r="AW56" i="10"/>
  <c r="AV56" i="10"/>
  <c r="AU56" i="10"/>
  <c r="AT56" i="10"/>
  <c r="AS56" i="10"/>
  <c r="AR56" i="10"/>
  <c r="AQ56" i="10"/>
  <c r="AP56" i="10"/>
  <c r="AO56" i="10"/>
  <c r="AN56" i="10"/>
  <c r="AM56" i="10"/>
  <c r="AL56" i="10"/>
  <c r="AK56" i="10"/>
  <c r="AJ56" i="10"/>
  <c r="AI56" i="10"/>
  <c r="AH56" i="10"/>
  <c r="AG56" i="10"/>
  <c r="AF56" i="10"/>
  <c r="AE56" i="10"/>
  <c r="AD56" i="10"/>
  <c r="AC56" i="10"/>
  <c r="AB56" i="10"/>
  <c r="AA56" i="10"/>
  <c r="Z56" i="10"/>
  <c r="Y56" i="10"/>
  <c r="X56" i="10"/>
  <c r="W56" i="10"/>
  <c r="BB56" i="10" s="1"/>
  <c r="BD56" i="10" s="1"/>
  <c r="H56" i="10"/>
  <c r="F56" i="10"/>
  <c r="BA54" i="10"/>
  <c r="AZ54" i="10"/>
  <c r="AY54" i="10"/>
  <c r="AX54" i="10"/>
  <c r="AW54" i="10"/>
  <c r="AV54" i="10"/>
  <c r="AU54" i="10"/>
  <c r="AT54" i="10"/>
  <c r="AS54" i="10"/>
  <c r="AR54" i="10"/>
  <c r="AQ54" i="10"/>
  <c r="AP54" i="10"/>
  <c r="AO54" i="10"/>
  <c r="AN54" i="10"/>
  <c r="AM54" i="10"/>
  <c r="AL54" i="10"/>
  <c r="AK54" i="10"/>
  <c r="AJ54" i="10"/>
  <c r="AI54" i="10"/>
  <c r="AH54" i="10"/>
  <c r="AG54" i="10"/>
  <c r="AF54" i="10"/>
  <c r="AE54" i="10"/>
  <c r="AD54" i="10"/>
  <c r="AC54" i="10"/>
  <c r="AB54" i="10"/>
  <c r="AA54" i="10"/>
  <c r="Z54" i="10"/>
  <c r="Y54" i="10"/>
  <c r="BB54" i="10" s="1"/>
  <c r="BD54" i="10" s="1"/>
  <c r="X54" i="10"/>
  <c r="W54" i="10"/>
  <c r="H54" i="10"/>
  <c r="F54" i="10"/>
  <c r="BA52" i="10"/>
  <c r="AZ52" i="10"/>
  <c r="AY52" i="10"/>
  <c r="AX52" i="10"/>
  <c r="AW52" i="10"/>
  <c r="AV52" i="10"/>
  <c r="AU52" i="10"/>
  <c r="AT52" i="10"/>
  <c r="AS52" i="10"/>
  <c r="AR52" i="10"/>
  <c r="AQ52" i="10"/>
  <c r="AP52" i="10"/>
  <c r="AO52" i="10"/>
  <c r="AN52" i="10"/>
  <c r="AM52" i="10"/>
  <c r="AL52" i="10"/>
  <c r="AK52" i="10"/>
  <c r="AJ52" i="10"/>
  <c r="AI52" i="10"/>
  <c r="AH52" i="10"/>
  <c r="AG52" i="10"/>
  <c r="AF52" i="10"/>
  <c r="AE52" i="10"/>
  <c r="AD52" i="10"/>
  <c r="AC52" i="10"/>
  <c r="AB52" i="10"/>
  <c r="BB52" i="10" s="1"/>
  <c r="BD52" i="10" s="1"/>
  <c r="AA52" i="10"/>
  <c r="Z52" i="10"/>
  <c r="Y52" i="10"/>
  <c r="X52" i="10"/>
  <c r="W52" i="10"/>
  <c r="H52" i="10"/>
  <c r="F52" i="10"/>
  <c r="BA50" i="10"/>
  <c r="AZ50" i="10"/>
  <c r="AY50" i="10"/>
  <c r="AX50" i="10"/>
  <c r="AW50" i="10"/>
  <c r="AV50" i="10"/>
  <c r="AU50" i="10"/>
  <c r="AT50" i="10"/>
  <c r="AS50" i="10"/>
  <c r="AR50" i="10"/>
  <c r="AQ50" i="10"/>
  <c r="AP50" i="10"/>
  <c r="AO50" i="10"/>
  <c r="AN50" i="10"/>
  <c r="AM50" i="10"/>
  <c r="AL50" i="10"/>
  <c r="AK50" i="10"/>
  <c r="AJ50" i="10"/>
  <c r="AI50" i="10"/>
  <c r="AH50" i="10"/>
  <c r="AG50" i="10"/>
  <c r="AF50" i="10"/>
  <c r="AE50" i="10"/>
  <c r="BB50" i="10" s="1"/>
  <c r="BD50" i="10" s="1"/>
  <c r="AD50" i="10"/>
  <c r="AC50" i="10"/>
  <c r="AB50" i="10"/>
  <c r="AA50" i="10"/>
  <c r="Z50" i="10"/>
  <c r="Y50" i="10"/>
  <c r="X50" i="10"/>
  <c r="W50" i="10"/>
  <c r="H50" i="10"/>
  <c r="F50" i="10"/>
  <c r="BA48" i="10"/>
  <c r="AZ48" i="10"/>
  <c r="AY48" i="10"/>
  <c r="AX48" i="10"/>
  <c r="AW48" i="10"/>
  <c r="AV48" i="10"/>
  <c r="AU48" i="10"/>
  <c r="AT48" i="10"/>
  <c r="AS48" i="10"/>
  <c r="AR48" i="10"/>
  <c r="AQ48" i="10"/>
  <c r="AP48" i="10"/>
  <c r="AO48" i="10"/>
  <c r="AN48" i="10"/>
  <c r="AM48" i="10"/>
  <c r="AL48" i="10"/>
  <c r="AK48" i="10"/>
  <c r="BB48" i="10" s="1"/>
  <c r="BD48" i="10" s="1"/>
  <c r="AJ48" i="10"/>
  <c r="AI48" i="10"/>
  <c r="AH48" i="10"/>
  <c r="AG48" i="10"/>
  <c r="AF48" i="10"/>
  <c r="AE48" i="10"/>
  <c r="AD48" i="10"/>
  <c r="AC48" i="10"/>
  <c r="AB48" i="10"/>
  <c r="AA48" i="10"/>
  <c r="Z48" i="10"/>
  <c r="Y48" i="10"/>
  <c r="X48" i="10"/>
  <c r="W48" i="10"/>
  <c r="H48" i="10"/>
  <c r="F48"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W46" i="10"/>
  <c r="BB46" i="10" s="1"/>
  <c r="BD46" i="10" s="1"/>
  <c r="H46" i="10"/>
  <c r="F46" i="10"/>
  <c r="BA44" i="10"/>
  <c r="AZ44" i="10"/>
  <c r="AY44" i="10"/>
  <c r="AX44" i="10"/>
  <c r="AW44" i="10"/>
  <c r="AV44" i="10"/>
  <c r="AU44" i="10"/>
  <c r="AT44" i="10"/>
  <c r="AS44" i="10"/>
  <c r="AR44" i="10"/>
  <c r="AQ44" i="10"/>
  <c r="AP44" i="10"/>
  <c r="AO44" i="10"/>
  <c r="AN44" i="10"/>
  <c r="AM44" i="10"/>
  <c r="AL44" i="10"/>
  <c r="AK44" i="10"/>
  <c r="AJ44" i="10"/>
  <c r="AI44" i="10"/>
  <c r="AH44" i="10"/>
  <c r="AG44" i="10"/>
  <c r="AF44" i="10"/>
  <c r="AE44" i="10"/>
  <c r="AD44" i="10"/>
  <c r="AC44" i="10"/>
  <c r="AB44" i="10"/>
  <c r="AA44" i="10"/>
  <c r="Z44" i="10"/>
  <c r="Y44" i="10"/>
  <c r="X44" i="10"/>
  <c r="W44" i="10"/>
  <c r="BB44" i="10" s="1"/>
  <c r="BD44" i="10" s="1"/>
  <c r="H44" i="10"/>
  <c r="F44"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X42" i="10"/>
  <c r="BB42" i="10" s="1"/>
  <c r="BD42" i="10" s="1"/>
  <c r="W42" i="10"/>
  <c r="H42" i="10"/>
  <c r="F42" i="10"/>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BB40" i="10" s="1"/>
  <c r="BD40" i="10" s="1"/>
  <c r="Y40" i="10"/>
  <c r="X40" i="10"/>
  <c r="W40" i="10"/>
  <c r="H40" i="10"/>
  <c r="F40" i="10"/>
  <c r="BA38" i="10"/>
  <c r="AZ38" i="10"/>
  <c r="AY38" i="10"/>
  <c r="AX38" i="10"/>
  <c r="AW38" i="10"/>
  <c r="AV38" i="10"/>
  <c r="AU38" i="10"/>
  <c r="AT38" i="10"/>
  <c r="AS38" i="10"/>
  <c r="AR38" i="10"/>
  <c r="AQ38" i="10"/>
  <c r="AP38" i="10"/>
  <c r="AO38" i="10"/>
  <c r="AN38" i="10"/>
  <c r="AM38" i="10"/>
  <c r="AL38" i="10"/>
  <c r="AK38" i="10"/>
  <c r="AJ38" i="10"/>
  <c r="AI38" i="10"/>
  <c r="AH38" i="10"/>
  <c r="AG38" i="10"/>
  <c r="AF38" i="10"/>
  <c r="AE38" i="10"/>
  <c r="AD38" i="10"/>
  <c r="AC38" i="10"/>
  <c r="AB38" i="10"/>
  <c r="BB38" i="10" s="1"/>
  <c r="BD38" i="10" s="1"/>
  <c r="AA38" i="10"/>
  <c r="Z38" i="10"/>
  <c r="Y38" i="10"/>
  <c r="X38" i="10"/>
  <c r="W38" i="10"/>
  <c r="H38" i="10"/>
  <c r="F38" i="10"/>
  <c r="BA36" i="10"/>
  <c r="AZ36" i="10"/>
  <c r="AY36" i="10"/>
  <c r="AX36" i="10"/>
  <c r="AW36" i="10"/>
  <c r="AV36" i="10"/>
  <c r="AU36" i="10"/>
  <c r="AT36" i="10"/>
  <c r="AS36" i="10"/>
  <c r="AR36" i="10"/>
  <c r="AQ36" i="10"/>
  <c r="AP36" i="10"/>
  <c r="AO36" i="10"/>
  <c r="AN36" i="10"/>
  <c r="AM36" i="10"/>
  <c r="AL36" i="10"/>
  <c r="AK36" i="10"/>
  <c r="AJ36" i="10"/>
  <c r="AI36" i="10"/>
  <c r="AH36" i="10"/>
  <c r="AG36" i="10"/>
  <c r="AF36" i="10"/>
  <c r="AE36" i="10"/>
  <c r="BB36" i="10" s="1"/>
  <c r="BD36" i="10" s="1"/>
  <c r="AD36" i="10"/>
  <c r="AC36" i="10"/>
  <c r="AB36" i="10"/>
  <c r="AA36" i="10"/>
  <c r="Z36" i="10"/>
  <c r="Y36" i="10"/>
  <c r="X36" i="10"/>
  <c r="W36" i="10"/>
  <c r="H36" i="10"/>
  <c r="F36" i="10"/>
  <c r="BA34" i="10"/>
  <c r="AZ34" i="10"/>
  <c r="AY34" i="10"/>
  <c r="AX34" i="10"/>
  <c r="AW34" i="10"/>
  <c r="AV34" i="10"/>
  <c r="AU34" i="10"/>
  <c r="AT34" i="10"/>
  <c r="AS34" i="10"/>
  <c r="AR34" i="10"/>
  <c r="AQ34" i="10"/>
  <c r="AP34" i="10"/>
  <c r="AO34" i="10"/>
  <c r="AN34" i="10"/>
  <c r="AM34" i="10"/>
  <c r="AL34" i="10"/>
  <c r="BB34" i="10" s="1"/>
  <c r="BD34" i="10" s="1"/>
  <c r="AK34" i="10"/>
  <c r="AJ34" i="10"/>
  <c r="AI34" i="10"/>
  <c r="AH34" i="10"/>
  <c r="AG34" i="10"/>
  <c r="AF34" i="10"/>
  <c r="AE34" i="10"/>
  <c r="AD34" i="10"/>
  <c r="AC34" i="10"/>
  <c r="AB34" i="10"/>
  <c r="AA34" i="10"/>
  <c r="Z34" i="10"/>
  <c r="Y34" i="10"/>
  <c r="X34" i="10"/>
  <c r="W34" i="10"/>
  <c r="H34" i="10"/>
  <c r="F34" i="10"/>
  <c r="BA32" i="10"/>
  <c r="AZ32" i="10"/>
  <c r="AY32" i="10"/>
  <c r="AX32" i="10"/>
  <c r="AW32" i="10"/>
  <c r="AV32" i="10"/>
  <c r="AU32" i="10"/>
  <c r="AT32" i="10"/>
  <c r="AS32" i="10"/>
  <c r="AR32" i="10"/>
  <c r="AQ32" i="10"/>
  <c r="AP32" i="10"/>
  <c r="AO32" i="10"/>
  <c r="AN32" i="10"/>
  <c r="AM32" i="10"/>
  <c r="AL32" i="10"/>
  <c r="AK32" i="10"/>
  <c r="AJ32" i="10"/>
  <c r="AI32" i="10"/>
  <c r="AH32" i="10"/>
  <c r="AG32" i="10"/>
  <c r="AF32" i="10"/>
  <c r="AE32" i="10"/>
  <c r="AD32" i="10"/>
  <c r="AC32" i="10"/>
  <c r="AB32" i="10"/>
  <c r="AA32" i="10"/>
  <c r="Z32" i="10"/>
  <c r="Y32" i="10"/>
  <c r="X32" i="10"/>
  <c r="BB32" i="10" s="1"/>
  <c r="BD32" i="10" s="1"/>
  <c r="W32" i="10"/>
  <c r="H32" i="10"/>
  <c r="F32" i="10"/>
  <c r="BA30" i="10"/>
  <c r="AZ30" i="10"/>
  <c r="AY30" i="10"/>
  <c r="AX30" i="10"/>
  <c r="AW30" i="10"/>
  <c r="AV30" i="10"/>
  <c r="AU30" i="10"/>
  <c r="AT30" i="10"/>
  <c r="AS30" i="10"/>
  <c r="AR30" i="10"/>
  <c r="AQ30" i="10"/>
  <c r="AP30" i="10"/>
  <c r="AO30" i="10"/>
  <c r="AN30" i="10"/>
  <c r="AM30" i="10"/>
  <c r="AL30" i="10"/>
  <c r="AK30" i="10"/>
  <c r="AJ30" i="10"/>
  <c r="AI30" i="10"/>
  <c r="AH30" i="10"/>
  <c r="AG30" i="10"/>
  <c r="AF30" i="10"/>
  <c r="AE30" i="10"/>
  <c r="AD30" i="10"/>
  <c r="AC30" i="10"/>
  <c r="AB30" i="10"/>
  <c r="AA30" i="10"/>
  <c r="Z30" i="10"/>
  <c r="Y30" i="10"/>
  <c r="X30" i="10"/>
  <c r="W30" i="10"/>
  <c r="BB30" i="10" s="1"/>
  <c r="BD30" i="10" s="1"/>
  <c r="H30" i="10"/>
  <c r="F30"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BB28" i="10" s="1"/>
  <c r="BD28" i="10" s="1"/>
  <c r="X28" i="10"/>
  <c r="W28" i="10"/>
  <c r="H28" i="10"/>
  <c r="F28" i="10"/>
  <c r="BA26" i="10"/>
  <c r="AZ26" i="10"/>
  <c r="AY26" i="10"/>
  <c r="AX26" i="10"/>
  <c r="AW26" i="10"/>
  <c r="AV26" i="10"/>
  <c r="AU26" i="10"/>
  <c r="AT26" i="10"/>
  <c r="AS26" i="10"/>
  <c r="AR26" i="10"/>
  <c r="AQ26" i="10"/>
  <c r="AP26" i="10"/>
  <c r="AO26" i="10"/>
  <c r="AN26" i="10"/>
  <c r="AM26" i="10"/>
  <c r="AL26" i="10"/>
  <c r="AK26" i="10"/>
  <c r="AJ26" i="10"/>
  <c r="AI26" i="10"/>
  <c r="AH26" i="10"/>
  <c r="AG26" i="10"/>
  <c r="AF26" i="10"/>
  <c r="AE26" i="10"/>
  <c r="AD26" i="10"/>
  <c r="AC26" i="10"/>
  <c r="AB26" i="10"/>
  <c r="AA26" i="10"/>
  <c r="Z26" i="10"/>
  <c r="Y26" i="10"/>
  <c r="X26" i="10"/>
  <c r="W26" i="10"/>
  <c r="BB26" i="10" s="1"/>
  <c r="BD26" i="10" s="1"/>
  <c r="H26" i="10"/>
  <c r="F26"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BB24" i="10" s="1"/>
  <c r="BD24" i="10" s="1"/>
  <c r="AB24" i="10"/>
  <c r="AA24" i="10"/>
  <c r="Z24" i="10"/>
  <c r="Y24" i="10"/>
  <c r="X24" i="10"/>
  <c r="W24" i="10"/>
  <c r="H24" i="10"/>
  <c r="F24" i="10"/>
  <c r="BA22" i="10"/>
  <c r="AZ22" i="10"/>
  <c r="AY22" i="10"/>
  <c r="AX22" i="10"/>
  <c r="AW22" i="10"/>
  <c r="AV22" i="10"/>
  <c r="AU22" i="10"/>
  <c r="AT22" i="10"/>
  <c r="AS22" i="10"/>
  <c r="AR22" i="10"/>
  <c r="AQ22" i="10"/>
  <c r="AP22" i="10"/>
  <c r="AO22" i="10"/>
  <c r="AN22" i="10"/>
  <c r="AM22" i="10"/>
  <c r="AL22" i="10"/>
  <c r="AK22" i="10"/>
  <c r="AJ22" i="10"/>
  <c r="AI22" i="10"/>
  <c r="AH22" i="10"/>
  <c r="AG22" i="10"/>
  <c r="AF22" i="10"/>
  <c r="BB22" i="10" s="1"/>
  <c r="BD22" i="10" s="1"/>
  <c r="AE22" i="10"/>
  <c r="AD22" i="10"/>
  <c r="AC22" i="10"/>
  <c r="AB22" i="10"/>
  <c r="AA22" i="10"/>
  <c r="Z22" i="10"/>
  <c r="Y22" i="10"/>
  <c r="X22" i="10"/>
  <c r="W22" i="10"/>
  <c r="H22" i="10"/>
  <c r="F22" i="10"/>
  <c r="B21" i="10"/>
  <c r="B23" i="10" s="1"/>
  <c r="B25" i="10" s="1"/>
  <c r="B27" i="10" s="1"/>
  <c r="B29" i="10" s="1"/>
  <c r="B31" i="10" s="1"/>
  <c r="B33" i="10" s="1"/>
  <c r="B35" i="10" s="1"/>
  <c r="B37" i="10" s="1"/>
  <c r="B39" i="10" s="1"/>
  <c r="B41" i="10" s="1"/>
  <c r="B43" i="10" s="1"/>
  <c r="B45" i="10" s="1"/>
  <c r="B47" i="10" s="1"/>
  <c r="B49" i="10" s="1"/>
  <c r="B51" i="10" s="1"/>
  <c r="B53" i="10" s="1"/>
  <c r="B55" i="10" s="1"/>
  <c r="B57" i="10" s="1"/>
  <c r="B59" i="10" s="1"/>
  <c r="B61" i="10" s="1"/>
  <c r="B63" i="10" s="1"/>
  <c r="B65" i="10" s="1"/>
  <c r="B67" i="10" s="1"/>
  <c r="B69" i="10" s="1"/>
  <c r="B71" i="10" s="1"/>
  <c r="B73" i="10" s="1"/>
  <c r="B75" i="10" s="1"/>
  <c r="B77" i="10" s="1"/>
  <c r="B79" i="10" s="1"/>
  <c r="B81" i="10" s="1"/>
  <c r="B83" i="10" s="1"/>
  <c r="B85" i="10" s="1"/>
  <c r="B87" i="10" s="1"/>
  <c r="B89" i="10" s="1"/>
  <c r="B91" i="10" s="1"/>
  <c r="B93" i="10" s="1"/>
  <c r="B95" i="10" s="1"/>
  <c r="B97" i="10" s="1"/>
  <c r="B99" i="10" s="1"/>
  <c r="B101" i="10" s="1"/>
  <c r="B103" i="10" s="1"/>
  <c r="B105" i="10" s="1"/>
  <c r="B107" i="10" s="1"/>
  <c r="B109" i="10" s="1"/>
  <c r="B111" i="10" s="1"/>
  <c r="B113" i="10" s="1"/>
  <c r="B115" i="10" s="1"/>
  <c r="B117" i="10" s="1"/>
  <c r="B119" i="10" s="1"/>
  <c r="B121" i="10" s="1"/>
  <c r="B123" i="10" s="1"/>
  <c r="B125" i="10" s="1"/>
  <c r="B127" i="10" s="1"/>
  <c r="B129" i="10" s="1"/>
  <c r="B131" i="10" s="1"/>
  <c r="B133" i="10" s="1"/>
  <c r="B135" i="10" s="1"/>
  <c r="B137" i="10" s="1"/>
  <c r="B139" i="10" s="1"/>
  <c r="B141" i="10" s="1"/>
  <c r="B143" i="10" s="1"/>
  <c r="B145" i="10" s="1"/>
  <c r="B147" i="10" s="1"/>
  <c r="B149" i="10" s="1"/>
  <c r="B151" i="10" s="1"/>
  <c r="B153" i="10" s="1"/>
  <c r="B155" i="10" s="1"/>
  <c r="B157" i="10" s="1"/>
  <c r="B159" i="10" s="1"/>
  <c r="B161" i="10" s="1"/>
  <c r="B163" i="10" s="1"/>
  <c r="B165" i="10" s="1"/>
  <c r="B167" i="10" s="1"/>
  <c r="B169" i="10" s="1"/>
  <c r="B171" i="10" s="1"/>
  <c r="B173" i="10" s="1"/>
  <c r="B175" i="10" s="1"/>
  <c r="B177" i="10" s="1"/>
  <c r="B179" i="10" s="1"/>
  <c r="B181" i="10" s="1"/>
  <c r="B183" i="10" s="1"/>
  <c r="B185" i="10" s="1"/>
  <c r="B187" i="10" s="1"/>
  <c r="B189" i="10" s="1"/>
  <c r="B191" i="10" s="1"/>
  <c r="B193" i="10" s="1"/>
  <c r="B195" i="10" s="1"/>
  <c r="B197" i="10" s="1"/>
  <c r="B199" i="10" s="1"/>
  <c r="B201" i="10" s="1"/>
  <c r="B203" i="10" s="1"/>
  <c r="B205" i="10" s="1"/>
  <c r="B207" i="10" s="1"/>
  <c r="B209" i="10" s="1"/>
  <c r="B211" i="10" s="1"/>
  <c r="B213" i="10" s="1"/>
  <c r="B215" i="10" s="1"/>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BB20" i="10" s="1"/>
  <c r="BD20" i="10" s="1"/>
  <c r="W20" i="10"/>
  <c r="H20" i="10"/>
  <c r="F20" i="10"/>
  <c r="B19" i="10"/>
  <c r="BA18" i="10"/>
  <c r="AZ18" i="10"/>
  <c r="AY18" i="10"/>
  <c r="AX18" i="10"/>
  <c r="AW18" i="10"/>
  <c r="AV18" i="10"/>
  <c r="AU18" i="10"/>
  <c r="AT18" i="10"/>
  <c r="AS18" i="10"/>
  <c r="AR18" i="10"/>
  <c r="AQ18" i="10"/>
  <c r="AP18" i="10"/>
  <c r="AO18" i="10"/>
  <c r="AN18" i="10"/>
  <c r="AM18" i="10"/>
  <c r="AL18" i="10"/>
  <c r="AK18" i="10"/>
  <c r="AJ18" i="10"/>
  <c r="AI18" i="10"/>
  <c r="AH18" i="10"/>
  <c r="AG18" i="10"/>
  <c r="AF18" i="10"/>
  <c r="AE18" i="10"/>
  <c r="AD18" i="10"/>
  <c r="AC18" i="10"/>
  <c r="AB18" i="10"/>
  <c r="AA18" i="10"/>
  <c r="Z18" i="10"/>
  <c r="Y18" i="10"/>
  <c r="X18" i="10"/>
  <c r="W18" i="10"/>
  <c r="H18" i="10"/>
  <c r="F18" i="10"/>
  <c r="B17" i="10"/>
  <c r="BA15" i="10"/>
  <c r="BA16" i="10" s="1"/>
  <c r="AZ15" i="10"/>
  <c r="AZ16" i="10" s="1"/>
  <c r="AY15" i="10"/>
  <c r="AY16" i="10" s="1"/>
  <c r="AJ15" i="10"/>
  <c r="AJ16" i="10" s="1"/>
  <c r="BA14" i="10"/>
  <c r="AZ14" i="10"/>
  <c r="AY14" i="10"/>
  <c r="BB12" i="10"/>
  <c r="AF2" i="10"/>
  <c r="AX15" i="10" s="1"/>
  <c r="AX16" i="10" s="1"/>
  <c r="H52" i="4"/>
  <c r="P21" i="4" s="1"/>
  <c r="H50" i="4"/>
  <c r="H48" i="4"/>
  <c r="P20" i="4" s="1"/>
  <c r="H46" i="4"/>
  <c r="N20" i="4" s="1"/>
  <c r="H44" i="4"/>
  <c r="P19" i="4" s="1"/>
  <c r="H42" i="4"/>
  <c r="N19" i="4" s="1"/>
  <c r="H40" i="4"/>
  <c r="P18" i="4" s="1"/>
  <c r="H38" i="4"/>
  <c r="N18" i="4" s="1"/>
  <c r="H36" i="4"/>
  <c r="P17" i="4" s="1"/>
  <c r="L34" i="4"/>
  <c r="H34" i="4"/>
  <c r="N17" i="4" s="1"/>
  <c r="L32" i="4"/>
  <c r="P33" i="4" s="1"/>
  <c r="H32" i="4"/>
  <c r="P16" i="4" s="1"/>
  <c r="H30" i="4"/>
  <c r="N16" i="4" s="1"/>
  <c r="H28" i="4"/>
  <c r="P15" i="4" s="1"/>
  <c r="H26" i="4"/>
  <c r="N15" i="4" s="1"/>
  <c r="H24" i="4"/>
  <c r="P14" i="4" s="1"/>
  <c r="H22" i="4"/>
  <c r="N21" i="4"/>
  <c r="H20" i="4"/>
  <c r="P13" i="4" s="1"/>
  <c r="H18" i="4"/>
  <c r="N13" i="4" s="1"/>
  <c r="H16" i="4"/>
  <c r="P12" i="4" s="1"/>
  <c r="N14" i="4"/>
  <c r="H14" i="4"/>
  <c r="N12" i="4"/>
  <c r="H12" i="4"/>
  <c r="P11" i="4" s="1"/>
  <c r="H10" i="4"/>
  <c r="N11" i="4" s="1"/>
  <c r="H52" i="3"/>
  <c r="P21" i="3" s="1"/>
  <c r="H50" i="3"/>
  <c r="N21" i="3" s="1"/>
  <c r="H48" i="3"/>
  <c r="P20" i="3" s="1"/>
  <c r="H46" i="3"/>
  <c r="H44" i="3"/>
  <c r="P19" i="3" s="1"/>
  <c r="H42" i="3"/>
  <c r="N19" i="3" s="1"/>
  <c r="H40" i="3"/>
  <c r="P18" i="3" s="1"/>
  <c r="H38" i="3"/>
  <c r="N18" i="3" s="1"/>
  <c r="H36" i="3"/>
  <c r="P17" i="3" s="1"/>
  <c r="L34" i="3"/>
  <c r="H34" i="3"/>
  <c r="N17" i="3" s="1"/>
  <c r="L32" i="3"/>
  <c r="P33" i="3" s="1"/>
  <c r="H32" i="3"/>
  <c r="P16" i="3" s="1"/>
  <c r="H30" i="3"/>
  <c r="N16" i="3" s="1"/>
  <c r="H28" i="3"/>
  <c r="H26" i="3"/>
  <c r="H24" i="3"/>
  <c r="P14" i="3" s="1"/>
  <c r="H22" i="3"/>
  <c r="N14" i="3" s="1"/>
  <c r="N20" i="3"/>
  <c r="H20" i="3"/>
  <c r="H18" i="3"/>
  <c r="N13" i="3" s="1"/>
  <c r="H16" i="3"/>
  <c r="P12" i="3" s="1"/>
  <c r="P15" i="3"/>
  <c r="N15" i="3"/>
  <c r="H14" i="3"/>
  <c r="N12" i="3" s="1"/>
  <c r="P13" i="3"/>
  <c r="H12" i="3"/>
  <c r="P11" i="3" s="1"/>
  <c r="H10" i="3"/>
  <c r="N11" i="3" s="1"/>
  <c r="H52" i="2"/>
  <c r="P21" i="2" s="1"/>
  <c r="H50" i="2"/>
  <c r="N21" i="2" s="1"/>
  <c r="H48" i="2"/>
  <c r="H46" i="2"/>
  <c r="N20" i="2" s="1"/>
  <c r="H44" i="2"/>
  <c r="P19" i="2" s="1"/>
  <c r="H42" i="2"/>
  <c r="N19" i="2" s="1"/>
  <c r="H40" i="2"/>
  <c r="P18" i="2" s="1"/>
  <c r="H38" i="2"/>
  <c r="N18" i="2" s="1"/>
  <c r="H36" i="2"/>
  <c r="L34" i="2"/>
  <c r="H34" i="2"/>
  <c r="N17" i="2" s="1"/>
  <c r="L32" i="2"/>
  <c r="P33" i="2" s="1"/>
  <c r="H32" i="2"/>
  <c r="P16" i="2" s="1"/>
  <c r="H30" i="2"/>
  <c r="H28" i="2"/>
  <c r="P15" i="2" s="1"/>
  <c r="H26" i="2"/>
  <c r="N15" i="2" s="1"/>
  <c r="H24" i="2"/>
  <c r="P14" i="2" s="1"/>
  <c r="H22" i="2"/>
  <c r="N14" i="2" s="1"/>
  <c r="P20" i="2"/>
  <c r="H20" i="2"/>
  <c r="H18" i="2"/>
  <c r="N13" i="2" s="1"/>
  <c r="P17" i="2"/>
  <c r="N16" i="2"/>
  <c r="H16" i="2"/>
  <c r="P12" i="2" s="1"/>
  <c r="H14" i="2"/>
  <c r="N12" i="2" s="1"/>
  <c r="P13" i="2"/>
  <c r="H12" i="2"/>
  <c r="P11" i="2" s="1"/>
  <c r="H10" i="2"/>
  <c r="N11" i="2" s="1"/>
  <c r="U236" i="10" l="1"/>
  <c r="AQ222" i="10" s="1"/>
  <c r="M83" i="13"/>
  <c r="BD24" i="13"/>
  <c r="O83" i="13" s="1"/>
  <c r="P22" i="3"/>
  <c r="W15" i="10"/>
  <c r="W16" i="10" s="1"/>
  <c r="AQ15" i="10"/>
  <c r="AQ16" i="10" s="1"/>
  <c r="Y15" i="10"/>
  <c r="Y16" i="10" s="1"/>
  <c r="AT15" i="10"/>
  <c r="AT16" i="10" s="1"/>
  <c r="AB15" i="10"/>
  <c r="AB16" i="10" s="1"/>
  <c r="AU15" i="10"/>
  <c r="AU16" i="10" s="1"/>
  <c r="BB68" i="13"/>
  <c r="BD68" i="13" s="1"/>
  <c r="AN15" i="10"/>
  <c r="AN16" i="10" s="1"/>
  <c r="AS15" i="10"/>
  <c r="AS16" i="10" s="1"/>
  <c r="P22" i="2"/>
  <c r="AA15" i="10"/>
  <c r="AA16" i="10" s="1"/>
  <c r="N22" i="3"/>
  <c r="AC15" i="10"/>
  <c r="AC16" i="10" s="1"/>
  <c r="AV15" i="10"/>
  <c r="AV16" i="10" s="1"/>
  <c r="AE225" i="10"/>
  <c r="AD15" i="10"/>
  <c r="AD16" i="10" s="1"/>
  <c r="AK15" i="10"/>
  <c r="AK16" i="10" s="1"/>
  <c r="AE15" i="10"/>
  <c r="AE16" i="10" s="1"/>
  <c r="BB72" i="13"/>
  <c r="BD72" i="13" s="1"/>
  <c r="AF15" i="10"/>
  <c r="AF16" i="10" s="1"/>
  <c r="AC83" i="13"/>
  <c r="BB18" i="10"/>
  <c r="BD18" i="10" s="1"/>
  <c r="AI15" i="10"/>
  <c r="AI16" i="10" s="1"/>
  <c r="AE83" i="13"/>
  <c r="M85" i="13"/>
  <c r="AL15" i="10"/>
  <c r="AL16" i="10" s="1"/>
  <c r="O85" i="13"/>
  <c r="AC85" i="13"/>
  <c r="AK91" i="13"/>
  <c r="AF96" i="13" s="1"/>
  <c r="AK96" i="13" s="1"/>
  <c r="AV82" i="13" s="1"/>
  <c r="BB74" i="13"/>
  <c r="BD74" i="13" s="1"/>
  <c r="AM15" i="10"/>
  <c r="AM16" i="10" s="1"/>
  <c r="AO15" i="10"/>
  <c r="AO16" i="10" s="1"/>
  <c r="X15" i="10"/>
  <c r="X16" i="10" s="1"/>
  <c r="AR15" i="10"/>
  <c r="AR16" i="10" s="1"/>
  <c r="BB64" i="13"/>
  <c r="BD64" i="13" s="1"/>
  <c r="AE84" i="13" s="1"/>
  <c r="BB18" i="13"/>
  <c r="BD18" i="13" s="1"/>
  <c r="X15" i="13"/>
  <c r="X16" i="13" s="1"/>
  <c r="AO15" i="13"/>
  <c r="AO16" i="13" s="1"/>
  <c r="AP15" i="13"/>
  <c r="AP16" i="13" s="1"/>
  <c r="Z15" i="13"/>
  <c r="Z16" i="13" s="1"/>
  <c r="AN15" i="13"/>
  <c r="AN16" i="13" s="1"/>
  <c r="Y15" i="13"/>
  <c r="Y16" i="13" s="1"/>
  <c r="AD15" i="13"/>
  <c r="AD16" i="13" s="1"/>
  <c r="AT15" i="13"/>
  <c r="AT16" i="13" s="1"/>
  <c r="AE15" i="13"/>
  <c r="AE16" i="13" s="1"/>
  <c r="AU15" i="13"/>
  <c r="AU16" i="13" s="1"/>
  <c r="AF15" i="13"/>
  <c r="AF16" i="13" s="1"/>
  <c r="AV15" i="13"/>
  <c r="AV16" i="13" s="1"/>
  <c r="AG15" i="13"/>
  <c r="AG16" i="13" s="1"/>
  <c r="AW15" i="13"/>
  <c r="AW16" i="13" s="1"/>
  <c r="BE8" i="13"/>
  <c r="AH15" i="13"/>
  <c r="AH16" i="13" s="1"/>
  <c r="AX15" i="13"/>
  <c r="AX16" i="13" s="1"/>
  <c r="AI15" i="13"/>
  <c r="AI16" i="13" s="1"/>
  <c r="AJ15" i="13"/>
  <c r="AJ16" i="13" s="1"/>
  <c r="AK15" i="13"/>
  <c r="AK16" i="13" s="1"/>
  <c r="AL15" i="13"/>
  <c r="AL16" i="13" s="1"/>
  <c r="W15" i="13"/>
  <c r="W16" i="13" s="1"/>
  <c r="AM15" i="13"/>
  <c r="AM16" i="13" s="1"/>
  <c r="AA15" i="13"/>
  <c r="AA16" i="13" s="1"/>
  <c r="AB15" i="13"/>
  <c r="AB16" i="13" s="1"/>
  <c r="AR15" i="13"/>
  <c r="AR16" i="13" s="1"/>
  <c r="AQ15" i="13"/>
  <c r="AQ16" i="13" s="1"/>
  <c r="AC15" i="13"/>
  <c r="AC16" i="13" s="1"/>
  <c r="Z15" i="10"/>
  <c r="Z16" i="10" s="1"/>
  <c r="AP15" i="10"/>
  <c r="AP16" i="10" s="1"/>
  <c r="AG15" i="10"/>
  <c r="AG16" i="10" s="1"/>
  <c r="AW15" i="10"/>
  <c r="AW16" i="10" s="1"/>
  <c r="BE8" i="10"/>
  <c r="AH15" i="10"/>
  <c r="AH16" i="10" s="1"/>
  <c r="AC223" i="10"/>
  <c r="AE223" i="10"/>
  <c r="AC225" i="10"/>
  <c r="M222" i="10"/>
  <c r="O222" i="10"/>
  <c r="AC222" i="10"/>
  <c r="AE222" i="10"/>
  <c r="M223" i="10"/>
  <c r="O223" i="10"/>
  <c r="M224" i="10"/>
  <c r="O224" i="10"/>
  <c r="AC224" i="10"/>
  <c r="AE224" i="10"/>
  <c r="M225" i="10"/>
  <c r="O225" i="10"/>
  <c r="U96" i="13"/>
  <c r="AQ82" i="13" s="1"/>
  <c r="BA222" i="10"/>
  <c r="M86" i="13"/>
  <c r="AC84" i="13"/>
  <c r="BD22" i="13"/>
  <c r="O82" i="13" s="1"/>
  <c r="BD38" i="13"/>
  <c r="N22" i="2"/>
  <c r="N22" i="4"/>
  <c r="P22" i="4"/>
  <c r="BA82" i="13" l="1"/>
  <c r="AC82" i="13"/>
  <c r="AC86" i="13" s="1"/>
  <c r="AE82" i="13"/>
  <c r="AE86" i="13" s="1"/>
  <c r="O86" i="13"/>
  <c r="AE226" i="10"/>
  <c r="AC226" i="10"/>
  <c r="O226" i="10"/>
  <c r="M226" i="10"/>
</calcChain>
</file>

<file path=xl/sharedStrings.xml><?xml version="1.0" encoding="utf-8"?>
<sst xmlns="http://schemas.openxmlformats.org/spreadsheetml/2006/main" count="4423" uniqueCount="1057">
  <si>
    <t>■職員の欠員による減算の状況</t>
    <rPh sb="1" eb="3">
      <t>ショクイン</t>
    </rPh>
    <rPh sb="4" eb="6">
      <t>ケツイン</t>
    </rPh>
    <rPh sb="9" eb="11">
      <t>ゲンサン</t>
    </rPh>
    <rPh sb="12" eb="14">
      <t>ジョウキョウ</t>
    </rPh>
    <phoneticPr fontId="2"/>
  </si>
  <si>
    <t>■入居継続支援加算</t>
    <rPh sb="1" eb="3">
      <t>ニュウキョ</t>
    </rPh>
    <rPh sb="3" eb="5">
      <t>ケイゾク</t>
    </rPh>
    <rPh sb="5" eb="7">
      <t>シエン</t>
    </rPh>
    <rPh sb="7" eb="9">
      <t>カサン</t>
    </rPh>
    <phoneticPr fontId="2"/>
  </si>
  <si>
    <t>・介護福祉士の割合が分かる資料</t>
    <rPh sb="1" eb="3">
      <t>カイゴ</t>
    </rPh>
    <rPh sb="3" eb="6">
      <t>フクシシ</t>
    </rPh>
    <rPh sb="7" eb="9">
      <t>ワリアイ</t>
    </rPh>
    <rPh sb="10" eb="11">
      <t>ワ</t>
    </rPh>
    <rPh sb="13" eb="15">
      <t>シリョウ</t>
    </rPh>
    <phoneticPr fontId="2"/>
  </si>
  <si>
    <t>・入居者の状況が分かる資料</t>
    <rPh sb="1" eb="4">
      <t>ニュウキョシャ</t>
    </rPh>
    <rPh sb="5" eb="7">
      <t>ジョウキョウ</t>
    </rPh>
    <rPh sb="8" eb="9">
      <t>ワ</t>
    </rPh>
    <rPh sb="11" eb="13">
      <t>シリョウ</t>
    </rPh>
    <phoneticPr fontId="2"/>
  </si>
  <si>
    <t>■生活機能向上連携加算</t>
    <rPh sb="1" eb="3">
      <t>セイカツ</t>
    </rPh>
    <rPh sb="3" eb="5">
      <t>キノウ</t>
    </rPh>
    <rPh sb="5" eb="7">
      <t>コウジョウ</t>
    </rPh>
    <rPh sb="7" eb="9">
      <t>レンケイ</t>
    </rPh>
    <rPh sb="9" eb="11">
      <t>カサン</t>
    </rPh>
    <phoneticPr fontId="2"/>
  </si>
  <si>
    <t>■テクノロジーの導入（入居継続支援加算関係）</t>
    <rPh sb="8" eb="10">
      <t>ドウニュウ</t>
    </rPh>
    <rPh sb="11" eb="13">
      <t>ニュウキョ</t>
    </rPh>
    <rPh sb="13" eb="15">
      <t>ケイゾク</t>
    </rPh>
    <rPh sb="15" eb="17">
      <t>シエン</t>
    </rPh>
    <rPh sb="17" eb="19">
      <t>カサン</t>
    </rPh>
    <rPh sb="19" eb="21">
      <t>カンケイ</t>
    </rPh>
    <phoneticPr fontId="2"/>
  </si>
  <si>
    <t>・訪問リハ事業所、通所リハ事業所、リハビリ実施医療提供施設（原則として許可病床数200床未満）と連携していることが分かる契約書等（協定書を含む。）の写し</t>
    <rPh sb="1" eb="3">
      <t>ホウモン</t>
    </rPh>
    <rPh sb="5" eb="8">
      <t>ジギョウショ</t>
    </rPh>
    <rPh sb="9" eb="11">
      <t>ツウショ</t>
    </rPh>
    <rPh sb="13" eb="16">
      <t>ジギョウショ</t>
    </rPh>
    <rPh sb="21" eb="23">
      <t>ジッシ</t>
    </rPh>
    <rPh sb="23" eb="25">
      <t>イリョウ</t>
    </rPh>
    <rPh sb="25" eb="27">
      <t>テイキョウ</t>
    </rPh>
    <rPh sb="27" eb="29">
      <t>シセツ</t>
    </rPh>
    <rPh sb="30" eb="32">
      <t>ゲンソク</t>
    </rPh>
    <rPh sb="35" eb="37">
      <t>キョカ</t>
    </rPh>
    <rPh sb="37" eb="40">
      <t>ビョウショウスウ</t>
    </rPh>
    <rPh sb="43" eb="44">
      <t>ショウ</t>
    </rPh>
    <rPh sb="44" eb="46">
      <t>ミマン</t>
    </rPh>
    <rPh sb="48" eb="50">
      <t>レンケイ</t>
    </rPh>
    <rPh sb="57" eb="58">
      <t>ワ</t>
    </rPh>
    <rPh sb="60" eb="63">
      <t>ケイヤクショ</t>
    </rPh>
    <rPh sb="63" eb="64">
      <t>トウ</t>
    </rPh>
    <rPh sb="65" eb="68">
      <t>キョウテイショ</t>
    </rPh>
    <rPh sb="69" eb="70">
      <t>フク</t>
    </rPh>
    <rPh sb="74" eb="75">
      <t>ウツ</t>
    </rPh>
    <phoneticPr fontId="2"/>
  </si>
  <si>
    <t>■個別機能訓練加算</t>
    <rPh sb="1" eb="3">
      <t>コベツ</t>
    </rPh>
    <rPh sb="3" eb="5">
      <t>キノウ</t>
    </rPh>
    <rPh sb="5" eb="7">
      <t>クンレン</t>
    </rPh>
    <rPh sb="7" eb="9">
      <t>カサン</t>
    </rPh>
    <phoneticPr fontId="2"/>
  </si>
  <si>
    <t>・オンコール体制マニュアル（緊急時）</t>
    <rPh sb="6" eb="8">
      <t>タイセイ</t>
    </rPh>
    <rPh sb="14" eb="17">
      <t>キンキュウジ</t>
    </rPh>
    <phoneticPr fontId="2"/>
  </si>
  <si>
    <t>・重度化した場合における対応に係る指針</t>
    <rPh sb="1" eb="4">
      <t>ジュウドカ</t>
    </rPh>
    <rPh sb="6" eb="8">
      <t>バアイ</t>
    </rPh>
    <rPh sb="12" eb="14">
      <t>タイオウ</t>
    </rPh>
    <rPh sb="15" eb="16">
      <t>カカ</t>
    </rPh>
    <rPh sb="17" eb="19">
      <t>シシン</t>
    </rPh>
    <phoneticPr fontId="2"/>
  </si>
  <si>
    <t>■看取り介護加算（※夜間看護体制加算の届出をしている施設のみ届出可能）</t>
    <rPh sb="1" eb="3">
      <t>ミト</t>
    </rPh>
    <rPh sb="4" eb="6">
      <t>カイゴ</t>
    </rPh>
    <rPh sb="6" eb="8">
      <t>カサン</t>
    </rPh>
    <rPh sb="10" eb="12">
      <t>ヤカン</t>
    </rPh>
    <rPh sb="12" eb="14">
      <t>カンゴ</t>
    </rPh>
    <rPh sb="14" eb="16">
      <t>タイセイ</t>
    </rPh>
    <rPh sb="16" eb="18">
      <t>カサン</t>
    </rPh>
    <rPh sb="19" eb="21">
      <t>トドケデ</t>
    </rPh>
    <rPh sb="26" eb="28">
      <t>シセツ</t>
    </rPh>
    <rPh sb="30" eb="32">
      <t>トドケデ</t>
    </rPh>
    <rPh sb="32" eb="34">
      <t>カノウ</t>
    </rPh>
    <phoneticPr fontId="2"/>
  </si>
  <si>
    <t>・看取りに関する指針</t>
    <rPh sb="1" eb="3">
      <t>ミト</t>
    </rPh>
    <rPh sb="5" eb="6">
      <t>カン</t>
    </rPh>
    <rPh sb="8" eb="10">
      <t>シシン</t>
    </rPh>
    <phoneticPr fontId="2"/>
  </si>
  <si>
    <t>■認知症専門ケア加算</t>
    <rPh sb="1" eb="4">
      <t>ニンチショウ</t>
    </rPh>
    <rPh sb="4" eb="6">
      <t>センモン</t>
    </rPh>
    <rPh sb="8" eb="10">
      <t>カサン</t>
    </rPh>
    <phoneticPr fontId="2"/>
  </si>
  <si>
    <t>■サービス提供体制強化加算</t>
    <rPh sb="5" eb="7">
      <t>テイキョウ</t>
    </rPh>
    <rPh sb="7" eb="9">
      <t>タイセイ</t>
    </rPh>
    <rPh sb="9" eb="11">
      <t>キョウカ</t>
    </rPh>
    <rPh sb="11" eb="13">
      <t>カサン</t>
    </rPh>
    <phoneticPr fontId="2"/>
  </si>
  <si>
    <t>（</t>
    <phoneticPr fontId="2"/>
  </si>
  <si>
    <t>■特定施設入居者生活介護（短期利用型）</t>
    <rPh sb="1" eb="3">
      <t>トクテイ</t>
    </rPh>
    <rPh sb="3" eb="5">
      <t>シセツ</t>
    </rPh>
    <rPh sb="5" eb="8">
      <t>ニュウキョシャ</t>
    </rPh>
    <rPh sb="8" eb="10">
      <t>セイカツ</t>
    </rPh>
    <rPh sb="10" eb="12">
      <t>カイゴ</t>
    </rPh>
    <phoneticPr fontId="2"/>
  </si>
  <si>
    <t>参考計算書（Ａ）
有資格者の割合の計算用</t>
    <rPh sb="0" eb="2">
      <t>サンコウ</t>
    </rPh>
    <rPh sb="2" eb="4">
      <t>ケイサン</t>
    </rPh>
    <rPh sb="4" eb="5">
      <t>ショ</t>
    </rPh>
    <rPh sb="9" eb="13">
      <t>ユウシカクシャ</t>
    </rPh>
    <rPh sb="14" eb="16">
      <t>ワリアイ</t>
    </rPh>
    <rPh sb="17" eb="19">
      <t>ケイサン</t>
    </rPh>
    <rPh sb="19" eb="20">
      <t>ヨウ</t>
    </rPh>
    <phoneticPr fontId="5"/>
  </si>
  <si>
    <t>事業所名</t>
    <rPh sb="0" eb="3">
      <t>ジギョウショ</t>
    </rPh>
    <rPh sb="3" eb="4">
      <t>メイ</t>
    </rPh>
    <phoneticPr fontId="2"/>
  </si>
  <si>
    <t>事業所番号</t>
    <rPh sb="0" eb="3">
      <t>ジギョウショ</t>
    </rPh>
    <rPh sb="3" eb="5">
      <t>バンゴウ</t>
    </rPh>
    <phoneticPr fontId="2"/>
  </si>
  <si>
    <r>
      <t>　「介護福祉士の割合の算出」について、常勤換算方法により算出した前年度（３月を除く）の平均を用いて計算します。
　</t>
    </r>
    <r>
      <rPr>
        <b/>
        <u/>
        <sz val="9"/>
        <rFont val="ＭＳ Ｐ明朝"/>
        <family val="1"/>
        <charset val="128"/>
      </rPr>
      <t>勤続年数１０年以上の介護福祉士の状況の計算の際は、表中「介護福祉士」を「勤続年数１０年以上の介護福祉士」と読み替えてご使用ください。</t>
    </r>
    <r>
      <rPr>
        <sz val="9"/>
        <rFont val="ＭＳ Ｐ明朝"/>
        <family val="1"/>
        <charset val="128"/>
      </rPr>
      <t xml:space="preserve">
　（例）令和３年度については、令和２年4月から令和３年2月までの常勤換算により算出した毎月の数値の平均をもって判断します。
</t>
    </r>
    <r>
      <rPr>
        <sz val="9"/>
        <color rgb="FFFF0000"/>
        <rFont val="ＭＳ Ｐ明朝"/>
        <family val="1"/>
        <charset val="128"/>
      </rPr>
      <t>　　　　※なお、常勤換算人数の計算に当たっては、計算の都度、小数点第２位以下は切り捨てて計算してください。</t>
    </r>
    <rPh sb="2" eb="4">
      <t>カイゴ</t>
    </rPh>
    <rPh sb="4" eb="7">
      <t>フクシシ</t>
    </rPh>
    <rPh sb="8" eb="10">
      <t>ワリアイ</t>
    </rPh>
    <rPh sb="11" eb="13">
      <t>サンシュツ</t>
    </rPh>
    <rPh sb="19" eb="21">
      <t>ジョウキン</t>
    </rPh>
    <rPh sb="21" eb="23">
      <t>カンサン</t>
    </rPh>
    <rPh sb="23" eb="25">
      <t>ホウホウ</t>
    </rPh>
    <rPh sb="28" eb="30">
      <t>サンシュツ</t>
    </rPh>
    <rPh sb="32" eb="35">
      <t>ゼンネンド</t>
    </rPh>
    <rPh sb="37" eb="38">
      <t>ガツ</t>
    </rPh>
    <rPh sb="39" eb="40">
      <t>ノゾ</t>
    </rPh>
    <rPh sb="43" eb="45">
      <t>ヘイキン</t>
    </rPh>
    <rPh sb="46" eb="47">
      <t>モチ</t>
    </rPh>
    <rPh sb="49" eb="51">
      <t>ケイサン</t>
    </rPh>
    <rPh sb="126" eb="127">
      <t>レイ</t>
    </rPh>
    <rPh sb="131" eb="133">
      <t>ネンド</t>
    </rPh>
    <rPh sb="139" eb="141">
      <t>レイ</t>
    </rPh>
    <rPh sb="142" eb="143">
      <t>ネン</t>
    </rPh>
    <rPh sb="144" eb="145">
      <t>ガツ</t>
    </rPh>
    <rPh sb="147" eb="149">
      <t>レイ</t>
    </rPh>
    <rPh sb="150" eb="151">
      <t>ネン</t>
    </rPh>
    <rPh sb="152" eb="153">
      <t>ガツ</t>
    </rPh>
    <rPh sb="156" eb="158">
      <t>ジョウキン</t>
    </rPh>
    <rPh sb="158" eb="160">
      <t>カンサン</t>
    </rPh>
    <rPh sb="163" eb="165">
      <t>サンシュツ</t>
    </rPh>
    <rPh sb="167" eb="169">
      <t>マイツキ</t>
    </rPh>
    <rPh sb="170" eb="172">
      <t>スウチ</t>
    </rPh>
    <rPh sb="173" eb="175">
      <t>ヘイキン</t>
    </rPh>
    <rPh sb="179" eb="181">
      <t>ハンダン</t>
    </rPh>
    <phoneticPr fontId="5"/>
  </si>
  <si>
    <t>１　各月ごとに、実績数を元に常勤換算方法により、人数を計算してください。
　　※常勤換算人数は自動計算</t>
    <rPh sb="2" eb="3">
      <t>カク</t>
    </rPh>
    <rPh sb="3" eb="4">
      <t>ツキ</t>
    </rPh>
    <rPh sb="8" eb="10">
      <t>ジッセキ</t>
    </rPh>
    <rPh sb="10" eb="11">
      <t>スウ</t>
    </rPh>
    <rPh sb="12" eb="13">
      <t>モト</t>
    </rPh>
    <rPh sb="14" eb="16">
      <t>ジョウキン</t>
    </rPh>
    <rPh sb="16" eb="18">
      <t>カンサン</t>
    </rPh>
    <rPh sb="18" eb="20">
      <t>ホウホウ</t>
    </rPh>
    <rPh sb="24" eb="26">
      <t>ニンズウ</t>
    </rPh>
    <rPh sb="27" eb="29">
      <t>ケイサン</t>
    </rPh>
    <rPh sb="40" eb="42">
      <t>ジョウキン</t>
    </rPh>
    <rPh sb="42" eb="44">
      <t>カンサン</t>
    </rPh>
    <rPh sb="44" eb="46">
      <t>ニンズウ</t>
    </rPh>
    <rPh sb="47" eb="49">
      <t>ジドウ</t>
    </rPh>
    <rPh sb="49" eb="51">
      <t>ケイサン</t>
    </rPh>
    <phoneticPr fontId="5"/>
  </si>
  <si>
    <t>２　常勤換算後の人数（自動転記）の合計を実績月数で割って平均を計算し、【Ｄ】【Ｅ】に入力してください。
　※小数点２位以下切り捨て</t>
    <rPh sb="2" eb="4">
      <t>ジョウキン</t>
    </rPh>
    <rPh sb="4" eb="6">
      <t>カンサン</t>
    </rPh>
    <rPh sb="6" eb="7">
      <t>ゴ</t>
    </rPh>
    <rPh sb="8" eb="10">
      <t>ニンズウ</t>
    </rPh>
    <rPh sb="11" eb="13">
      <t>ジドウ</t>
    </rPh>
    <rPh sb="13" eb="15">
      <t>テンキ</t>
    </rPh>
    <rPh sb="17" eb="19">
      <t>ゴウケイ</t>
    </rPh>
    <rPh sb="20" eb="22">
      <t>ジッセキ</t>
    </rPh>
    <rPh sb="22" eb="24">
      <t>ツキスウ</t>
    </rPh>
    <rPh sb="25" eb="26">
      <t>ワ</t>
    </rPh>
    <rPh sb="28" eb="30">
      <t>ヘイキン</t>
    </rPh>
    <rPh sb="31" eb="33">
      <t>ケイサン</t>
    </rPh>
    <rPh sb="42" eb="44">
      <t>ニュウリョク</t>
    </rPh>
    <rPh sb="54" eb="57">
      <t>ショウスウテン</t>
    </rPh>
    <rPh sb="58" eb="59">
      <t>イ</t>
    </rPh>
    <rPh sb="59" eb="61">
      <t>イカ</t>
    </rPh>
    <rPh sb="61" eb="62">
      <t>キ</t>
    </rPh>
    <rPh sb="63" eb="64">
      <t>ス</t>
    </rPh>
    <phoneticPr fontId="5"/>
  </si>
  <si>
    <t>４月</t>
    <rPh sb="1" eb="2">
      <t>ガツ</t>
    </rPh>
    <phoneticPr fontId="5"/>
  </si>
  <si>
    <t>常勤職員の
勤務時間
【Ａ】</t>
    <rPh sb="0" eb="2">
      <t>ジョウキン</t>
    </rPh>
    <rPh sb="2" eb="4">
      <t>ショクイン</t>
    </rPh>
    <rPh sb="6" eb="8">
      <t>キンム</t>
    </rPh>
    <rPh sb="8" eb="10">
      <t>ジカン</t>
    </rPh>
    <phoneticPr fontId="2"/>
  </si>
  <si>
    <t>介護職員の総勤務時間数</t>
    <rPh sb="0" eb="2">
      <t>カイゴ</t>
    </rPh>
    <rPh sb="2" eb="4">
      <t>ショクイン</t>
    </rPh>
    <rPh sb="5" eb="6">
      <t>ソウ</t>
    </rPh>
    <rPh sb="6" eb="8">
      <t>キンム</t>
    </rPh>
    <rPh sb="8" eb="10">
      <t>ジカン</t>
    </rPh>
    <rPh sb="10" eb="11">
      <t>スウ</t>
    </rPh>
    <phoneticPr fontId="5"/>
  </si>
  <si>
    <t>⇒</t>
    <phoneticPr fontId="5"/>
  </si>
  <si>
    <t>（ァ）</t>
    <phoneticPr fontId="5"/>
  </si>
  <si>
    <t>時間</t>
    <rPh sb="0" eb="2">
      <t>ジカン</t>
    </rPh>
    <phoneticPr fontId="5"/>
  </si>
  <si>
    <t>常勤換算人数</t>
    <rPh sb="0" eb="2">
      <t>ジョウキン</t>
    </rPh>
    <rPh sb="2" eb="4">
      <t>カンサン</t>
    </rPh>
    <rPh sb="4" eb="6">
      <t>ニンズウ</t>
    </rPh>
    <phoneticPr fontId="5"/>
  </si>
  <si>
    <t>（常勤換算人数の計算）</t>
    <rPh sb="1" eb="3">
      <t>ジョウキン</t>
    </rPh>
    <rPh sb="3" eb="5">
      <t>カンサン</t>
    </rPh>
    <rPh sb="5" eb="7">
      <t>ニンズウ</t>
    </rPh>
    <rPh sb="8" eb="10">
      <t>ケイサン</t>
    </rPh>
    <phoneticPr fontId="5"/>
  </si>
  <si>
    <t>(ァ)÷【A】　＝</t>
    <phoneticPr fontId="5"/>
  </si>
  <si>
    <t>1)</t>
    <phoneticPr fontId="5"/>
  </si>
  <si>
    <t>人</t>
    <rPh sb="0" eb="1">
      <t>ニン</t>
    </rPh>
    <phoneticPr fontId="5"/>
  </si>
  <si>
    <t>介護職員</t>
    <rPh sb="0" eb="2">
      <t>カイゴ</t>
    </rPh>
    <rPh sb="2" eb="4">
      <t>ショクイン</t>
    </rPh>
    <phoneticPr fontId="5"/>
  </si>
  <si>
    <t>介護福祉士</t>
    <rPh sb="0" eb="2">
      <t>カイゴ</t>
    </rPh>
    <rPh sb="2" eb="4">
      <t>フクシ</t>
    </rPh>
    <rPh sb="4" eb="5">
      <t>シ</t>
    </rPh>
    <phoneticPr fontId="5"/>
  </si>
  <si>
    <t>時間</t>
    <rPh sb="0" eb="2">
      <t>ジカン</t>
    </rPh>
    <phoneticPr fontId="2"/>
  </si>
  <si>
    <t>介護福祉士の総勤務時間数</t>
    <rPh sb="6" eb="7">
      <t>ソウ</t>
    </rPh>
    <rPh sb="7" eb="9">
      <t>キンム</t>
    </rPh>
    <rPh sb="9" eb="11">
      <t>ジカン</t>
    </rPh>
    <rPh sb="11" eb="12">
      <t>スウ</t>
    </rPh>
    <phoneticPr fontId="5"/>
  </si>
  <si>
    <t>（イ）</t>
    <phoneticPr fontId="5"/>
  </si>
  <si>
    <t>４月</t>
    <rPh sb="1" eb="2">
      <t>ガツ</t>
    </rPh>
    <phoneticPr fontId="2"/>
  </si>
  <si>
    <t>2)</t>
    <phoneticPr fontId="5"/>
  </si>
  <si>
    <t>(イ)÷【A】　＝</t>
    <phoneticPr fontId="5"/>
  </si>
  <si>
    <t>５月</t>
    <rPh sb="1" eb="2">
      <t>ガツ</t>
    </rPh>
    <phoneticPr fontId="2"/>
  </si>
  <si>
    <t>3)</t>
    <phoneticPr fontId="5"/>
  </si>
  <si>
    <t>4)</t>
    <phoneticPr fontId="5"/>
  </si>
  <si>
    <t>５月</t>
    <rPh sb="1" eb="2">
      <t>ガツ</t>
    </rPh>
    <phoneticPr fontId="5"/>
  </si>
  <si>
    <t>（ア）</t>
    <phoneticPr fontId="5"/>
  </si>
  <si>
    <t>６月</t>
    <rPh sb="1" eb="2">
      <t>ガツ</t>
    </rPh>
    <phoneticPr fontId="2"/>
  </si>
  <si>
    <t>5)</t>
    <phoneticPr fontId="5"/>
  </si>
  <si>
    <t>6)</t>
    <phoneticPr fontId="5"/>
  </si>
  <si>
    <t>（ア）÷【Ａ】　＝</t>
  </si>
  <si>
    <t>７月</t>
  </si>
  <si>
    <t>7)</t>
    <phoneticPr fontId="5"/>
  </si>
  <si>
    <t>8)</t>
    <phoneticPr fontId="5"/>
  </si>
  <si>
    <t>８月</t>
  </si>
  <si>
    <t>9)</t>
    <phoneticPr fontId="5"/>
  </si>
  <si>
    <t>10)</t>
    <phoneticPr fontId="5"/>
  </si>
  <si>
    <t>（イ）÷【Ａ】　＝</t>
  </si>
  <si>
    <t>９月</t>
  </si>
  <si>
    <t>11)</t>
    <phoneticPr fontId="5"/>
  </si>
  <si>
    <t>12)</t>
    <phoneticPr fontId="5"/>
  </si>
  <si>
    <t>１０月</t>
  </si>
  <si>
    <t>13)</t>
    <phoneticPr fontId="5"/>
  </si>
  <si>
    <t>14)</t>
    <phoneticPr fontId="5"/>
  </si>
  <si>
    <t>１１月</t>
  </si>
  <si>
    <t>15)</t>
    <phoneticPr fontId="5"/>
  </si>
  <si>
    <t>16)</t>
    <phoneticPr fontId="5"/>
  </si>
  <si>
    <t>１２月</t>
  </si>
  <si>
    <t>17)</t>
    <phoneticPr fontId="5"/>
  </si>
  <si>
    <t>18)</t>
    <phoneticPr fontId="5"/>
  </si>
  <si>
    <t>１月</t>
  </si>
  <si>
    <t>19)</t>
    <phoneticPr fontId="5"/>
  </si>
  <si>
    <t>20)</t>
    <phoneticPr fontId="5"/>
  </si>
  <si>
    <t>７月</t>
    <rPh sb="1" eb="2">
      <t>ガツ</t>
    </rPh>
    <phoneticPr fontId="2"/>
  </si>
  <si>
    <t>２月</t>
  </si>
  <si>
    <t>21)</t>
    <phoneticPr fontId="5"/>
  </si>
  <si>
    <t>22)</t>
    <phoneticPr fontId="5"/>
  </si>
  <si>
    <t>合計</t>
    <rPh sb="0" eb="2">
      <t>ゴウケイ</t>
    </rPh>
    <phoneticPr fontId="5"/>
  </si>
  <si>
    <t>【B】</t>
    <phoneticPr fontId="2"/>
  </si>
  <si>
    <t>【C】</t>
    <phoneticPr fontId="2"/>
  </si>
  <si>
    <t>（【B】÷実績月数）</t>
    <rPh sb="5" eb="7">
      <t>ジッセキ</t>
    </rPh>
    <rPh sb="7" eb="8">
      <t>ツキ</t>
    </rPh>
    <rPh sb="8" eb="9">
      <t>スウ</t>
    </rPh>
    <phoneticPr fontId="5"/>
  </si>
  <si>
    <t>（【C】÷実績月数）</t>
    <rPh sb="5" eb="7">
      <t>ジッセキ</t>
    </rPh>
    <rPh sb="7" eb="9">
      <t>ツキスウ</t>
    </rPh>
    <phoneticPr fontId="5"/>
  </si>
  <si>
    <t>８月</t>
    <rPh sb="1" eb="2">
      <t>ガツ</t>
    </rPh>
    <phoneticPr fontId="2"/>
  </si>
  <si>
    <t>１月当たりの平均値</t>
    <rPh sb="1" eb="2">
      <t>ツキ</t>
    </rPh>
    <rPh sb="2" eb="3">
      <t>ア</t>
    </rPh>
    <rPh sb="6" eb="9">
      <t>ヘイキンチ</t>
    </rPh>
    <phoneticPr fontId="5"/>
  </si>
  <si>
    <t>【D】</t>
    <phoneticPr fontId="2"/>
  </si>
  <si>
    <t>【E】</t>
    <phoneticPr fontId="2"/>
  </si>
  <si>
    <t>９月</t>
    <rPh sb="1" eb="2">
      <t>ガツ</t>
    </rPh>
    <phoneticPr fontId="2"/>
  </si>
  <si>
    <t>【以下は自動計算】</t>
    <rPh sb="1" eb="3">
      <t>イカ</t>
    </rPh>
    <rPh sb="4" eb="6">
      <t>ジドウ</t>
    </rPh>
    <rPh sb="6" eb="8">
      <t>ケイサン</t>
    </rPh>
    <phoneticPr fontId="2"/>
  </si>
  <si>
    <t>【E】</t>
    <phoneticPr fontId="5"/>
  </si>
  <si>
    <t>10月</t>
    <rPh sb="2" eb="3">
      <t>ガツ</t>
    </rPh>
    <phoneticPr fontId="2"/>
  </si>
  <si>
    <t>×100%＝</t>
    <phoneticPr fontId="5"/>
  </si>
  <si>
    <t>％【F】</t>
    <phoneticPr fontId="5"/>
  </si>
  <si>
    <t>【D】</t>
    <phoneticPr fontId="5"/>
  </si>
  <si>
    <t>★上記【F】の数値が、サービス種類ごとに定められる割合以上であれば、算定できます。</t>
    <rPh sb="1" eb="3">
      <t>ジョウキ</t>
    </rPh>
    <rPh sb="7" eb="9">
      <t>スウチ</t>
    </rPh>
    <rPh sb="15" eb="17">
      <t>シュルイ</t>
    </rPh>
    <rPh sb="20" eb="21">
      <t>サダ</t>
    </rPh>
    <rPh sb="25" eb="27">
      <t>ワリアイ</t>
    </rPh>
    <rPh sb="27" eb="29">
      <t>イジョウ</t>
    </rPh>
    <rPh sb="34" eb="36">
      <t>サンテイ</t>
    </rPh>
    <phoneticPr fontId="5"/>
  </si>
  <si>
    <t>11月</t>
    <rPh sb="2" eb="3">
      <t>ガツ</t>
    </rPh>
    <phoneticPr fontId="2"/>
  </si>
  <si>
    <t>12月</t>
    <rPh sb="2" eb="3">
      <t>ガツ</t>
    </rPh>
    <phoneticPr fontId="2"/>
  </si>
  <si>
    <t>１月</t>
    <rPh sb="1" eb="2">
      <t>ガツ</t>
    </rPh>
    <phoneticPr fontId="2"/>
  </si>
  <si>
    <t>２月</t>
    <rPh sb="1" eb="2">
      <t>ガツ</t>
    </rPh>
    <phoneticPr fontId="5"/>
  </si>
  <si>
    <t>参考計算書（Ｂ）
勤続７年以上職員の割合の計算用</t>
    <rPh sb="0" eb="2">
      <t>サンコウ</t>
    </rPh>
    <rPh sb="2" eb="4">
      <t>ケイサン</t>
    </rPh>
    <rPh sb="4" eb="5">
      <t>ショ</t>
    </rPh>
    <rPh sb="9" eb="11">
      <t>キンゾク</t>
    </rPh>
    <rPh sb="12" eb="13">
      <t>ネン</t>
    </rPh>
    <rPh sb="13" eb="15">
      <t>イジョウ</t>
    </rPh>
    <rPh sb="15" eb="17">
      <t>ショクイン</t>
    </rPh>
    <rPh sb="18" eb="20">
      <t>ワリアイ</t>
    </rPh>
    <rPh sb="21" eb="23">
      <t>ケイサン</t>
    </rPh>
    <rPh sb="23" eb="24">
      <t>ヨウ</t>
    </rPh>
    <phoneticPr fontId="5"/>
  </si>
  <si>
    <r>
      <t xml:space="preserve">　「勤続７年以上職員の割合の算出」について、常勤換算方法により算出した前年度（３月を除く）の平均を用いて計算します。
　（例）令和３年度については、令和２年4月から令和３年2月までの常勤換算により算出した毎月の数値の平均をもって判断します。
</t>
    </r>
    <r>
      <rPr>
        <sz val="9"/>
        <color rgb="FFFF0000"/>
        <rFont val="ＭＳ Ｐ明朝"/>
        <family val="1"/>
        <charset val="128"/>
      </rPr>
      <t>　　　　※なお、常勤換算人数の計算に当たっては、計算の都度、小数点第２位以下は切り捨てて計算してください。</t>
    </r>
    <rPh sb="61" eb="62">
      <t>レイ</t>
    </rPh>
    <phoneticPr fontId="5"/>
  </si>
  <si>
    <t>１　各月ごとに、実績数を元に常勤換算方法により、人数を計算してください。
　　※常勤換算人数は自動計算
　　※直接提供職員とは、『生活相談員、看護職員、介護職員、機能訓練指導員』を指します。</t>
    <rPh sb="2" eb="3">
      <t>カク</t>
    </rPh>
    <rPh sb="3" eb="4">
      <t>ツキ</t>
    </rPh>
    <rPh sb="8" eb="10">
      <t>ジッセキ</t>
    </rPh>
    <rPh sb="10" eb="11">
      <t>スウ</t>
    </rPh>
    <rPh sb="12" eb="13">
      <t>モト</t>
    </rPh>
    <rPh sb="14" eb="16">
      <t>ジョウキン</t>
    </rPh>
    <rPh sb="16" eb="18">
      <t>カンサン</t>
    </rPh>
    <rPh sb="18" eb="20">
      <t>ホウホウ</t>
    </rPh>
    <rPh sb="24" eb="26">
      <t>ニンズウ</t>
    </rPh>
    <rPh sb="27" eb="29">
      <t>ケイサン</t>
    </rPh>
    <rPh sb="40" eb="42">
      <t>ジョウキン</t>
    </rPh>
    <rPh sb="42" eb="44">
      <t>カンサン</t>
    </rPh>
    <rPh sb="44" eb="46">
      <t>ニンズウ</t>
    </rPh>
    <rPh sb="47" eb="49">
      <t>ジドウ</t>
    </rPh>
    <rPh sb="49" eb="51">
      <t>ケイサン</t>
    </rPh>
    <phoneticPr fontId="5"/>
  </si>
  <si>
    <t>直接提供職員の総勤務時間数</t>
    <rPh sb="0" eb="2">
      <t>チョクセツ</t>
    </rPh>
    <rPh sb="2" eb="4">
      <t>テイキョウ</t>
    </rPh>
    <rPh sb="4" eb="6">
      <t>ショクイン</t>
    </rPh>
    <rPh sb="7" eb="8">
      <t>ソウ</t>
    </rPh>
    <rPh sb="8" eb="10">
      <t>キンム</t>
    </rPh>
    <rPh sb="10" eb="12">
      <t>ジカン</t>
    </rPh>
    <rPh sb="12" eb="13">
      <t>スウ</t>
    </rPh>
    <phoneticPr fontId="5"/>
  </si>
  <si>
    <t>(ァ)÷【Ａ】　＝</t>
    <phoneticPr fontId="5"/>
  </si>
  <si>
    <t>直接提供職員</t>
    <rPh sb="0" eb="2">
      <t>チョクセツ</t>
    </rPh>
    <rPh sb="2" eb="4">
      <t>テイキョウ</t>
    </rPh>
    <rPh sb="4" eb="6">
      <t>ショクイン</t>
    </rPh>
    <phoneticPr fontId="5"/>
  </si>
  <si>
    <t>勤続７年以上</t>
    <rPh sb="0" eb="2">
      <t>キンゾク</t>
    </rPh>
    <rPh sb="3" eb="4">
      <t>ネン</t>
    </rPh>
    <rPh sb="4" eb="6">
      <t>イジョウ</t>
    </rPh>
    <phoneticPr fontId="5"/>
  </si>
  <si>
    <t>勤続７年以上直接提供職員の総勤務時間数</t>
    <rPh sb="0" eb="2">
      <t>キンゾク</t>
    </rPh>
    <rPh sb="3" eb="6">
      <t>ネンイジョウ</t>
    </rPh>
    <rPh sb="6" eb="8">
      <t>チョクセツ</t>
    </rPh>
    <rPh sb="8" eb="10">
      <t>テイキョウ</t>
    </rPh>
    <rPh sb="10" eb="12">
      <t>ショクイン</t>
    </rPh>
    <rPh sb="13" eb="14">
      <t>ソウ</t>
    </rPh>
    <rPh sb="14" eb="16">
      <t>キンム</t>
    </rPh>
    <rPh sb="16" eb="18">
      <t>ジカン</t>
    </rPh>
    <rPh sb="18" eb="19">
      <t>スウ</t>
    </rPh>
    <phoneticPr fontId="5"/>
  </si>
  <si>
    <t>参考計算書（Ｃ）
常勤職員の割合の計算用</t>
    <rPh sb="0" eb="2">
      <t>サンコウ</t>
    </rPh>
    <rPh sb="2" eb="4">
      <t>ケイサン</t>
    </rPh>
    <rPh sb="4" eb="5">
      <t>ショ</t>
    </rPh>
    <rPh sb="9" eb="11">
      <t>ジョウキン</t>
    </rPh>
    <rPh sb="11" eb="13">
      <t>ショクイン</t>
    </rPh>
    <rPh sb="14" eb="16">
      <t>ワリアイ</t>
    </rPh>
    <rPh sb="17" eb="19">
      <t>ケイサン</t>
    </rPh>
    <rPh sb="19" eb="20">
      <t>ヨウ</t>
    </rPh>
    <phoneticPr fontId="5"/>
  </si>
  <si>
    <t>介護・看護職員の総勤務時間数</t>
    <rPh sb="0" eb="2">
      <t>カイゴ</t>
    </rPh>
    <rPh sb="3" eb="5">
      <t>カンゴ</t>
    </rPh>
    <rPh sb="5" eb="7">
      <t>ショクイン</t>
    </rPh>
    <rPh sb="8" eb="9">
      <t>ソウ</t>
    </rPh>
    <rPh sb="9" eb="11">
      <t>キンム</t>
    </rPh>
    <rPh sb="11" eb="13">
      <t>ジカン</t>
    </rPh>
    <rPh sb="13" eb="14">
      <t>スウ</t>
    </rPh>
    <phoneticPr fontId="5"/>
  </si>
  <si>
    <t>介護・看護職員</t>
    <rPh sb="0" eb="2">
      <t>カイゴ</t>
    </rPh>
    <rPh sb="3" eb="5">
      <t>カンゴ</t>
    </rPh>
    <rPh sb="5" eb="7">
      <t>ショクイン</t>
    </rPh>
    <phoneticPr fontId="5"/>
  </si>
  <si>
    <t>常勤職員</t>
    <rPh sb="0" eb="2">
      <t>ジョウキン</t>
    </rPh>
    <rPh sb="2" eb="4">
      <t>ショクイン</t>
    </rPh>
    <phoneticPr fontId="5"/>
  </si>
  <si>
    <t>常勤職員の総勤務時間数</t>
    <rPh sb="0" eb="2">
      <t>ジョウキン</t>
    </rPh>
    <rPh sb="2" eb="4">
      <t>ショクイン</t>
    </rPh>
    <rPh sb="5" eb="6">
      <t>ソウ</t>
    </rPh>
    <rPh sb="6" eb="8">
      <t>キンム</t>
    </rPh>
    <rPh sb="8" eb="10">
      <t>ジカン</t>
    </rPh>
    <rPh sb="10" eb="11">
      <t>スウ</t>
    </rPh>
    <phoneticPr fontId="5"/>
  </si>
  <si>
    <r>
      <t>介護・看護職員のうち、常勤職員が</t>
    </r>
    <r>
      <rPr>
        <b/>
        <sz val="10"/>
        <rFont val="ＭＳ Ｐゴシック"/>
        <family val="3"/>
        <charset val="128"/>
      </rPr>
      <t>７５％以上</t>
    </r>
    <rPh sb="0" eb="2">
      <t>カイゴ</t>
    </rPh>
    <rPh sb="3" eb="5">
      <t>カンゴ</t>
    </rPh>
    <rPh sb="5" eb="7">
      <t>ショクイン</t>
    </rPh>
    <rPh sb="11" eb="13">
      <t>ジョウキン</t>
    </rPh>
    <rPh sb="13" eb="15">
      <t>ショクイン</t>
    </rPh>
    <rPh sb="19" eb="21">
      <t>イジョウ</t>
    </rPh>
    <phoneticPr fontId="5"/>
  </si>
  <si>
    <r>
      <t xml:space="preserve">　「常勤職員の割合の算出」について、常勤換算方法により算出した前年度（３月を除く）の平均を用いて計算します。
　（例）令和3年度については、令和２年4月から令和３年2月までの常勤換算により算出した毎月の数値の平均をもって判断します。
</t>
    </r>
    <r>
      <rPr>
        <sz val="9"/>
        <color rgb="FFFF0000"/>
        <rFont val="ＭＳ Ｐ明朝"/>
        <family val="1"/>
        <charset val="128"/>
      </rPr>
      <t>　　　　※なお、常勤換算人数の計算に当たっては、計算の都度、小数点第２位以下は切り捨てて計算してください。</t>
    </r>
    <rPh sb="57" eb="58">
      <t>レイ</t>
    </rPh>
    <phoneticPr fontId="5"/>
  </si>
  <si>
    <t>・資格証の写し（該当職種全員分）　※減算あり→なしに変更する場合のみ</t>
    <rPh sb="1" eb="3">
      <t>シカク</t>
    </rPh>
    <rPh sb="3" eb="4">
      <t>ショウ</t>
    </rPh>
    <rPh sb="5" eb="6">
      <t>ウツ</t>
    </rPh>
    <rPh sb="8" eb="10">
      <t>ガイトウ</t>
    </rPh>
    <rPh sb="10" eb="12">
      <t>ショクシュ</t>
    </rPh>
    <rPh sb="12" eb="14">
      <t>ゼンイン</t>
    </rPh>
    <rPh sb="14" eb="15">
      <t>ブン</t>
    </rPh>
    <phoneticPr fontId="2"/>
  </si>
  <si>
    <t>・資格証の写し（看護職員全員分）</t>
    <rPh sb="1" eb="3">
      <t>シカク</t>
    </rPh>
    <rPh sb="3" eb="4">
      <t>ショウ</t>
    </rPh>
    <rPh sb="5" eb="6">
      <t>ウツ</t>
    </rPh>
    <rPh sb="8" eb="10">
      <t>カンゴ</t>
    </rPh>
    <rPh sb="10" eb="12">
      <t>ショクイン</t>
    </rPh>
    <rPh sb="12" eb="14">
      <t>ゼンイン</t>
    </rPh>
    <rPh sb="14" eb="15">
      <t>ブン</t>
    </rPh>
    <phoneticPr fontId="2"/>
  </si>
  <si>
    <t>・資格証の写し（機能訓練指導員全員分）</t>
    <rPh sb="1" eb="3">
      <t>シカク</t>
    </rPh>
    <rPh sb="3" eb="4">
      <t>ショウ</t>
    </rPh>
    <rPh sb="5" eb="6">
      <t>ウツ</t>
    </rPh>
    <rPh sb="8" eb="10">
      <t>キノウ</t>
    </rPh>
    <rPh sb="10" eb="12">
      <t>クンレン</t>
    </rPh>
    <rPh sb="12" eb="15">
      <t>シドウイン</t>
    </rPh>
    <rPh sb="15" eb="17">
      <t>ゼンイン</t>
    </rPh>
    <rPh sb="17" eb="18">
      <t>ブン</t>
    </rPh>
    <phoneticPr fontId="2"/>
  </si>
  <si>
    <t>※令和６年３月１５日付老老発０３１５第４号「科学的介護情報システム（LIFE）関連加算に関する基本的な考え方並びに事務処理手順及び様式例の提示について」を参照すること。</t>
    <rPh sb="1" eb="3">
      <t>レイワ</t>
    </rPh>
    <rPh sb="4" eb="5">
      <t>ネン</t>
    </rPh>
    <rPh sb="6" eb="7">
      <t>ガツ</t>
    </rPh>
    <rPh sb="9" eb="10">
      <t>ニチ</t>
    </rPh>
    <rPh sb="10" eb="11">
      <t>ヅケ</t>
    </rPh>
    <rPh sb="11" eb="13">
      <t>ロウロウ</t>
    </rPh>
    <rPh sb="13" eb="14">
      <t>ハッ</t>
    </rPh>
    <rPh sb="18" eb="19">
      <t>ダイ</t>
    </rPh>
    <rPh sb="20" eb="21">
      <t>ゴウ</t>
    </rPh>
    <rPh sb="22" eb="24">
      <t>カガク</t>
    </rPh>
    <rPh sb="77" eb="79">
      <t>サンショウ</t>
    </rPh>
    <phoneticPr fontId="2"/>
  </si>
  <si>
    <t>・認知症介護実践リーダー研修の修了証の写し　※加算（Ⅰ）の場合</t>
    <rPh sb="1" eb="4">
      <t>ニンチショウ</t>
    </rPh>
    <rPh sb="4" eb="6">
      <t>カイゴ</t>
    </rPh>
    <rPh sb="6" eb="8">
      <t>ジッセン</t>
    </rPh>
    <rPh sb="12" eb="14">
      <t>ケンシュウ</t>
    </rPh>
    <rPh sb="15" eb="18">
      <t>シュウリョウショウ</t>
    </rPh>
    <rPh sb="19" eb="20">
      <t>ウツ</t>
    </rPh>
    <phoneticPr fontId="2"/>
  </si>
  <si>
    <t>・認知症介護指導者養成研修等の修了証の写し　※加算（Ⅱ）の場合</t>
    <rPh sb="1" eb="4">
      <t>ニンチショウ</t>
    </rPh>
    <rPh sb="4" eb="6">
      <t>カイゴ</t>
    </rPh>
    <rPh sb="6" eb="9">
      <t>シドウシャ</t>
    </rPh>
    <rPh sb="9" eb="11">
      <t>ヨウセイ</t>
    </rPh>
    <rPh sb="11" eb="13">
      <t>ケンシュウ</t>
    </rPh>
    <rPh sb="13" eb="14">
      <t>トウ</t>
    </rPh>
    <rPh sb="15" eb="18">
      <t>シュウリョウショウ</t>
    </rPh>
    <rPh sb="19" eb="20">
      <t>ウツ</t>
    </rPh>
    <phoneticPr fontId="2"/>
  </si>
  <si>
    <t>・短期利用に係る入居契約書</t>
    <rPh sb="1" eb="3">
      <t>タンキ</t>
    </rPh>
    <rPh sb="3" eb="5">
      <t>リヨウ</t>
    </rPh>
    <rPh sb="6" eb="7">
      <t>カカ</t>
    </rPh>
    <rPh sb="8" eb="10">
      <t>ニュウキョ</t>
    </rPh>
    <rPh sb="10" eb="12">
      <t>ケイヤク</t>
    </rPh>
    <rPh sb="12" eb="13">
      <t>ショ</t>
    </rPh>
    <phoneticPr fontId="2"/>
  </si>
  <si>
    <t>※加算（Ⅰ）の場合【介護福祉士の割合（70％以上）】</t>
    <phoneticPr fontId="2"/>
  </si>
  <si>
    <t>※加算（Ⅰ）の場合【勤続年数10年以上介護福祉士の割合（25％以上）】</t>
  </si>
  <si>
    <t>※加算（Ⅱ）の場合【介護福祉士の割合（60％以上）】</t>
  </si>
  <si>
    <t>※加算（Ⅲ）の場合【介護福祉士の割合（50％以上）】</t>
    <phoneticPr fontId="2"/>
  </si>
  <si>
    <t>※加算（Ⅲ）の場合【勤続年数７年以上職員の割合（30％以上）】</t>
    <phoneticPr fontId="2"/>
  </si>
  <si>
    <t>※加算（Ⅲ）の場合【常勤職員の割合（75％以上）】</t>
    <phoneticPr fontId="2"/>
  </si>
  <si>
    <t>＜添付書類＞</t>
    <rPh sb="1" eb="3">
      <t>テンプ</t>
    </rPh>
    <rPh sb="3" eb="5">
      <t>ショルイ</t>
    </rPh>
    <phoneticPr fontId="2"/>
  </si>
  <si>
    <t>＜共通＞</t>
    <rPh sb="1" eb="3">
      <t>キョウツウ</t>
    </rPh>
    <phoneticPr fontId="2"/>
  </si>
  <si>
    <t>（別紙２）</t>
    <rPh sb="1" eb="3">
      <t>ベッシ</t>
    </rPh>
    <phoneticPr fontId="5"/>
  </si>
  <si>
    <t>受付番号</t>
    <phoneticPr fontId="5"/>
  </si>
  <si>
    <t>介護給付費算定に係る体制等に関する届出書＜指定事業者用＞</t>
    <phoneticPr fontId="5"/>
  </si>
  <si>
    <t>令和</t>
    <rPh sb="0" eb="2">
      <t>レイワ</t>
    </rPh>
    <phoneticPr fontId="5"/>
  </si>
  <si>
    <t>年</t>
    <rPh sb="0" eb="1">
      <t>ネン</t>
    </rPh>
    <phoneticPr fontId="5"/>
  </si>
  <si>
    <t>月</t>
    <rPh sb="0" eb="1">
      <t>ゲツ</t>
    </rPh>
    <phoneticPr fontId="5"/>
  </si>
  <si>
    <t>日</t>
    <rPh sb="0" eb="1">
      <t>ヒ</t>
    </rPh>
    <phoneticPr fontId="5"/>
  </si>
  <si>
    <t>知事</t>
    <rPh sb="0" eb="2">
      <t>チジ</t>
    </rPh>
    <phoneticPr fontId="5"/>
  </si>
  <si>
    <t>殿</t>
    <rPh sb="0" eb="1">
      <t>ドノ</t>
    </rPh>
    <phoneticPr fontId="5"/>
  </si>
  <si>
    <t>所在地</t>
    <phoneticPr fontId="5"/>
  </si>
  <si>
    <t>名　称</t>
    <phoneticPr fontId="5"/>
  </si>
  <si>
    <t>このことについて、関係書類を添えて以下のとおり届け出ます。</t>
    <phoneticPr fontId="5"/>
  </si>
  <si>
    <t>事業所所在地市町村番号</t>
    <phoneticPr fontId="5"/>
  </si>
  <si>
    <t>届　出　者</t>
    <phoneticPr fontId="5"/>
  </si>
  <si>
    <t>フリガナ</t>
  </si>
  <si>
    <t>名　　称</t>
    <phoneticPr fontId="5"/>
  </si>
  <si>
    <t>主たる事務所の所在地</t>
    <phoneticPr fontId="5"/>
  </si>
  <si>
    <t>(郵便番号</t>
    <phoneticPr fontId="5"/>
  </si>
  <si>
    <t>ー</t>
    <phoneticPr fontId="5"/>
  </si>
  <si>
    <t>）</t>
    <phoneticPr fontId="5"/>
  </si>
  <si>
    <t>　　　　　</t>
    <phoneticPr fontId="5"/>
  </si>
  <si>
    <t>県</t>
    <rPh sb="0" eb="1">
      <t>ケン</t>
    </rPh>
    <phoneticPr fontId="5"/>
  </si>
  <si>
    <t>群市</t>
    <rPh sb="0" eb="1">
      <t>グン</t>
    </rPh>
    <rPh sb="1" eb="2">
      <t>シ</t>
    </rPh>
    <phoneticPr fontId="5"/>
  </si>
  <si>
    <t>　(ビルの名称等)</t>
    <phoneticPr fontId="5"/>
  </si>
  <si>
    <t>連 絡 先</t>
    <phoneticPr fontId="5"/>
  </si>
  <si>
    <t>電話番号</t>
  </si>
  <si>
    <t>FAX番号</t>
  </si>
  <si>
    <t>法人の種別</t>
    <phoneticPr fontId="5"/>
  </si>
  <si>
    <t>法人所轄庁</t>
  </si>
  <si>
    <t>代表者の職・氏名</t>
    <phoneticPr fontId="5"/>
  </si>
  <si>
    <t>職名</t>
  </si>
  <si>
    <t>氏名</t>
  </si>
  <si>
    <t>代表者の住所</t>
  </si>
  <si>
    <t>事業所・施設の状況</t>
  </si>
  <si>
    <t>フリガナ</t>
    <phoneticPr fontId="5"/>
  </si>
  <si>
    <t>事業所・施設の名称</t>
    <phoneticPr fontId="5"/>
  </si>
  <si>
    <t>主たる事業所・施設の所在地</t>
    <phoneticPr fontId="5"/>
  </si>
  <si>
    <t>主たる事業所の所在地以外の場所で一部実施する場合の出張所等の所在地</t>
    <phoneticPr fontId="5"/>
  </si>
  <si>
    <t>管理者の氏名</t>
  </si>
  <si>
    <t>管理者の住所</t>
  </si>
  <si>
    <t>届出を行う事業所・施設の種類</t>
  </si>
  <si>
    <t>同一所在地において行う　　　　　　　　　　　　　　　事業等の種類</t>
    <phoneticPr fontId="5"/>
  </si>
  <si>
    <t>実施事業</t>
  </si>
  <si>
    <t>指定（許可）</t>
    <rPh sb="0" eb="2">
      <t>シテイ</t>
    </rPh>
    <rPh sb="3" eb="5">
      <t>キョカ</t>
    </rPh>
    <phoneticPr fontId="5"/>
  </si>
  <si>
    <t>異動等の区分</t>
  </si>
  <si>
    <t>異動（予定）</t>
    <phoneticPr fontId="5"/>
  </si>
  <si>
    <t>異動項目</t>
    <phoneticPr fontId="5"/>
  </si>
  <si>
    <t>年月日</t>
    <rPh sb="0" eb="3">
      <t>ネンガッピ</t>
    </rPh>
    <phoneticPr fontId="5"/>
  </si>
  <si>
    <t>(※変更の場合)</t>
    <rPh sb="2" eb="4">
      <t>ヘンコウ</t>
    </rPh>
    <rPh sb="5" eb="7">
      <t>バアイ</t>
    </rPh>
    <phoneticPr fontId="5"/>
  </si>
  <si>
    <t>指定居宅サービス</t>
  </si>
  <si>
    <t>訪問介護</t>
  </si>
  <si>
    <t>□</t>
  </si>
  <si>
    <t>1新規</t>
  </si>
  <si>
    <t>2変更</t>
    <phoneticPr fontId="5"/>
  </si>
  <si>
    <t>3終了</t>
    <phoneticPr fontId="5"/>
  </si>
  <si>
    <t>訪問入浴介護</t>
  </si>
  <si>
    <t>訪問看護</t>
  </si>
  <si>
    <t>訪問ﾘﾊﾋﾞﾘﾃｰｼｮﾝ</t>
    <phoneticPr fontId="5"/>
  </si>
  <si>
    <t>居宅療養管理指導</t>
  </si>
  <si>
    <t>通所介護</t>
  </si>
  <si>
    <t>通所ﾘﾊﾋﾞﾘﾃｰｼｮﾝ</t>
    <phoneticPr fontId="5"/>
  </si>
  <si>
    <t>短期入所生活介護</t>
  </si>
  <si>
    <t>短期入所療養介護</t>
  </si>
  <si>
    <t>特定施設入居者生活介護</t>
    <rPh sb="5" eb="6">
      <t>キョ</t>
    </rPh>
    <phoneticPr fontId="5"/>
  </si>
  <si>
    <t>福祉用具貸与</t>
  </si>
  <si>
    <t>介護予防訪問入浴介護</t>
    <rPh sb="0" eb="2">
      <t>カイゴ</t>
    </rPh>
    <rPh sb="2" eb="4">
      <t>ヨボウ</t>
    </rPh>
    <phoneticPr fontId="5"/>
  </si>
  <si>
    <t>介護予防訪問看護</t>
    <rPh sb="0" eb="2">
      <t>カイゴ</t>
    </rPh>
    <rPh sb="2" eb="4">
      <t>ヨボウ</t>
    </rPh>
    <phoneticPr fontId="5"/>
  </si>
  <si>
    <t>介護予防訪問ﾘﾊﾋﾞﾘﾃｰｼｮﾝ</t>
    <rPh sb="0" eb="2">
      <t>カイゴ</t>
    </rPh>
    <rPh sb="2" eb="4">
      <t>ヨボウ</t>
    </rPh>
    <phoneticPr fontId="5"/>
  </si>
  <si>
    <t>介護予防居宅療養管理指導</t>
    <rPh sb="0" eb="2">
      <t>カイゴ</t>
    </rPh>
    <rPh sb="2" eb="4">
      <t>ヨボウ</t>
    </rPh>
    <phoneticPr fontId="5"/>
  </si>
  <si>
    <t>介護予防通所ﾘﾊﾋﾞﾘﾃｰｼｮﾝ</t>
    <rPh sb="0" eb="2">
      <t>カイゴ</t>
    </rPh>
    <rPh sb="2" eb="4">
      <t>ヨボウ</t>
    </rPh>
    <phoneticPr fontId="5"/>
  </si>
  <si>
    <t>介護予防短期入所生活介護</t>
    <rPh sb="0" eb="2">
      <t>カイゴ</t>
    </rPh>
    <rPh sb="2" eb="4">
      <t>ヨボウ</t>
    </rPh>
    <phoneticPr fontId="5"/>
  </si>
  <si>
    <t>介護予防短期入所療養介護</t>
    <rPh sb="0" eb="2">
      <t>カイゴ</t>
    </rPh>
    <rPh sb="2" eb="4">
      <t>ヨボウ</t>
    </rPh>
    <phoneticPr fontId="5"/>
  </si>
  <si>
    <t>介護予防特定施設入居者生活介護</t>
    <rPh sb="0" eb="2">
      <t>カイゴ</t>
    </rPh>
    <rPh sb="2" eb="4">
      <t>ヨボウ</t>
    </rPh>
    <rPh sb="9" eb="10">
      <t>キョ</t>
    </rPh>
    <phoneticPr fontId="5"/>
  </si>
  <si>
    <t>介護予防福祉用具貸与</t>
    <rPh sb="0" eb="2">
      <t>カイゴ</t>
    </rPh>
    <rPh sb="2" eb="4">
      <t>ヨボウ</t>
    </rPh>
    <phoneticPr fontId="5"/>
  </si>
  <si>
    <t>施設</t>
  </si>
  <si>
    <t>介護老人福祉施設</t>
  </si>
  <si>
    <t>介護老人保健施設</t>
  </si>
  <si>
    <t>介護医療院</t>
    <rPh sb="0" eb="2">
      <t>カイゴ</t>
    </rPh>
    <rPh sb="2" eb="4">
      <t>イリョウ</t>
    </rPh>
    <rPh sb="4" eb="5">
      <t>イン</t>
    </rPh>
    <phoneticPr fontId="5"/>
  </si>
  <si>
    <t>介護保険事業所番号</t>
  </si>
  <si>
    <t>医療機関コード等</t>
    <rPh sb="0" eb="2">
      <t>イリョウ</t>
    </rPh>
    <rPh sb="2" eb="4">
      <t>キカン</t>
    </rPh>
    <rPh sb="7" eb="8">
      <t>トウ</t>
    </rPh>
    <phoneticPr fontId="5"/>
  </si>
  <si>
    <t>特記事項</t>
  </si>
  <si>
    <t>変　更　前</t>
    <phoneticPr fontId="5"/>
  </si>
  <si>
    <t>変　更　後</t>
    <rPh sb="4" eb="5">
      <t>ゴ</t>
    </rPh>
    <phoneticPr fontId="5"/>
  </si>
  <si>
    <t>関係書類</t>
  </si>
  <si>
    <t>別添のとおり</t>
  </si>
  <si>
    <t>備考1　「受付番号」「事業所所在市町村番号」欄には記載しないでください。</t>
    <phoneticPr fontId="5"/>
  </si>
  <si>
    <t>　　2　「法人の種別」欄は、申請者が法人である場合に、「社会福祉法人」「医療法人」「社団法人」「財団法人」</t>
    <phoneticPr fontId="5"/>
  </si>
  <si>
    <t>　　　「株式会社」「有限会社」等の別を記入してください。</t>
    <phoneticPr fontId="5"/>
  </si>
  <si>
    <t>　　3　「法人所轄庁」欄は、申請者が認可法人である場合に、その主務官庁の名称を記載してください。</t>
    <phoneticPr fontId="5"/>
  </si>
  <si>
    <t>　　4　「実施事業」欄は、該当する欄に「〇」を記入してください。</t>
    <phoneticPr fontId="5"/>
  </si>
  <si>
    <t>　　5　「異動等の区分」欄には、今回届出を行う事業所・施設について該当する数字の横の□を■にしてください。</t>
    <rPh sb="40" eb="41">
      <t>ヨコ</t>
    </rPh>
    <phoneticPr fontId="5"/>
  </si>
  <si>
    <t>　　6　「異動項目」欄には、(別紙1，1－2)「介護給付費算定に係る体制等状況一覧表」に掲げる項目（施設等の区分、</t>
    <phoneticPr fontId="5"/>
  </si>
  <si>
    <t>人員配置区分、その他該当する体制等、割引）を記載してください。</t>
    <phoneticPr fontId="5"/>
  </si>
  <si>
    <t>　　7　「特記事項」欄には、異動の状況について具体的に記載してください。</t>
    <phoneticPr fontId="5"/>
  </si>
  <si>
    <t>　　8　「主たる事業所の所在地以外の場所で一部実施する場合の出張所等の所在地」について、複数の出張所等を有する場合は、</t>
    <phoneticPr fontId="5"/>
  </si>
  <si>
    <t>　　　適宜欄を補正して、全ての出張所等の状況について記載してください。</t>
    <phoneticPr fontId="5"/>
  </si>
  <si>
    <t>東京都知事</t>
    <rPh sb="0" eb="2">
      <t>トウキョウ</t>
    </rPh>
    <rPh sb="2" eb="3">
      <t>ト</t>
    </rPh>
    <rPh sb="3" eb="5">
      <t>チジ</t>
    </rPh>
    <phoneticPr fontId="5"/>
  </si>
  <si>
    <t>（別紙１－１）</t>
    <rPh sb="1" eb="3">
      <t>ベッシ</t>
    </rPh>
    <phoneticPr fontId="5"/>
  </si>
  <si>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5"/>
  </si>
  <si>
    <t>事 業 所 番 号</t>
  </si>
  <si>
    <t>提供サービス</t>
    <phoneticPr fontId="5"/>
  </si>
  <si>
    <t>施設等の区分</t>
  </si>
  <si>
    <t>人員配置区分</t>
  </si>
  <si>
    <t>そ　 　　の　 　　他　　 　該　　 　当　　 　す 　　　る 　　　体 　　　制 　　　等</t>
    <phoneticPr fontId="5"/>
  </si>
  <si>
    <t>LIFEへの登録</t>
    <rPh sb="6" eb="8">
      <t>トウロク</t>
    </rPh>
    <phoneticPr fontId="5"/>
  </si>
  <si>
    <t>割 引</t>
  </si>
  <si>
    <t>各サービス共通</t>
  </si>
  <si>
    <t>地域区分</t>
  </si>
  <si>
    <t>１　１級地</t>
  </si>
  <si>
    <t>６　２級地</t>
  </si>
  <si>
    <t>７　３級地</t>
  </si>
  <si>
    <t>２　４級地</t>
  </si>
  <si>
    <t>３　５級地</t>
  </si>
  <si>
    <t>４　６級地</t>
  </si>
  <si>
    <t>９　７級地</t>
  </si>
  <si>
    <t>５　その他</t>
  </si>
  <si>
    <t>職員の欠員による減算の状況</t>
  </si>
  <si>
    <t>１ なし</t>
    <phoneticPr fontId="5"/>
  </si>
  <si>
    <t>２ 看護職員</t>
    <rPh sb="2" eb="4">
      <t>カンゴ</t>
    </rPh>
    <rPh sb="4" eb="6">
      <t>ショクイン</t>
    </rPh>
    <phoneticPr fontId="5"/>
  </si>
  <si>
    <t>３ 介護職員</t>
    <rPh sb="2" eb="4">
      <t>カイゴ</t>
    </rPh>
    <rPh sb="4" eb="6">
      <t>ショクイン</t>
    </rPh>
    <phoneticPr fontId="5"/>
  </si>
  <si>
    <t>１　なし</t>
  </si>
  <si>
    <t>身体拘束廃止取組の有無</t>
    <phoneticPr fontId="5"/>
  </si>
  <si>
    <t>１ 減算型</t>
    <phoneticPr fontId="5"/>
  </si>
  <si>
    <t>２ 基準型</t>
    <rPh sb="2" eb="4">
      <t>キジュン</t>
    </rPh>
    <rPh sb="4" eb="5">
      <t>ガタ</t>
    </rPh>
    <phoneticPr fontId="5"/>
  </si>
  <si>
    <t>２　あり</t>
  </si>
  <si>
    <t>高齢者虐待防止措置実施の有無</t>
    <phoneticPr fontId="5"/>
  </si>
  <si>
    <t>２ 基準型</t>
    <phoneticPr fontId="5"/>
  </si>
  <si>
    <t>業務継続計画策定の有無</t>
    <phoneticPr fontId="5"/>
  </si>
  <si>
    <t>入居継続支援加算</t>
    <rPh sb="0" eb="2">
      <t>ニュウキョ</t>
    </rPh>
    <rPh sb="2" eb="4">
      <t>ケイゾク</t>
    </rPh>
    <rPh sb="4" eb="6">
      <t>シエン</t>
    </rPh>
    <phoneticPr fontId="5"/>
  </si>
  <si>
    <t>２ 加算Ⅰ</t>
    <phoneticPr fontId="5"/>
  </si>
  <si>
    <t>３ 加算Ⅱ</t>
    <phoneticPr fontId="5"/>
  </si>
  <si>
    <t>テクノロジーの導入
（入居継続支援加算関係）</t>
    <rPh sb="11" eb="13">
      <t>ニュウキョ</t>
    </rPh>
    <rPh sb="13" eb="15">
      <t>ケイゾク</t>
    </rPh>
    <rPh sb="15" eb="17">
      <t>シエン</t>
    </rPh>
    <rPh sb="17" eb="19">
      <t>カサン</t>
    </rPh>
    <rPh sb="19" eb="21">
      <t>カンケイ</t>
    </rPh>
    <phoneticPr fontId="5"/>
  </si>
  <si>
    <t>２ あり</t>
    <phoneticPr fontId="5"/>
  </si>
  <si>
    <t>生活機能向上連携加算</t>
    <phoneticPr fontId="5"/>
  </si>
  <si>
    <t>３ 加算Ⅰ</t>
    <phoneticPr fontId="5"/>
  </si>
  <si>
    <t>２ 加算Ⅱ</t>
    <phoneticPr fontId="5"/>
  </si>
  <si>
    <t>１　有料老人ホーム（介護専用型）</t>
  </si>
  <si>
    <t>個別機能訓練加算</t>
    <rPh sb="0" eb="2">
      <t>コベツ</t>
    </rPh>
    <rPh sb="6" eb="8">
      <t>カサン</t>
    </rPh>
    <phoneticPr fontId="5"/>
  </si>
  <si>
    <t>２　軽費老人ホーム（介護専用型）</t>
  </si>
  <si>
    <t>１　一般型</t>
  </si>
  <si>
    <t>ADL維持等加算〔申出〕の有無</t>
  </si>
  <si>
    <t>特定施設入居者生活介護</t>
    <phoneticPr fontId="5"/>
  </si>
  <si>
    <t>３　養護老人ホーム（介護専用型）</t>
  </si>
  <si>
    <t>２　外部サービス</t>
  </si>
  <si>
    <t>３ 加算Ⅰ</t>
    <rPh sb="2" eb="4">
      <t>カサン</t>
    </rPh>
    <phoneticPr fontId="5"/>
  </si>
  <si>
    <t>５　有料老人ホーム（混合型）</t>
  </si>
  <si>
    <t>　　利用型</t>
  </si>
  <si>
    <t>若年性認知症入居者受入加算</t>
    <phoneticPr fontId="5"/>
  </si>
  <si>
    <t>６　軽費老人ホーム（混合型）</t>
  </si>
  <si>
    <t>科学的介護推進体制加算</t>
    <rPh sb="0" eb="3">
      <t>カガクテキ</t>
    </rPh>
    <rPh sb="3" eb="5">
      <t>カイゴ</t>
    </rPh>
    <rPh sb="5" eb="7">
      <t>スイシン</t>
    </rPh>
    <rPh sb="7" eb="9">
      <t>タイセイ</t>
    </rPh>
    <rPh sb="9" eb="11">
      <t>カサン</t>
    </rPh>
    <phoneticPr fontId="5"/>
  </si>
  <si>
    <t>７　養護老人ホーム（混合型）</t>
  </si>
  <si>
    <t>看取り介護加算</t>
    <rPh sb="0" eb="2">
      <t>ミト</t>
    </rPh>
    <rPh sb="3" eb="5">
      <t>カイゴ</t>
    </rPh>
    <rPh sb="5" eb="7">
      <t>カサン</t>
    </rPh>
    <phoneticPr fontId="5"/>
  </si>
  <si>
    <t>認知症専門ケア加算</t>
    <rPh sb="0" eb="3">
      <t>ニンチショウ</t>
    </rPh>
    <rPh sb="3" eb="5">
      <t>センモン</t>
    </rPh>
    <rPh sb="7" eb="9">
      <t>カサン</t>
    </rPh>
    <phoneticPr fontId="5"/>
  </si>
  <si>
    <t>生産性向上推進体制加算</t>
    <phoneticPr fontId="5"/>
  </si>
  <si>
    <t>サービス提供体制強化加算</t>
    <phoneticPr fontId="5"/>
  </si>
  <si>
    <t>６ 加算Ⅰ</t>
    <phoneticPr fontId="5"/>
  </si>
  <si>
    <t>７ 加算Ⅲ</t>
    <phoneticPr fontId="5"/>
  </si>
  <si>
    <t>介護職員処遇改善加算</t>
    <rPh sb="0" eb="2">
      <t>カイゴ</t>
    </rPh>
    <rPh sb="2" eb="4">
      <t>ショクイン</t>
    </rPh>
    <rPh sb="4" eb="6">
      <t>ショグウ</t>
    </rPh>
    <rPh sb="6" eb="8">
      <t>カイゼン</t>
    </rPh>
    <rPh sb="8" eb="10">
      <t>カサン</t>
    </rPh>
    <phoneticPr fontId="5"/>
  </si>
  <si>
    <t>特定施設入居者生活介護</t>
  </si>
  <si>
    <t>(短期利用型)</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</si>
  <si>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5"/>
  </si>
  <si>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5"/>
  </si>
  <si>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</si>
  <si>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5"/>
  </si>
  <si>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5"/>
  </si>
  <si>
    <t>　　　　（別紙８）を添付して下さい。</t>
    <phoneticPr fontId="5"/>
  </si>
  <si>
    <t>　　　８　人員配置に係る届出については、勤務体制がわかる書類（「従業者の勤務の体制及び勤務形態一覧表」（別紙７）又はこれに準じた勤務割表等）を添付してください。</t>
    <phoneticPr fontId="5"/>
  </si>
  <si>
    <t>　　　９ 「割引｣を｢あり｣と記載する場合は「指定居宅サービス事業所等による介護給付費の割引に係る割引率の設定について」（別紙５）を添付してください。</t>
    <rPh sb="33" eb="34">
      <t>ショ</t>
    </rPh>
    <phoneticPr fontId="5"/>
  </si>
  <si>
    <t>　　　　　また、「認知症チームケア推進加算」については、「認知症チームケア推進加算に係る届出書」（別紙42）を添付してください。</t>
    <phoneticPr fontId="5"/>
  </si>
  <si>
    <t>　　　13「その他該当する体制等」欄で人員配置に係る加算（減算）の届出については、それぞれ加算（減算）の要件となる職員の配置状況や勤務体制がわかる書類を添付してください。</t>
    <phoneticPr fontId="5"/>
  </si>
  <si>
    <t>　　　　　　（例）－「機能訓練指導体制」…機能訓練指導員、「リハビリテーションの加算状況」…リハビリテーション従事者、</t>
    <phoneticPr fontId="5"/>
  </si>
  <si>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</si>
  <si>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5"/>
  </si>
  <si>
    <t>　　　20 「送迎体制」については、実際に利用者の送迎が可能な場合に記載してください。</t>
    <phoneticPr fontId="5"/>
  </si>
  <si>
    <t>　　　27「特定診療費項目」「リハビリテーション提供体制」については、これらに相当する診療報酬の算定のために届け出た届出書の写しを添付してください。</t>
    <phoneticPr fontId="5"/>
  </si>
  <si>
    <t>　　　28 「職員の欠員による減算の状況」については、以下の要領で記載してください。</t>
    <phoneticPr fontId="5"/>
  </si>
  <si>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5"/>
  </si>
  <si>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</si>
  <si>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5"/>
  </si>
  <si>
    <t>　　　　　　　　　　ただし、事業所・施設が以下の地域に所在する場合は、「その他該当する体制等」欄のみ選択する。（人員配置区分欄の変更は行わない。）</t>
  </si>
  <si>
    <t>　　　　　　　　　　＜厚生労働大臣が定める地域＞</t>
    <rPh sb="13" eb="15">
      <t>ロウドウ</t>
    </rPh>
    <phoneticPr fontId="5"/>
  </si>
  <si>
    <t>　　　　　　　　　　　厚生労働大臣が定める地域は、人口５万人未満の市町村であって次に掲げる地域をその区域内に有する市町村の区域とする。</t>
    <rPh sb="13" eb="15">
      <t>ロウドウ</t>
    </rPh>
    <phoneticPr fontId="5"/>
  </si>
  <si>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</si>
  <si>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</si>
  <si>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</si>
  <si>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5"/>
  </si>
  <si>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5"/>
  </si>
  <si>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</si>
  <si>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</si>
  <si>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5"/>
  </si>
  <si>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</si>
  <si>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5"/>
  </si>
  <si>
    <t>備考　１　この表は、事業所所在地以外の場所で一部事業を実施する出張所等がある場合について記載することとし、複数出張所等を有する場合は出張所ごとに提出してください。</t>
  </si>
  <si>
    <t>（別紙１－２）</t>
    <phoneticPr fontId="5"/>
  </si>
  <si>
    <t>介 護 給 付 費 算 定 に 係 る 体 制 等 状 況 一 覧 表 （介護予防サービス）</t>
    <rPh sb="37" eb="38">
      <t>スケ</t>
    </rPh>
    <rPh sb="38" eb="39">
      <t>ユズル</t>
    </rPh>
    <rPh sb="39" eb="40">
      <t>ヨ</t>
    </rPh>
    <rPh sb="40" eb="41">
      <t>ボウ</t>
    </rPh>
    <phoneticPr fontId="5"/>
  </si>
  <si>
    <t>提供サービス</t>
  </si>
  <si>
    <t>そ　 　　の　 　　他　　 　該　　 　当　　 　す 　　　る 　　　体 　　　制 　　　等</t>
  </si>
  <si>
    <t>介護予防特定施設入居者</t>
  </si>
  <si>
    <t>１　有料老人ホーム</t>
  </si>
  <si>
    <t>生活介護</t>
  </si>
  <si>
    <t>２　軽費老人ホーム</t>
  </si>
  <si>
    <t>３　養護老人ホーム</t>
  </si>
  <si>
    <t>備考　（別紙１－２）介護予防サービス</t>
    <rPh sb="0" eb="2">
      <t>ビコウ</t>
    </rPh>
    <rPh sb="10" eb="12">
      <t>カイゴ</t>
    </rPh>
    <rPh sb="12" eb="14">
      <t>ヨボウ</t>
    </rPh>
    <phoneticPr fontId="5"/>
  </si>
  <si>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5"/>
  </si>
  <si>
    <t>　　　６　人員配置に係る届出については、勤務体制がわかる書類（「従業者の勤務の体制及び勤務形態一覧表」（別紙７）又はこれに準じた勤務割表等）を添付してください。</t>
    <phoneticPr fontId="5"/>
  </si>
  <si>
    <t>　　　７ 「割引｣を｢あり｣と記載する場合は「指定居宅サービス事業所等による介護給付費の割引に係る割引率の設定について」（別紙５）を添付してください。</t>
    <rPh sb="33" eb="34">
      <t>ショ</t>
    </rPh>
    <phoneticPr fontId="5"/>
  </si>
  <si>
    <t>　　　11　「その他該当する体制等」欄で人員配置に係る加算（減算）の届出については、それぞれ加算（減算）の要件となる職員の配置状況や勤務体制がわかる書類を添付してください。</t>
    <phoneticPr fontId="5"/>
  </si>
  <si>
    <t>　　　　　　「医師の配置」…医師、「夜間勤務条件基準」…夜勤を行う看護師（准看護師）と介護職員の配置状況　等</t>
  </si>
  <si>
    <t>　　　12 「送迎体制」については、実際に利用者の送迎が可能な場合に記載してください。</t>
    <phoneticPr fontId="5"/>
  </si>
  <si>
    <t>　　　15 「特定診療費項目」「リハビリテーション提供体制」については、これらに相当する診療報酬の算定のために届け出た届出書の写しを添付してください。</t>
    <phoneticPr fontId="5"/>
  </si>
  <si>
    <t>　　　16 「職員の欠員による減算の状況」については、以下の要領で記載してください。</t>
    <phoneticPr fontId="5"/>
  </si>
  <si>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5"/>
  </si>
  <si>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5"/>
  </si>
  <si>
    <t>　　　　　　　　選択する。（（１）が優先する。）</t>
    <phoneticPr fontId="5"/>
  </si>
  <si>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5"/>
  </si>
  <si>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5"/>
  </si>
  <si>
    <t>備考　（別紙１－２）介護予防サービス　サテライト事業所</t>
    <rPh sb="0" eb="2">
      <t>ビコウ</t>
    </rPh>
    <rPh sb="10" eb="12">
      <t>カイゴ</t>
    </rPh>
    <rPh sb="12" eb="14">
      <t>ヨボウ</t>
    </rPh>
    <rPh sb="24" eb="27">
      <t>ジギョウショ</t>
    </rPh>
    <phoneticPr fontId="5"/>
  </si>
  <si>
    <t>介護給付費算定に係る体制等に関する届出書　提出書類一覧
（特定施設入居者生活介護、介護予防特定施設入居者生活介護）</t>
    <rPh sb="0" eb="2">
      <t>カイゴ</t>
    </rPh>
    <rPh sb="2" eb="4">
      <t>キュウフ</t>
    </rPh>
    <rPh sb="4" eb="5">
      <t>ヒ</t>
    </rPh>
    <rPh sb="5" eb="7">
      <t>サンテイ</t>
    </rPh>
    <rPh sb="8" eb="9">
      <t>カカ</t>
    </rPh>
    <rPh sb="10" eb="12">
      <t>タイセイ</t>
    </rPh>
    <rPh sb="12" eb="13">
      <t>トウ</t>
    </rPh>
    <rPh sb="14" eb="15">
      <t>カン</t>
    </rPh>
    <rPh sb="17" eb="18">
      <t>トドケ</t>
    </rPh>
    <rPh sb="18" eb="19">
      <t>デ</t>
    </rPh>
    <rPh sb="19" eb="20">
      <t>ショ</t>
    </rPh>
    <rPh sb="21" eb="23">
      <t>テイシュツ</t>
    </rPh>
    <rPh sb="23" eb="25">
      <t>ショルイ</t>
    </rPh>
    <rPh sb="25" eb="27">
      <t>イチラン</t>
    </rPh>
    <rPh sb="29" eb="31">
      <t>トクテイ</t>
    </rPh>
    <rPh sb="31" eb="33">
      <t>シセツ</t>
    </rPh>
    <rPh sb="33" eb="35">
      <t>ニュウキョ</t>
    </rPh>
    <rPh sb="35" eb="36">
      <t>シャ</t>
    </rPh>
    <rPh sb="36" eb="38">
      <t>セイカツ</t>
    </rPh>
    <rPh sb="38" eb="40">
      <t>カイゴ</t>
    </rPh>
    <rPh sb="41" eb="43">
      <t>カイゴ</t>
    </rPh>
    <rPh sb="43" eb="45">
      <t>ヨボウ</t>
    </rPh>
    <rPh sb="45" eb="47">
      <t>トクテイ</t>
    </rPh>
    <rPh sb="47" eb="49">
      <t>シセツ</t>
    </rPh>
    <rPh sb="49" eb="52">
      <t>ニュウキョシャ</t>
    </rPh>
    <rPh sb="52" eb="54">
      <t>セイカツ</t>
    </rPh>
    <rPh sb="54" eb="56">
      <t>カイゴ</t>
    </rPh>
    <phoneticPr fontId="2"/>
  </si>
  <si>
    <t>※特定施設入居者生活介護（短期利用含む。）の場合</t>
    <rPh sb="1" eb="12">
      <t>トクテイシセツニュウキョシャセイカツカイゴ</t>
    </rPh>
    <rPh sb="13" eb="15">
      <t>タンキ</t>
    </rPh>
    <rPh sb="15" eb="17">
      <t>リヨウ</t>
    </rPh>
    <rPh sb="17" eb="18">
      <t>フク</t>
    </rPh>
    <rPh sb="22" eb="24">
      <t>バアイ</t>
    </rPh>
    <phoneticPr fontId="2"/>
  </si>
  <si>
    <t>※介護予防特定施設入居者生活介護の場合</t>
    <rPh sb="1" eb="3">
      <t>カイゴ</t>
    </rPh>
    <rPh sb="3" eb="5">
      <t>ヨボウ</t>
    </rPh>
    <rPh sb="5" eb="16">
      <t>トクテイシセツニュウキョシャセイカツカイゴ</t>
    </rPh>
    <rPh sb="17" eb="19">
      <t>バアイ</t>
    </rPh>
    <phoneticPr fontId="2"/>
  </si>
  <si>
    <t>＜加算ごとの必要書類＞</t>
    <rPh sb="1" eb="3">
      <t>カサン</t>
    </rPh>
    <rPh sb="6" eb="8">
      <t>ヒツヨウ</t>
    </rPh>
    <rPh sb="8" eb="10">
      <t>ショルイ</t>
    </rPh>
    <phoneticPr fontId="2"/>
  </si>
  <si>
    <t>※協力医療機関連携加算については、体制届・加算届の提出は必要ありませんが、指定基準において定める協力医療機関に関する届出を行っている必要があります。</t>
    <rPh sb="1" eb="3">
      <t>キョウリョク</t>
    </rPh>
    <rPh sb="3" eb="5">
      <t>イリョウ</t>
    </rPh>
    <rPh sb="5" eb="7">
      <t>キカン</t>
    </rPh>
    <rPh sb="7" eb="9">
      <t>レンケイ</t>
    </rPh>
    <rPh sb="9" eb="11">
      <t>カサン</t>
    </rPh>
    <rPh sb="17" eb="19">
      <t>タイセイ</t>
    </rPh>
    <rPh sb="19" eb="20">
      <t>トドケ</t>
    </rPh>
    <rPh sb="21" eb="23">
      <t>カサン</t>
    </rPh>
    <rPh sb="23" eb="24">
      <t>トドケ</t>
    </rPh>
    <rPh sb="25" eb="27">
      <t>テイシュツ</t>
    </rPh>
    <rPh sb="28" eb="30">
      <t>ヒツヨウ</t>
    </rPh>
    <rPh sb="37" eb="39">
      <t>シテイ</t>
    </rPh>
    <rPh sb="39" eb="41">
      <t>キジュン</t>
    </rPh>
    <rPh sb="45" eb="46">
      <t>サダ</t>
    </rPh>
    <rPh sb="48" eb="50">
      <t>キョウリョク</t>
    </rPh>
    <rPh sb="50" eb="52">
      <t>イリョウ</t>
    </rPh>
    <rPh sb="52" eb="54">
      <t>キカン</t>
    </rPh>
    <rPh sb="55" eb="56">
      <t>カン</t>
    </rPh>
    <rPh sb="58" eb="59">
      <t>トド</t>
    </rPh>
    <rPh sb="59" eb="60">
      <t>デ</t>
    </rPh>
    <rPh sb="61" eb="62">
      <t>オコナ</t>
    </rPh>
    <rPh sb="66" eb="68">
      <t>ヒツヨウ</t>
    </rPh>
    <phoneticPr fontId="2"/>
  </si>
  <si>
    <t>※口腔・栄養スクリーニング加算については、体制届・加算届の提出は必要ありません。</t>
    <rPh sb="1" eb="3">
      <t>コウクウ</t>
    </rPh>
    <rPh sb="4" eb="6">
      <t>エイヨウ</t>
    </rPh>
    <rPh sb="13" eb="15">
      <t>カサン</t>
    </rPh>
    <rPh sb="21" eb="23">
      <t>タイセイ</t>
    </rPh>
    <rPh sb="23" eb="24">
      <t>トドケ</t>
    </rPh>
    <rPh sb="25" eb="27">
      <t>カサン</t>
    </rPh>
    <rPh sb="27" eb="28">
      <t>トドケ</t>
    </rPh>
    <rPh sb="29" eb="31">
      <t>テイシュツ</t>
    </rPh>
    <rPh sb="32" eb="34">
      <t>ヒツヨウ</t>
    </rPh>
    <phoneticPr fontId="2"/>
  </si>
  <si>
    <t>※退院・退所時連携加算については、体制届・加算届の提出は必要ありません。</t>
    <rPh sb="1" eb="3">
      <t>タイイン</t>
    </rPh>
    <rPh sb="4" eb="6">
      <t>タイショ</t>
    </rPh>
    <rPh sb="6" eb="7">
      <t>ジ</t>
    </rPh>
    <rPh sb="7" eb="9">
      <t>レンケイ</t>
    </rPh>
    <rPh sb="9" eb="11">
      <t>カサン</t>
    </rPh>
    <phoneticPr fontId="2"/>
  </si>
  <si>
    <t>※退居時情報提供加算については、体制届・加算届の提出は必要ありません。</t>
    <rPh sb="1" eb="3">
      <t>タイキョ</t>
    </rPh>
    <rPh sb="3" eb="4">
      <t>ジ</t>
    </rPh>
    <rPh sb="4" eb="6">
      <t>ジョウホウ</t>
    </rPh>
    <rPh sb="6" eb="8">
      <t>テイキョウ</t>
    </rPh>
    <rPh sb="8" eb="10">
      <t>カサン</t>
    </rPh>
    <phoneticPr fontId="2"/>
  </si>
  <si>
    <t>※短期利用の１日あたりの利用料金が月額利用料を３０日で割った金額と異なる場合は料金変更の事前協議が必要です。</t>
    <phoneticPr fontId="2"/>
  </si>
  <si>
    <t>■身体拘束廃止取組の有無　（添付書類なし）</t>
    <rPh sb="1" eb="3">
      <t>シンタイ</t>
    </rPh>
    <rPh sb="3" eb="5">
      <t>コウソク</t>
    </rPh>
    <rPh sb="5" eb="7">
      <t>ハイシ</t>
    </rPh>
    <rPh sb="7" eb="8">
      <t>ト</t>
    </rPh>
    <rPh sb="8" eb="9">
      <t>ク</t>
    </rPh>
    <rPh sb="10" eb="12">
      <t>ウム</t>
    </rPh>
    <phoneticPr fontId="2"/>
  </si>
  <si>
    <t>■ADL維持等加算〔申出〕の有無　（添付書類なし）</t>
    <rPh sb="4" eb="6">
      <t>イジ</t>
    </rPh>
    <rPh sb="6" eb="7">
      <t>トウ</t>
    </rPh>
    <rPh sb="7" eb="9">
      <t>カサン</t>
    </rPh>
    <rPh sb="10" eb="11">
      <t>モウ</t>
    </rPh>
    <rPh sb="11" eb="12">
      <t>デ</t>
    </rPh>
    <rPh sb="14" eb="16">
      <t>ウム</t>
    </rPh>
    <phoneticPr fontId="2"/>
  </si>
  <si>
    <t>■若年性認知症入居者受入加算　（添付書類なし）</t>
    <rPh sb="1" eb="4">
      <t>ジャクネンセイ</t>
    </rPh>
    <rPh sb="4" eb="7">
      <t>ニンチショウ</t>
    </rPh>
    <rPh sb="7" eb="10">
      <t>ニュウキョシャ</t>
    </rPh>
    <rPh sb="10" eb="11">
      <t>ウ</t>
    </rPh>
    <rPh sb="11" eb="12">
      <t>イ</t>
    </rPh>
    <rPh sb="12" eb="14">
      <t>カサン</t>
    </rPh>
    <phoneticPr fontId="2"/>
  </si>
  <si>
    <t>■科学的介護推進体制加算　（添付書類なし）</t>
    <rPh sb="1" eb="4">
      <t>カガクテキ</t>
    </rPh>
    <rPh sb="4" eb="6">
      <t>カイゴ</t>
    </rPh>
    <rPh sb="6" eb="8">
      <t>スイシン</t>
    </rPh>
    <rPh sb="8" eb="10">
      <t>タイセイ</t>
    </rPh>
    <rPh sb="10" eb="12">
      <t>カサン</t>
    </rPh>
    <phoneticPr fontId="2"/>
  </si>
  <si>
    <t>夜間看護体制加算</t>
    <rPh sb="0" eb="2">
      <t>ヤカン</t>
    </rPh>
    <rPh sb="2" eb="4">
      <t>カンゴ</t>
    </rPh>
    <rPh sb="4" eb="6">
      <t>タイセイ</t>
    </rPh>
    <rPh sb="6" eb="8">
      <t>カサン</t>
    </rPh>
    <phoneticPr fontId="5"/>
  </si>
  <si>
    <t>２ 加算Ⅱ</t>
    <rPh sb="2" eb="4">
      <t>カサン</t>
    </rPh>
    <phoneticPr fontId="5"/>
  </si>
  <si>
    <t>高齢者施設等感染対策向上加算Ⅰ</t>
    <phoneticPr fontId="5"/>
  </si>
  <si>
    <t>高齢者施設等感染対策向上加算Ⅱ</t>
    <phoneticPr fontId="5"/>
  </si>
  <si>
    <t>　　　　（令和６年９月サービス提供分までは別紙29、令和６年10月サービス提供分以降は別紙29－２）又は「介護老人保健施設（療養型）の基本施設サービス費及び療養体制維持特別加算（Ⅱ）に係る届出」（別紙29－３）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5"/>
  </si>
  <si>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４）を添付してください。</t>
    <phoneticPr fontId="5"/>
  </si>
  <si>
    <t>　　　５　介護医療院における「施設等の区分」に係る届出については、「Ⅰ型介護医療院の基本施設サービス費に係る届出」（別紙30）又は「Ⅱ型介護医療院の基本施設サービス費に係る届出」（別紙30－２）を添付してください。</t>
    <rPh sb="63" eb="64">
      <t>マタ</t>
    </rPh>
    <phoneticPr fontId="5"/>
  </si>
  <si>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5"/>
  </si>
  <si>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地域密着型特定施設入居者生活介護、地域密着型介護老人福祉施設入所者生活介護、介護老人福祉施設、介護老人保健施設、介護医療院）」（別紙12-２）」を添付してください。</t>
    <rPh sb="7" eb="10">
      <t>ニンチショウ</t>
    </rPh>
    <rPh sb="10" eb="12">
      <t>センモン</t>
    </rPh>
    <rPh sb="14" eb="16">
      <t>カサン</t>
    </rPh>
    <rPh sb="24" eb="27">
      <t>ニンチショウ</t>
    </rPh>
    <rPh sb="27" eb="29">
      <t>センモン</t>
    </rPh>
    <rPh sb="31" eb="33">
      <t>カサン</t>
    </rPh>
    <phoneticPr fontId="5"/>
  </si>
  <si>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5"/>
  </si>
  <si>
    <t>　　　12 「看護体制強化加算」については、「看護体制強化加算に係る届出書」（別紙19）を添付してください。</t>
    <phoneticPr fontId="5"/>
  </si>
  <si>
    <t>　　　15 「生活相談員配置等加算」については、「生活相談員配置等加算に係る届出書」（別紙21）を添付してください。</t>
    <phoneticPr fontId="5"/>
  </si>
  <si>
    <t>　　　16 　「入浴介助加算」については、「浴室の平面図等」及び入浴介助加算（Ⅰ）の要件である研修を実施または、実施することが分かる資料等を添付してください。</t>
    <phoneticPr fontId="5"/>
  </si>
  <si>
    <t>　　　17 「中重度者ケア体制加算」については、「中重度者ケア体制加算に係る届出書」（別紙22）及び「利用者の割合に関する計算書」（別紙22-２）を添付してください。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5"/>
  </si>
  <si>
    <t>　　　18 「認知症加算」については、「認知症加算に係る届出書」（別紙23）及び「利用者の割合に関する計算書」（別紙23-２）を添付してください。</t>
    <rPh sb="7" eb="10">
      <t>ニンチショウ</t>
    </rPh>
    <rPh sb="20" eb="23">
      <t>ニンチショウ</t>
    </rPh>
    <rPh sb="38" eb="39">
      <t>オヨ</t>
    </rPh>
    <rPh sb="56" eb="58">
      <t>ベッシ</t>
    </rPh>
    <phoneticPr fontId="5"/>
  </si>
  <si>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5"/>
  </si>
  <si>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5"/>
  </si>
  <si>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5"/>
  </si>
  <si>
    <t>　　　23 「看護体制加算」については、「看護体制加算に係る届出書」（別紙25-２）を、「看取り介護体制」については、「看取り介護体制に係る届出書」（別紙34）を、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5"/>
  </si>
  <si>
    <t>　　　　「看取り介護加算」については、「看取り介護体制に係る届出書」（別紙34-２）を添付してください。</t>
    <phoneticPr fontId="5"/>
  </si>
  <si>
    <t>　　　　　また、「看取り連携体制加算」については、「看取り連携体制加算に係る届出書」（別紙13）を添付してください。</t>
    <phoneticPr fontId="5"/>
  </si>
  <si>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5"/>
  </si>
  <si>
    <t>　　　25　訪問介護における「特定事業所加算」については、「加算（Ⅰ）～（Ⅳ）」は「特定事業所加算（Ⅰ）～（Ⅳ）に係る届出書（別紙10）」を、「加算（Ⅰ）、（Ⅲ）」の重度要介護者等対応要件の①を選択する
　　　　　場合は、「重度要介護者等対応要件の割合に関する計算書（特定事業所加算（Ⅰ）・（Ⅲ）」（別紙9-３）を、「加算（Ⅴ）」は「特定事業所加算（Ⅴ）に係る届出書」（別紙9-２）を添付してください。</t>
    <rPh sb="6" eb="8">
      <t>ホウモン</t>
    </rPh>
    <rPh sb="8" eb="10">
      <t>カイゴ</t>
    </rPh>
    <rPh sb="15" eb="17">
      <t>トクテイ</t>
    </rPh>
    <rPh sb="17" eb="20">
      <t>ジギョウショ</t>
    </rPh>
    <rPh sb="20" eb="22">
      <t>カサン</t>
    </rPh>
    <phoneticPr fontId="5"/>
  </si>
  <si>
    <t>　　　26 「サービス提供体制強化加算」については、「サービス提供体制強化加算に関する届出書」（別紙14）～（別紙14-６）までのいずれかを添付してください。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5"/>
  </si>
  <si>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5"/>
  </si>
  <si>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マネジメント加算に係る届出書（居宅介護支援事業所）」（別紙36）を、「特定事業所加算（A）」については、「特定事業所加算(A)に係る届出書（居宅介護支援事業所）」（別紙36-２）を添付してください。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5"/>
  </si>
  <si>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5"/>
  </si>
  <si>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5"/>
  </si>
  <si>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5"/>
  </si>
  <si>
    <t>　　　33 「テクノロジーの導入」については、「テクノロジーの導入による日常生活継続支援加算に関する届出書」（別紙37-２）、「テクノロジーの導入による入居継続支援加算に関する届出書」（別紙32-２）、「テクノロジーの導入による夜勤職員
　　　　配置加算に係る届出書」（別紙27）のいずれかを添付してください。</t>
    <rPh sb="14" eb="16">
      <t>ドウニュウ</t>
    </rPh>
    <rPh sb="93" eb="95">
      <t>ベッシ</t>
    </rPh>
    <phoneticPr fontId="5"/>
  </si>
  <si>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5"/>
  </si>
  <si>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5"/>
  </si>
  <si>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5"/>
  </si>
  <si>
    <t>　　　37「高齢者施設等感染対策向上加算Ⅰ」 「高齢者施設等感染対策向上加算Ⅱ」については、「高齢者施設等感染対策向上加算に係る届出書」（別紙35）を添付してください。</t>
    <phoneticPr fontId="5"/>
  </si>
  <si>
    <t>　　　38「専門管理加算」については、「専門管理加算に係る届出書」（様式17）を添付してください。</t>
    <phoneticPr fontId="5"/>
  </si>
  <si>
    <t>　　　39「遠隔死亡診断補助加算」については、「遠隔死亡診断補助加算に係る届出書」（別紙18）を添付してください。</t>
    <phoneticPr fontId="5"/>
  </si>
  <si>
    <t>　　　40「生産性向上推進体制加算」については、「生産性向上推進体制加算に係る届出書」（別紙28）を添付してください。</t>
    <phoneticPr fontId="5"/>
  </si>
  <si>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5"/>
  </si>
  <si>
    <t xml:space="preserve">         42「ケアプランデータ連携システムの活用及び事務職員の配置の体制」については、要件を満たし、かつ居宅介護支援費（Ⅱ）を算定する場合は「２　あり」を選択してください。</t>
    <phoneticPr fontId="5"/>
  </si>
  <si>
    <t xml:space="preserve">         43「口腔連携強化加算」については、「口腔連携強化加算に関する届出書」（別紙11）を添付してください。</t>
    <phoneticPr fontId="5"/>
  </si>
  <si>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5"/>
  </si>
  <si>
    <t>　　４　短期入所療養介護にあっては、同一の施設区分で事業の実施が複数の病棟にわたる場合は、病棟ごとに届け出てください。</t>
    <phoneticPr fontId="5"/>
  </si>
  <si>
    <t>　　　８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地域密着型特定施設入居者生活介護、地域密着型介護老人福祉施設入所者生活介護、介護老人福祉施設、介護老人保健施設、介護医療院）」（別紙12－２）」を添付してください。</t>
    <phoneticPr fontId="5"/>
  </si>
  <si>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5"/>
  </si>
  <si>
    <t>　　　10　「看護体制強化加算」については、「看護体制強化加算に係る届出書」（別紙19）を添付してください。</t>
    <phoneticPr fontId="5"/>
  </si>
  <si>
    <t>　　　13 「生活相談員配置等加算」については、「生活相談員配置等加算に係る届出書」（別紙21）を添付してください。</t>
    <phoneticPr fontId="5"/>
  </si>
  <si>
    <t>　　　14「サービス提供体制強化加算」については、「サービス提供体制強化加算に関する届出書」（別紙14）～（別紙14－６）までのいずれかを添付してください。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5"/>
  </si>
  <si>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5"/>
  </si>
  <si>
    <t>　　　17「高齢者施設等感染対策向上加算Ⅰ」 「高齢者施設等感染対策向上加算Ⅱ」については、「高齢者施設等感染対策向上加算に係る届出書」（別紙35）を添付してください。</t>
    <phoneticPr fontId="5"/>
  </si>
  <si>
    <t>　　　18「生産性向上推進体制加算」については、「生産性向上推進体制加算に係る届出書」（別紙28）を添付してください。</t>
    <phoneticPr fontId="5"/>
  </si>
  <si>
    <t xml:space="preserve">         19「口腔連携強化加算」については、「口腔連携強化加算に関する届出書」（別紙11）を添付してください。</t>
    <phoneticPr fontId="5"/>
  </si>
  <si>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5"/>
  </si>
  <si>
    <t>　　４　介護予防短期入所療養介護にあっては、同一の施設区分で事業の実施が複数の病棟にわたる場合は、病棟ごとに届け出てください。</t>
    <rPh sb="4" eb="6">
      <t>カイゴ</t>
    </rPh>
    <rPh sb="6" eb="8">
      <t>ヨボウ</t>
    </rPh>
    <phoneticPr fontId="5"/>
  </si>
  <si>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5"/>
  </si>
  <si>
    <t>（参考様式1）</t>
    <rPh sb="1" eb="3">
      <t>サンコウ</t>
    </rPh>
    <rPh sb="3" eb="5">
      <t>ヨウシキ</t>
    </rPh>
    <phoneticPr fontId="5"/>
  </si>
  <si>
    <t>従業者の勤務の体制及び勤務形態一覧表　</t>
  </si>
  <si>
    <t>サービス種別（</t>
    <rPh sb="4" eb="6">
      <t>シュベツ</t>
    </rPh>
    <phoneticPr fontId="2"/>
  </si>
  <si>
    <t>特定施設入居者生活介護</t>
    <rPh sb="0" eb="2">
      <t>トクテイ</t>
    </rPh>
    <rPh sb="2" eb="4">
      <t>シセツ</t>
    </rPh>
    <rPh sb="4" eb="7">
      <t>ニュウキョシャ</t>
    </rPh>
    <rPh sb="7" eb="9">
      <t>セイカツ</t>
    </rPh>
    <rPh sb="9" eb="11">
      <t>カイゴ</t>
    </rPh>
    <phoneticPr fontId="2"/>
  </si>
  <si>
    <t>）</t>
    <phoneticPr fontId="2"/>
  </si>
  <si>
    <t>令和</t>
    <rPh sb="0" eb="2">
      <t>レイワ</t>
    </rPh>
    <phoneticPr fontId="2"/>
  </si>
  <si>
    <t>(</t>
    <phoneticPr fontId="2"/>
  </si>
  <si>
    <t>)</t>
    <phoneticPr fontId="2"/>
  </si>
  <si>
    <t>年</t>
    <rPh sb="0" eb="1">
      <t>ネン</t>
    </rPh>
    <phoneticPr fontId="2"/>
  </si>
  <si>
    <t>月</t>
    <rPh sb="0" eb="1">
      <t>ゲツ</t>
    </rPh>
    <phoneticPr fontId="2"/>
  </si>
  <si>
    <t>事業所名（</t>
    <rPh sb="0" eb="3">
      <t>ジギョウショ</t>
    </rPh>
    <rPh sb="3" eb="4">
      <t>メイ</t>
    </rPh>
    <phoneticPr fontId="2"/>
  </si>
  <si>
    <t>(1)</t>
    <phoneticPr fontId="2"/>
  </si>
  <si>
    <t>４週</t>
  </si>
  <si>
    <t>(2)</t>
    <phoneticPr fontId="2"/>
  </si>
  <si>
    <t>予定</t>
  </si>
  <si>
    <t>(3) 事業所における常勤の従業者が勤務すべき時間数</t>
    <rPh sb="4" eb="7">
      <t>ジギョウショ</t>
    </rPh>
    <rPh sb="11" eb="13">
      <t>ジョウキン</t>
    </rPh>
    <rPh sb="14" eb="17">
      <t>ジュウギョウシャ</t>
    </rPh>
    <rPh sb="18" eb="20">
      <t>キンム</t>
    </rPh>
    <rPh sb="23" eb="25">
      <t>ジカン</t>
    </rPh>
    <rPh sb="25" eb="26">
      <t>スウ</t>
    </rPh>
    <phoneticPr fontId="2"/>
  </si>
  <si>
    <t>時間/週</t>
    <rPh sb="0" eb="2">
      <t>ジカン</t>
    </rPh>
    <rPh sb="3" eb="4">
      <t>シュウ</t>
    </rPh>
    <phoneticPr fontId="2"/>
  </si>
  <si>
    <t>時間/月</t>
    <rPh sb="0" eb="2">
      <t>ジカン</t>
    </rPh>
    <rPh sb="3" eb="4">
      <t>ツキ</t>
    </rPh>
    <phoneticPr fontId="2"/>
  </si>
  <si>
    <t>当月の日数</t>
    <rPh sb="0" eb="2">
      <t>トウゲツ</t>
    </rPh>
    <rPh sb="3" eb="5">
      <t>ニッスウ</t>
    </rPh>
    <phoneticPr fontId="2"/>
  </si>
  <si>
    <t>日</t>
    <rPh sb="0" eb="1">
      <t>ニチ</t>
    </rPh>
    <phoneticPr fontId="2"/>
  </si>
  <si>
    <t>(4) 利用者数</t>
    <rPh sb="4" eb="7">
      <t>リヨウシャ</t>
    </rPh>
    <rPh sb="7" eb="8">
      <t>スウ</t>
    </rPh>
    <phoneticPr fontId="2"/>
  </si>
  <si>
    <t>（前年度の平均値または推定数）</t>
    <rPh sb="1" eb="4">
      <t>ゼンネンド</t>
    </rPh>
    <rPh sb="5" eb="8">
      <t>ヘイキンチ</t>
    </rPh>
    <rPh sb="11" eb="14">
      <t>スイテイスウ</t>
    </rPh>
    <phoneticPr fontId="2"/>
  </si>
  <si>
    <t>人</t>
    <rPh sb="0" eb="1">
      <t>ニン</t>
    </rPh>
    <phoneticPr fontId="2"/>
  </si>
  <si>
    <t>No</t>
    <phoneticPr fontId="2"/>
  </si>
  <si>
    <t>(5) 
職種</t>
    <phoneticPr fontId="5"/>
  </si>
  <si>
    <t>(6)
勤務
形態</t>
    <phoneticPr fontId="5"/>
  </si>
  <si>
    <t>(7) 資格</t>
    <rPh sb="4" eb="6">
      <t>シカク</t>
    </rPh>
    <phoneticPr fontId="2"/>
  </si>
  <si>
    <t>(8) 氏　名</t>
    <phoneticPr fontId="5"/>
  </si>
  <si>
    <t>(9)</t>
    <phoneticPr fontId="2"/>
  </si>
  <si>
    <r>
      <t xml:space="preserve">(11)
</t>
    </r>
    <r>
      <rPr>
        <sz val="11"/>
        <rFont val="HGSｺﾞｼｯｸM"/>
        <family val="3"/>
        <charset val="128"/>
      </rPr>
      <t>週平均
勤務時間数</t>
    </r>
    <rPh sb="6" eb="8">
      <t>ヘイキン</t>
    </rPh>
    <rPh sb="9" eb="11">
      <t>キンム</t>
    </rPh>
    <rPh sb="11" eb="13">
      <t>ジカン</t>
    </rPh>
    <rPh sb="13" eb="14">
      <t>スウ</t>
    </rPh>
    <phoneticPr fontId="5"/>
  </si>
  <si>
    <t>(12)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5"/>
  </si>
  <si>
    <t>1週目</t>
    <rPh sb="1" eb="2">
      <t>シュウ</t>
    </rPh>
    <rPh sb="2" eb="3">
      <t>メ</t>
    </rPh>
    <phoneticPr fontId="2"/>
  </si>
  <si>
    <t>2週目</t>
    <rPh sb="1" eb="2">
      <t>シュウ</t>
    </rPh>
    <rPh sb="2" eb="3">
      <t>メ</t>
    </rPh>
    <phoneticPr fontId="2"/>
  </si>
  <si>
    <t>3週目</t>
    <rPh sb="1" eb="2">
      <t>シュウ</t>
    </rPh>
    <rPh sb="2" eb="3">
      <t>メ</t>
    </rPh>
    <phoneticPr fontId="2"/>
  </si>
  <si>
    <t>4週目</t>
    <rPh sb="1" eb="2">
      <t>シュウ</t>
    </rPh>
    <rPh sb="2" eb="3">
      <t>メ</t>
    </rPh>
    <phoneticPr fontId="2"/>
  </si>
  <si>
    <t>5週目</t>
    <rPh sb="1" eb="2">
      <t>シュウ</t>
    </rPh>
    <rPh sb="2" eb="3">
      <t>メ</t>
    </rPh>
    <phoneticPr fontId="2"/>
  </si>
  <si>
    <t>シフト記号</t>
    <rPh sb="3" eb="5">
      <t>キゴウ</t>
    </rPh>
    <phoneticPr fontId="45"/>
  </si>
  <si>
    <t>勤務時間数</t>
    <rPh sb="0" eb="2">
      <t>キンム</t>
    </rPh>
    <rPh sb="2" eb="5">
      <t>ジカンスウ</t>
    </rPh>
    <phoneticPr fontId="2"/>
  </si>
  <si>
    <t>(13)【任意入力】人員基準の確認（看護職員・介護職員）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2"/>
  </si>
  <si>
    <t>①看護職員</t>
    <rPh sb="1" eb="3">
      <t>カンゴ</t>
    </rPh>
    <rPh sb="3" eb="5">
      <t>ショクイン</t>
    </rPh>
    <phoneticPr fontId="2"/>
  </si>
  <si>
    <t>②介護職員</t>
    <rPh sb="1" eb="3">
      <t>カイゴ</t>
    </rPh>
    <rPh sb="3" eb="5">
      <t>ショクイン</t>
    </rPh>
    <phoneticPr fontId="2"/>
  </si>
  <si>
    <t>③看護職員と介護職員の合計</t>
    <rPh sb="1" eb="3">
      <t>カンゴ</t>
    </rPh>
    <rPh sb="3" eb="5">
      <t>ショクイン</t>
    </rPh>
    <rPh sb="6" eb="8">
      <t>カイゴ</t>
    </rPh>
    <rPh sb="8" eb="10">
      <t>ショクイン</t>
    </rPh>
    <rPh sb="11" eb="13">
      <t>ゴウケイ</t>
    </rPh>
    <phoneticPr fontId="2"/>
  </si>
  <si>
    <t>勤務形態</t>
    <rPh sb="0" eb="2">
      <t>キンム</t>
    </rPh>
    <rPh sb="2" eb="4">
      <t>ケイタイ</t>
    </rPh>
    <phoneticPr fontId="2"/>
  </si>
  <si>
    <t>勤務時間数合計</t>
    <rPh sb="0" eb="2">
      <t>キンム</t>
    </rPh>
    <rPh sb="2" eb="5">
      <t>ジカンスウ</t>
    </rPh>
    <rPh sb="5" eb="7">
      <t>ゴウケイ</t>
    </rPh>
    <phoneticPr fontId="2"/>
  </si>
  <si>
    <t>常勤換算の対象時間数</t>
    <rPh sb="0" eb="2">
      <t>ジョウキン</t>
    </rPh>
    <rPh sb="2" eb="4">
      <t>カンサン</t>
    </rPh>
    <rPh sb="5" eb="7">
      <t>タイショウ</t>
    </rPh>
    <rPh sb="7" eb="9">
      <t>ジカン</t>
    </rPh>
    <rPh sb="9" eb="10">
      <t>スウ</t>
    </rPh>
    <phoneticPr fontId="2"/>
  </si>
  <si>
    <t>常勤換算方法対象外の</t>
    <rPh sb="0" eb="2">
      <t>ジョウキン</t>
    </rPh>
    <rPh sb="2" eb="4">
      <t>カンサン</t>
    </rPh>
    <rPh sb="4" eb="6">
      <t>ホウホウ</t>
    </rPh>
    <rPh sb="6" eb="9">
      <t>タイショウガイ</t>
    </rPh>
    <phoneticPr fontId="2"/>
  </si>
  <si>
    <t>当月合計</t>
    <rPh sb="0" eb="2">
      <t>トウゲツ</t>
    </rPh>
    <rPh sb="2" eb="4">
      <t>ゴウケイ</t>
    </rPh>
    <phoneticPr fontId="2"/>
  </si>
  <si>
    <t>週平均</t>
    <rPh sb="0" eb="3">
      <t>シュウヘイキン</t>
    </rPh>
    <phoneticPr fontId="2"/>
  </si>
  <si>
    <t>常勤の従業者の人数</t>
    <rPh sb="0" eb="2">
      <t>ジョウキン</t>
    </rPh>
    <rPh sb="3" eb="6">
      <t>ジュウギョウシャ</t>
    </rPh>
    <rPh sb="7" eb="9">
      <t>ニンズウ</t>
    </rPh>
    <phoneticPr fontId="2"/>
  </si>
  <si>
    <t>看護職員</t>
    <rPh sb="0" eb="2">
      <t>カンゴ</t>
    </rPh>
    <rPh sb="2" eb="4">
      <t>ショクイン</t>
    </rPh>
    <phoneticPr fontId="2"/>
  </si>
  <si>
    <t>介護職員</t>
    <rPh sb="0" eb="2">
      <t>カイゴ</t>
    </rPh>
    <rPh sb="2" eb="4">
      <t>ショクイン</t>
    </rPh>
    <phoneticPr fontId="2"/>
  </si>
  <si>
    <t>合計</t>
    <rPh sb="0" eb="2">
      <t>ゴウケイ</t>
    </rPh>
    <phoneticPr fontId="2"/>
  </si>
  <si>
    <t>A</t>
    <phoneticPr fontId="2"/>
  </si>
  <si>
    <t>＋</t>
    <phoneticPr fontId="2"/>
  </si>
  <si>
    <t>＝</t>
    <phoneticPr fontId="2"/>
  </si>
  <si>
    <t>B</t>
    <phoneticPr fontId="2"/>
  </si>
  <si>
    <t>C</t>
    <phoneticPr fontId="2"/>
  </si>
  <si>
    <t>-</t>
    <phoneticPr fontId="2"/>
  </si>
  <si>
    <t>D</t>
    <phoneticPr fontId="2"/>
  </si>
  <si>
    <t>（勤務形態の記号）</t>
    <rPh sb="1" eb="3">
      <t>キンム</t>
    </rPh>
    <rPh sb="3" eb="5">
      <t>ケイタイ</t>
    </rPh>
    <rPh sb="6" eb="8">
      <t>キゴウ</t>
    </rPh>
    <phoneticPr fontId="2"/>
  </si>
  <si>
    <t>記号</t>
    <rPh sb="0" eb="2">
      <t>キゴウ</t>
    </rPh>
    <phoneticPr fontId="2"/>
  </si>
  <si>
    <t>区分</t>
    <rPh sb="0" eb="2">
      <t>クブン</t>
    </rPh>
    <phoneticPr fontId="2"/>
  </si>
  <si>
    <t>常勤で専従</t>
    <rPh sb="0" eb="2">
      <t>ジョウキン</t>
    </rPh>
    <rPh sb="3" eb="5">
      <t>センジュウ</t>
    </rPh>
    <phoneticPr fontId="2"/>
  </si>
  <si>
    <t>■ 常勤換算方法による人数</t>
    <rPh sb="2" eb="4">
      <t>ジョウキン</t>
    </rPh>
    <rPh sb="4" eb="6">
      <t>カンサン</t>
    </rPh>
    <rPh sb="6" eb="8">
      <t>ホウホウ</t>
    </rPh>
    <rPh sb="11" eb="13">
      <t>ニンズウ</t>
    </rPh>
    <phoneticPr fontId="2"/>
  </si>
  <si>
    <t>基準：</t>
    <rPh sb="0" eb="2">
      <t>キジュン</t>
    </rPh>
    <phoneticPr fontId="2"/>
  </si>
  <si>
    <t>週</t>
  </si>
  <si>
    <t>常勤で兼務</t>
    <rPh sb="0" eb="2">
      <t>ジョウキン</t>
    </rPh>
    <rPh sb="3" eb="5">
      <t>ケンム</t>
    </rPh>
    <phoneticPr fontId="2"/>
  </si>
  <si>
    <t>常勤換算の</t>
    <rPh sb="0" eb="2">
      <t>ジョウキン</t>
    </rPh>
    <rPh sb="2" eb="4">
      <t>カンサン</t>
    </rPh>
    <phoneticPr fontId="2"/>
  </si>
  <si>
    <t>常勤の従業者が</t>
    <rPh sb="0" eb="2">
      <t>ジョウキン</t>
    </rPh>
    <rPh sb="3" eb="6">
      <t>ジュウギョウシャ</t>
    </rPh>
    <phoneticPr fontId="2"/>
  </si>
  <si>
    <t>非常勤で専従</t>
    <rPh sb="0" eb="3">
      <t>ヒジョウキン</t>
    </rPh>
    <rPh sb="4" eb="6">
      <t>センジュウ</t>
    </rPh>
    <phoneticPr fontId="2"/>
  </si>
  <si>
    <t>常勤換算後の人数</t>
    <rPh sb="0" eb="2">
      <t>ジョウキン</t>
    </rPh>
    <rPh sb="2" eb="4">
      <t>カンサン</t>
    </rPh>
    <rPh sb="4" eb="5">
      <t>ゴ</t>
    </rPh>
    <rPh sb="6" eb="8">
      <t>ニンズウ</t>
    </rPh>
    <phoneticPr fontId="2"/>
  </si>
  <si>
    <t>非常勤で兼務</t>
    <rPh sb="0" eb="3">
      <t>ヒジョウキン</t>
    </rPh>
    <rPh sb="4" eb="6">
      <t>ケンム</t>
    </rPh>
    <phoneticPr fontId="2"/>
  </si>
  <si>
    <t>÷</t>
    <phoneticPr fontId="2"/>
  </si>
  <si>
    <t>（小数点第2位以下切り捨て）</t>
    <rPh sb="1" eb="4">
      <t>ショウスウテン</t>
    </rPh>
    <rPh sb="4" eb="5">
      <t>ダイ</t>
    </rPh>
    <rPh sb="6" eb="7">
      <t>イ</t>
    </rPh>
    <rPh sb="7" eb="9">
      <t>イカ</t>
    </rPh>
    <rPh sb="9" eb="10">
      <t>キ</t>
    </rPh>
    <rPh sb="11" eb="12">
      <t>ス</t>
    </rPh>
    <phoneticPr fontId="2"/>
  </si>
  <si>
    <t>■ 看護職員の常勤換算方法による人数</t>
    <rPh sb="2" eb="4">
      <t>カンゴ</t>
    </rPh>
    <rPh sb="4" eb="6">
      <t>ショクイン</t>
    </rPh>
    <rPh sb="7" eb="9">
      <t>ジョウキン</t>
    </rPh>
    <rPh sb="9" eb="11">
      <t>カンサン</t>
    </rPh>
    <rPh sb="11" eb="13">
      <t>ホウホウ</t>
    </rPh>
    <rPh sb="16" eb="18">
      <t>ニンズウ</t>
    </rPh>
    <phoneticPr fontId="2"/>
  </si>
  <si>
    <t>■ 介護職員の常勤換算方法による人数</t>
    <rPh sb="2" eb="4">
      <t>カイゴ</t>
    </rPh>
    <rPh sb="4" eb="6">
      <t>ショクイン</t>
    </rPh>
    <rPh sb="7" eb="9">
      <t>ジョウキン</t>
    </rPh>
    <rPh sb="9" eb="11">
      <t>カンサン</t>
    </rPh>
    <rPh sb="11" eb="13">
      <t>ホウホウ</t>
    </rPh>
    <rPh sb="16" eb="18">
      <t>ニンズウ</t>
    </rPh>
    <phoneticPr fontId="2"/>
  </si>
  <si>
    <t>常勤の従業者の人数</t>
  </si>
  <si>
    <t>常勤換算方法による人数</t>
    <rPh sb="0" eb="2">
      <t>ジョウキン</t>
    </rPh>
    <rPh sb="2" eb="4">
      <t>カンサン</t>
    </rPh>
    <rPh sb="4" eb="6">
      <t>ホウホウ</t>
    </rPh>
    <rPh sb="9" eb="11">
      <t>ニンズウ</t>
    </rPh>
    <phoneticPr fontId="2"/>
  </si>
  <si>
    <t>≪要 提出≫</t>
    <rPh sb="1" eb="2">
      <t>ヨウ</t>
    </rPh>
    <rPh sb="3" eb="5">
      <t>テイシュツ</t>
    </rPh>
    <phoneticPr fontId="2"/>
  </si>
  <si>
    <t>■シフト記号表（勤務時間帯）</t>
    <rPh sb="4" eb="6">
      <t>キゴウ</t>
    </rPh>
    <rPh sb="6" eb="7">
      <t>ヒョウ</t>
    </rPh>
    <rPh sb="8" eb="10">
      <t>キンム</t>
    </rPh>
    <rPh sb="10" eb="13">
      <t>ジカンタイ</t>
    </rPh>
    <phoneticPr fontId="2"/>
  </si>
  <si>
    <t>※24時間表記</t>
    <rPh sb="3" eb="5">
      <t>ジカン</t>
    </rPh>
    <rPh sb="5" eb="7">
      <t>ヒョウキ</t>
    </rPh>
    <phoneticPr fontId="2"/>
  </si>
  <si>
    <t>休憩時間1時間は「1:00」、休憩時間45分は「00:45」と入力してください。</t>
    <rPh sb="0" eb="2">
      <t>キュウケイ</t>
    </rPh>
    <rPh sb="2" eb="4">
      <t>ジカン</t>
    </rPh>
    <rPh sb="5" eb="7">
      <t>ジカン</t>
    </rPh>
    <rPh sb="15" eb="17">
      <t>キュウケイ</t>
    </rPh>
    <rPh sb="17" eb="19">
      <t>ジカン</t>
    </rPh>
    <rPh sb="21" eb="22">
      <t>フン</t>
    </rPh>
    <rPh sb="31" eb="33">
      <t>ニュウリョク</t>
    </rPh>
    <phoneticPr fontId="2"/>
  </si>
  <si>
    <t>勤務時間</t>
    <rPh sb="0" eb="2">
      <t>キンム</t>
    </rPh>
    <rPh sb="2" eb="4">
      <t>ジカン</t>
    </rPh>
    <phoneticPr fontId="2"/>
  </si>
  <si>
    <t>自由記載欄</t>
    <rPh sb="0" eb="2">
      <t>ジユウ</t>
    </rPh>
    <rPh sb="2" eb="4">
      <t>キサイ</t>
    </rPh>
    <rPh sb="4" eb="5">
      <t>ラン</t>
    </rPh>
    <phoneticPr fontId="2"/>
  </si>
  <si>
    <t>始業時刻</t>
    <rPh sb="0" eb="2">
      <t>シギョウ</t>
    </rPh>
    <rPh sb="2" eb="4">
      <t>ジコク</t>
    </rPh>
    <phoneticPr fontId="2"/>
  </si>
  <si>
    <t>終業時刻</t>
    <rPh sb="0" eb="2">
      <t>シュウギョウ</t>
    </rPh>
    <rPh sb="2" eb="4">
      <t>ジコク</t>
    </rPh>
    <phoneticPr fontId="2"/>
  </si>
  <si>
    <t>うち、休憩時間</t>
    <rPh sb="3" eb="5">
      <t>キュウケイ</t>
    </rPh>
    <rPh sb="5" eb="7">
      <t>ジカン</t>
    </rPh>
    <phoneticPr fontId="2"/>
  </si>
  <si>
    <t>a</t>
    <phoneticPr fontId="2"/>
  </si>
  <si>
    <t>：</t>
    <phoneticPr fontId="2"/>
  </si>
  <si>
    <t>～</t>
    <phoneticPr fontId="2"/>
  </si>
  <si>
    <t>b</t>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</si>
  <si>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</si>
  <si>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</si>
  <si>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</si>
  <si>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</si>
  <si>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</si>
  <si>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</si>
  <si>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</si>
  <si>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</si>
  <si>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</si>
  <si>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</si>
  <si>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m</t>
    <phoneticPr fontId="2"/>
  </si>
  <si>
    <t>n</t>
    <phoneticPr fontId="2"/>
  </si>
  <si>
    <t>o</t>
    <phoneticPr fontId="2"/>
  </si>
  <si>
    <t>p</t>
    <phoneticPr fontId="2"/>
  </si>
  <si>
    <t>q</t>
    <phoneticPr fontId="2"/>
  </si>
  <si>
    <t>r</t>
    <phoneticPr fontId="2"/>
  </si>
  <si>
    <t>s</t>
    <phoneticPr fontId="2"/>
  </si>
  <si>
    <t>t</t>
    <phoneticPr fontId="2"/>
  </si>
  <si>
    <t>u</t>
    <phoneticPr fontId="2"/>
  </si>
  <si>
    <t>v</t>
    <phoneticPr fontId="2"/>
  </si>
  <si>
    <t>w</t>
    <phoneticPr fontId="2"/>
  </si>
  <si>
    <t>x</t>
    <phoneticPr fontId="2"/>
  </si>
  <si>
    <t>y</t>
    <phoneticPr fontId="2"/>
  </si>
  <si>
    <t>z</t>
    <phoneticPr fontId="2"/>
  </si>
  <si>
    <t>aa</t>
    <phoneticPr fontId="2"/>
  </si>
  <si>
    <t>ab</t>
    <phoneticPr fontId="2"/>
  </si>
  <si>
    <t>ac</t>
    <phoneticPr fontId="2"/>
  </si>
  <si>
    <t>ad</t>
    <phoneticPr fontId="2"/>
  </si>
  <si>
    <t>ae</t>
    <phoneticPr fontId="2"/>
  </si>
  <si>
    <t>af</t>
    <phoneticPr fontId="2"/>
  </si>
  <si>
    <t>ag</t>
    <phoneticPr fontId="2"/>
  </si>
  <si>
    <t>ah</t>
    <phoneticPr fontId="2"/>
  </si>
  <si>
    <t>ai</t>
    <phoneticPr fontId="2"/>
  </si>
  <si>
    <t>・職種ごとの勤務時間を「○：○○～○：○○」と表記することが困難な場合は、No18～33を活用し、</t>
    <rPh sb="45" eb="47">
      <t>カツヨウ</t>
    </rPh>
    <phoneticPr fontId="2"/>
  </si>
  <si>
    <t xml:space="preserve">   勤務時間数のみを入力してください。</t>
    <phoneticPr fontId="2"/>
  </si>
  <si>
    <t>・No18～33以外は始業時刻・終業時刻・休憩時間等を入力すると勤務時間数が計算されますが、</t>
    <rPh sb="8" eb="10">
      <t>イガイ</t>
    </rPh>
    <rPh sb="11" eb="13">
      <t>シギョウ</t>
    </rPh>
    <rPh sb="13" eb="15">
      <t>ジコク</t>
    </rPh>
    <rPh sb="16" eb="18">
      <t>シュウギョウ</t>
    </rPh>
    <rPh sb="18" eb="20">
      <t>ジコク</t>
    </rPh>
    <rPh sb="21" eb="23">
      <t>キュウケイ</t>
    </rPh>
    <rPh sb="23" eb="25">
      <t>ジカン</t>
    </rPh>
    <rPh sb="25" eb="26">
      <t>トウ</t>
    </rPh>
    <rPh sb="27" eb="29">
      <t>ニュウリョク</t>
    </rPh>
    <rPh sb="32" eb="34">
      <t>キンム</t>
    </rPh>
    <rPh sb="34" eb="37">
      <t>ジカンスウ</t>
    </rPh>
    <rPh sb="38" eb="40">
      <t>ケイサン</t>
    </rPh>
    <phoneticPr fontId="2"/>
  </si>
  <si>
    <t xml:space="preserve">   入力の補助を目的とするものですので、結果に誤りがないかご確認ください。</t>
    <phoneticPr fontId="2"/>
  </si>
  <si>
    <t>・シフト記号が足りない場合は、適宜、行を追加してください。</t>
    <rPh sb="4" eb="6">
      <t>キゴウ</t>
    </rPh>
    <rPh sb="7" eb="8">
      <t>タ</t>
    </rPh>
    <rPh sb="11" eb="13">
      <t>バアイ</t>
    </rPh>
    <rPh sb="15" eb="17">
      <t>テキギ</t>
    </rPh>
    <rPh sb="18" eb="19">
      <t>ギョウ</t>
    </rPh>
    <rPh sb="20" eb="22">
      <t>ツイカ</t>
    </rPh>
    <phoneticPr fontId="2"/>
  </si>
  <si>
    <t>・シフト記号は、適宜、使いやすい記号に変更していただいて構いません。</t>
    <rPh sb="4" eb="6">
      <t>キゴウ</t>
    </rPh>
    <rPh sb="8" eb="10">
      <t>テキギ</t>
    </rPh>
    <rPh sb="11" eb="12">
      <t>ツカ</t>
    </rPh>
    <rPh sb="16" eb="18">
      <t>キゴウ</t>
    </rPh>
    <rPh sb="19" eb="21">
      <t>ヘンコウ</t>
    </rPh>
    <rPh sb="28" eb="29">
      <t>カマ</t>
    </rPh>
    <phoneticPr fontId="2"/>
  </si>
  <si>
    <t>≪提出不要≫</t>
    <rPh sb="1" eb="3">
      <t>テイシュツ</t>
    </rPh>
    <rPh sb="3" eb="5">
      <t>フヨウ</t>
    </rPh>
    <phoneticPr fontId="2"/>
  </si>
  <si>
    <t>従業者の勤務の体制及び勤務形態一覧表　記入方法　（特定施設入居者生活介護）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5" eb="27">
      <t>トクテイ</t>
    </rPh>
    <rPh sb="27" eb="29">
      <t>シセツ</t>
    </rPh>
    <rPh sb="29" eb="32">
      <t>ニュウキョシャ</t>
    </rPh>
    <rPh sb="32" eb="34">
      <t>セイカツ</t>
    </rPh>
    <rPh sb="34" eb="36">
      <t>カイゴ</t>
    </rPh>
    <phoneticPr fontId="5"/>
  </si>
  <si>
    <t>・・・直接入力する必要がある箇所です。</t>
    <rPh sb="3" eb="5">
      <t>チョクセツ</t>
    </rPh>
    <rPh sb="5" eb="7">
      <t>ニュウリョク</t>
    </rPh>
    <rPh sb="9" eb="11">
      <t>ヒツヨウ</t>
    </rPh>
    <rPh sb="14" eb="16">
      <t>カショ</t>
    </rPh>
    <phoneticPr fontId="2"/>
  </si>
  <si>
    <t>下記の記入方法に従って、入力してください。</t>
    <phoneticPr fontId="2"/>
  </si>
  <si>
    <t>・・・プルダウンから選択して入力する必要がある箇所です。</t>
    <rPh sb="10" eb="12">
      <t>センタク</t>
    </rPh>
    <rPh sb="14" eb="16">
      <t>ニュウリョク</t>
    </rPh>
    <rPh sb="18" eb="20">
      <t>ヒツヨウ</t>
    </rPh>
    <rPh sb="23" eb="25">
      <t>カショ</t>
    </rPh>
    <phoneticPr fontId="2"/>
  </si>
  <si>
    <t>　なお、「従業者の勤務の体制及び勤務形態一覧表」に「シフト記号表（勤務時間帯）」も必ず添付して提出してください。</t>
    <rPh sb="5" eb="8">
      <t>ジュウギョウシャ</t>
    </rPh>
    <rPh sb="9" eb="11">
      <t>キンム</t>
    </rPh>
    <rPh sb="12" eb="14">
      <t>タイセイ</t>
    </rPh>
    <rPh sb="14" eb="15">
      <t>オヨ</t>
    </rPh>
    <rPh sb="16" eb="18">
      <t>キンム</t>
    </rPh>
    <rPh sb="18" eb="20">
      <t>ケイタイ</t>
    </rPh>
    <rPh sb="20" eb="23">
      <t>イチランヒョウ</t>
    </rPh>
    <rPh sb="29" eb="31">
      <t>キゴウ</t>
    </rPh>
    <rPh sb="31" eb="32">
      <t>ヒョウ</t>
    </rPh>
    <rPh sb="33" eb="35">
      <t>キンム</t>
    </rPh>
    <rPh sb="35" eb="38">
      <t>ジカンタイ</t>
    </rPh>
    <rPh sb="41" eb="42">
      <t>カナラ</t>
    </rPh>
    <rPh sb="43" eb="45">
      <t>テンプ</t>
    </rPh>
    <rPh sb="47" eb="49">
      <t>テイシュツ</t>
    </rPh>
    <phoneticPr fontId="2"/>
  </si>
  <si>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2"/>
  </si>
  <si>
    <t>　(1) 「４週」・「暦月」のいずれかを選択してください。</t>
    <rPh sb="7" eb="8">
      <t>シュウ</t>
    </rPh>
    <rPh sb="11" eb="12">
      <t>レキ</t>
    </rPh>
    <rPh sb="12" eb="13">
      <t>ツキ</t>
    </rPh>
    <rPh sb="20" eb="22">
      <t>センタク</t>
    </rPh>
    <phoneticPr fontId="2"/>
  </si>
  <si>
    <t>　(2) 「予定」・「実績」・「予定・実績」のいずれかを選択してください。（「予定・実績」は予定と実績が同じだったことを示す場合に選択してください。）</t>
    <rPh sb="6" eb="8">
      <t>ヨテイ</t>
    </rPh>
    <rPh sb="11" eb="13">
      <t>ジッセキ</t>
    </rPh>
    <rPh sb="16" eb="18">
      <t>ヨテイ</t>
    </rPh>
    <rPh sb="19" eb="21">
      <t>ジッセキ</t>
    </rPh>
    <rPh sb="28" eb="30">
      <t>センタク</t>
    </rPh>
    <rPh sb="39" eb="41">
      <t>ヨテイ</t>
    </rPh>
    <rPh sb="42" eb="44">
      <t>ジッセキ</t>
    </rPh>
    <rPh sb="46" eb="48">
      <t>ヨテイ</t>
    </rPh>
    <rPh sb="49" eb="51">
      <t>ジッセキ</t>
    </rPh>
    <rPh sb="52" eb="53">
      <t>オナ</t>
    </rPh>
    <rPh sb="60" eb="61">
      <t>シメ</t>
    </rPh>
    <rPh sb="62" eb="64">
      <t>バアイ</t>
    </rPh>
    <rPh sb="65" eb="67">
      <t>センタク</t>
    </rPh>
    <phoneticPr fontId="2"/>
  </si>
  <si>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2"/>
  </si>
  <si>
    <t>　(4) 利用者数を入力してください。利用者数は、前年度の平均値（前年度の利用者延数を当該前年度の日数で除して得た数。小数点第2位以下を切り上げ）とします。</t>
    <rPh sb="5" eb="7">
      <t>リヨウ</t>
    </rPh>
    <rPh sb="7" eb="8">
      <t>シャ</t>
    </rPh>
    <rPh sb="8" eb="9">
      <t>スウ</t>
    </rPh>
    <rPh sb="10" eb="12">
      <t>ニュウリョク</t>
    </rPh>
    <rPh sb="19" eb="21">
      <t>リヨウ</t>
    </rPh>
    <rPh sb="21" eb="22">
      <t>シャ</t>
    </rPh>
    <rPh sb="22" eb="23">
      <t>スウ</t>
    </rPh>
    <rPh sb="23" eb="24">
      <t>イリスウ</t>
    </rPh>
    <rPh sb="25" eb="28">
      <t>ゼンネンド</t>
    </rPh>
    <rPh sb="29" eb="32">
      <t>ヘイキンチ</t>
    </rPh>
    <rPh sb="33" eb="36">
      <t>ゼンネンド</t>
    </rPh>
    <rPh sb="37" eb="40">
      <t>リヨウシャ</t>
    </rPh>
    <rPh sb="40" eb="41">
      <t>ノ</t>
    </rPh>
    <rPh sb="41" eb="42">
      <t>スウ</t>
    </rPh>
    <rPh sb="43" eb="45">
      <t>トウガイ</t>
    </rPh>
    <rPh sb="45" eb="48">
      <t>ゼンネンド</t>
    </rPh>
    <rPh sb="49" eb="51">
      <t>ニッスウ</t>
    </rPh>
    <rPh sb="52" eb="53">
      <t>ジョ</t>
    </rPh>
    <rPh sb="55" eb="56">
      <t>エ</t>
    </rPh>
    <rPh sb="57" eb="58">
      <t>カズ</t>
    </rPh>
    <rPh sb="59" eb="62">
      <t>ショウスウテン</t>
    </rPh>
    <rPh sb="62" eb="63">
      <t>ダイ</t>
    </rPh>
    <rPh sb="64" eb="65">
      <t>イ</t>
    </rPh>
    <rPh sb="65" eb="67">
      <t>イカ</t>
    </rPh>
    <rPh sb="68" eb="69">
      <t>キ</t>
    </rPh>
    <rPh sb="70" eb="71">
      <t>ア</t>
    </rPh>
    <phoneticPr fontId="2"/>
  </si>
  <si>
    <t>　　  新規又は再開の場合は、推定数を入力してください。</t>
    <phoneticPr fontId="2"/>
  </si>
  <si>
    <t>　(5)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2"/>
  </si>
  <si>
    <t xml:space="preserve"> 　　 記入の順序は、職種ごとにまとめてください。</t>
    <rPh sb="4" eb="6">
      <t>キニュウ</t>
    </rPh>
    <rPh sb="7" eb="9">
      <t>ジュンジョ</t>
    </rPh>
    <rPh sb="11" eb="13">
      <t>ショクシュ</t>
    </rPh>
    <phoneticPr fontId="2"/>
  </si>
  <si>
    <t>職種名</t>
    <rPh sb="0" eb="2">
      <t>ショクシュ</t>
    </rPh>
    <rPh sb="2" eb="3">
      <t>メイ</t>
    </rPh>
    <phoneticPr fontId="2"/>
  </si>
  <si>
    <t>管理者</t>
    <rPh sb="0" eb="3">
      <t>カンリシャ</t>
    </rPh>
    <phoneticPr fontId="2"/>
  </si>
  <si>
    <t>生活相談員</t>
    <rPh sb="0" eb="2">
      <t>セイカツ</t>
    </rPh>
    <rPh sb="2" eb="5">
      <t>ソウダンイン</t>
    </rPh>
    <phoneticPr fontId="2"/>
  </si>
  <si>
    <t>機能訓練指導員</t>
    <rPh sb="0" eb="2">
      <t>キノウ</t>
    </rPh>
    <rPh sb="2" eb="4">
      <t>クンレン</t>
    </rPh>
    <rPh sb="4" eb="7">
      <t>シドウイン</t>
    </rPh>
    <phoneticPr fontId="2"/>
  </si>
  <si>
    <t>計画作成担当者</t>
    <rPh sb="0" eb="2">
      <t>ケイカク</t>
    </rPh>
    <rPh sb="2" eb="4">
      <t>サクセイ</t>
    </rPh>
    <rPh sb="4" eb="7">
      <t>タントウシャ</t>
    </rPh>
    <phoneticPr fontId="2"/>
  </si>
  <si>
    <t>　(6)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5"/>
  </si>
  <si>
    <t xml:space="preserve"> 　　 記入の順序は、各職種の中で勤務形態の区分ごとにまとめてください。</t>
    <rPh sb="4" eb="6">
      <t>キニュウ</t>
    </rPh>
    <rPh sb="7" eb="9">
      <t>ジュンジョ</t>
    </rPh>
    <rPh sb="11" eb="12">
      <t>カク</t>
    </rPh>
    <rPh sb="12" eb="14">
      <t>ショクシュ</t>
    </rPh>
    <rPh sb="15" eb="16">
      <t>ナカ</t>
    </rPh>
    <rPh sb="17" eb="19">
      <t>キンム</t>
    </rPh>
    <rPh sb="19" eb="21">
      <t>ケイタイ</t>
    </rPh>
    <rPh sb="22" eb="24">
      <t>クブン</t>
    </rPh>
    <phoneticPr fontId="2"/>
  </si>
  <si>
    <t>非常勤で兼務</t>
    <rPh sb="0" eb="1">
      <t>ヒ</t>
    </rPh>
    <rPh sb="1" eb="3">
      <t>ジョウキン</t>
    </rPh>
    <rPh sb="4" eb="6">
      <t>ケンム</t>
    </rPh>
    <phoneticPr fontId="2"/>
  </si>
  <si>
    <t>（注）常勤・非常勤の区分について</t>
    <rPh sb="1" eb="2">
      <t>チュウ</t>
    </rPh>
    <rPh sb="3" eb="5">
      <t>ジョウキン</t>
    </rPh>
    <rPh sb="6" eb="9">
      <t>ヒジョウキン</t>
    </rPh>
    <rPh sb="10" eb="12">
      <t>クブン</t>
    </rPh>
    <phoneticPr fontId="2"/>
  </si>
  <si>
    <r>
      <t>　　　当該事業所における勤務時間が、当該事業所において定められている常勤の従業者が勤務すべき時間数に達していることをいいます。</t>
    </r>
    <r>
      <rPr>
        <u/>
        <sz val="12"/>
        <rFont val="HGSｺﾞｼｯｸE"/>
        <family val="3"/>
        <charset val="128"/>
      </rPr>
      <t>雇用の形態は考慮しません</t>
    </r>
    <r>
      <rPr>
        <sz val="12"/>
        <rFont val="HGSｺﾞｼｯｸM"/>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2"/>
  </si>
  <si>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2"/>
  </si>
  <si>
    <t>　(7)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2"/>
  </si>
  <si>
    <t xml:space="preserve"> 　　 複数の資格を保有する従業者については、当該事業所にて従事する業務に最も関連する資格１つを選択してください。人員基準上、求められている資格等は必ずご記入ください。</t>
    <rPh sb="4" eb="6">
      <t>フクスウ</t>
    </rPh>
    <rPh sb="7" eb="9">
      <t>シカク</t>
    </rPh>
    <rPh sb="10" eb="12">
      <t>ホユウ</t>
    </rPh>
    <rPh sb="14" eb="17">
      <t>ジュウギョウシャ</t>
    </rPh>
    <rPh sb="23" eb="25">
      <t>トウガイ</t>
    </rPh>
    <rPh sb="25" eb="28">
      <t>ジギョウショ</t>
    </rPh>
    <rPh sb="30" eb="32">
      <t>ジュウジ</t>
    </rPh>
    <rPh sb="34" eb="36">
      <t>ギョウム</t>
    </rPh>
    <rPh sb="37" eb="38">
      <t>モット</t>
    </rPh>
    <rPh sb="39" eb="41">
      <t>カンレン</t>
    </rPh>
    <rPh sb="43" eb="45">
      <t>シカク</t>
    </rPh>
    <rPh sb="48" eb="50">
      <t>センタク</t>
    </rPh>
    <rPh sb="57" eb="59">
      <t>ジンイン</t>
    </rPh>
    <rPh sb="59" eb="61">
      <t>キジュン</t>
    </rPh>
    <rPh sb="61" eb="62">
      <t>ジョウ</t>
    </rPh>
    <rPh sb="63" eb="64">
      <t>モト</t>
    </rPh>
    <rPh sb="70" eb="72">
      <t>シカク</t>
    </rPh>
    <rPh sb="72" eb="73">
      <t>トウ</t>
    </rPh>
    <rPh sb="74" eb="75">
      <t>カナラ</t>
    </rPh>
    <rPh sb="77" eb="79">
      <t>キニュウ</t>
    </rPh>
    <phoneticPr fontId="2"/>
  </si>
  <si>
    <t>　　 ※選択した資格及び研修に関して、必要に応じて、資格証又は研修修了証等の写しを添付資料として提出してください。</t>
    <rPh sb="4" eb="6">
      <t>センタク</t>
    </rPh>
    <rPh sb="8" eb="10">
      <t>シカク</t>
    </rPh>
    <rPh sb="10" eb="11">
      <t>オヨ</t>
    </rPh>
    <rPh sb="12" eb="14">
      <t>ケンシュウ</t>
    </rPh>
    <rPh sb="15" eb="16">
      <t>カン</t>
    </rPh>
    <rPh sb="19" eb="21">
      <t>ヒツヨウ</t>
    </rPh>
    <rPh sb="22" eb="23">
      <t>オウ</t>
    </rPh>
    <rPh sb="26" eb="29">
      <t>シカクショウ</t>
    </rPh>
    <rPh sb="29" eb="30">
      <t>マタ</t>
    </rPh>
    <rPh sb="31" eb="33">
      <t>ケンシュウ</t>
    </rPh>
    <rPh sb="33" eb="35">
      <t>シュウリョウ</t>
    </rPh>
    <rPh sb="35" eb="37">
      <t>ショウトウ</t>
    </rPh>
    <rPh sb="38" eb="39">
      <t>ウツ</t>
    </rPh>
    <rPh sb="41" eb="43">
      <t>テンプ</t>
    </rPh>
    <rPh sb="43" eb="45">
      <t>シリョウ</t>
    </rPh>
    <rPh sb="48" eb="50">
      <t>テイシュツ</t>
    </rPh>
    <phoneticPr fontId="2"/>
  </si>
  <si>
    <t>　(8) 従業者の氏名を記入してください。</t>
    <rPh sb="5" eb="8">
      <t>ジュウギョウシャ</t>
    </rPh>
    <rPh sb="9" eb="11">
      <t>シメイ</t>
    </rPh>
    <rPh sb="12" eb="14">
      <t>キニュウ</t>
    </rPh>
    <phoneticPr fontId="2"/>
  </si>
  <si>
    <t>　(9) 申請する事業に係る従業者（管理者を含む。）の1ヶ月分の勤務時間を入力してください。（別シートの「シフト記号表」を作成し、シフト記号を選択または入力してください。）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rPh sb="47" eb="48">
      <t>ベツ</t>
    </rPh>
    <rPh sb="56" eb="58">
      <t>キゴウ</t>
    </rPh>
    <rPh sb="58" eb="59">
      <t>ヒョウ</t>
    </rPh>
    <rPh sb="61" eb="63">
      <t>サクセイ</t>
    </rPh>
    <rPh sb="68" eb="70">
      <t>キゴウ</t>
    </rPh>
    <rPh sb="71" eb="73">
      <t>センタク</t>
    </rPh>
    <rPh sb="76" eb="78">
      <t>ニュウリョク</t>
    </rPh>
    <phoneticPr fontId="2"/>
  </si>
  <si>
    <t>　　  ※ 指定基準の確認に際しては、４週分の入力で差し支えありません。</t>
  </si>
  <si>
    <t>　(10)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2"/>
  </si>
  <si>
    <t xml:space="preserve"> 　　 ※入力することができる勤務時間数は、当該事業所において常勤の従業者が勤務すべき勤務時間数を上限とします。</t>
    <rPh sb="5" eb="7">
      <t>ニュウリョク</t>
    </rPh>
    <rPh sb="15" eb="17">
      <t>キンム</t>
    </rPh>
    <rPh sb="17" eb="19">
      <t>ジカン</t>
    </rPh>
    <rPh sb="19" eb="20">
      <t>スウ</t>
    </rPh>
    <rPh sb="20" eb="21">
      <t>ジスウ</t>
    </rPh>
    <rPh sb="22" eb="24">
      <t>トウガイ</t>
    </rPh>
    <rPh sb="24" eb="27">
      <t>ジギョウショ</t>
    </rPh>
    <rPh sb="31" eb="33">
      <t>ジョウキン</t>
    </rPh>
    <rPh sb="34" eb="37">
      <t>ジュウギョウシャ</t>
    </rPh>
    <rPh sb="38" eb="40">
      <t>キンム</t>
    </rPh>
    <rPh sb="43" eb="45">
      <t>キンム</t>
    </rPh>
    <rPh sb="45" eb="47">
      <t>ジカン</t>
    </rPh>
    <rPh sb="47" eb="48">
      <t>スウ</t>
    </rPh>
    <rPh sb="49" eb="51">
      <t>ジョウゲン</t>
    </rPh>
    <phoneticPr fontId="2"/>
  </si>
  <si>
    <t>　(11)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2"/>
  </si>
  <si>
    <t>　(12)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2"/>
  </si>
  <si>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2"/>
  </si>
  <si>
    <t>　　　 その他、特記事項欄としてもご活用ください。</t>
    <rPh sb="6" eb="7">
      <t>タ</t>
    </rPh>
    <rPh sb="8" eb="10">
      <t>トッキ</t>
    </rPh>
    <rPh sb="10" eb="12">
      <t>ジコウ</t>
    </rPh>
    <rPh sb="12" eb="13">
      <t>ラン</t>
    </rPh>
    <rPh sb="18" eb="20">
      <t>カツヨウ</t>
    </rPh>
    <phoneticPr fontId="2"/>
  </si>
  <si>
    <t>　(13)【任意入力】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2"/>
  </si>
  <si>
    <t>　　　　○ 常勤換算方法とは、非常勤の従業者について「事業所の従業者の勤務延時間数を当該事業所において常勤の従業者が勤務すべき時間数で除することにより、</t>
    <phoneticPr fontId="2"/>
  </si>
  <si>
    <t>　　　　　常勤の従業者の員数に換算する方法」であるため、常勤の従業者については常勤換算方法によらず、実人数で計算する。</t>
    <phoneticPr fontId="2"/>
  </si>
  <si>
    <r>
      <t>　　　　　したがって、勤務形態「</t>
    </r>
    <r>
      <rPr>
        <sz val="11"/>
        <color rgb="FF000000"/>
        <rFont val="Calibri"/>
        <family val="2"/>
      </rPr>
      <t>A</t>
    </r>
    <r>
      <rPr>
        <sz val="11"/>
        <color rgb="FF000000"/>
        <rFont val="游ゴシック"/>
        <family val="3"/>
        <charset val="128"/>
        <scheme val="minor"/>
      </rPr>
      <t>：常勤で専従」及び「</t>
    </r>
    <r>
      <rPr>
        <sz val="11"/>
        <color rgb="FF000000"/>
        <rFont val="Calibri"/>
        <family val="2"/>
      </rPr>
      <t>B</t>
    </r>
    <r>
      <rPr>
        <sz val="11"/>
        <color rgb="FF000000"/>
        <rFont val="游ゴシック"/>
        <family val="3"/>
        <charset val="128"/>
        <scheme val="minor"/>
      </rPr>
      <t>：常勤で兼務」については、実態に応じて「常勤換算の対象時間数」及び「常勤換算方法対象外の常勤の従業者の人数」を確認し、</t>
    </r>
    <phoneticPr fontId="2"/>
  </si>
  <si>
    <t>　　　　　手入力すること。</t>
    <phoneticPr fontId="2"/>
  </si>
  <si>
    <t>　　　　○ 職員が育児・介護休業法による短時間勤務制度等を利用する場合、週30時間以上の勤務で、常勤換算方法での計算にあたり、常勤の従業者が勤務すべき時間数を満たしたものとし、</t>
    <rPh sb="6" eb="8">
      <t>ショクイン</t>
    </rPh>
    <rPh sb="9" eb="11">
      <t>イクジ</t>
    </rPh>
    <rPh sb="12" eb="14">
      <t>カイゴ</t>
    </rPh>
    <rPh sb="14" eb="16">
      <t>キュウギョウ</t>
    </rPh>
    <rPh sb="16" eb="17">
      <t>ホウ</t>
    </rPh>
    <rPh sb="20" eb="23">
      <t>タンジカン</t>
    </rPh>
    <rPh sb="23" eb="25">
      <t>キンム</t>
    </rPh>
    <rPh sb="25" eb="27">
      <t>セイド</t>
    </rPh>
    <rPh sb="27" eb="28">
      <t>トウ</t>
    </rPh>
    <rPh sb="29" eb="31">
      <t>リヨウ</t>
    </rPh>
    <rPh sb="33" eb="35">
      <t>バアイ</t>
    </rPh>
    <rPh sb="36" eb="37">
      <t>シュウ</t>
    </rPh>
    <rPh sb="39" eb="41">
      <t>ジカン</t>
    </rPh>
    <rPh sb="41" eb="43">
      <t>イジョウ</t>
    </rPh>
    <rPh sb="44" eb="46">
      <t>キンム</t>
    </rPh>
    <rPh sb="48" eb="50">
      <t>ジョウキン</t>
    </rPh>
    <rPh sb="50" eb="52">
      <t>カンサン</t>
    </rPh>
    <rPh sb="52" eb="54">
      <t>ホウホウ</t>
    </rPh>
    <rPh sb="56" eb="58">
      <t>ケイサン</t>
    </rPh>
    <rPh sb="63" eb="65">
      <t>ジョウキン</t>
    </rPh>
    <rPh sb="66" eb="69">
      <t>ジュウギョウシャ</t>
    </rPh>
    <rPh sb="70" eb="72">
      <t>キンム</t>
    </rPh>
    <rPh sb="75" eb="78">
      <t>ジカンスウ</t>
    </rPh>
    <rPh sb="79" eb="80">
      <t>ミ</t>
    </rPh>
    <phoneticPr fontId="2"/>
  </si>
  <si>
    <t>　　　　　１（常勤）として取り扱うことが可能です。この場合、勤務形態の記号は「A」または「B」とし、人員基準の確認の表においては、「常勤換算方法対象外の常勤の従業者の人数」の欄に</t>
    <rPh sb="7" eb="9">
      <t>ジョウキン</t>
    </rPh>
    <rPh sb="13" eb="14">
      <t>ト</t>
    </rPh>
    <rPh sb="15" eb="16">
      <t>アツカ</t>
    </rPh>
    <rPh sb="20" eb="22">
      <t>カノウ</t>
    </rPh>
    <rPh sb="27" eb="29">
      <t>バアイ</t>
    </rPh>
    <rPh sb="30" eb="32">
      <t>キンム</t>
    </rPh>
    <rPh sb="32" eb="34">
      <t>ケイタイ</t>
    </rPh>
    <rPh sb="35" eb="37">
      <t>キゴウ</t>
    </rPh>
    <rPh sb="50" eb="52">
      <t>ジンイン</t>
    </rPh>
    <rPh sb="52" eb="54">
      <t>キジュン</t>
    </rPh>
    <rPh sb="55" eb="57">
      <t>カクニン</t>
    </rPh>
    <rPh sb="58" eb="59">
      <t>ヒョウ</t>
    </rPh>
    <rPh sb="66" eb="68">
      <t>ジョウキン</t>
    </rPh>
    <rPh sb="68" eb="70">
      <t>カンサン</t>
    </rPh>
    <rPh sb="70" eb="72">
      <t>ホウホウ</t>
    </rPh>
    <rPh sb="72" eb="75">
      <t>タイショウガイ</t>
    </rPh>
    <rPh sb="76" eb="78">
      <t>ジョウキン</t>
    </rPh>
    <rPh sb="79" eb="82">
      <t>ジュウギョウシャ</t>
    </rPh>
    <rPh sb="83" eb="85">
      <t>ニンズウ</t>
    </rPh>
    <rPh sb="87" eb="88">
      <t>ラン</t>
    </rPh>
    <phoneticPr fontId="2"/>
  </si>
  <si>
    <t>　　　　　１（人）として入力してください。また、「(11)兼務状況等」の欄に「短時間勤務制度利用」と記入してください。</t>
    <rPh sb="7" eb="8">
      <t>ニン</t>
    </rPh>
    <rPh sb="12" eb="14">
      <t>ニュウリョク</t>
    </rPh>
    <rPh sb="29" eb="31">
      <t>ケンム</t>
    </rPh>
    <rPh sb="31" eb="33">
      <t>ジョウキョウ</t>
    </rPh>
    <rPh sb="33" eb="34">
      <t>トウ</t>
    </rPh>
    <rPh sb="36" eb="37">
      <t>ラン</t>
    </rPh>
    <rPh sb="39" eb="42">
      <t>タンジカン</t>
    </rPh>
    <rPh sb="42" eb="44">
      <t>キンム</t>
    </rPh>
    <rPh sb="44" eb="46">
      <t>セイド</t>
    </rPh>
    <rPh sb="46" eb="48">
      <t>リヨウ</t>
    </rPh>
    <rPh sb="50" eb="52">
      <t>キニュウ</t>
    </rPh>
    <phoneticPr fontId="2"/>
  </si>
  <si>
    <t>○○○○</t>
    <phoneticPr fontId="2"/>
  </si>
  <si>
    <t>(4) 
職種</t>
    <phoneticPr fontId="5"/>
  </si>
  <si>
    <t>(5)
勤務
形態</t>
    <phoneticPr fontId="5"/>
  </si>
  <si>
    <t>(6) 資格</t>
    <rPh sb="4" eb="6">
      <t>シカク</t>
    </rPh>
    <phoneticPr fontId="2"/>
  </si>
  <si>
    <t>(7) 氏　名</t>
    <phoneticPr fontId="5"/>
  </si>
  <si>
    <t>(8)</t>
    <phoneticPr fontId="2"/>
  </si>
  <si>
    <r>
      <t xml:space="preserve">(10)
</t>
    </r>
    <r>
      <rPr>
        <sz val="11"/>
        <rFont val="HGSｺﾞｼｯｸM"/>
        <family val="3"/>
        <charset val="128"/>
      </rPr>
      <t>週平均
勤務時間数</t>
    </r>
    <rPh sb="6" eb="8">
      <t>ヘイキン</t>
    </rPh>
    <rPh sb="9" eb="11">
      <t>キンム</t>
    </rPh>
    <rPh sb="11" eb="13">
      <t>ジカン</t>
    </rPh>
    <rPh sb="13" eb="14">
      <t>スウ</t>
    </rPh>
    <phoneticPr fontId="5"/>
  </si>
  <si>
    <t>(11)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5"/>
  </si>
  <si>
    <t>A</t>
  </si>
  <si>
    <t>ー</t>
  </si>
  <si>
    <t>厚労　太郎</t>
    <rPh sb="0" eb="2">
      <t>コウロウ</t>
    </rPh>
    <rPh sb="3" eb="5">
      <t>タロウ</t>
    </rPh>
    <phoneticPr fontId="2"/>
  </si>
  <si>
    <t>b</t>
  </si>
  <si>
    <t>社会福祉主事任用資格</t>
    <rPh sb="0" eb="2">
      <t>シャカイ</t>
    </rPh>
    <rPh sb="2" eb="4">
      <t>フクシ</t>
    </rPh>
    <rPh sb="4" eb="6">
      <t>シュジ</t>
    </rPh>
    <rPh sb="6" eb="8">
      <t>ニンヨウ</t>
    </rPh>
    <rPh sb="8" eb="10">
      <t>シカク</t>
    </rPh>
    <phoneticPr fontId="2"/>
  </si>
  <si>
    <t>○○　A男</t>
    <rPh sb="4" eb="5">
      <t>オトコ</t>
    </rPh>
    <phoneticPr fontId="2"/>
  </si>
  <si>
    <t>看護師</t>
    <rPh sb="0" eb="3">
      <t>カンゴシ</t>
    </rPh>
    <phoneticPr fontId="43"/>
  </si>
  <si>
    <t>○○　B子</t>
    <rPh sb="4" eb="5">
      <t>コ</t>
    </rPh>
    <phoneticPr fontId="2"/>
  </si>
  <si>
    <t>B</t>
  </si>
  <si>
    <t>看護師</t>
    <rPh sb="0" eb="3">
      <t>カンゴシ</t>
    </rPh>
    <phoneticPr fontId="2"/>
  </si>
  <si>
    <t>○○　C太</t>
    <rPh sb="4" eb="5">
      <t>タ</t>
    </rPh>
    <phoneticPr fontId="2"/>
  </si>
  <si>
    <t>f</t>
  </si>
  <si>
    <t>○○　D美</t>
    <rPh sb="4" eb="5">
      <t>ウツク</t>
    </rPh>
    <phoneticPr fontId="2"/>
  </si>
  <si>
    <t>○○　E太</t>
    <phoneticPr fontId="2"/>
  </si>
  <si>
    <t>○○　E子</t>
    <rPh sb="4" eb="5">
      <t>コ</t>
    </rPh>
    <phoneticPr fontId="2"/>
  </si>
  <si>
    <t>介護福祉士</t>
    <rPh sb="0" eb="2">
      <t>カイゴ</t>
    </rPh>
    <rPh sb="2" eb="5">
      <t>フクシシ</t>
    </rPh>
    <phoneticPr fontId="2"/>
  </si>
  <si>
    <t>○○　F子</t>
    <rPh sb="4" eb="5">
      <t>コ</t>
    </rPh>
    <phoneticPr fontId="2"/>
  </si>
  <si>
    <t>○○　G太</t>
    <rPh sb="4" eb="5">
      <t>タ</t>
    </rPh>
    <phoneticPr fontId="2"/>
  </si>
  <si>
    <t>○○　H美</t>
    <rPh sb="4" eb="5">
      <t>ミ</t>
    </rPh>
    <phoneticPr fontId="2"/>
  </si>
  <si>
    <t>○○　J太郎</t>
    <rPh sb="4" eb="6">
      <t>タロウ</t>
    </rPh>
    <phoneticPr fontId="2"/>
  </si>
  <si>
    <t>○○　K子</t>
    <rPh sb="4" eb="5">
      <t>コ</t>
    </rPh>
    <phoneticPr fontId="2"/>
  </si>
  <si>
    <t>d</t>
  </si>
  <si>
    <t>C</t>
  </si>
  <si>
    <t>○○　L太</t>
    <rPh sb="4" eb="5">
      <t>タ</t>
    </rPh>
    <phoneticPr fontId="2"/>
  </si>
  <si>
    <t>○○　M子</t>
    <rPh sb="4" eb="5">
      <t>コ</t>
    </rPh>
    <phoneticPr fontId="2"/>
  </si>
  <si>
    <t>○○　N男</t>
    <rPh sb="4" eb="5">
      <t>オトコ</t>
    </rPh>
    <phoneticPr fontId="2"/>
  </si>
  <si>
    <t>○○　P子</t>
    <rPh sb="4" eb="5">
      <t>コ</t>
    </rPh>
    <phoneticPr fontId="2"/>
  </si>
  <si>
    <t>○○　R次郎</t>
    <rPh sb="4" eb="6">
      <t>ジロウ</t>
    </rPh>
    <phoneticPr fontId="2"/>
  </si>
  <si>
    <t>i</t>
  </si>
  <si>
    <t>○○　S子</t>
    <rPh sb="4" eb="5">
      <t>コ</t>
    </rPh>
    <phoneticPr fontId="2"/>
  </si>
  <si>
    <t>○○　T太</t>
    <rPh sb="4" eb="5">
      <t>タ</t>
    </rPh>
    <phoneticPr fontId="2"/>
  </si>
  <si>
    <t>○○　U子</t>
    <rPh sb="4" eb="5">
      <t>コ</t>
    </rPh>
    <phoneticPr fontId="2"/>
  </si>
  <si>
    <t>○○　V男</t>
    <rPh sb="4" eb="5">
      <t>オトコ</t>
    </rPh>
    <phoneticPr fontId="2"/>
  </si>
  <si>
    <t>○○　W子</t>
    <rPh sb="4" eb="5">
      <t>コ</t>
    </rPh>
    <phoneticPr fontId="2"/>
  </si>
  <si>
    <t>○○　X太郎</t>
    <rPh sb="4" eb="6">
      <t>タロウ</t>
    </rPh>
    <phoneticPr fontId="2"/>
  </si>
  <si>
    <t>○○　Y子</t>
    <rPh sb="4" eb="5">
      <t>コ</t>
    </rPh>
    <phoneticPr fontId="2"/>
  </si>
  <si>
    <t>○○　Z男</t>
    <rPh sb="4" eb="5">
      <t>オトコ</t>
    </rPh>
    <phoneticPr fontId="2"/>
  </si>
  <si>
    <t>○○　AA三郎</t>
    <rPh sb="5" eb="7">
      <t>サブロウ</t>
    </rPh>
    <phoneticPr fontId="2"/>
  </si>
  <si>
    <t>○○　BB子</t>
    <rPh sb="5" eb="6">
      <t>コ</t>
    </rPh>
    <phoneticPr fontId="2"/>
  </si>
  <si>
    <t>○○　CC次郎</t>
    <rPh sb="5" eb="7">
      <t>ジロウ</t>
    </rPh>
    <phoneticPr fontId="2"/>
  </si>
  <si>
    <t>(12)【任意入力】人員基準の確認（看護職員・介護職員）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2"/>
  </si>
  <si>
    <t>（夜勤）16:00～翌9:00勤務</t>
    <rPh sb="1" eb="3">
      <t>ヤキン</t>
    </rPh>
    <rPh sb="10" eb="11">
      <t>ヨク</t>
    </rPh>
    <rPh sb="15" eb="17">
      <t>キンム</t>
    </rPh>
    <phoneticPr fontId="2"/>
  </si>
  <si>
    <t>（夜勤）16:00～翌9:00勤務</t>
    <phoneticPr fontId="2"/>
  </si>
  <si>
    <t>1日に2回勤務する場合</t>
    <rPh sb="1" eb="2">
      <t>ニチ</t>
    </rPh>
    <rPh sb="4" eb="5">
      <t>カイ</t>
    </rPh>
    <rPh sb="5" eb="7">
      <t>キンム</t>
    </rPh>
    <rPh sb="9" eb="11">
      <t>バアイ</t>
    </rPh>
    <phoneticPr fontId="2"/>
  </si>
  <si>
    <t>1日に2回勤務する場合</t>
    <phoneticPr fontId="2"/>
  </si>
  <si>
    <t>１．サービス種別</t>
    <rPh sb="6" eb="8">
      <t>シュベツ</t>
    </rPh>
    <phoneticPr fontId="2"/>
  </si>
  <si>
    <t>サービス種別</t>
    <rPh sb="4" eb="6">
      <t>シュベツ</t>
    </rPh>
    <phoneticPr fontId="2"/>
  </si>
  <si>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2"/>
  </si>
  <si>
    <t>特定施設入居者生活介護・介護予防特定施設入居者生活介護</t>
    <rPh sb="0" eb="2">
      <t>トクテイ</t>
    </rPh>
    <rPh sb="2" eb="4">
      <t>シセツ</t>
    </rPh>
    <rPh sb="4" eb="7">
      <t>ニュウキョシャ</t>
    </rPh>
    <rPh sb="7" eb="9">
      <t>セイカツ</t>
    </rPh>
    <rPh sb="9" eb="11">
      <t>カイゴ</t>
    </rPh>
    <rPh sb="12" eb="14">
      <t>カイゴ</t>
    </rPh>
    <rPh sb="14" eb="16">
      <t>ヨボウ</t>
    </rPh>
    <rPh sb="16" eb="18">
      <t>トクテイ</t>
    </rPh>
    <rPh sb="18" eb="20">
      <t>シセツ</t>
    </rPh>
    <rPh sb="20" eb="23">
      <t>ニュウキョシャ</t>
    </rPh>
    <rPh sb="23" eb="25">
      <t>セイカツ</t>
    </rPh>
    <rPh sb="25" eb="27">
      <t>カイゴ</t>
    </rPh>
    <phoneticPr fontId="2"/>
  </si>
  <si>
    <t>外部サービス利用型特定施設入居者生活介護</t>
    <rPh sb="0" eb="2">
      <t>ガイブ</t>
    </rPh>
    <rPh sb="6" eb="8">
      <t>リヨウ</t>
    </rPh>
    <rPh sb="8" eb="9">
      <t>ガタ</t>
    </rPh>
    <rPh sb="9" eb="11">
      <t>トクテイ</t>
    </rPh>
    <rPh sb="11" eb="13">
      <t>シセツ</t>
    </rPh>
    <rPh sb="13" eb="16">
      <t>ニュウキョシャ</t>
    </rPh>
    <rPh sb="16" eb="18">
      <t>セイカツ</t>
    </rPh>
    <rPh sb="18" eb="20">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</si>
  <si>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</si>
  <si>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t>地域密着型特定施設入居者生活介護（サテライト型）</t>
    <rPh sb="0" eb="2">
      <t>チイキ</t>
    </rPh>
    <rPh sb="2" eb="5">
      <t>ミッチャクガタ</t>
    </rPh>
    <rPh sb="5" eb="7">
      <t>トクテイ</t>
    </rPh>
    <rPh sb="7" eb="9">
      <t>シセツ</t>
    </rPh>
    <rPh sb="9" eb="12">
      <t>ニュウキョシャ</t>
    </rPh>
    <rPh sb="12" eb="14">
      <t>セイカツ</t>
    </rPh>
    <rPh sb="14" eb="16">
      <t>カイゴ</t>
    </rPh>
    <rPh sb="22" eb="23">
      <t>ガタ</t>
    </rPh>
    <phoneticPr fontId="2"/>
  </si>
  <si>
    <t>特定施設入居者生活介護・短期入所生活介護</t>
    <rPh sb="0" eb="2">
      <t>トクテイ</t>
    </rPh>
    <rPh sb="2" eb="4">
      <t>シセツ</t>
    </rPh>
    <rPh sb="4" eb="7">
      <t>ニュウキョシャ</t>
    </rPh>
    <rPh sb="7" eb="9">
      <t>セイカツ</t>
    </rPh>
    <rPh sb="9" eb="11">
      <t>カイゴ</t>
    </rPh>
    <rPh sb="12" eb="14">
      <t>タンキ</t>
    </rPh>
    <rPh sb="14" eb="16">
      <t>ニュウショ</t>
    </rPh>
    <rPh sb="16" eb="18">
      <t>セイカツ</t>
    </rPh>
    <rPh sb="18" eb="20">
      <t>カイゴ</t>
    </rPh>
    <phoneticPr fontId="2"/>
  </si>
  <si>
    <t>特定施設入居者生活介護・共用型認知症対応型通所介護</t>
    <rPh sb="0" eb="2">
      <t>トクテイ</t>
    </rPh>
    <rPh sb="2" eb="4">
      <t>シセツ</t>
    </rPh>
    <rPh sb="4" eb="7">
      <t>ニュウキョシャ</t>
    </rPh>
    <rPh sb="7" eb="9">
      <t>セイカツ</t>
    </rPh>
    <rPh sb="9" eb="11">
      <t>カイゴ</t>
    </rPh>
    <rPh sb="12" eb="14">
      <t>キョウヨウ</t>
    </rPh>
    <rPh sb="14" eb="15">
      <t>ガタ</t>
    </rPh>
    <rPh sb="15" eb="18">
      <t>ニンチショウ</t>
    </rPh>
    <rPh sb="18" eb="20">
      <t>タイオウ</t>
    </rPh>
    <rPh sb="20" eb="21">
      <t>ガタ</t>
    </rPh>
    <rPh sb="21" eb="23">
      <t>ツウショ</t>
    </rPh>
    <rPh sb="23" eb="25">
      <t>カイゴ</t>
    </rPh>
    <phoneticPr fontId="2"/>
  </si>
  <si>
    <t>ー</t>
    <phoneticPr fontId="2"/>
  </si>
  <si>
    <t>２．職種名・資格名称</t>
    <rPh sb="2" eb="4">
      <t>ショクシュ</t>
    </rPh>
    <rPh sb="4" eb="5">
      <t>メイ</t>
    </rPh>
    <rPh sb="6" eb="8">
      <t>シカク</t>
    </rPh>
    <rPh sb="8" eb="10">
      <t>メイショウ</t>
    </rPh>
    <phoneticPr fontId="2"/>
  </si>
  <si>
    <t>資格</t>
    <rPh sb="0" eb="2">
      <t>シカク</t>
    </rPh>
    <phoneticPr fontId="2"/>
  </si>
  <si>
    <t>理学療法士</t>
    <rPh sb="0" eb="2">
      <t>リガク</t>
    </rPh>
    <rPh sb="2" eb="5">
      <t>リョウホウシ</t>
    </rPh>
    <phoneticPr fontId="2"/>
  </si>
  <si>
    <t>介護支援専門員</t>
    <rPh sb="0" eb="2">
      <t>カイゴ</t>
    </rPh>
    <rPh sb="2" eb="4">
      <t>シエン</t>
    </rPh>
    <rPh sb="4" eb="7">
      <t>センモンイン</t>
    </rPh>
    <phoneticPr fontId="2"/>
  </si>
  <si>
    <t>准看護師</t>
    <rPh sb="0" eb="4">
      <t>ジュンカンゴシ</t>
    </rPh>
    <phoneticPr fontId="2"/>
  </si>
  <si>
    <t>作業療法士</t>
    <rPh sb="0" eb="2">
      <t>サギョウ</t>
    </rPh>
    <rPh sb="2" eb="5">
      <t>リョウホウシ</t>
    </rPh>
    <phoneticPr fontId="2"/>
  </si>
  <si>
    <t>言語聴覚士</t>
    <rPh sb="0" eb="2">
      <t>ゲンゴ</t>
    </rPh>
    <rPh sb="2" eb="5">
      <t>チョウカクシ</t>
    </rPh>
    <phoneticPr fontId="2"/>
  </si>
  <si>
    <t>柔道整復師</t>
    <rPh sb="0" eb="2">
      <t>ジュウドウ</t>
    </rPh>
    <rPh sb="2" eb="5">
      <t>セイフクシ</t>
    </rPh>
    <phoneticPr fontId="2"/>
  </si>
  <si>
    <t>あん摩マッサージ指圧師</t>
    <rPh sb="2" eb="3">
      <t>マ</t>
    </rPh>
    <rPh sb="8" eb="11">
      <t>シアツシ</t>
    </rPh>
    <phoneticPr fontId="2"/>
  </si>
  <si>
    <t>はり師</t>
    <rPh sb="2" eb="3">
      <t>シ</t>
    </rPh>
    <phoneticPr fontId="2"/>
  </si>
  <si>
    <t>きゅう師</t>
    <rPh sb="3" eb="4">
      <t>シ</t>
    </rPh>
    <phoneticPr fontId="2"/>
  </si>
  <si>
    <t>【自治体の皆様へ】</t>
    <rPh sb="1" eb="4">
      <t>ジチタイ</t>
    </rPh>
    <rPh sb="5" eb="7">
      <t>ミナサマ</t>
    </rPh>
    <phoneticPr fontId="2"/>
  </si>
  <si>
    <t>※ INDIRECT関数使用のため、以下のとおりセルに「名前の定義」をしています。</t>
    <rPh sb="10" eb="12">
      <t>カンスウ</t>
    </rPh>
    <rPh sb="12" eb="14">
      <t>シヨウ</t>
    </rPh>
    <rPh sb="18" eb="20">
      <t>イカ</t>
    </rPh>
    <rPh sb="28" eb="30">
      <t>ナマエ</t>
    </rPh>
    <rPh sb="31" eb="33">
      <t>テイギ</t>
    </rPh>
    <phoneticPr fontId="2"/>
  </si>
  <si>
    <t>　21行目・・・「職種」</t>
    <rPh sb="3" eb="5">
      <t>ギョウメ</t>
    </rPh>
    <rPh sb="9" eb="11">
      <t>ショクシュ</t>
    </rPh>
    <phoneticPr fontId="2"/>
  </si>
  <si>
    <t>　C列・・・「管理者」</t>
    <rPh sb="2" eb="3">
      <t>レツ</t>
    </rPh>
    <rPh sb="7" eb="10">
      <t>カンリシャ</t>
    </rPh>
    <phoneticPr fontId="2"/>
  </si>
  <si>
    <t>　D列・・・「生活相談員」</t>
    <rPh sb="2" eb="3">
      <t>レツ</t>
    </rPh>
    <rPh sb="7" eb="9">
      <t>セイカツ</t>
    </rPh>
    <rPh sb="9" eb="12">
      <t>ソウダンイン</t>
    </rPh>
    <phoneticPr fontId="2"/>
  </si>
  <si>
    <t>　E列・・・「看護職員」</t>
    <rPh sb="2" eb="3">
      <t>レツ</t>
    </rPh>
    <rPh sb="7" eb="9">
      <t>カンゴ</t>
    </rPh>
    <rPh sb="9" eb="11">
      <t>ショクイン</t>
    </rPh>
    <phoneticPr fontId="2"/>
  </si>
  <si>
    <t>　F列・・・「介護職員」</t>
    <rPh sb="2" eb="3">
      <t>レツ</t>
    </rPh>
    <rPh sb="7" eb="9">
      <t>カイゴ</t>
    </rPh>
    <rPh sb="9" eb="11">
      <t>ショクイン</t>
    </rPh>
    <phoneticPr fontId="2"/>
  </si>
  <si>
    <t>　G列・・・「機能訓練指導員」</t>
    <rPh sb="2" eb="3">
      <t>レツ</t>
    </rPh>
    <rPh sb="7" eb="9">
      <t>キノウ</t>
    </rPh>
    <rPh sb="9" eb="11">
      <t>クンレン</t>
    </rPh>
    <rPh sb="11" eb="14">
      <t>シドウイン</t>
    </rPh>
    <phoneticPr fontId="2"/>
  </si>
  <si>
    <t>　H列・・・「計画作成担当者」</t>
    <rPh sb="2" eb="3">
      <t>レツ</t>
    </rPh>
    <rPh sb="7" eb="9">
      <t>ケイカク</t>
    </rPh>
    <rPh sb="9" eb="11">
      <t>サクセイ</t>
    </rPh>
    <rPh sb="11" eb="14">
      <t>タントウシャ</t>
    </rPh>
    <phoneticPr fontId="2"/>
  </si>
  <si>
    <t>※自治体の条例により定められた資格等、自治体独自の資格を追加する必要がある場合は、上表の空欄に資格名称を追加してください。</t>
    <rPh sb="1" eb="4">
      <t>ジチタイ</t>
    </rPh>
    <rPh sb="5" eb="7">
      <t>ジョウレイ</t>
    </rPh>
    <rPh sb="10" eb="11">
      <t>サダ</t>
    </rPh>
    <rPh sb="15" eb="17">
      <t>シカク</t>
    </rPh>
    <rPh sb="17" eb="18">
      <t>トウ</t>
    </rPh>
    <rPh sb="19" eb="22">
      <t>ジチタイ</t>
    </rPh>
    <rPh sb="22" eb="24">
      <t>ドクジ</t>
    </rPh>
    <rPh sb="25" eb="27">
      <t>シカク</t>
    </rPh>
    <rPh sb="28" eb="30">
      <t>ツイカ</t>
    </rPh>
    <rPh sb="32" eb="34">
      <t>ヒツヨウ</t>
    </rPh>
    <rPh sb="37" eb="39">
      <t>バアイ</t>
    </rPh>
    <rPh sb="41" eb="43">
      <t>ジョウヒョウ</t>
    </rPh>
    <rPh sb="44" eb="46">
      <t>クウラン</t>
    </rPh>
    <rPh sb="47" eb="49">
      <t>シカク</t>
    </rPh>
    <rPh sb="49" eb="51">
      <t>メイショウ</t>
    </rPh>
    <rPh sb="52" eb="54">
      <t>ツイカ</t>
    </rPh>
    <phoneticPr fontId="2"/>
  </si>
  <si>
    <t>　行が足りない場合は、適宜追加してください。</t>
    <rPh sb="1" eb="2">
      <t>ギョウ</t>
    </rPh>
    <rPh sb="3" eb="4">
      <t>タ</t>
    </rPh>
    <rPh sb="7" eb="9">
      <t>バアイ</t>
    </rPh>
    <rPh sb="11" eb="13">
      <t>テキギ</t>
    </rPh>
    <rPh sb="13" eb="15">
      <t>ツイカ</t>
    </rPh>
    <phoneticPr fontId="2"/>
  </si>
  <si>
    <t>※職種を追加したい場合は、21行目に職種名を追加し、それぞれの列に必要資格を入力してください。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2"/>
  </si>
  <si>
    <t>　その後、以下の手順で必要資格について「名前の定義」をします。</t>
    <rPh sb="3" eb="4">
      <t>ゴ</t>
    </rPh>
    <rPh sb="5" eb="7">
      <t>イカ</t>
    </rPh>
    <rPh sb="8" eb="10">
      <t>テジュン</t>
    </rPh>
    <rPh sb="11" eb="13">
      <t>ヒツヨウ</t>
    </rPh>
    <rPh sb="13" eb="15">
      <t>シカク</t>
    </rPh>
    <rPh sb="20" eb="22">
      <t>ナマエ</t>
    </rPh>
    <rPh sb="23" eb="25">
      <t>テイギ</t>
    </rPh>
    <phoneticPr fontId="2"/>
  </si>
  <si>
    <t>　・「数式」タブ　⇒　「名前の定義」を選択</t>
    <rPh sb="3" eb="5">
      <t>スウシキ</t>
    </rPh>
    <rPh sb="12" eb="14">
      <t>ナマエ</t>
    </rPh>
    <rPh sb="15" eb="17">
      <t>テイギ</t>
    </rPh>
    <rPh sb="19" eb="21">
      <t>センタク</t>
    </rPh>
    <phoneticPr fontId="2"/>
  </si>
  <si>
    <t>　・「名前」に職種名を入力</t>
    <rPh sb="3" eb="5">
      <t>ナマエ</t>
    </rPh>
    <rPh sb="7" eb="9">
      <t>ショクシュ</t>
    </rPh>
    <rPh sb="9" eb="10">
      <t>メイ</t>
    </rPh>
    <rPh sb="11" eb="13">
      <t>ニュウリョク</t>
    </rPh>
    <phoneticPr fontId="2"/>
  </si>
  <si>
    <t>　・「参照範囲」にその職種の必要資格を範囲設定する　⇒　OKボタン</t>
    <rPh sb="3" eb="5">
      <t>サンショウ</t>
    </rPh>
    <rPh sb="5" eb="7">
      <t>ハンイ</t>
    </rPh>
    <rPh sb="11" eb="13">
      <t>ショクシュ</t>
    </rPh>
    <rPh sb="14" eb="16">
      <t>ヒツヨウ</t>
    </rPh>
    <rPh sb="16" eb="18">
      <t>シカク</t>
    </rPh>
    <rPh sb="19" eb="21">
      <t>ハンイ</t>
    </rPh>
    <rPh sb="21" eb="23">
      <t>セッテイ</t>
    </rPh>
    <phoneticPr fontId="2"/>
  </si>
  <si>
    <t>　編集したい場合は、「数式」タブ　⇒　「名前の管理」で編集してください。</t>
    <rPh sb="1" eb="3">
      <t>ヘンシュウ</t>
    </rPh>
    <rPh sb="6" eb="8">
      <t>バアイ</t>
    </rPh>
    <rPh sb="11" eb="13">
      <t>スウシキ</t>
    </rPh>
    <rPh sb="20" eb="22">
      <t>ナマエ</t>
    </rPh>
    <rPh sb="23" eb="25">
      <t>カンリ</t>
    </rPh>
    <rPh sb="27" eb="29">
      <t>ヘンシュウ</t>
    </rPh>
    <phoneticPr fontId="2"/>
  </si>
  <si>
    <t>（別紙５）</t>
    <phoneticPr fontId="5"/>
  </si>
  <si>
    <t>事業所・施設名</t>
    <rPh sb="0" eb="3">
      <t>ジギョウショ</t>
    </rPh>
    <rPh sb="4" eb="6">
      <t>シセツ</t>
    </rPh>
    <rPh sb="6" eb="7">
      <t>メイ</t>
    </rPh>
    <phoneticPr fontId="5"/>
  </si>
  <si>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5"/>
  </si>
  <si>
    <t>　1　割引率等</t>
    <rPh sb="3" eb="6">
      <t>ワリビキリツ</t>
    </rPh>
    <rPh sb="6" eb="7">
      <t>トウ</t>
    </rPh>
    <phoneticPr fontId="5"/>
  </si>
  <si>
    <t>事業所番号</t>
    <rPh sb="0" eb="3">
      <t>ジギョウショ</t>
    </rPh>
    <rPh sb="3" eb="5">
      <t>バンゴウ</t>
    </rPh>
    <phoneticPr fontId="5"/>
  </si>
  <si>
    <t>サービスの種類</t>
    <rPh sb="5" eb="7">
      <t>シュルイ</t>
    </rPh>
    <phoneticPr fontId="5"/>
  </si>
  <si>
    <t>割引率</t>
    <rPh sb="0" eb="2">
      <t>ワリビキ</t>
    </rPh>
    <rPh sb="2" eb="3">
      <t>リツ</t>
    </rPh>
    <phoneticPr fontId="5"/>
  </si>
  <si>
    <t>適用条件</t>
    <rPh sb="0" eb="2">
      <t>テキヨウ</t>
    </rPh>
    <rPh sb="2" eb="4">
      <t>ジョウケン</t>
    </rPh>
    <phoneticPr fontId="5"/>
  </si>
  <si>
    <t>（例）10</t>
    <rPh sb="1" eb="2">
      <t>レイ</t>
    </rPh>
    <phoneticPr fontId="5"/>
  </si>
  <si>
    <t>％</t>
  </si>
  <si>
    <t>　（例）毎日　午後２時から午後４時まで</t>
    <rPh sb="2" eb="3">
      <t>レイ</t>
    </rPh>
    <rPh sb="4" eb="6">
      <t>マイニチ</t>
    </rPh>
    <rPh sb="7" eb="9">
      <t>ゴゴ</t>
    </rPh>
    <rPh sb="10" eb="11">
      <t>ジ</t>
    </rPh>
    <rPh sb="13" eb="15">
      <t>ゴゴ</t>
    </rPh>
    <rPh sb="16" eb="17">
      <t>ジ</t>
    </rPh>
    <phoneticPr fontId="5"/>
  </si>
  <si>
    <t>特定施設入居者生活介護</t>
    <rPh sb="0" eb="2">
      <t>トクテイ</t>
    </rPh>
    <rPh sb="2" eb="4">
      <t>シセツ</t>
    </rPh>
    <rPh sb="4" eb="7">
      <t>ニュウキョシャ</t>
    </rPh>
    <rPh sb="7" eb="9">
      <t>セイカツ</t>
    </rPh>
    <rPh sb="9" eb="11">
      <t>カイゴ</t>
    </rPh>
    <phoneticPr fontId="5"/>
  </si>
  <si>
    <t>介護老人福祉施設</t>
    <rPh sb="0" eb="2">
      <t>カイゴ</t>
    </rPh>
    <rPh sb="2" eb="4">
      <t>ロウジン</t>
    </rPh>
    <rPh sb="4" eb="6">
      <t>フクシ</t>
    </rPh>
    <rPh sb="6" eb="8">
      <t>シセツ</t>
    </rPh>
    <phoneticPr fontId="5"/>
  </si>
  <si>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5"/>
  </si>
  <si>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5"/>
  </si>
  <si>
    <t>　　記載してください。</t>
    <phoneticPr fontId="5"/>
  </si>
  <si>
    <t>　2　適用開始年月日</t>
    <rPh sb="3" eb="5">
      <t>テキヨウ</t>
    </rPh>
    <rPh sb="5" eb="7">
      <t>カイシ</t>
    </rPh>
    <rPh sb="7" eb="10">
      <t>ネンガッピ</t>
    </rPh>
    <phoneticPr fontId="5"/>
  </si>
  <si>
    <t>月</t>
    <rPh sb="0" eb="1">
      <t>ガツ</t>
    </rPh>
    <phoneticPr fontId="5"/>
  </si>
  <si>
    <t>日</t>
    <rPh sb="0" eb="1">
      <t>ニチ</t>
    </rPh>
    <phoneticPr fontId="5"/>
  </si>
  <si>
    <t>（別紙12-２）</t>
    <phoneticPr fontId="5"/>
  </si>
  <si>
    <t>認知症専門ケア加算に係る届出書</t>
    <rPh sb="0" eb="3">
      <t>ニンチショウ</t>
    </rPh>
    <rPh sb="3" eb="5">
      <t>センモン</t>
    </rPh>
    <rPh sb="7" eb="9">
      <t>カサン</t>
    </rPh>
    <rPh sb="10" eb="11">
      <t>カカ</t>
    </rPh>
    <rPh sb="12" eb="15">
      <t>トドケデショ</t>
    </rPh>
    <phoneticPr fontId="5"/>
  </si>
  <si>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5"/>
  </si>
  <si>
    <t>事 業 所 名</t>
    <phoneticPr fontId="5"/>
  </si>
  <si>
    <t>異動等区分</t>
    <phoneticPr fontId="5"/>
  </si>
  <si>
    <t>１　新規</t>
    <phoneticPr fontId="5"/>
  </si>
  <si>
    <t>２　変更</t>
    <phoneticPr fontId="5"/>
  </si>
  <si>
    <t>３　終了</t>
    <phoneticPr fontId="5"/>
  </si>
  <si>
    <t>施 設 種 別</t>
    <rPh sb="0" eb="1">
      <t>セ</t>
    </rPh>
    <rPh sb="2" eb="3">
      <t>セツ</t>
    </rPh>
    <rPh sb="4" eb="5">
      <t>シュ</t>
    </rPh>
    <rPh sb="6" eb="7">
      <t>ベツ</t>
    </rPh>
    <phoneticPr fontId="5"/>
  </si>
  <si>
    <t>１（介護予防）短期入所生活介護　</t>
    <rPh sb="2" eb="4">
      <t>カイゴ</t>
    </rPh>
    <rPh sb="4" eb="6">
      <t>ヨボウ</t>
    </rPh>
    <phoneticPr fontId="5"/>
  </si>
  <si>
    <t>２（介護予防）短期入所療養介護</t>
    <phoneticPr fontId="5"/>
  </si>
  <si>
    <t>４（介護予防）認知症対応型共同生活介護</t>
    <phoneticPr fontId="5"/>
  </si>
  <si>
    <t>５　地域密着型特定施設入居者生活介護　</t>
    <phoneticPr fontId="5"/>
  </si>
  <si>
    <t>６　地域密着型介護老人福祉施設入所者生活介護　</t>
    <phoneticPr fontId="5"/>
  </si>
  <si>
    <t>７　介護老人福祉施設</t>
    <phoneticPr fontId="5"/>
  </si>
  <si>
    <t>８　介護老人保健施設</t>
    <phoneticPr fontId="5"/>
  </si>
  <si>
    <t>９　介護医療院</t>
    <phoneticPr fontId="5"/>
  </si>
  <si>
    <t>届 出 項 目</t>
    <phoneticPr fontId="5"/>
  </si>
  <si>
    <t>１　認知症専門ケア加算（Ⅰ）　　　</t>
    <phoneticPr fontId="5"/>
  </si>
  <si>
    <t>２　認知症専門ケア加算（Ⅱ）</t>
  </si>
  <si>
    <t>有</t>
    <rPh sb="0" eb="1">
      <t>ア</t>
    </rPh>
    <phoneticPr fontId="5"/>
  </si>
  <si>
    <t>・</t>
    <phoneticPr fontId="5"/>
  </si>
  <si>
    <t>無</t>
    <rPh sb="0" eb="1">
      <t>ナ</t>
    </rPh>
    <phoneticPr fontId="5"/>
  </si>
  <si>
    <t>１．認知症専門ケア加算（Ⅰ）に係る届出内容</t>
    <rPh sb="15" eb="16">
      <t>カカ</t>
    </rPh>
    <rPh sb="17" eb="18">
      <t>トド</t>
    </rPh>
    <rPh sb="18" eb="19">
      <t>デ</t>
    </rPh>
    <rPh sb="19" eb="21">
      <t>ナイヨウ</t>
    </rPh>
    <phoneticPr fontId="5"/>
  </si>
  <si>
    <t>(1)</t>
    <phoneticPr fontId="5"/>
  </si>
  <si>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5"/>
  </si>
  <si>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</si>
  <si>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5"/>
  </si>
  <si>
    <t>人</t>
    <rPh sb="0" eb="1">
      <t>ヒト</t>
    </rPh>
    <phoneticPr fontId="5"/>
  </si>
  <si>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5"/>
  </si>
  <si>
    <t>③　②÷①×100</t>
    <phoneticPr fontId="5"/>
  </si>
  <si>
    <t>％</t>
    <phoneticPr fontId="5"/>
  </si>
  <si>
    <t>注　届出日の属する月の前３月の各月末時点の利用者又は入所者の数（訪問サービスでは</t>
    <rPh sb="24" eb="25">
      <t>マタ</t>
    </rPh>
    <rPh sb="26" eb="29">
      <t>ニュウショシャ</t>
    </rPh>
    <rPh sb="32" eb="34">
      <t>ホウモン</t>
    </rPh>
    <phoneticPr fontId="5"/>
  </si>
  <si>
    <t>前３月間の利用実人員数又は利用延べ人数）の平均で算定。</t>
    <phoneticPr fontId="5"/>
  </si>
  <si>
    <t>(2)</t>
    <phoneticPr fontId="5"/>
  </si>
  <si>
    <t>認知症介護に係る専門的な研修を修了している者を、日常生活自立度のランクⅢ、</t>
    <phoneticPr fontId="5"/>
  </si>
  <si>
    <t>Ⅳ又はMに該当する者の数に応じて必要数以上配置し、チームとして専門的な</t>
    <phoneticPr fontId="5"/>
  </si>
  <si>
    <t>認知症ケアを実施している</t>
    <rPh sb="0" eb="3">
      <t>ニンチショウ</t>
    </rPh>
    <rPh sb="6" eb="8">
      <t>ジッシ</t>
    </rPh>
    <phoneticPr fontId="5"/>
  </si>
  <si>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5"/>
  </si>
  <si>
    <t>【参考】</t>
    <rPh sb="1" eb="3">
      <t>サンコウ</t>
    </rPh>
    <phoneticPr fontId="5"/>
  </si>
  <si>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5"/>
  </si>
  <si>
    <t>研修修了者の必要数</t>
    <rPh sb="0" eb="2">
      <t>ケンシュウ</t>
    </rPh>
    <rPh sb="2" eb="5">
      <t>シュウリョウシャ</t>
    </rPh>
    <rPh sb="6" eb="9">
      <t>ヒツヨウスウ</t>
    </rPh>
    <phoneticPr fontId="5"/>
  </si>
  <si>
    <t>20人未満</t>
    <rPh sb="2" eb="3">
      <t>ニン</t>
    </rPh>
    <rPh sb="3" eb="5">
      <t>ミマン</t>
    </rPh>
    <phoneticPr fontId="5"/>
  </si>
  <si>
    <t>１以上</t>
    <rPh sb="1" eb="3">
      <t>イジョウ</t>
    </rPh>
    <phoneticPr fontId="5"/>
  </si>
  <si>
    <t>20以上30未満</t>
    <rPh sb="2" eb="4">
      <t>イジョウ</t>
    </rPh>
    <rPh sb="6" eb="8">
      <t>ミマン</t>
    </rPh>
    <phoneticPr fontId="5"/>
  </si>
  <si>
    <t>２以上</t>
    <rPh sb="1" eb="3">
      <t>イジョウ</t>
    </rPh>
    <phoneticPr fontId="5"/>
  </si>
  <si>
    <t>30以上40未満</t>
    <rPh sb="2" eb="4">
      <t>イジョウ</t>
    </rPh>
    <rPh sb="6" eb="8">
      <t>ミマン</t>
    </rPh>
    <phoneticPr fontId="5"/>
  </si>
  <si>
    <t>３以上</t>
    <rPh sb="1" eb="3">
      <t>イジョウ</t>
    </rPh>
    <phoneticPr fontId="5"/>
  </si>
  <si>
    <t>40以上50未満</t>
    <rPh sb="2" eb="4">
      <t>イジョウ</t>
    </rPh>
    <rPh sb="6" eb="8">
      <t>ミマン</t>
    </rPh>
    <phoneticPr fontId="5"/>
  </si>
  <si>
    <t>４以上</t>
    <rPh sb="1" eb="3">
      <t>イジョウ</t>
    </rPh>
    <phoneticPr fontId="5"/>
  </si>
  <si>
    <t>50以上60未満</t>
    <rPh sb="2" eb="4">
      <t>イジョウ</t>
    </rPh>
    <rPh sb="6" eb="8">
      <t>ミマン</t>
    </rPh>
    <phoneticPr fontId="5"/>
  </si>
  <si>
    <t>５以上</t>
    <rPh sb="1" eb="3">
      <t>イジョウ</t>
    </rPh>
    <phoneticPr fontId="5"/>
  </si>
  <si>
    <t>60以上70未満</t>
    <rPh sb="2" eb="4">
      <t>イジョウ</t>
    </rPh>
    <rPh sb="6" eb="8">
      <t>ミマン</t>
    </rPh>
    <phoneticPr fontId="5"/>
  </si>
  <si>
    <t>６以上</t>
    <rPh sb="1" eb="3">
      <t>イジョウ</t>
    </rPh>
    <phoneticPr fontId="5"/>
  </si>
  <si>
    <t>～</t>
    <phoneticPr fontId="5"/>
  </si>
  <si>
    <t>(3)</t>
    <phoneticPr fontId="5"/>
  </si>
  <si>
    <t>従業者に対して、認知症ケアに関する留意事項の伝達又は技術的指導に係る会議を</t>
    <phoneticPr fontId="5"/>
  </si>
  <si>
    <t>定期的に開催している</t>
    <phoneticPr fontId="5"/>
  </si>
  <si>
    <t>２．認知症専門ケア加算（Ⅱ）に係る届出内容</t>
    <rPh sb="15" eb="16">
      <t>カカ</t>
    </rPh>
    <rPh sb="17" eb="18">
      <t>トド</t>
    </rPh>
    <rPh sb="18" eb="19">
      <t>デ</t>
    </rPh>
    <rPh sb="19" eb="21">
      <t>ナイヨウ</t>
    </rPh>
    <phoneticPr fontId="5"/>
  </si>
  <si>
    <t>認知症専門ケア加算（Ⅰ）の基準のいずれにも該当している</t>
    <phoneticPr fontId="5"/>
  </si>
  <si>
    <t>※認知症専門ケア加算（Ⅰ）に係る届出内容(1)～(3)も記入すること。</t>
    <rPh sb="14" eb="15">
      <t>カカ</t>
    </rPh>
    <rPh sb="16" eb="18">
      <t>トドケデ</t>
    </rPh>
    <rPh sb="18" eb="20">
      <t>ナイヨウ</t>
    </rPh>
    <rPh sb="28" eb="30">
      <t>キニュウ</t>
    </rPh>
    <phoneticPr fontId="5"/>
  </si>
  <si>
    <t>認知症介護の指導に係る専門的な研修を修了している者を１名以上配置し、</t>
    <phoneticPr fontId="5"/>
  </si>
  <si>
    <t>事業所又は施設全体の認知症ケアの指導等を実施している</t>
    <rPh sb="0" eb="3">
      <t>ジギョウショ</t>
    </rPh>
    <rPh sb="3" eb="4">
      <t>マタ</t>
    </rPh>
    <phoneticPr fontId="5"/>
  </si>
  <si>
    <t>事業所又は施設において介護職員、看護職員ごとの認知症ケアに関する研修計画を</t>
    <rPh sb="3" eb="4">
      <t>マタ</t>
    </rPh>
    <rPh sb="5" eb="7">
      <t>シセツ</t>
    </rPh>
    <phoneticPr fontId="5"/>
  </si>
  <si>
    <t>作成し、当該計画に従い、研修を実施又は実施を予定している</t>
    <phoneticPr fontId="5"/>
  </si>
  <si>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5"/>
  </si>
  <si>
    <t>すること。</t>
  </si>
  <si>
    <t>備考２　「認知症介護に係る専門的な研修」とは、認知症介護実践リーダー研修及び認知症看護に係る適切な</t>
    <rPh sb="0" eb="2">
      <t>ビコウ</t>
    </rPh>
    <phoneticPr fontId="5"/>
  </si>
  <si>
    <t>研修を、「認知症介護の指導に係る専門的な研修」とは、認知症介護指導者養成研修及び認知症看護に係る</t>
    <phoneticPr fontId="5"/>
  </si>
  <si>
    <t>適切な研修を指す。</t>
    <phoneticPr fontId="5"/>
  </si>
  <si>
    <t>※認知症看護に係る適切な研修：</t>
    <rPh sb="1" eb="4">
      <t>ニンチショウ</t>
    </rPh>
    <rPh sb="4" eb="6">
      <t>カンゴ</t>
    </rPh>
    <rPh sb="7" eb="8">
      <t>カカ</t>
    </rPh>
    <rPh sb="9" eb="11">
      <t>テキセツ</t>
    </rPh>
    <rPh sb="12" eb="14">
      <t>ケンシュウ</t>
    </rPh>
    <phoneticPr fontId="5"/>
  </si>
  <si>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</si>
  <si>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5"/>
  </si>
  <si>
    <t>　「精神看護」の専門看護師教育課程</t>
    <phoneticPr fontId="5"/>
  </si>
  <si>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5"/>
  </si>
  <si>
    <t>　（認定証が発行されている者に限る）</t>
    <phoneticPr fontId="5"/>
  </si>
  <si>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5"/>
  </si>
  <si>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5"/>
  </si>
  <si>
    <t>護に係る専門的な研修」及び「認知症介護の指導に係る専門的な研修」の修了者をそれぞれ１名配置したこ</t>
    <phoneticPr fontId="5"/>
  </si>
  <si>
    <t>とになる。</t>
    <phoneticPr fontId="5"/>
  </si>
  <si>
    <t>（別紙14－6）</t>
    <phoneticPr fontId="5"/>
  </si>
  <si>
    <t>サービス提供体制強化加算に関する届出書</t>
    <rPh sb="4" eb="6">
      <t>テイキョウ</t>
    </rPh>
    <rPh sb="6" eb="8">
      <t>タイセイ</t>
    </rPh>
    <rPh sb="8" eb="10">
      <t>キョウカ</t>
    </rPh>
    <rPh sb="10" eb="12">
      <t>カサン</t>
    </rPh>
    <rPh sb="13" eb="14">
      <t>カン</t>
    </rPh>
    <rPh sb="16" eb="19">
      <t>トドケデショ</t>
    </rPh>
    <phoneticPr fontId="5"/>
  </si>
  <si>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5"/>
  </si>
  <si>
    <t>1　事 業 所 名</t>
    <phoneticPr fontId="5"/>
  </si>
  <si>
    <t>2　異 動 区 分</t>
    <rPh sb="2" eb="3">
      <t>イ</t>
    </rPh>
    <rPh sb="4" eb="5">
      <t>ドウ</t>
    </rPh>
    <rPh sb="6" eb="7">
      <t>ク</t>
    </rPh>
    <rPh sb="8" eb="9">
      <t>ブン</t>
    </rPh>
    <phoneticPr fontId="5"/>
  </si>
  <si>
    <t>1　新規</t>
    <phoneticPr fontId="5"/>
  </si>
  <si>
    <t>2　変更</t>
    <phoneticPr fontId="5"/>
  </si>
  <si>
    <t>3　終了</t>
    <phoneticPr fontId="5"/>
  </si>
  <si>
    <t>3　施 設 種 別</t>
    <rPh sb="2" eb="3">
      <t>シ</t>
    </rPh>
    <rPh sb="4" eb="5">
      <t>セツ</t>
    </rPh>
    <rPh sb="6" eb="7">
      <t>シュ</t>
    </rPh>
    <rPh sb="8" eb="9">
      <t>ベツ</t>
    </rPh>
    <phoneticPr fontId="5"/>
  </si>
  <si>
    <t>1　（介護予防）特定施設入居者生活介護</t>
    <phoneticPr fontId="5"/>
  </si>
  <si>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5"/>
  </si>
  <si>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5"/>
  </si>
  <si>
    <t>4　届 出 項 目</t>
    <rPh sb="2" eb="3">
      <t>トド</t>
    </rPh>
    <rPh sb="4" eb="5">
      <t>デ</t>
    </rPh>
    <rPh sb="6" eb="7">
      <t>コウ</t>
    </rPh>
    <rPh sb="8" eb="9">
      <t>メ</t>
    </rPh>
    <phoneticPr fontId="5"/>
  </si>
  <si>
    <t>1 サービス提供体制強化加算（Ⅰ）</t>
    <rPh sb="6" eb="8">
      <t>テイキョウ</t>
    </rPh>
    <rPh sb="8" eb="10">
      <t>タイセイ</t>
    </rPh>
    <rPh sb="10" eb="12">
      <t>キョウカ</t>
    </rPh>
    <rPh sb="12" eb="14">
      <t>カサン</t>
    </rPh>
    <phoneticPr fontId="5"/>
  </si>
  <si>
    <t>2 サービス提供体制強化加算（Ⅱ）</t>
    <rPh sb="6" eb="8">
      <t>テイキョウ</t>
    </rPh>
    <rPh sb="8" eb="10">
      <t>タイセイ</t>
    </rPh>
    <rPh sb="10" eb="12">
      <t>キョウカ</t>
    </rPh>
    <rPh sb="12" eb="14">
      <t>カサン</t>
    </rPh>
    <phoneticPr fontId="5"/>
  </si>
  <si>
    <t>3 サービス提供体制強化加算（Ⅲ）</t>
    <rPh sb="6" eb="8">
      <t>テイキョウ</t>
    </rPh>
    <rPh sb="8" eb="10">
      <t>タイセイ</t>
    </rPh>
    <rPh sb="10" eb="12">
      <t>キョウカ</t>
    </rPh>
    <rPh sb="12" eb="14">
      <t>カサン</t>
    </rPh>
    <phoneticPr fontId="5"/>
  </si>
  <si>
    <t>5　介護職員等の状況</t>
    <rPh sb="2" eb="4">
      <t>カイゴ</t>
    </rPh>
    <rPh sb="4" eb="6">
      <t>ショクイン</t>
    </rPh>
    <rPh sb="6" eb="7">
      <t>トウ</t>
    </rPh>
    <rPh sb="8" eb="10">
      <t>ジョウキョウ</t>
    </rPh>
    <phoneticPr fontId="5"/>
  </si>
  <si>
    <t>（１）サービス提供体制強化加算（Ⅰ）</t>
    <rPh sb="7" eb="9">
      <t>テイキョウ</t>
    </rPh>
    <rPh sb="9" eb="11">
      <t>タイセイ</t>
    </rPh>
    <rPh sb="11" eb="13">
      <t>キョウカ</t>
    </rPh>
    <rPh sb="13" eb="15">
      <t>カサン</t>
    </rPh>
    <phoneticPr fontId="5"/>
  </si>
  <si>
    <t>介護福祉士等の
状況</t>
    <rPh sb="0" eb="2">
      <t>カイゴ</t>
    </rPh>
    <rPh sb="2" eb="5">
      <t>フクシシ</t>
    </rPh>
    <rPh sb="5" eb="6">
      <t>トウ</t>
    </rPh>
    <rPh sb="8" eb="10">
      <t>ジョウキョウ</t>
    </rPh>
    <phoneticPr fontId="5"/>
  </si>
  <si>
    <t>①に占める②の割合が70％以上</t>
    <rPh sb="2" eb="3">
      <t>シ</t>
    </rPh>
    <rPh sb="7" eb="9">
      <t>ワリアイ</t>
    </rPh>
    <rPh sb="13" eb="15">
      <t>イジョウ</t>
    </rPh>
    <phoneticPr fontId="5"/>
  </si>
  <si>
    <t>①</t>
    <phoneticPr fontId="5"/>
  </si>
  <si>
    <t>介護職員の総数（常勤換算）</t>
    <rPh sb="0" eb="2">
      <t>カイゴ</t>
    </rPh>
    <rPh sb="2" eb="4">
      <t>ショクイン</t>
    </rPh>
    <rPh sb="5" eb="7">
      <t>ソウスウ</t>
    </rPh>
    <rPh sb="8" eb="10">
      <t>ジョウキン</t>
    </rPh>
    <rPh sb="10" eb="12">
      <t>カンサン</t>
    </rPh>
    <phoneticPr fontId="5"/>
  </si>
  <si>
    <t>②</t>
    <phoneticPr fontId="5"/>
  </si>
  <si>
    <t>①のうち介護福祉士の総数（常勤換算）</t>
    <rPh sb="4" eb="6">
      <t>カイゴ</t>
    </rPh>
    <rPh sb="6" eb="9">
      <t>フクシシ</t>
    </rPh>
    <rPh sb="10" eb="12">
      <t>ソウスウ</t>
    </rPh>
    <rPh sb="13" eb="15">
      <t>ジョウキン</t>
    </rPh>
    <rPh sb="15" eb="17">
      <t>カンサン</t>
    </rPh>
    <phoneticPr fontId="5"/>
  </si>
  <si>
    <t>又は</t>
    <rPh sb="0" eb="1">
      <t>マタ</t>
    </rPh>
    <phoneticPr fontId="5"/>
  </si>
  <si>
    <t>①に占める③の割合が25％以上</t>
    <rPh sb="2" eb="3">
      <t>シ</t>
    </rPh>
    <rPh sb="7" eb="9">
      <t>ワリアイ</t>
    </rPh>
    <rPh sb="13" eb="15">
      <t>イジョウ</t>
    </rPh>
    <phoneticPr fontId="5"/>
  </si>
  <si>
    <t>③</t>
    <phoneticPr fontId="5"/>
  </si>
  <si>
    <t>①のうち勤続年数10年以上の介護福祉士の総数（常勤換算）</t>
    <rPh sb="4" eb="6">
      <t>キンゾク</t>
    </rPh>
    <rPh sb="6" eb="8">
      <t>ネンスウ</t>
    </rPh>
    <rPh sb="10" eb="13">
      <t>ネンイジョウ</t>
    </rPh>
    <rPh sb="14" eb="16">
      <t>カイゴ</t>
    </rPh>
    <rPh sb="16" eb="19">
      <t>フクシシ</t>
    </rPh>
    <phoneticPr fontId="5"/>
  </si>
  <si>
    <t>サービスの質の向上に資する
取組の状況</t>
    <rPh sb="5" eb="6">
      <t>シツ</t>
    </rPh>
    <rPh sb="7" eb="9">
      <t>コウジョウ</t>
    </rPh>
    <rPh sb="10" eb="11">
      <t>シ</t>
    </rPh>
    <rPh sb="14" eb="15">
      <t>ト</t>
    </rPh>
    <rPh sb="15" eb="16">
      <t>ク</t>
    </rPh>
    <rPh sb="17" eb="19">
      <t>ジョウキョウ</t>
    </rPh>
    <phoneticPr fontId="5"/>
  </si>
  <si>
    <t>　※（介護予防）特定施設入居者生活介護、地域密着型特定施設入居者生活介護は記載</t>
    <rPh sb="37" eb="39">
      <t>キサイ</t>
    </rPh>
    <phoneticPr fontId="5"/>
  </si>
  <si>
    <t>（２）サービス提供体制強化加算（Ⅱ）</t>
    <rPh sb="7" eb="9">
      <t>テイキョウ</t>
    </rPh>
    <rPh sb="9" eb="11">
      <t>タイセイ</t>
    </rPh>
    <rPh sb="11" eb="13">
      <t>キョウカ</t>
    </rPh>
    <rPh sb="13" eb="15">
      <t>カサン</t>
    </rPh>
    <phoneticPr fontId="5"/>
  </si>
  <si>
    <t>①に占める②の割合が60％以上</t>
    <rPh sb="2" eb="3">
      <t>シ</t>
    </rPh>
    <rPh sb="7" eb="9">
      <t>ワリアイ</t>
    </rPh>
    <rPh sb="13" eb="15">
      <t>イジョウ</t>
    </rPh>
    <phoneticPr fontId="5"/>
  </si>
  <si>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5"/>
  </si>
  <si>
    <t xml:space="preserve"> 　　※介護福祉士等の状況、常勤職員の状況、勤続年数の状況のうち、いずれか１つを満たすこと。</t>
    <phoneticPr fontId="5"/>
  </si>
  <si>
    <t>①に占める②の割合が50％以上</t>
    <rPh sb="2" eb="3">
      <t>シ</t>
    </rPh>
    <rPh sb="7" eb="9">
      <t>ワリアイ</t>
    </rPh>
    <rPh sb="13" eb="15">
      <t>イジョウ</t>
    </rPh>
    <phoneticPr fontId="5"/>
  </si>
  <si>
    <t>常勤職員の
状況</t>
    <rPh sb="0" eb="2">
      <t>ジョウキン</t>
    </rPh>
    <rPh sb="2" eb="4">
      <t>ショクイン</t>
    </rPh>
    <rPh sb="6" eb="8">
      <t>ジョウキョウ</t>
    </rPh>
    <phoneticPr fontId="5"/>
  </si>
  <si>
    <t>①に占める②の割合が75％以上</t>
    <rPh sb="2" eb="3">
      <t>シ</t>
    </rPh>
    <rPh sb="7" eb="9">
      <t>ワリアイ</t>
    </rPh>
    <rPh sb="13" eb="15">
      <t>イジョウ</t>
    </rPh>
    <phoneticPr fontId="5"/>
  </si>
  <si>
    <t>看護・介護職員の総数（常勤換算）</t>
    <rPh sb="0" eb="2">
      <t>カンゴ</t>
    </rPh>
    <rPh sb="3" eb="5">
      <t>カイゴ</t>
    </rPh>
    <rPh sb="5" eb="7">
      <t>ショクイン</t>
    </rPh>
    <rPh sb="8" eb="10">
      <t>ソウスウ</t>
    </rPh>
    <rPh sb="11" eb="13">
      <t>ジョウキン</t>
    </rPh>
    <rPh sb="13" eb="15">
      <t>カンサン</t>
    </rPh>
    <phoneticPr fontId="5"/>
  </si>
  <si>
    <t>①のうち常勤の者の総数（常勤換算）</t>
    <rPh sb="4" eb="6">
      <t>ジョウキン</t>
    </rPh>
    <phoneticPr fontId="5"/>
  </si>
  <si>
    <t>勤続年数の状況</t>
    <rPh sb="0" eb="2">
      <t>キンゾク</t>
    </rPh>
    <rPh sb="2" eb="4">
      <t>ネンスウ</t>
    </rPh>
    <rPh sb="5" eb="7">
      <t>ジョウキョウ</t>
    </rPh>
    <phoneticPr fontId="5"/>
  </si>
  <si>
    <t>①に占める②の割合が30％以上</t>
    <rPh sb="2" eb="3">
      <t>シ</t>
    </rPh>
    <rPh sb="7" eb="9">
      <t>ワリアイ</t>
    </rPh>
    <rPh sb="13" eb="15">
      <t>イジョウ</t>
    </rPh>
    <phoneticPr fontId="5"/>
  </si>
  <si>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5"/>
  </si>
  <si>
    <t>①のうち勤続年数７年以上の者の総数
（常勤換算）</t>
    <phoneticPr fontId="5"/>
  </si>
  <si>
    <t>備考</t>
    <rPh sb="0" eb="2">
      <t>ビコウ</t>
    </rPh>
    <phoneticPr fontId="5"/>
  </si>
  <si>
    <t>要件を満たすことが分かる根拠書類を準備し、指定権者からの求めがあった場合には、速やかに提出すること。</t>
    <phoneticPr fontId="5"/>
  </si>
  <si>
    <t>（別紙28）</t>
    <phoneticPr fontId="5"/>
  </si>
  <si>
    <t>令和　　年　　月　　日</t>
    <rPh sb="4" eb="5">
      <t>ネン</t>
    </rPh>
    <rPh sb="7" eb="8">
      <t>ガツ</t>
    </rPh>
    <rPh sb="10" eb="11">
      <t>ニチ</t>
    </rPh>
    <phoneticPr fontId="5"/>
  </si>
  <si>
    <t>生産性向上推進体制加算に係る届出書</t>
    <rPh sb="0" eb="3">
      <t>セイサンセイ</t>
    </rPh>
    <rPh sb="3" eb="11">
      <t>コウジョウスイシンタイセイカサン</t>
    </rPh>
    <rPh sb="9" eb="11">
      <t>カサン</t>
    </rPh>
    <rPh sb="12" eb="13">
      <t>カカ</t>
    </rPh>
    <rPh sb="14" eb="17">
      <t>トドケデショ</t>
    </rPh>
    <phoneticPr fontId="5"/>
  </si>
  <si>
    <t>異動等区分</t>
  </si>
  <si>
    <t>　1　新規　2　変更　3　終了</t>
    <phoneticPr fontId="5"/>
  </si>
  <si>
    <t>施 設 種 別</t>
    <rPh sb="0" eb="1">
      <t>シ</t>
    </rPh>
    <rPh sb="2" eb="3">
      <t>セツ</t>
    </rPh>
    <rPh sb="4" eb="5">
      <t>タネ</t>
    </rPh>
    <rPh sb="6" eb="7">
      <t>ベツ</t>
    </rPh>
    <phoneticPr fontId="5"/>
  </si>
  <si>
    <t>１　短期入所生活介護</t>
    <rPh sb="2" eb="6">
      <t>タンキニュウショ</t>
    </rPh>
    <rPh sb="6" eb="8">
      <t>セイカツ</t>
    </rPh>
    <rPh sb="8" eb="10">
      <t>カイゴ</t>
    </rPh>
    <phoneticPr fontId="5"/>
  </si>
  <si>
    <t>２　短期入所療養介護</t>
    <rPh sb="2" eb="4">
      <t>タンキ</t>
    </rPh>
    <rPh sb="4" eb="6">
      <t>ニュウショ</t>
    </rPh>
    <rPh sb="6" eb="8">
      <t>リョウヨウ</t>
    </rPh>
    <rPh sb="8" eb="10">
      <t>カイゴ</t>
    </rPh>
    <phoneticPr fontId="5"/>
  </si>
  <si>
    <t>３　特定施設入居者生活介護</t>
    <phoneticPr fontId="5"/>
  </si>
  <si>
    <t>４　小規模多機能型居宅介護</t>
    <phoneticPr fontId="5"/>
  </si>
  <si>
    <t>５　認知症対応型共同生活介護</t>
    <phoneticPr fontId="5"/>
  </si>
  <si>
    <t>６　地域密着型特定施設入居者生活介護</t>
    <rPh sb="2" eb="7">
      <t>チイキミッチャクガタ</t>
    </rPh>
    <phoneticPr fontId="5"/>
  </si>
  <si>
    <t>７　地域密着型介護老人福祉施設</t>
    <phoneticPr fontId="5"/>
  </si>
  <si>
    <t>８　看護小規模多機能型居宅介護</t>
    <phoneticPr fontId="5"/>
  </si>
  <si>
    <t>９　介護老人福祉施設</t>
    <phoneticPr fontId="5"/>
  </si>
  <si>
    <t>10　介護老人保健施設</t>
    <rPh sb="3" eb="5">
      <t>カイゴ</t>
    </rPh>
    <rPh sb="5" eb="7">
      <t>ロウジン</t>
    </rPh>
    <rPh sb="7" eb="9">
      <t>ホケン</t>
    </rPh>
    <rPh sb="9" eb="11">
      <t>シセツ</t>
    </rPh>
    <phoneticPr fontId="5"/>
  </si>
  <si>
    <t>11　介護医療院</t>
    <rPh sb="3" eb="5">
      <t>カイゴ</t>
    </rPh>
    <rPh sb="5" eb="7">
      <t>イリョウ</t>
    </rPh>
    <rPh sb="7" eb="8">
      <t>イン</t>
    </rPh>
    <phoneticPr fontId="5"/>
  </si>
  <si>
    <t>12　介護予防短期入所生活介護</t>
    <rPh sb="3" eb="5">
      <t>カイゴ</t>
    </rPh>
    <rPh sb="5" eb="7">
      <t>ヨボウ</t>
    </rPh>
    <rPh sb="7" eb="15">
      <t>タンキニュウショセイカツカイゴ</t>
    </rPh>
    <phoneticPr fontId="5"/>
  </si>
  <si>
    <t>13　介護予防短期入所療養介護</t>
    <rPh sb="3" eb="5">
      <t>カイゴ</t>
    </rPh>
    <rPh sb="5" eb="7">
      <t>ヨボウ</t>
    </rPh>
    <rPh sb="7" eb="9">
      <t>タンキ</t>
    </rPh>
    <rPh sb="9" eb="11">
      <t>ニュウショ</t>
    </rPh>
    <rPh sb="11" eb="13">
      <t>リョウヨウ</t>
    </rPh>
    <rPh sb="13" eb="15">
      <t>カイゴ</t>
    </rPh>
    <phoneticPr fontId="5"/>
  </si>
  <si>
    <t>14　介護予防特定施設入居者生活介護</t>
    <phoneticPr fontId="5"/>
  </si>
  <si>
    <t>15　介護予防小規模多機能型居宅介護</t>
    <phoneticPr fontId="5"/>
  </si>
  <si>
    <t>16　介護予防認知症対応型共同生活介護</t>
    <phoneticPr fontId="5"/>
  </si>
  <si>
    <t>届出区分</t>
    <rPh sb="0" eb="2">
      <t>トドケデ</t>
    </rPh>
    <rPh sb="2" eb="4">
      <t>クブン</t>
    </rPh>
    <phoneticPr fontId="5"/>
  </si>
  <si>
    <t>１　生産性向上推進体制加算（Ⅰ）　２　生産性向上推進体制加算（Ⅱ）</t>
    <phoneticPr fontId="5"/>
  </si>
  <si>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5"/>
  </si>
  <si>
    <t>① 加算（Ⅱ）のデータ等により業務改善の取組による成果を確認</t>
    <phoneticPr fontId="5"/>
  </si>
  <si>
    <t>有・無</t>
    <rPh sb="0" eb="1">
      <t>ウ</t>
    </rPh>
    <rPh sb="2" eb="3">
      <t>ム</t>
    </rPh>
    <phoneticPr fontId="5"/>
  </si>
  <si>
    <t>② 以下のⅰ～ⅲの項目の機器をすべて使用</t>
    <rPh sb="2" eb="4">
      <t>イカ</t>
    </rPh>
    <rPh sb="9" eb="11">
      <t>コウモク</t>
    </rPh>
    <rPh sb="12" eb="14">
      <t>キキ</t>
    </rPh>
    <rPh sb="18" eb="20">
      <t>シヨウ</t>
    </rPh>
    <phoneticPr fontId="5"/>
  </si>
  <si>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5"/>
  </si>
  <si>
    <t xml:space="preserve">　ⅱ 職員全員がインカム等のICTを使用 </t>
    <rPh sb="3" eb="5">
      <t>ショクイン</t>
    </rPh>
    <rPh sb="5" eb="7">
      <t>ゼンイン</t>
    </rPh>
    <rPh sb="12" eb="13">
      <t>トウ</t>
    </rPh>
    <rPh sb="18" eb="20">
      <t>シヨウ</t>
    </rPh>
    <phoneticPr fontId="5"/>
  </si>
  <si>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5"/>
  </si>
  <si>
    <t>（導入機器）</t>
    <rPh sb="1" eb="3">
      <t>ドウニュウ</t>
    </rPh>
    <rPh sb="3" eb="5">
      <t>キキ</t>
    </rPh>
    <phoneticPr fontId="5"/>
  </si>
  <si>
    <t>　</t>
    <phoneticPr fontId="5"/>
  </si>
  <si>
    <t>名　称</t>
    <rPh sb="0" eb="1">
      <t>ナ</t>
    </rPh>
    <rPh sb="2" eb="3">
      <t>ショウ</t>
    </rPh>
    <phoneticPr fontId="5"/>
  </si>
  <si>
    <t>製造事業者</t>
    <rPh sb="0" eb="2">
      <t>セイゾウ</t>
    </rPh>
    <rPh sb="2" eb="5">
      <t>ジギョウシャ</t>
    </rPh>
    <phoneticPr fontId="5"/>
  </si>
  <si>
    <t>用　途</t>
    <rPh sb="0" eb="1">
      <t>ヨウ</t>
    </rPh>
    <rPh sb="2" eb="3">
      <t>ト</t>
    </rPh>
    <phoneticPr fontId="5"/>
  </si>
  <si>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5"/>
  </si>
  <si>
    <t>④ 利用者の安全並びに介護サービスの質の確保及び職員の負担軽減に資する方策を検討するため</t>
    <phoneticPr fontId="5"/>
  </si>
  <si>
    <t>　 の委員会（以下「委員会」という。）において、以下のすべての項目について必要な検討を行い、</t>
    <phoneticPr fontId="5"/>
  </si>
  <si>
    <t>　 当該項目の実施を確認</t>
    <phoneticPr fontId="5"/>
  </si>
  <si>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5"/>
  </si>
  <si>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5"/>
  </si>
  <si>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5"/>
  </si>
  <si>
    <t>　 員に対する教育の実施</t>
    <phoneticPr fontId="5"/>
  </si>
  <si>
    <t>生産性向上推進体制加算（Ⅱ）に係る届出</t>
    <rPh sb="0" eb="3">
      <t>セイサンセイ</t>
    </rPh>
    <rPh sb="3" eb="11">
      <t>コウジョウスイシンタイセイカサン</t>
    </rPh>
    <rPh sb="15" eb="16">
      <t>カカ</t>
    </rPh>
    <rPh sb="17" eb="19">
      <t>トドケデ</t>
    </rPh>
    <phoneticPr fontId="5"/>
  </si>
  <si>
    <t>① 以下のⅰ～ⅲの項目の機器のうち１つ以上を使用</t>
    <rPh sb="2" eb="4">
      <t>イカ</t>
    </rPh>
    <rPh sb="9" eb="11">
      <t>コウモク</t>
    </rPh>
    <rPh sb="12" eb="14">
      <t>キキ</t>
    </rPh>
    <rPh sb="19" eb="21">
      <t>イジョウ</t>
    </rPh>
    <rPh sb="22" eb="24">
      <t>シヨウ</t>
    </rPh>
    <phoneticPr fontId="5"/>
  </si>
  <si>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5"/>
  </si>
  <si>
    <t>　入所（利用）者数</t>
    <rPh sb="1" eb="3">
      <t>ニュウショ</t>
    </rPh>
    <rPh sb="4" eb="6">
      <t>リヨウ</t>
    </rPh>
    <rPh sb="7" eb="8">
      <t>シャ</t>
    </rPh>
    <rPh sb="8" eb="9">
      <t>スウ</t>
    </rPh>
    <phoneticPr fontId="5"/>
  </si>
  <si>
    <t>　見守り機器を導入して見守りを行っている対象者数</t>
    <phoneticPr fontId="5"/>
  </si>
  <si>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5"/>
  </si>
  <si>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5"/>
  </si>
  <si>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5"/>
  </si>
  <si>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5"/>
  </si>
  <si>
    <t>　　　指定権者からの求めがあった場合には、速やかに提出すること。</t>
    <phoneticPr fontId="5"/>
  </si>
  <si>
    <t>備考３　本加算を算定する場合は、事業年度毎に取組の実績をオンラインで厚生労働省に報告すること。</t>
    <rPh sb="0" eb="2">
      <t>ビコウ</t>
    </rPh>
    <phoneticPr fontId="5"/>
  </si>
  <si>
    <t>備考４　届出にあたっては、別途通知（「生産性向上推進体制加算に関する基本的考え方並びに事務処理手順及び様式例</t>
    <rPh sb="0" eb="2">
      <t>ビコウ</t>
    </rPh>
    <phoneticPr fontId="5"/>
  </si>
  <si>
    <t>　　　等の提示について」）を参照すること。</t>
    <phoneticPr fontId="5"/>
  </si>
  <si>
    <t>（別紙32）</t>
    <phoneticPr fontId="5"/>
  </si>
  <si>
    <t>入居継続支援加算に係る届出書</t>
    <rPh sb="0" eb="2">
      <t>ニュウキョ</t>
    </rPh>
    <rPh sb="2" eb="4">
      <t>ケイゾク</t>
    </rPh>
    <rPh sb="4" eb="6">
      <t>シエン</t>
    </rPh>
    <rPh sb="6" eb="8">
      <t>カサン</t>
    </rPh>
    <rPh sb="9" eb="10">
      <t>カカ</t>
    </rPh>
    <rPh sb="11" eb="13">
      <t>トドケデ</t>
    </rPh>
    <rPh sb="13" eb="14">
      <t>ショ</t>
    </rPh>
    <phoneticPr fontId="5"/>
  </si>
  <si>
    <t>3　施 設 種 別</t>
    <rPh sb="2" eb="3">
      <t>シ</t>
    </rPh>
    <rPh sb="4" eb="5">
      <t>セツ</t>
    </rPh>
    <rPh sb="6" eb="7">
      <t>タネ</t>
    </rPh>
    <rPh sb="8" eb="9">
      <t>ベツ</t>
    </rPh>
    <phoneticPr fontId="5"/>
  </si>
  <si>
    <t>1 　特定施設入居者生活介護</t>
    <phoneticPr fontId="5"/>
  </si>
  <si>
    <t>2 　地域密着型特定施設入居者生活介護</t>
    <phoneticPr fontId="5"/>
  </si>
  <si>
    <t>4　届 出 区 分</t>
    <rPh sb="2" eb="3">
      <t>トドケ</t>
    </rPh>
    <rPh sb="4" eb="5">
      <t>デ</t>
    </rPh>
    <rPh sb="6" eb="7">
      <t>ク</t>
    </rPh>
    <rPh sb="8" eb="9">
      <t>ブン</t>
    </rPh>
    <phoneticPr fontId="5"/>
  </si>
  <si>
    <t>1　入居継続支援加算（Ⅰ）</t>
    <phoneticPr fontId="5"/>
  </si>
  <si>
    <t>2　入居継続支援加算（Ⅱ）</t>
    <phoneticPr fontId="5"/>
  </si>
  <si>
    <t>4　入居継続支援加算（Ⅰ）に係る届出</t>
    <rPh sb="2" eb="4">
      <t>ニュウキョ</t>
    </rPh>
    <rPh sb="4" eb="6">
      <t>ケイゾク</t>
    </rPh>
    <rPh sb="6" eb="8">
      <t>シエン</t>
    </rPh>
    <rPh sb="8" eb="10">
      <t>カサン</t>
    </rPh>
    <rPh sb="14" eb="15">
      <t>カカワ</t>
    </rPh>
    <rPh sb="16" eb="18">
      <t>トドケデ</t>
    </rPh>
    <phoneticPr fontId="5"/>
  </si>
  <si>
    <t>入居者の状況及び介護福祉士の状況
　</t>
    <rPh sb="4" eb="5">
      <t>ジョウ</t>
    </rPh>
    <rPh sb="6" eb="7">
      <t>オヨ</t>
    </rPh>
    <rPh sb="8" eb="10">
      <t>カイゴ</t>
    </rPh>
    <rPh sb="10" eb="11">
      <t>フク</t>
    </rPh>
    <rPh sb="14" eb="15">
      <t>ジョウ</t>
    </rPh>
    <rPh sb="15" eb="16">
      <t>キョウ</t>
    </rPh>
    <phoneticPr fontId="5"/>
  </si>
  <si>
    <t>入居者の状況</t>
    <rPh sb="0" eb="3">
      <t>ニュウキョシャ</t>
    </rPh>
    <rPh sb="4" eb="6">
      <t>ジョウキョウ</t>
    </rPh>
    <phoneticPr fontId="5"/>
  </si>
  <si>
    <t>　入居者（要介護）総数</t>
    <rPh sb="1" eb="3">
      <t>ニュウキョ</t>
    </rPh>
    <rPh sb="3" eb="4">
      <t>シャ</t>
    </rPh>
    <rPh sb="5" eb="8">
      <t>ヨウカイゴ</t>
    </rPh>
    <rPh sb="9" eb="11">
      <t>ソウスウ</t>
    </rPh>
    <phoneticPr fontId="5"/>
  </si>
  <si>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5"/>
  </si>
  <si>
    <t>→</t>
    <phoneticPr fontId="5"/>
  </si>
  <si>
    <t>　又は</t>
    <rPh sb="1" eb="2">
      <t>マタ</t>
    </rPh>
    <phoneticPr fontId="5"/>
  </si>
  <si>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5"/>
  </si>
  <si>
    <t>①に占める③の割合が
15％以上</t>
    <rPh sb="2" eb="3">
      <t>シ</t>
    </rPh>
    <rPh sb="7" eb="8">
      <t>ワリ</t>
    </rPh>
    <rPh sb="8" eb="9">
      <t>ゴウ</t>
    </rPh>
    <rPh sb="14" eb="16">
      <t>イジョウ</t>
    </rPh>
    <phoneticPr fontId="5"/>
  </si>
  <si>
    <t>看護職員の状況</t>
    <rPh sb="0" eb="2">
      <t>カンゴ</t>
    </rPh>
    <rPh sb="2" eb="4">
      <t>ショクイン</t>
    </rPh>
    <rPh sb="5" eb="7">
      <t>ジョウキョウ</t>
    </rPh>
    <phoneticPr fontId="5"/>
  </si>
  <si>
    <t>④</t>
    <phoneticPr fontId="5"/>
  </si>
  <si>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5"/>
  </si>
  <si>
    <t>※④は、③が「有」に該当する場合のみ届け出ること。</t>
    <rPh sb="7" eb="8">
      <t>ア</t>
    </rPh>
    <rPh sb="10" eb="12">
      <t>ガイトウ</t>
    </rPh>
    <rPh sb="14" eb="16">
      <t>バアイ</t>
    </rPh>
    <rPh sb="18" eb="19">
      <t>トド</t>
    </rPh>
    <rPh sb="20" eb="21">
      <t>デ</t>
    </rPh>
    <phoneticPr fontId="5"/>
  </si>
  <si>
    <t>介護福祉士の割合</t>
    <rPh sb="0" eb="2">
      <t>カイゴ</t>
    </rPh>
    <rPh sb="2" eb="5">
      <t>フクシシ</t>
    </rPh>
    <rPh sb="6" eb="8">
      <t>ワリアイ</t>
    </rPh>
    <phoneticPr fontId="5"/>
  </si>
  <si>
    <t>⑤</t>
    <phoneticPr fontId="5"/>
  </si>
  <si>
    <t>　介護福祉士数</t>
    <phoneticPr fontId="5"/>
  </si>
  <si>
    <t>　常勤換算</t>
    <rPh sb="1" eb="3">
      <t>ジョウキン</t>
    </rPh>
    <rPh sb="3" eb="5">
      <t>カンサン</t>
    </rPh>
    <phoneticPr fontId="5"/>
  </si>
  <si>
    <t>介護福祉士数：
入所者数が
１：６以上</t>
    <rPh sb="0" eb="2">
      <t>カイゴ</t>
    </rPh>
    <rPh sb="2" eb="5">
      <t>フクシシ</t>
    </rPh>
    <rPh sb="5" eb="6">
      <t>スウ</t>
    </rPh>
    <rPh sb="8" eb="11">
      <t>ニュウショシャ</t>
    </rPh>
    <rPh sb="11" eb="12">
      <t>スウ</t>
    </rPh>
    <rPh sb="17" eb="19">
      <t>イジョウ</t>
    </rPh>
    <phoneticPr fontId="5"/>
  </si>
  <si>
    <t>事業所の状況</t>
    <rPh sb="0" eb="3">
      <t>ジギョウショ</t>
    </rPh>
    <rPh sb="4" eb="6">
      <t>ジョウキョウ</t>
    </rPh>
    <phoneticPr fontId="5"/>
  </si>
  <si>
    <t>⑥</t>
    <phoneticPr fontId="5"/>
  </si>
  <si>
    <t>　人員基準欠如に該当していない。</t>
    <phoneticPr fontId="5"/>
  </si>
  <si>
    <t>5　入居継続支援加算（Ⅱ）に係る届出</t>
    <rPh sb="2" eb="4">
      <t>ニュウキョ</t>
    </rPh>
    <rPh sb="4" eb="6">
      <t>ケイゾク</t>
    </rPh>
    <rPh sb="6" eb="8">
      <t>シエン</t>
    </rPh>
    <rPh sb="8" eb="10">
      <t>カサン</t>
    </rPh>
    <rPh sb="14" eb="15">
      <t>カカワ</t>
    </rPh>
    <rPh sb="16" eb="18">
      <t>トドケデ</t>
    </rPh>
    <phoneticPr fontId="5"/>
  </si>
  <si>
    <t>①に占める②の割合が
５％以上</t>
    <rPh sb="2" eb="3">
      <t>シ</t>
    </rPh>
    <rPh sb="7" eb="8">
      <t>ワリ</t>
    </rPh>
    <rPh sb="8" eb="9">
      <t>ゴウ</t>
    </rPh>
    <rPh sb="13" eb="15">
      <t>イジョウ</t>
    </rPh>
    <phoneticPr fontId="5"/>
  </si>
  <si>
    <t>①に占める③の割合が
５％以上</t>
    <rPh sb="2" eb="3">
      <t>シ</t>
    </rPh>
    <rPh sb="7" eb="8">
      <t>ワリ</t>
    </rPh>
    <rPh sb="8" eb="9">
      <t>ゴウ</t>
    </rPh>
    <rPh sb="13" eb="15">
      <t>イジョウ</t>
    </rPh>
    <phoneticPr fontId="5"/>
  </si>
  <si>
    <t>※④は、③が「有」の場合に届け出ること。</t>
    <rPh sb="7" eb="8">
      <t>ア</t>
    </rPh>
    <rPh sb="10" eb="12">
      <t>バアイ</t>
    </rPh>
    <rPh sb="13" eb="14">
      <t>トド</t>
    </rPh>
    <rPh sb="15" eb="16">
      <t>デ</t>
    </rPh>
    <phoneticPr fontId="5"/>
  </si>
  <si>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5"/>
  </si>
  <si>
    <t>（別紙32－２）</t>
    <rPh sb="1" eb="3">
      <t>ベッシ</t>
    </rPh>
    <phoneticPr fontId="5"/>
  </si>
  <si>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5"/>
  </si>
  <si>
    <t>　5-1　入居継続支援加算（Ⅰ）に係る届出</t>
    <rPh sb="5" eb="7">
      <t>ニュウキョ</t>
    </rPh>
    <rPh sb="7" eb="9">
      <t>ケイゾク</t>
    </rPh>
    <rPh sb="9" eb="11">
      <t>シエン</t>
    </rPh>
    <rPh sb="11" eb="13">
      <t>カサン</t>
    </rPh>
    <rPh sb="17" eb="18">
      <t>カカ</t>
    </rPh>
    <rPh sb="19" eb="21">
      <t>トドケデ</t>
    </rPh>
    <phoneticPr fontId="5"/>
  </si>
  <si>
    <t>入居者（要介護）総数</t>
    <rPh sb="0" eb="2">
      <t>ニュウキョ</t>
    </rPh>
    <rPh sb="2" eb="3">
      <t>シャ</t>
    </rPh>
    <rPh sb="4" eb="7">
      <t>ヨウカイゴ</t>
    </rPh>
    <rPh sb="8" eb="10">
      <t>ソウスウ</t>
    </rPh>
    <phoneticPr fontId="5"/>
  </si>
  <si>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5"/>
  </si>
  <si>
    <t>①に占める②の割合が
１５％以上</t>
    <rPh sb="2" eb="3">
      <t>シ</t>
    </rPh>
    <rPh sb="7" eb="8">
      <t>ワリ</t>
    </rPh>
    <rPh sb="8" eb="9">
      <t>ゴウ</t>
    </rPh>
    <rPh sb="14" eb="16">
      <t>イジョウ</t>
    </rPh>
    <phoneticPr fontId="5"/>
  </si>
  <si>
    <t>①に占める③の割合が
１５％以上</t>
    <rPh sb="2" eb="3">
      <t>シ</t>
    </rPh>
    <rPh sb="7" eb="8">
      <t>ワリ</t>
    </rPh>
    <rPh sb="8" eb="9">
      <t>ゴウ</t>
    </rPh>
    <rPh sb="14" eb="16">
      <t>イジョウ</t>
    </rPh>
    <phoneticPr fontId="5"/>
  </si>
  <si>
    <t>介護福祉士数：入所者数が
１：７以上</t>
    <rPh sb="0" eb="2">
      <t>カイゴ</t>
    </rPh>
    <rPh sb="2" eb="5">
      <t>フクシシ</t>
    </rPh>
    <rPh sb="5" eb="6">
      <t>スウ</t>
    </rPh>
    <rPh sb="7" eb="10">
      <t>ニュウショシャ</t>
    </rPh>
    <rPh sb="10" eb="11">
      <t>スウ</t>
    </rPh>
    <rPh sb="16" eb="18">
      <t>イジョウ</t>
    </rPh>
    <phoneticPr fontId="5"/>
  </si>
  <si>
    <t>　5-2　入居継続支援加算（Ⅱ）に係る届出</t>
    <rPh sb="5" eb="7">
      <t>ニュウキョ</t>
    </rPh>
    <rPh sb="7" eb="9">
      <t>ケイゾク</t>
    </rPh>
    <rPh sb="9" eb="11">
      <t>シエン</t>
    </rPh>
    <rPh sb="11" eb="13">
      <t>カサン</t>
    </rPh>
    <rPh sb="17" eb="18">
      <t>カカ</t>
    </rPh>
    <rPh sb="19" eb="21">
      <t>トドケデ</t>
    </rPh>
    <phoneticPr fontId="5"/>
  </si>
  <si>
    <t>①に占める②の割合が５％以上</t>
    <rPh sb="2" eb="3">
      <t>シ</t>
    </rPh>
    <rPh sb="7" eb="8">
      <t>ワリ</t>
    </rPh>
    <rPh sb="8" eb="9">
      <t>ゴウ</t>
    </rPh>
    <rPh sb="12" eb="14">
      <t>イジョウ</t>
    </rPh>
    <phoneticPr fontId="5"/>
  </si>
  <si>
    <t>　5　テクノロ
　　ジーの使用
　　状況</t>
    <rPh sb="13" eb="15">
      <t>シヨウ</t>
    </rPh>
    <rPh sb="18" eb="20">
      <t>ジョウキョウ</t>
    </rPh>
    <phoneticPr fontId="5"/>
  </si>
  <si>
    <t>以下の①から④の取組をすべて実施していること。</t>
    <rPh sb="0" eb="2">
      <t>イカ</t>
    </rPh>
    <rPh sb="8" eb="10">
      <t>トリクミ</t>
    </rPh>
    <rPh sb="14" eb="16">
      <t>ジッシ</t>
    </rPh>
    <phoneticPr fontId="5"/>
  </si>
  <si>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5"/>
  </si>
  <si>
    <t>　ⅰ 入所者全員に見守り機器を使用</t>
    <rPh sb="3" eb="6">
      <t>ニュウショシャ</t>
    </rPh>
    <rPh sb="6" eb="8">
      <t>ゼンイン</t>
    </rPh>
    <rPh sb="9" eb="11">
      <t>ミマモ</t>
    </rPh>
    <rPh sb="12" eb="14">
      <t>キキ</t>
    </rPh>
    <rPh sb="15" eb="17">
      <t>シヨウ</t>
    </rPh>
    <phoneticPr fontId="5"/>
  </si>
  <si>
    <t>　ⅱ 職員全員がインカムを使用</t>
    <rPh sb="3" eb="5">
      <t>ショクイン</t>
    </rPh>
    <rPh sb="5" eb="7">
      <t>ゼンイン</t>
    </rPh>
    <rPh sb="13" eb="15">
      <t>シヨウ</t>
    </rPh>
    <phoneticPr fontId="5"/>
  </si>
  <si>
    <t>　ⅲ 介護記録ソフト、スマートフォン等のICTを使用</t>
    <rPh sb="3" eb="5">
      <t>カイゴ</t>
    </rPh>
    <rPh sb="5" eb="7">
      <t>キロク</t>
    </rPh>
    <rPh sb="18" eb="19">
      <t>トウ</t>
    </rPh>
    <rPh sb="24" eb="26">
      <t>シヨウ</t>
    </rPh>
    <phoneticPr fontId="5"/>
  </si>
  <si>
    <t>　ⅳ 移乗支援機器を使用</t>
    <rPh sb="3" eb="5">
      <t>イジョウ</t>
    </rPh>
    <rPh sb="5" eb="7">
      <t>シエン</t>
    </rPh>
    <rPh sb="7" eb="9">
      <t>キキ</t>
    </rPh>
    <rPh sb="10" eb="12">
      <t>シヨウ</t>
    </rPh>
    <phoneticPr fontId="5"/>
  </si>
  <si>
    <t>　（導入機器）</t>
    <rPh sb="2" eb="4">
      <t>ドウニュウ</t>
    </rPh>
    <rPh sb="4" eb="6">
      <t>キキ</t>
    </rPh>
    <phoneticPr fontId="5"/>
  </si>
  <si>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5"/>
  </si>
  <si>
    <t>　ⅰ  利用者の安全並びに介護サービスの質の確保及び職員の負担軽減に資する
　　 方策を検討するための委員会の設置</t>
    <rPh sb="34" eb="35">
      <t>シ</t>
    </rPh>
    <phoneticPr fontId="5"/>
  </si>
  <si>
    <t>　ⅱ 職員に対する十分な休憩時間の確保等の勤務・雇用条件への配慮</t>
    <phoneticPr fontId="5"/>
  </si>
  <si>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5"/>
  </si>
  <si>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5"/>
  </si>
  <si>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5"/>
  </si>
  <si>
    <t>④ ケアのアセスメント評価や人員体制の見直しをPDCAサイクルによって継続して実施</t>
    <phoneticPr fontId="5"/>
  </si>
  <si>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5"/>
  </si>
  <si>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5"/>
  </si>
  <si>
    <t>（別紙33）</t>
    <phoneticPr fontId="5"/>
  </si>
  <si>
    <t>１　特定施設入居者生活介護</t>
    <phoneticPr fontId="5"/>
  </si>
  <si>
    <t>２　地域密着型特定施設入居者生活介護</t>
    <phoneticPr fontId="5"/>
  </si>
  <si>
    <t>４．届 出 項 目</t>
    <rPh sb="2" eb="3">
      <t>トドケ</t>
    </rPh>
    <rPh sb="4" eb="5">
      <t>デ</t>
    </rPh>
    <rPh sb="6" eb="7">
      <t>コウ</t>
    </rPh>
    <rPh sb="8" eb="9">
      <t>メ</t>
    </rPh>
    <phoneticPr fontId="5"/>
  </si>
  <si>
    <t>１　夜間看護体制加算（Ⅰ）</t>
    <rPh sb="2" eb="4">
      <t>ヤカン</t>
    </rPh>
    <rPh sb="4" eb="6">
      <t>カンゴ</t>
    </rPh>
    <rPh sb="6" eb="10">
      <t>タイセイカサン</t>
    </rPh>
    <phoneticPr fontId="5"/>
  </si>
  <si>
    <t>２　夜間看護体制加算（Ⅱ）</t>
    <rPh sb="2" eb="4">
      <t>ヤカン</t>
    </rPh>
    <rPh sb="4" eb="6">
      <t>カンゴ</t>
    </rPh>
    <rPh sb="6" eb="10">
      <t>タイセイカサン</t>
    </rPh>
    <phoneticPr fontId="5"/>
  </si>
  <si>
    <t xml:space="preserve"> ５．夜間看護体制加算（Ⅰ）に係る届出内容</t>
    <rPh sb="3" eb="5">
      <t>ヤカン</t>
    </rPh>
    <rPh sb="7" eb="9">
      <t>タイセイ</t>
    </rPh>
    <rPh sb="15" eb="16">
      <t>カカ</t>
    </rPh>
    <rPh sb="17" eb="19">
      <t>トドケデ</t>
    </rPh>
    <rPh sb="19" eb="21">
      <t>ナイヨウ</t>
    </rPh>
    <phoneticPr fontId="5"/>
  </si>
  <si>
    <t>　保健師</t>
    <phoneticPr fontId="5"/>
  </si>
  <si>
    <t>　常勤</t>
    <phoneticPr fontId="5"/>
  </si>
  <si>
    <t>人</t>
  </si>
  <si>
    <t>　看護師</t>
    <phoneticPr fontId="5"/>
  </si>
  <si>
    <t>　准看護師</t>
    <rPh sb="1" eb="2">
      <t>ジュン</t>
    </rPh>
    <phoneticPr fontId="5"/>
  </si>
  <si>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5"/>
  </si>
  <si>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5"/>
  </si>
  <si>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5"/>
  </si>
  <si>
    <t xml:space="preserve"> ６．夜間看護体制加算（Ⅱ）に係る届出内容</t>
    <rPh sb="3" eb="5">
      <t>ヤカン</t>
    </rPh>
    <rPh sb="7" eb="9">
      <t>タイセイ</t>
    </rPh>
    <rPh sb="15" eb="16">
      <t>カカ</t>
    </rPh>
    <rPh sb="17" eb="19">
      <t>トドケデ</t>
    </rPh>
    <rPh sb="19" eb="21">
      <t>ナイヨウ</t>
    </rPh>
    <phoneticPr fontId="5"/>
  </si>
  <si>
    <t>　24時間常時連絡できる体制を整備している。</t>
    <phoneticPr fontId="5"/>
  </si>
  <si>
    <t>（別紙34－2）</t>
    <phoneticPr fontId="5"/>
  </si>
  <si>
    <t>看取り介護体制に係る届出書</t>
    <rPh sb="0" eb="2">
      <t>ミト</t>
    </rPh>
    <rPh sb="3" eb="5">
      <t>カイゴ</t>
    </rPh>
    <rPh sb="5" eb="7">
      <t>タイセイ</t>
    </rPh>
    <rPh sb="8" eb="9">
      <t>カカ</t>
    </rPh>
    <rPh sb="10" eb="13">
      <t>トドケデショ</t>
    </rPh>
    <phoneticPr fontId="5"/>
  </si>
  <si>
    <t>1 特定施設入居者生活介護</t>
    <phoneticPr fontId="5"/>
  </si>
  <si>
    <t>2 地域密着型特定施設入居者生活介護</t>
    <phoneticPr fontId="5"/>
  </si>
  <si>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5"/>
  </si>
  <si>
    <t>　看 護 師</t>
    <phoneticPr fontId="5"/>
  </si>
  <si>
    <t>連携する病院・診療所・訪問看護ステーション</t>
    <rPh sb="0" eb="2">
      <t>レンケイ</t>
    </rPh>
    <rPh sb="4" eb="6">
      <t>ビョウイン</t>
    </rPh>
    <rPh sb="7" eb="10">
      <t>シンリョウジョ</t>
    </rPh>
    <rPh sb="11" eb="13">
      <t>ホウモン</t>
    </rPh>
    <rPh sb="13" eb="15">
      <t>カンゴ</t>
    </rPh>
    <phoneticPr fontId="5"/>
  </si>
  <si>
    <t>病院・診療所・訪問看護ステーション名</t>
    <rPh sb="0" eb="2">
      <t>ビョウイン</t>
    </rPh>
    <rPh sb="3" eb="6">
      <t>シンリョウジョ</t>
    </rPh>
    <rPh sb="7" eb="9">
      <t>ホウモン</t>
    </rPh>
    <rPh sb="9" eb="11">
      <t>カンゴ</t>
    </rPh>
    <rPh sb="17" eb="18">
      <t>メイ</t>
    </rPh>
    <phoneticPr fontId="5"/>
  </si>
  <si>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5"/>
  </si>
  <si>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5"/>
  </si>
  <si>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5"/>
  </si>
  <si>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5"/>
  </si>
  <si>
    <t>　⑤　夜間看護体制加算の届出をしている。</t>
    <rPh sb="3" eb="5">
      <t>ヤカン</t>
    </rPh>
    <rPh sb="5" eb="7">
      <t>カンゴ</t>
    </rPh>
    <rPh sb="7" eb="9">
      <t>タイセイ</t>
    </rPh>
    <rPh sb="9" eb="11">
      <t>カサン</t>
    </rPh>
    <rPh sb="12" eb="14">
      <t>トドケデ</t>
    </rPh>
    <phoneticPr fontId="5"/>
  </si>
  <si>
    <t>（別紙35）</t>
    <phoneticPr fontId="5"/>
  </si>
  <si>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5"/>
  </si>
  <si>
    <t>1 （介護予防）特定施設入居者生活介護</t>
    <rPh sb="3" eb="5">
      <t>カイゴ</t>
    </rPh>
    <rPh sb="5" eb="7">
      <t>ヨボウ</t>
    </rPh>
    <phoneticPr fontId="5"/>
  </si>
  <si>
    <t>3 （介護予防）認知症対応型共同生活介護</t>
    <rPh sb="3" eb="5">
      <t>カイゴ</t>
    </rPh>
    <rPh sb="5" eb="7">
      <t>ヨボウ</t>
    </rPh>
    <phoneticPr fontId="5"/>
  </si>
  <si>
    <t>4　介護老人福祉施設</t>
    <rPh sb="2" eb="4">
      <t>カイゴ</t>
    </rPh>
    <rPh sb="4" eb="6">
      <t>ロウジン</t>
    </rPh>
    <rPh sb="6" eb="8">
      <t>フクシ</t>
    </rPh>
    <rPh sb="8" eb="10">
      <t>シセツ</t>
    </rPh>
    <phoneticPr fontId="5"/>
  </si>
  <si>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5"/>
  </si>
  <si>
    <t>6　介護老人保健施設</t>
    <rPh sb="2" eb="4">
      <t>カイゴ</t>
    </rPh>
    <rPh sb="4" eb="6">
      <t>ロウジン</t>
    </rPh>
    <rPh sb="6" eb="8">
      <t>ホケン</t>
    </rPh>
    <rPh sb="8" eb="10">
      <t>シセツ</t>
    </rPh>
    <phoneticPr fontId="5"/>
  </si>
  <si>
    <t>7　介護医療院</t>
    <rPh sb="2" eb="4">
      <t>カイゴ</t>
    </rPh>
    <rPh sb="4" eb="6">
      <t>イリョウ</t>
    </rPh>
    <rPh sb="6" eb="7">
      <t>イン</t>
    </rPh>
    <phoneticPr fontId="5"/>
  </si>
  <si>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5"/>
  </si>
  <si>
    <t>2　高齢者施設等感染対策向上加算（Ⅱ）</t>
    <phoneticPr fontId="5"/>
  </si>
  <si>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5"/>
  </si>
  <si>
    <t>連携している第二種協定指定医療機関</t>
    <rPh sb="0" eb="2">
      <t>レンケイ</t>
    </rPh>
    <rPh sb="6" eb="17">
      <t>ダイニシュキョウテイシテイイリョウキカン</t>
    </rPh>
    <phoneticPr fontId="5"/>
  </si>
  <si>
    <t>医療機関名</t>
    <rPh sb="0" eb="2">
      <t>イリョウキカンメイ</t>
    </rPh>
    <phoneticPr fontId="5"/>
  </si>
  <si>
    <t>医療機関コード</t>
    <rPh sb="0" eb="2">
      <t>イリョウ</t>
    </rPh>
    <rPh sb="2" eb="4">
      <t>キカン</t>
    </rPh>
    <phoneticPr fontId="5"/>
  </si>
  <si>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5"/>
  </si>
  <si>
    <t>　　　　医療機関名（※１）</t>
    <rPh sb="4" eb="6">
      <t>イリョウキカンメイ</t>
    </rPh>
    <phoneticPr fontId="5"/>
  </si>
  <si>
    <t>医療機関が届け出ている診療報酬</t>
    <rPh sb="0" eb="2">
      <t>イリョウ</t>
    </rPh>
    <rPh sb="2" eb="4">
      <t>キカン</t>
    </rPh>
    <rPh sb="5" eb="6">
      <t>トド</t>
    </rPh>
    <rPh sb="7" eb="8">
      <t>デ</t>
    </rPh>
    <rPh sb="11" eb="13">
      <t>シンリョウ</t>
    </rPh>
    <rPh sb="13" eb="15">
      <t>ホウシュウ</t>
    </rPh>
    <phoneticPr fontId="5"/>
  </si>
  <si>
    <t>1 感染対策向上加算１</t>
    <rPh sb="2" eb="4">
      <t>カンセン</t>
    </rPh>
    <rPh sb="4" eb="6">
      <t>タイサク</t>
    </rPh>
    <rPh sb="6" eb="8">
      <t>コウジョウ</t>
    </rPh>
    <rPh sb="8" eb="10">
      <t>カサン</t>
    </rPh>
    <phoneticPr fontId="5"/>
  </si>
  <si>
    <t>2 感染対策向上加算２</t>
    <rPh sb="2" eb="4">
      <t>カンセン</t>
    </rPh>
    <rPh sb="4" eb="6">
      <t>タイサク</t>
    </rPh>
    <rPh sb="6" eb="8">
      <t>コウジョウ</t>
    </rPh>
    <rPh sb="8" eb="10">
      <t>カサン</t>
    </rPh>
    <phoneticPr fontId="5"/>
  </si>
  <si>
    <t>3 感染対策向上加算３</t>
    <rPh sb="2" eb="4">
      <t>カンセン</t>
    </rPh>
    <rPh sb="4" eb="6">
      <t>タイサク</t>
    </rPh>
    <rPh sb="6" eb="8">
      <t>コウジョウ</t>
    </rPh>
    <rPh sb="8" eb="10">
      <t>カサン</t>
    </rPh>
    <phoneticPr fontId="5"/>
  </si>
  <si>
    <t>4 外来感染対策向上加算</t>
    <rPh sb="2" eb="4">
      <t>ガイライ</t>
    </rPh>
    <rPh sb="4" eb="6">
      <t>カンセン</t>
    </rPh>
    <rPh sb="6" eb="8">
      <t>タイサク</t>
    </rPh>
    <rPh sb="8" eb="10">
      <t>コウジョウ</t>
    </rPh>
    <rPh sb="10" eb="12">
      <t>カサン</t>
    </rPh>
    <phoneticPr fontId="5"/>
  </si>
  <si>
    <t>地域の医師会の名称（※１）</t>
    <rPh sb="0" eb="2">
      <t>チイキ</t>
    </rPh>
    <rPh sb="3" eb="6">
      <t>イシカイ</t>
    </rPh>
    <rPh sb="7" eb="9">
      <t>メイショウ</t>
    </rPh>
    <phoneticPr fontId="5"/>
  </si>
  <si>
    <t>院内感染対策に関する研修又は訓練に参加した日時</t>
    <phoneticPr fontId="5"/>
  </si>
  <si>
    <t>月</t>
    <rPh sb="0" eb="1">
      <t>ツキ</t>
    </rPh>
    <phoneticPr fontId="5"/>
  </si>
  <si>
    <t>6　高齢者施設等感染対策向上加算（Ⅱ）に係る届出</t>
    <rPh sb="20" eb="21">
      <t>カカ</t>
    </rPh>
    <rPh sb="22" eb="24">
      <t>トドケデ</t>
    </rPh>
    <phoneticPr fontId="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</si>
  <si>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5"/>
  </si>
  <si>
    <t>実地指導を受けた日時</t>
    <rPh sb="0" eb="2">
      <t>ジッチ</t>
    </rPh>
    <rPh sb="2" eb="4">
      <t>シドウ</t>
    </rPh>
    <rPh sb="5" eb="6">
      <t>ウ</t>
    </rPh>
    <rPh sb="8" eb="10">
      <t>ニチジ</t>
    </rPh>
    <phoneticPr fontId="5"/>
  </si>
  <si>
    <t>備考１</t>
    <rPh sb="0" eb="2">
      <t>ビコウ</t>
    </rPh>
    <phoneticPr fontId="5"/>
  </si>
  <si>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5"/>
  </si>
  <si>
    <t>備考２</t>
    <phoneticPr fontId="5"/>
  </si>
  <si>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5"/>
  </si>
  <si>
    <t>備考３</t>
    <phoneticPr fontId="5"/>
  </si>
  <si>
    <t>高齢者施設等感染対策向上加算（Ⅰ）及び（Ⅱ）は併算定が可能である。</t>
    <rPh sb="17" eb="18">
      <t>オヨ</t>
    </rPh>
    <rPh sb="23" eb="24">
      <t>ヘイ</t>
    </rPh>
    <rPh sb="24" eb="26">
      <t>サンテイ</t>
    </rPh>
    <rPh sb="27" eb="29">
      <t>カノウ</t>
    </rPh>
    <phoneticPr fontId="5"/>
  </si>
  <si>
    <t>備考４</t>
    <phoneticPr fontId="5"/>
  </si>
  <si>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5"/>
  </si>
  <si>
    <t>（※１）</t>
    <phoneticPr fontId="5"/>
  </si>
  <si>
    <t>研修若しくは訓練を行った医療機関又は地域の医師会のいずれかを記載してください。</t>
    <rPh sb="2" eb="3">
      <t>モ</t>
    </rPh>
    <rPh sb="16" eb="17">
      <t>マタ</t>
    </rPh>
    <rPh sb="30" eb="32">
      <t>キサイ</t>
    </rPh>
    <phoneticPr fontId="5"/>
  </si>
  <si>
    <r>
      <t>３</t>
    </r>
    <r>
      <rPr>
        <sz val="10"/>
        <rFont val="HGSｺﾞｼｯｸM"/>
        <family val="3"/>
        <charset val="128"/>
      </rPr>
      <t>（介護予防）特定施設入居者生活介護　</t>
    </r>
    <rPh sb="2" eb="4">
      <t>カイゴ</t>
    </rPh>
    <rPh sb="4" eb="6">
      <t>ヨボウ</t>
    </rPh>
    <phoneticPr fontId="5"/>
  </si>
  <si>
    <t xml:space="preserve">  資するICTを使用 </t>
    <phoneticPr fontId="5"/>
  </si>
  <si>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5"/>
  </si>
  <si>
    <t>①に占める②の割合が
15％以上</t>
    <rPh sb="2" eb="3">
      <t>シ</t>
    </rPh>
    <rPh sb="7" eb="8">
      <t>ワリ</t>
    </rPh>
    <rPh sb="8" eb="9">
      <t>ゴウ</t>
    </rPh>
    <rPh sb="14" eb="16">
      <t>イジョウ</t>
    </rPh>
    <phoneticPr fontId="5"/>
  </si>
  <si>
    <t>夜間看護体制加算に係る届出書</t>
    <rPh sb="0" eb="2">
      <t>ヤカン</t>
    </rPh>
    <rPh sb="2" eb="4">
      <t>カンゴ</t>
    </rPh>
    <rPh sb="4" eb="6">
      <t>タイセイ</t>
    </rPh>
    <rPh sb="6" eb="8">
      <t>カサン</t>
    </rPh>
    <rPh sb="9" eb="10">
      <t>カカ</t>
    </rPh>
    <rPh sb="11" eb="13">
      <t>トドケデ</t>
    </rPh>
    <rPh sb="13" eb="14">
      <t>ショ</t>
    </rPh>
    <phoneticPr fontId="5"/>
  </si>
  <si>
    <t>１．事 業 所 名</t>
    <phoneticPr fontId="5"/>
  </si>
  <si>
    <t>２．異 動 区 分</t>
    <rPh sb="2" eb="3">
      <t>イ</t>
    </rPh>
    <rPh sb="4" eb="5">
      <t>ドウ</t>
    </rPh>
    <rPh sb="6" eb="7">
      <t>ク</t>
    </rPh>
    <rPh sb="8" eb="9">
      <t>ブン</t>
    </rPh>
    <phoneticPr fontId="5"/>
  </si>
  <si>
    <t>３．施 設 種 別</t>
    <rPh sb="2" eb="3">
      <t>シ</t>
    </rPh>
    <rPh sb="4" eb="5">
      <t>セツ</t>
    </rPh>
    <rPh sb="6" eb="7">
      <t>タネ</t>
    </rPh>
    <rPh sb="8" eb="9">
      <t>ベツ</t>
    </rPh>
    <phoneticPr fontId="5"/>
  </si>
  <si>
    <r>
      <t>○介護給付費算定に係る体制等状況一覧表</t>
    </r>
    <r>
      <rPr>
        <b/>
        <sz val="10"/>
        <color theme="1"/>
        <rFont val="游ゴシック"/>
        <family val="3"/>
        <charset val="128"/>
        <scheme val="minor"/>
      </rPr>
      <t>（居宅サービス・施設サービス・居宅介護支援）</t>
    </r>
    <r>
      <rPr>
        <b/>
        <sz val="12"/>
        <color rgb="FFFF0000"/>
        <rFont val="游ゴシック"/>
        <family val="3"/>
        <charset val="128"/>
        <scheme val="minor"/>
      </rPr>
      <t>（別紙１－１）</t>
    </r>
    <rPh sb="1" eb="3">
      <t>カイゴ</t>
    </rPh>
    <rPh sb="3" eb="5">
      <t>キュウフ</t>
    </rPh>
    <rPh sb="5" eb="6">
      <t>ヒ</t>
    </rPh>
    <rPh sb="6" eb="8">
      <t>サンテイ</t>
    </rPh>
    <rPh sb="9" eb="10">
      <t>カカ</t>
    </rPh>
    <rPh sb="11" eb="13">
      <t>タイセイ</t>
    </rPh>
    <rPh sb="13" eb="14">
      <t>トウ</t>
    </rPh>
    <rPh sb="14" eb="16">
      <t>ジョウキョウ</t>
    </rPh>
    <rPh sb="16" eb="18">
      <t>イチラン</t>
    </rPh>
    <rPh sb="18" eb="19">
      <t>ヒョウ</t>
    </rPh>
    <rPh sb="20" eb="22">
      <t>キョタク</t>
    </rPh>
    <rPh sb="27" eb="29">
      <t>シセツ</t>
    </rPh>
    <rPh sb="34" eb="36">
      <t>キョタク</t>
    </rPh>
    <rPh sb="36" eb="38">
      <t>カイゴ</t>
    </rPh>
    <rPh sb="38" eb="40">
      <t>シエン</t>
    </rPh>
    <rPh sb="42" eb="44">
      <t>ベッシ</t>
    </rPh>
    <phoneticPr fontId="2"/>
  </si>
  <si>
    <r>
      <t>○介護給付費算定に係る体制等に関する届出書＜指定事業者用＞</t>
    </r>
    <r>
      <rPr>
        <b/>
        <sz val="12"/>
        <color rgb="FFFF0000"/>
        <rFont val="游ゴシック"/>
        <family val="3"/>
        <charset val="128"/>
        <scheme val="minor"/>
      </rPr>
      <t>（別紙２）</t>
    </r>
    <rPh sb="1" eb="3">
      <t>カイゴ</t>
    </rPh>
    <rPh sb="3" eb="5">
      <t>キュウフ</t>
    </rPh>
    <rPh sb="5" eb="6">
      <t>ヒ</t>
    </rPh>
    <rPh sb="6" eb="8">
      <t>サンテイ</t>
    </rPh>
    <rPh sb="9" eb="10">
      <t>カカ</t>
    </rPh>
    <rPh sb="11" eb="13">
      <t>タイセイ</t>
    </rPh>
    <rPh sb="13" eb="14">
      <t>トウ</t>
    </rPh>
    <rPh sb="15" eb="16">
      <t>カン</t>
    </rPh>
    <rPh sb="18" eb="21">
      <t>トドケデショ</t>
    </rPh>
    <rPh sb="22" eb="24">
      <t>シテイ</t>
    </rPh>
    <rPh sb="24" eb="27">
      <t>ジギョウシャ</t>
    </rPh>
    <rPh sb="27" eb="28">
      <t>ヨウ</t>
    </rPh>
    <rPh sb="30" eb="32">
      <t>ベッシ</t>
    </rPh>
    <phoneticPr fontId="2"/>
  </si>
  <si>
    <r>
      <t>○介護給付費算定に係る体制等状況一覧表</t>
    </r>
    <r>
      <rPr>
        <b/>
        <sz val="10"/>
        <color theme="1"/>
        <rFont val="游ゴシック"/>
        <family val="3"/>
        <charset val="128"/>
        <scheme val="minor"/>
      </rPr>
      <t>（介護予防サービス）</t>
    </r>
    <r>
      <rPr>
        <b/>
        <sz val="12"/>
        <color rgb="FFFF0000"/>
        <rFont val="游ゴシック"/>
        <family val="3"/>
        <charset val="128"/>
        <scheme val="minor"/>
      </rPr>
      <t>（別紙１－２）</t>
    </r>
    <rPh sb="1" eb="3">
      <t>カイゴ</t>
    </rPh>
    <rPh sb="3" eb="5">
      <t>キュウフ</t>
    </rPh>
    <rPh sb="5" eb="6">
      <t>ヒ</t>
    </rPh>
    <rPh sb="6" eb="8">
      <t>サンテイ</t>
    </rPh>
    <rPh sb="9" eb="10">
      <t>カカ</t>
    </rPh>
    <rPh sb="11" eb="13">
      <t>タイセイ</t>
    </rPh>
    <rPh sb="13" eb="14">
      <t>トウ</t>
    </rPh>
    <rPh sb="14" eb="16">
      <t>ジョウキョウ</t>
    </rPh>
    <rPh sb="16" eb="18">
      <t>イチラン</t>
    </rPh>
    <rPh sb="18" eb="19">
      <t>ヒョウ</t>
    </rPh>
    <rPh sb="20" eb="22">
      <t>カイゴ</t>
    </rPh>
    <rPh sb="22" eb="24">
      <t>ヨボウ</t>
    </rPh>
    <rPh sb="30" eb="32">
      <t>ベッシ</t>
    </rPh>
    <phoneticPr fontId="2"/>
  </si>
  <si>
    <r>
      <t>・従業者の勤務の体制及び勤務形態一覧表</t>
    </r>
    <r>
      <rPr>
        <sz val="12"/>
        <color rgb="FFFF0000"/>
        <rFont val="游ゴシック"/>
        <family val="3"/>
        <charset val="128"/>
        <scheme val="minor"/>
      </rPr>
      <t>（参考様式１）</t>
    </r>
    <rPh sb="1" eb="4">
      <t>ジュウギョウシャ</t>
    </rPh>
    <rPh sb="5" eb="7">
      <t>キンム</t>
    </rPh>
    <rPh sb="8" eb="10">
      <t>タイセイ</t>
    </rPh>
    <rPh sb="10" eb="11">
      <t>オヨ</t>
    </rPh>
    <rPh sb="12" eb="14">
      <t>キンム</t>
    </rPh>
    <rPh sb="14" eb="16">
      <t>ケイタイ</t>
    </rPh>
    <rPh sb="16" eb="18">
      <t>イチラン</t>
    </rPh>
    <rPh sb="18" eb="19">
      <t>ヒョウ</t>
    </rPh>
    <phoneticPr fontId="2"/>
  </si>
  <si>
    <r>
      <t>・入居継続支援加算に係る届出書</t>
    </r>
    <r>
      <rPr>
        <sz val="12"/>
        <color rgb="FFFF0000"/>
        <rFont val="游ゴシック"/>
        <family val="3"/>
        <charset val="128"/>
        <scheme val="minor"/>
      </rPr>
      <t>（別紙32）</t>
    </r>
    <rPh sb="1" eb="3">
      <t>ニュウキョ</t>
    </rPh>
    <rPh sb="3" eb="5">
      <t>ケイゾク</t>
    </rPh>
    <rPh sb="5" eb="7">
      <t>シエン</t>
    </rPh>
    <rPh sb="7" eb="9">
      <t>カサン</t>
    </rPh>
    <rPh sb="10" eb="11">
      <t>カカ</t>
    </rPh>
    <rPh sb="12" eb="15">
      <t>トドケデショ</t>
    </rPh>
    <rPh sb="16" eb="18">
      <t>ベッシ</t>
    </rPh>
    <phoneticPr fontId="2"/>
  </si>
  <si>
    <r>
      <t>・「テクノロジーの導入による入居継続支援加算に関する届出書」</t>
    </r>
    <r>
      <rPr>
        <sz val="12"/>
        <color rgb="FFFF0000"/>
        <rFont val="游ゴシック"/>
        <family val="3"/>
        <charset val="128"/>
        <scheme val="minor"/>
      </rPr>
      <t>（別紙32-２）</t>
    </r>
    <phoneticPr fontId="2"/>
  </si>
  <si>
    <r>
      <t>・従業者の勤務の体制及び勤務形態一覧表（加算適用開始月のもの）</t>
    </r>
    <r>
      <rPr>
        <sz val="12"/>
        <color rgb="FFFF0000"/>
        <rFont val="游ゴシック"/>
        <family val="3"/>
        <charset val="128"/>
        <scheme val="minor"/>
      </rPr>
      <t>（参考様式１）</t>
    </r>
    <rPh sb="1" eb="4">
      <t>ジュウギョウシャ</t>
    </rPh>
    <rPh sb="5" eb="7">
      <t>キンム</t>
    </rPh>
    <rPh sb="8" eb="10">
      <t>タイセイ</t>
    </rPh>
    <rPh sb="10" eb="11">
      <t>オヨ</t>
    </rPh>
    <rPh sb="12" eb="14">
      <t>キンム</t>
    </rPh>
    <rPh sb="14" eb="16">
      <t>ケイタイ</t>
    </rPh>
    <rPh sb="16" eb="18">
      <t>イチラン</t>
    </rPh>
    <rPh sb="18" eb="19">
      <t>ヒョウ</t>
    </rPh>
    <rPh sb="20" eb="22">
      <t>カサン</t>
    </rPh>
    <rPh sb="22" eb="24">
      <t>テキヨウ</t>
    </rPh>
    <rPh sb="24" eb="26">
      <t>カイシ</t>
    </rPh>
    <rPh sb="26" eb="27">
      <t>ツキ</t>
    </rPh>
    <phoneticPr fontId="2"/>
  </si>
  <si>
    <r>
      <t>・夜間看護体制加算に係る届出書</t>
    </r>
    <r>
      <rPr>
        <sz val="12"/>
        <color rgb="FFFF0000"/>
        <rFont val="游ゴシック"/>
        <family val="3"/>
        <charset val="128"/>
        <scheme val="minor"/>
      </rPr>
      <t>（別紙33）</t>
    </r>
    <rPh sb="1" eb="3">
      <t>ヤカン</t>
    </rPh>
    <rPh sb="3" eb="5">
      <t>カンゴ</t>
    </rPh>
    <rPh sb="5" eb="7">
      <t>タイセイ</t>
    </rPh>
    <rPh sb="7" eb="9">
      <t>カサン</t>
    </rPh>
    <rPh sb="10" eb="11">
      <t>カカ</t>
    </rPh>
    <rPh sb="12" eb="15">
      <t>トドケデショ</t>
    </rPh>
    <rPh sb="16" eb="18">
      <t>ベッシ</t>
    </rPh>
    <phoneticPr fontId="2"/>
  </si>
  <si>
    <r>
      <t>・看取り介護体制に係る届出書</t>
    </r>
    <r>
      <rPr>
        <sz val="12"/>
        <color rgb="FFFF0000"/>
        <rFont val="游ゴシック"/>
        <family val="3"/>
        <charset val="128"/>
        <scheme val="minor"/>
      </rPr>
      <t>（別紙34－２）</t>
    </r>
    <rPh sb="1" eb="3">
      <t>ミト</t>
    </rPh>
    <rPh sb="4" eb="6">
      <t>カイゴ</t>
    </rPh>
    <rPh sb="6" eb="8">
      <t>タイセイ</t>
    </rPh>
    <rPh sb="9" eb="10">
      <t>カカ</t>
    </rPh>
    <rPh sb="11" eb="14">
      <t>トドケデショ</t>
    </rPh>
    <rPh sb="15" eb="17">
      <t>ベッシ</t>
    </rPh>
    <phoneticPr fontId="2"/>
  </si>
  <si>
    <r>
      <t>・認知症専門ケア加算に係る届出書</t>
    </r>
    <r>
      <rPr>
        <sz val="12"/>
        <color rgb="FFFF0000"/>
        <rFont val="游ゴシック"/>
        <family val="3"/>
        <charset val="128"/>
        <scheme val="minor"/>
      </rPr>
      <t>（別紙12－２）</t>
    </r>
    <rPh sb="1" eb="4">
      <t>ニンチショウ</t>
    </rPh>
    <rPh sb="4" eb="6">
      <t>センモン</t>
    </rPh>
    <rPh sb="8" eb="10">
      <t>カサン</t>
    </rPh>
    <rPh sb="11" eb="12">
      <t>カカ</t>
    </rPh>
    <rPh sb="13" eb="16">
      <t>トドケデショ</t>
    </rPh>
    <rPh sb="17" eb="19">
      <t>ベッシ</t>
    </rPh>
    <phoneticPr fontId="2"/>
  </si>
  <si>
    <r>
      <t>・高齢者施設等感染対策向上加算に係る届出書</t>
    </r>
    <r>
      <rPr>
        <sz val="12"/>
        <color rgb="FFFF0000"/>
        <rFont val="游ゴシック"/>
        <family val="3"/>
        <charset val="128"/>
        <scheme val="minor"/>
      </rPr>
      <t>（別紙35）</t>
    </r>
    <rPh sb="1" eb="4">
      <t>コウレイシャ</t>
    </rPh>
    <rPh sb="4" eb="6">
      <t>シセツ</t>
    </rPh>
    <rPh sb="6" eb="7">
      <t>トウ</t>
    </rPh>
    <rPh sb="7" eb="9">
      <t>カンセン</t>
    </rPh>
    <rPh sb="9" eb="11">
      <t>タイサク</t>
    </rPh>
    <rPh sb="11" eb="13">
      <t>コウジョウ</t>
    </rPh>
    <rPh sb="13" eb="15">
      <t>カサン</t>
    </rPh>
    <rPh sb="16" eb="17">
      <t>カカ</t>
    </rPh>
    <rPh sb="18" eb="21">
      <t>トドケデショ</t>
    </rPh>
    <rPh sb="22" eb="24">
      <t>ベッシ</t>
    </rPh>
    <phoneticPr fontId="2"/>
  </si>
  <si>
    <r>
      <t>・生産性向上推進体制加算に係る届出書</t>
    </r>
    <r>
      <rPr>
        <sz val="12"/>
        <color rgb="FFFF0000"/>
        <rFont val="游ゴシック"/>
        <family val="3"/>
        <charset val="128"/>
        <scheme val="minor"/>
      </rPr>
      <t>（別紙28）</t>
    </r>
    <rPh sb="1" eb="4">
      <t>セイサンセイ</t>
    </rPh>
    <rPh sb="4" eb="6">
      <t>コウジョウ</t>
    </rPh>
    <rPh sb="6" eb="8">
      <t>スイシン</t>
    </rPh>
    <rPh sb="8" eb="10">
      <t>タイセイ</t>
    </rPh>
    <rPh sb="10" eb="12">
      <t>カサン</t>
    </rPh>
    <rPh sb="13" eb="14">
      <t>カカ</t>
    </rPh>
    <rPh sb="15" eb="18">
      <t>トドケデショ</t>
    </rPh>
    <rPh sb="19" eb="21">
      <t>ベッシ</t>
    </rPh>
    <phoneticPr fontId="2"/>
  </si>
  <si>
    <r>
      <t>・サービス提供体制強化加算に関する届出書</t>
    </r>
    <r>
      <rPr>
        <sz val="12"/>
        <color rgb="FFFF0000"/>
        <rFont val="游ゴシック"/>
        <family val="3"/>
        <charset val="128"/>
        <scheme val="minor"/>
      </rPr>
      <t>（別紙14－６）</t>
    </r>
    <rPh sb="5" eb="7">
      <t>テイキョウ</t>
    </rPh>
    <rPh sb="7" eb="9">
      <t>タイセイ</t>
    </rPh>
    <rPh sb="9" eb="11">
      <t>キョウカ</t>
    </rPh>
    <rPh sb="11" eb="13">
      <t>カサン</t>
    </rPh>
    <rPh sb="14" eb="15">
      <t>カン</t>
    </rPh>
    <rPh sb="17" eb="20">
      <t>トドケデショ</t>
    </rPh>
    <rPh sb="21" eb="23">
      <t>ベッシ</t>
    </rPh>
    <phoneticPr fontId="2"/>
  </si>
  <si>
    <r>
      <t>・</t>
    </r>
    <r>
      <rPr>
        <sz val="12"/>
        <color rgb="FFFF0000"/>
        <rFont val="游ゴシック"/>
        <family val="3"/>
        <charset val="128"/>
        <scheme val="minor"/>
      </rPr>
      <t>参考計算書Ａ</t>
    </r>
    <phoneticPr fontId="2"/>
  </si>
  <si>
    <r>
      <t>・</t>
    </r>
    <r>
      <rPr>
        <sz val="12"/>
        <color rgb="FFFF0000"/>
        <rFont val="游ゴシック"/>
        <family val="3"/>
        <charset val="128"/>
        <scheme val="minor"/>
      </rPr>
      <t>参考計算書Ｂ</t>
    </r>
    <phoneticPr fontId="2"/>
  </si>
  <si>
    <r>
      <t>・</t>
    </r>
    <r>
      <rPr>
        <sz val="12"/>
        <color rgb="FFFF0000"/>
        <rFont val="游ゴシック"/>
        <family val="3"/>
        <charset val="128"/>
        <scheme val="minor"/>
      </rPr>
      <t>参考計算書Ｃ</t>
    </r>
    <phoneticPr fontId="2"/>
  </si>
  <si>
    <t>短期利用に係る届出書</t>
    <rPh sb="0" eb="2">
      <t>タンキ</t>
    </rPh>
    <rPh sb="2" eb="4">
      <t>リヨウ</t>
    </rPh>
    <rPh sb="5" eb="6">
      <t>カカ</t>
    </rPh>
    <rPh sb="7" eb="10">
      <t>トドケデショ</t>
    </rPh>
    <phoneticPr fontId="5"/>
  </si>
  <si>
    <t>（特定施設入居者生活介護）</t>
    <rPh sb="1" eb="3">
      <t>トクテイ</t>
    </rPh>
    <rPh sb="3" eb="5">
      <t>シセツ</t>
    </rPh>
    <rPh sb="5" eb="8">
      <t>ニュウキョシャ</t>
    </rPh>
    <rPh sb="8" eb="10">
      <t>セイカツ</t>
    </rPh>
    <rPh sb="10" eb="12">
      <t>カイゴ</t>
    </rPh>
    <phoneticPr fontId="5"/>
  </si>
  <si>
    <t>事業所名</t>
    <rPh sb="0" eb="3">
      <t>ジギョウショ</t>
    </rPh>
    <rPh sb="3" eb="4">
      <t>メイ</t>
    </rPh>
    <phoneticPr fontId="5"/>
  </si>
  <si>
    <t>　届出内容</t>
    <rPh sb="1" eb="2">
      <t>トドケ</t>
    </rPh>
    <rPh sb="2" eb="3">
      <t>デ</t>
    </rPh>
    <rPh sb="3" eb="5">
      <t>ナイヨウ</t>
    </rPh>
    <phoneticPr fontId="5"/>
  </si>
  <si>
    <t>入居定員</t>
    <rPh sb="0" eb="2">
      <t>ニュウキョ</t>
    </rPh>
    <rPh sb="2" eb="4">
      <t>テイイン</t>
    </rPh>
    <phoneticPr fontId="5"/>
  </si>
  <si>
    <t>短期利用者の上限人数</t>
    <rPh sb="0" eb="2">
      <t>タンキ</t>
    </rPh>
    <rPh sb="2" eb="5">
      <t>リヨウシャ</t>
    </rPh>
    <rPh sb="6" eb="8">
      <t>ジョウゲン</t>
    </rPh>
    <rPh sb="8" eb="10">
      <t>ニンズウ</t>
    </rPh>
    <phoneticPr fontId="5"/>
  </si>
  <si>
    <t>事業者が、指定居宅サービス、指定地域密着型サービス、指定居宅介護支援等の事業又は介護保険施設等の運営について３年以上の経験を有している。</t>
    <rPh sb="0" eb="3">
      <t>ジギョウシャ</t>
    </rPh>
    <rPh sb="5" eb="7">
      <t>シテイ</t>
    </rPh>
    <rPh sb="7" eb="9">
      <t>キョタク</t>
    </rPh>
    <rPh sb="14" eb="16">
      <t>シテイ</t>
    </rPh>
    <rPh sb="16" eb="18">
      <t>チイキ</t>
    </rPh>
    <rPh sb="18" eb="20">
      <t>ミッチャク</t>
    </rPh>
    <rPh sb="20" eb="21">
      <t>ガタ</t>
    </rPh>
    <rPh sb="26" eb="28">
      <t>シテイ</t>
    </rPh>
    <rPh sb="28" eb="30">
      <t>キョタク</t>
    </rPh>
    <rPh sb="30" eb="32">
      <t>カイゴ</t>
    </rPh>
    <rPh sb="32" eb="34">
      <t>シエン</t>
    </rPh>
    <rPh sb="34" eb="35">
      <t>トウ</t>
    </rPh>
    <rPh sb="36" eb="38">
      <t>ジギョウ</t>
    </rPh>
    <rPh sb="38" eb="39">
      <t>マタ</t>
    </rPh>
    <rPh sb="40" eb="42">
      <t>カイゴ</t>
    </rPh>
    <rPh sb="42" eb="44">
      <t>ホケン</t>
    </rPh>
    <rPh sb="44" eb="46">
      <t>シセツ</t>
    </rPh>
    <rPh sb="46" eb="47">
      <t>トウ</t>
    </rPh>
    <rPh sb="48" eb="50">
      <t>ウンエイ</t>
    </rPh>
    <rPh sb="55" eb="56">
      <t>ネン</t>
    </rPh>
    <rPh sb="56" eb="58">
      <t>イジョウ</t>
    </rPh>
    <rPh sb="59" eb="61">
      <t>ケイケン</t>
    </rPh>
    <rPh sb="62" eb="63">
      <t>ユウ</t>
    </rPh>
    <phoneticPr fontId="5"/>
  </si>
  <si>
    <t>はい・いいえ</t>
    <phoneticPr fontId="5"/>
  </si>
  <si>
    <t>入居定員の範囲内で、空いている居室等（定員が一人であるものに限る。）を利用するものであること。ただし、短期利用の入居者数は、１又は特定施設の入居定員の１０％以下である。</t>
    <rPh sb="0" eb="2">
      <t>ニュウキョ</t>
    </rPh>
    <rPh sb="2" eb="4">
      <t>テイイン</t>
    </rPh>
    <rPh sb="5" eb="8">
      <t>ハンイナイ</t>
    </rPh>
    <rPh sb="10" eb="11">
      <t>ア</t>
    </rPh>
    <rPh sb="15" eb="17">
      <t>キョシツ</t>
    </rPh>
    <rPh sb="17" eb="18">
      <t>トウ</t>
    </rPh>
    <rPh sb="19" eb="21">
      <t>テイイン</t>
    </rPh>
    <rPh sb="22" eb="24">
      <t>ヒトリ</t>
    </rPh>
    <rPh sb="30" eb="31">
      <t>カギ</t>
    </rPh>
    <rPh sb="35" eb="37">
      <t>リヨウ</t>
    </rPh>
    <rPh sb="51" eb="53">
      <t>タンキ</t>
    </rPh>
    <rPh sb="53" eb="55">
      <t>リヨウ</t>
    </rPh>
    <rPh sb="56" eb="59">
      <t>ニュウキョシャ</t>
    </rPh>
    <rPh sb="59" eb="60">
      <t>スウ</t>
    </rPh>
    <rPh sb="63" eb="64">
      <t>マタ</t>
    </rPh>
    <rPh sb="65" eb="67">
      <t>トクテイ</t>
    </rPh>
    <rPh sb="67" eb="69">
      <t>シセツ</t>
    </rPh>
    <rPh sb="70" eb="72">
      <t>ニュウキョ</t>
    </rPh>
    <rPh sb="72" eb="74">
      <t>テイイン</t>
    </rPh>
    <rPh sb="78" eb="80">
      <t>イカ</t>
    </rPh>
    <phoneticPr fontId="5"/>
  </si>
  <si>
    <t>利用開始に当たって、あらかじめ30日以内の利用期間を定めている。</t>
    <rPh sb="0" eb="2">
      <t>リヨウ</t>
    </rPh>
    <rPh sb="2" eb="4">
      <t>カイシ</t>
    </rPh>
    <rPh sb="5" eb="6">
      <t>ア</t>
    </rPh>
    <rPh sb="17" eb="18">
      <t>ニチ</t>
    </rPh>
    <rPh sb="18" eb="20">
      <t>イナイ</t>
    </rPh>
    <rPh sb="21" eb="23">
      <t>リヨウ</t>
    </rPh>
    <rPh sb="23" eb="25">
      <t>キカン</t>
    </rPh>
    <rPh sb="26" eb="27">
      <t>サダ</t>
    </rPh>
    <phoneticPr fontId="5"/>
  </si>
  <si>
    <t>家賃、敷金、介護等その他の日常生活上必要な便宜の供与の対価として
受領する費用を除くほか、権利金その他の金品を受領していない。</t>
    <rPh sb="0" eb="2">
      <t>ヤチン</t>
    </rPh>
    <rPh sb="3" eb="5">
      <t>シキキン</t>
    </rPh>
    <rPh sb="6" eb="8">
      <t>カイゴ</t>
    </rPh>
    <rPh sb="8" eb="9">
      <t>トウ</t>
    </rPh>
    <rPh sb="11" eb="12">
      <t>タ</t>
    </rPh>
    <rPh sb="13" eb="15">
      <t>ニチジョウ</t>
    </rPh>
    <rPh sb="15" eb="17">
      <t>セイカツ</t>
    </rPh>
    <rPh sb="17" eb="18">
      <t>ジョウ</t>
    </rPh>
    <rPh sb="18" eb="20">
      <t>ヒツヨウ</t>
    </rPh>
    <rPh sb="21" eb="23">
      <t>ベンギ</t>
    </rPh>
    <rPh sb="24" eb="26">
      <t>キョウヨ</t>
    </rPh>
    <rPh sb="27" eb="29">
      <t>タイカ</t>
    </rPh>
    <rPh sb="33" eb="35">
      <t>ジュリョウ</t>
    </rPh>
    <rPh sb="37" eb="39">
      <t>ヒヨウ</t>
    </rPh>
    <rPh sb="40" eb="41">
      <t>ノゾ</t>
    </rPh>
    <rPh sb="45" eb="48">
      <t>ケンリキン</t>
    </rPh>
    <rPh sb="50" eb="51">
      <t>タ</t>
    </rPh>
    <rPh sb="52" eb="54">
      <t>キンピン</t>
    </rPh>
    <rPh sb="55" eb="57">
      <t>ジュリョウ</t>
    </rPh>
    <phoneticPr fontId="5"/>
  </si>
  <si>
    <t>介護保険法等に基づく勧告、命令、指示を受けたことがある場合にあっては
当該勧告等を受けた日から起算して５年以上の期間が経過している。</t>
    <rPh sb="0" eb="2">
      <t>カイゴ</t>
    </rPh>
    <rPh sb="2" eb="4">
      <t>ホケン</t>
    </rPh>
    <rPh sb="4" eb="5">
      <t>ホウ</t>
    </rPh>
    <rPh sb="5" eb="6">
      <t>トウ</t>
    </rPh>
    <rPh sb="7" eb="8">
      <t>モト</t>
    </rPh>
    <rPh sb="10" eb="12">
      <t>カンコク</t>
    </rPh>
    <rPh sb="13" eb="15">
      <t>メイレイ</t>
    </rPh>
    <rPh sb="16" eb="18">
      <t>シジ</t>
    </rPh>
    <rPh sb="19" eb="20">
      <t>ウ</t>
    </rPh>
    <rPh sb="27" eb="29">
      <t>バアイ</t>
    </rPh>
    <rPh sb="35" eb="37">
      <t>トウガイ</t>
    </rPh>
    <rPh sb="37" eb="39">
      <t>カンコク</t>
    </rPh>
    <rPh sb="39" eb="40">
      <t>トウ</t>
    </rPh>
    <rPh sb="41" eb="42">
      <t>ウ</t>
    </rPh>
    <rPh sb="44" eb="45">
      <t>ヒ</t>
    </rPh>
    <rPh sb="47" eb="49">
      <t>キサン</t>
    </rPh>
    <rPh sb="52" eb="53">
      <t>ネン</t>
    </rPh>
    <rPh sb="53" eb="55">
      <t>イジョウ</t>
    </rPh>
    <rPh sb="56" eb="58">
      <t>キカン</t>
    </rPh>
    <rPh sb="59" eb="61">
      <t>ケイカ</t>
    </rPh>
    <phoneticPr fontId="5"/>
  </si>
  <si>
    <t>※短期利用に係る入居契約書を添付すること。</t>
    <rPh sb="1" eb="3">
      <t>タンキ</t>
    </rPh>
    <rPh sb="3" eb="5">
      <t>リヨウ</t>
    </rPh>
    <rPh sb="6" eb="7">
      <t>カカ</t>
    </rPh>
    <rPh sb="8" eb="10">
      <t>ニュウキョ</t>
    </rPh>
    <rPh sb="10" eb="12">
      <t>ケイヤク</t>
    </rPh>
    <rPh sb="12" eb="13">
      <t>ショ</t>
    </rPh>
    <rPh sb="14" eb="16">
      <t>テンプ</t>
    </rPh>
    <phoneticPr fontId="5"/>
  </si>
  <si>
    <r>
      <t>・短期利用に係る届出書</t>
    </r>
    <r>
      <rPr>
        <sz val="12"/>
        <color rgb="FFFF0000"/>
        <rFont val="游ゴシック"/>
        <family val="3"/>
        <charset val="128"/>
        <scheme val="minor"/>
      </rPr>
      <t>（参考様式（短期利用））</t>
    </r>
    <rPh sb="1" eb="3">
      <t>タンキ</t>
    </rPh>
    <rPh sb="3" eb="5">
      <t>リヨウ</t>
    </rPh>
    <rPh sb="6" eb="7">
      <t>カカ</t>
    </rPh>
    <rPh sb="8" eb="11">
      <t>トドケデショ</t>
    </rPh>
    <rPh sb="12" eb="14">
      <t>サンコウ</t>
    </rPh>
    <rPh sb="14" eb="16">
      <t>ヨウシキ</t>
    </rPh>
    <rPh sb="17" eb="19">
      <t>タンキ</t>
    </rPh>
    <rPh sb="19" eb="21">
      <t>リヨウ</t>
    </rPh>
    <phoneticPr fontId="2"/>
  </si>
  <si>
    <t>　　　</t>
    <phoneticPr fontId="5"/>
  </si>
  <si>
    <t>人</t>
    <rPh sb="0" eb="1">
      <t>ヒト</t>
    </rPh>
    <phoneticPr fontId="2"/>
  </si>
  <si>
    <r>
      <t>■高齢者虐待防止措置実施の有無　（添付書類なし）</t>
    </r>
    <r>
      <rPr>
        <b/>
        <sz val="10"/>
        <color theme="1"/>
        <rFont val="游ゴシック"/>
        <family val="3"/>
        <charset val="128"/>
        <scheme val="minor"/>
      </rPr>
      <t>※届出がない場合は「減算型」とみなされます。</t>
    </r>
    <rPh sb="1" eb="4">
      <t>コウレイシャ</t>
    </rPh>
    <rPh sb="4" eb="6">
      <t>ギャクタイ</t>
    </rPh>
    <rPh sb="6" eb="8">
      <t>ボウシ</t>
    </rPh>
    <rPh sb="8" eb="10">
      <t>ソチ</t>
    </rPh>
    <rPh sb="10" eb="12">
      <t>ジッシ</t>
    </rPh>
    <rPh sb="13" eb="15">
      <t>ウム</t>
    </rPh>
    <rPh sb="25" eb="27">
      <t>トドケデ</t>
    </rPh>
    <rPh sb="30" eb="32">
      <t>バアイ</t>
    </rPh>
    <rPh sb="34" eb="36">
      <t>ゲンサン</t>
    </rPh>
    <rPh sb="36" eb="37">
      <t>ガタ</t>
    </rPh>
    <phoneticPr fontId="2"/>
  </si>
  <si>
    <r>
      <t>■業務継続計画策定の有無　（添付書類なし）</t>
    </r>
    <r>
      <rPr>
        <b/>
        <sz val="10"/>
        <color theme="1"/>
        <rFont val="游ゴシック"/>
        <family val="3"/>
        <charset val="128"/>
        <scheme val="minor"/>
      </rPr>
      <t>※届出がない場合は「減算型」とみなされます。</t>
    </r>
    <rPh sb="1" eb="3">
      <t>ギョウム</t>
    </rPh>
    <rPh sb="3" eb="5">
      <t>ケイゾク</t>
    </rPh>
    <rPh sb="5" eb="7">
      <t>ケイカク</t>
    </rPh>
    <rPh sb="7" eb="9">
      <t>サクテイ</t>
    </rPh>
    <rPh sb="10" eb="12">
      <t>ウム</t>
    </rPh>
    <phoneticPr fontId="2"/>
  </si>
  <si>
    <r>
      <t>■生産性向上推進体制加算　</t>
    </r>
    <r>
      <rPr>
        <b/>
        <sz val="10"/>
        <color theme="1"/>
        <rFont val="游ゴシック"/>
        <family val="3"/>
        <charset val="128"/>
        <scheme val="minor"/>
      </rPr>
      <t>※届出がない場合は「なし」とみなされます。</t>
    </r>
    <rPh sb="1" eb="4">
      <t>セイサンセイ</t>
    </rPh>
    <rPh sb="4" eb="6">
      <t>コウジョウ</t>
    </rPh>
    <rPh sb="6" eb="8">
      <t>スイシン</t>
    </rPh>
    <rPh sb="8" eb="10">
      <t>タイセイ</t>
    </rPh>
    <rPh sb="10" eb="12">
      <t>カサン</t>
    </rPh>
    <phoneticPr fontId="2"/>
  </si>
  <si>
    <r>
      <t>■高齢者施設等感染対策向上加算Ⅰ　</t>
    </r>
    <r>
      <rPr>
        <b/>
        <sz val="10"/>
        <color theme="1"/>
        <rFont val="游ゴシック"/>
        <family val="3"/>
        <charset val="128"/>
        <scheme val="minor"/>
      </rPr>
      <t>※届出がない場合は「なし」とみなされます。</t>
    </r>
    <rPh sb="1" eb="4">
      <t>コウレイシャ</t>
    </rPh>
    <rPh sb="4" eb="6">
      <t>シセツ</t>
    </rPh>
    <rPh sb="6" eb="7">
      <t>トウ</t>
    </rPh>
    <rPh sb="7" eb="9">
      <t>カンセン</t>
    </rPh>
    <rPh sb="9" eb="11">
      <t>タイサク</t>
    </rPh>
    <rPh sb="11" eb="13">
      <t>コウジョウ</t>
    </rPh>
    <rPh sb="13" eb="15">
      <t>カサン</t>
    </rPh>
    <phoneticPr fontId="2"/>
  </si>
  <si>
    <r>
      <t>■高齢者施設等感染対策向上加算Ⅱ　</t>
    </r>
    <r>
      <rPr>
        <b/>
        <sz val="10"/>
        <color theme="1"/>
        <rFont val="游ゴシック"/>
        <family val="3"/>
        <charset val="128"/>
        <scheme val="minor"/>
      </rPr>
      <t>※届出がない場合は「なし」とみなされます。</t>
    </r>
    <rPh sb="1" eb="4">
      <t>コウレイシャ</t>
    </rPh>
    <rPh sb="4" eb="6">
      <t>シセツ</t>
    </rPh>
    <rPh sb="6" eb="7">
      <t>トウ</t>
    </rPh>
    <rPh sb="7" eb="9">
      <t>カンセン</t>
    </rPh>
    <rPh sb="9" eb="11">
      <t>タイサク</t>
    </rPh>
    <rPh sb="11" eb="13">
      <t>コウジョウ</t>
    </rPh>
    <rPh sb="13" eb="15">
      <t>カサン</t>
    </rPh>
    <phoneticPr fontId="2"/>
  </si>
  <si>
    <r>
      <t>■夜間看護体制加算　</t>
    </r>
    <r>
      <rPr>
        <b/>
        <sz val="10"/>
        <color theme="1"/>
        <rFont val="游ゴシック"/>
        <family val="3"/>
        <charset val="128"/>
        <scheme val="minor"/>
      </rPr>
      <t>※加算（Ⅰ）を取得する場合には新たな届出が必要です。</t>
    </r>
    <rPh sb="1" eb="3">
      <t>ヤカン</t>
    </rPh>
    <rPh sb="3" eb="5">
      <t>カンゴ</t>
    </rPh>
    <rPh sb="5" eb="7">
      <t>タイセイ</t>
    </rPh>
    <rPh sb="7" eb="9">
      <t>カサン</t>
    </rPh>
    <rPh sb="11" eb="13">
      <t>カサン</t>
    </rPh>
    <rPh sb="17" eb="19">
      <t>シュトク</t>
    </rPh>
    <rPh sb="21" eb="23">
      <t>バアイ</t>
    </rPh>
    <rPh sb="25" eb="26">
      <t>アラ</t>
    </rPh>
    <rPh sb="28" eb="30">
      <t>トドケデ</t>
    </rPh>
    <rPh sb="31" eb="33">
      <t>ヒツヨウ</t>
    </rPh>
    <phoneticPr fontId="2"/>
  </si>
  <si>
    <t>7 加算Ⅰ</t>
    <phoneticPr fontId="5"/>
  </si>
  <si>
    <t>8 加算Ⅱ</t>
    <phoneticPr fontId="5"/>
  </si>
  <si>
    <t>9 加算Ⅲ</t>
    <phoneticPr fontId="5"/>
  </si>
  <si>
    <t>A加算Ⅳ</t>
    <rPh sb="1" eb="3">
      <t>カサン</t>
    </rPh>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</si>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</sst>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_);[Red]\(0.00\)"/>
    <numFmt numFmtId="177" formatCode="#,##0_ "/>
    <numFmt numFmtId="178" formatCode="0.0_);[Red]\(0.0\)"/>
    <numFmt numFmtId="179" formatCode="0.0_ "/>
    <numFmt numFmtId="180" formatCode="0.0"/>
    <numFmt numFmtId="181" formatCode="0.00_ "/>
    <numFmt numFmtId="182" formatCode="#,##0.00_ "/>
    <numFmt numFmtId="183" formatCode="#,##0.0#"/>
    <numFmt numFmtId="184" formatCode="#,##0.##"/>
    <numFmt numFmtId="185" formatCode="#,##0.0&quot;人&quot;"/>
    <numFmt numFmtId="186" formatCode="#,##0&quot;人&quot;"/>
    <numFmt numFmtId="187" formatCode="0.0%"/>
    <numFmt numFmtId="188" formatCode="[&lt;=999]000;[&lt;=9999]000\-00;000\-0000"/>
  </numFmts>
  <fonts count="69"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Ｐゴシック"/>
      <family val="3"/>
      <charset val="128"/>
    </font>
    <font>
      <sz val="14"/>
      <name val="HG創英角ｺﾞｼｯｸUB"/>
      <family val="3"/>
      <charset val="128"/>
    </font>
    <font>
      <sz val="6"/>
      <name val="ＭＳ Ｐゴシック"/>
      <family val="3"/>
      <charset val="128"/>
    </font>
    <font>
      <sz val="9"/>
      <name val="ＭＳ Ｐゴシック"/>
      <family val="3"/>
      <charset val="128"/>
    </font>
    <font>
      <sz val="14"/>
      <name val="ＭＳ Ｐゴシック"/>
      <family val="3"/>
      <charset val="128"/>
    </font>
    <font>
      <sz val="9"/>
      <name val="ＭＳ Ｐ明朝"/>
      <family val="1"/>
      <charset val="128"/>
    </font>
    <font>
      <b/>
      <u/>
      <sz val="9"/>
      <name val="ＭＳ Ｐ明朝"/>
      <family val="1"/>
      <charset val="128"/>
    </font>
    <font>
      <sz val="9"/>
      <color rgb="FFFF0000"/>
      <name val="ＭＳ Ｐ明朝"/>
      <family val="1"/>
      <charset val="128"/>
    </font>
    <font>
      <strike/>
      <sz val="9"/>
      <name val="ＭＳ Ｐゴシック"/>
      <family val="3"/>
      <charset val="128"/>
    </font>
    <font>
      <b/>
      <sz val="9"/>
      <name val="ＭＳ Ｐゴシック"/>
      <family val="3"/>
      <charset val="128"/>
    </font>
    <font>
      <strike/>
      <sz val="12"/>
      <name val="ＭＳ Ｐゴシック"/>
      <family val="3"/>
      <charset val="128"/>
    </font>
    <font>
      <sz val="9"/>
      <name val="HGP創英角ｺﾞｼｯｸUB"/>
      <family val="3"/>
      <charset val="128"/>
    </font>
    <font>
      <sz val="8"/>
      <name val="ＭＳ Ｐゴシック"/>
      <family val="3"/>
      <charset val="128"/>
    </font>
    <font>
      <b/>
      <sz val="9"/>
      <name val="ＭＳ ゴシック"/>
      <family val="3"/>
      <charset val="128"/>
    </font>
    <font>
      <sz val="9"/>
      <color rgb="FFFF0000"/>
      <name val="ＭＳ ゴシック"/>
      <family val="3"/>
      <charset val="128"/>
    </font>
    <font>
      <sz val="9"/>
      <name val="ＭＳ 明朝"/>
      <family val="1"/>
      <charset val="128"/>
    </font>
    <font>
      <b/>
      <sz val="11"/>
      <color rgb="FFFF0000"/>
      <name val="ＭＳ ゴシック"/>
      <family val="3"/>
      <charset val="128"/>
    </font>
    <font>
      <sz val="8"/>
      <name val="ＭＳ Ｐ明朝"/>
      <family val="1"/>
      <charset val="128"/>
    </font>
    <font>
      <b/>
      <sz val="8"/>
      <name val="ＭＳ Ｐゴシック"/>
      <family val="3"/>
      <charset val="128"/>
    </font>
    <font>
      <sz val="11"/>
      <color indexed="10"/>
      <name val="ＭＳ Ｐゴシック"/>
      <family val="3"/>
      <charset val="128"/>
    </font>
    <font>
      <sz val="9"/>
      <color indexed="10"/>
      <name val="ＭＳ Ｐゴシック"/>
      <family val="3"/>
      <charset val="128"/>
    </font>
    <font>
      <b/>
      <sz val="11"/>
      <name val="ＭＳ Ｐゴシック"/>
      <family val="3"/>
      <charset val="128"/>
    </font>
    <font>
      <sz val="10"/>
      <name val="ＭＳ Ｐゴシック"/>
      <family val="3"/>
      <charset val="128"/>
    </font>
    <font>
      <sz val="10"/>
      <name val="HG創英角ﾎﾟｯﾌﾟ体"/>
      <family val="3"/>
      <charset val="128"/>
    </font>
    <font>
      <b/>
      <sz val="10"/>
      <name val="ＭＳ Ｐゴシック"/>
      <family val="3"/>
      <charset val="128"/>
    </font>
    <font>
      <sz val="12"/>
      <name val="HG創英角ｺﾞｼｯｸUB"/>
      <family val="3"/>
      <charset val="128"/>
    </font>
    <font>
      <sz val="9"/>
      <name val="HG創英角ﾎﾟｯﾌﾟ体"/>
      <family val="3"/>
      <charset val="128"/>
    </font>
    <font>
      <b/>
      <sz val="9"/>
      <color rgb="FFFF0000"/>
      <name val="ＭＳ ゴシック"/>
      <family val="3"/>
      <charset val="128"/>
    </font>
    <font>
      <sz val="8"/>
      <name val="ＭＳ 明朝"/>
      <family val="1"/>
      <charset val="128"/>
    </font>
    <font>
      <sz val="11"/>
      <name val="HGSｺﾞｼｯｸM"/>
      <family val="3"/>
      <charset val="128"/>
    </font>
    <font>
      <sz val="10"/>
      <name val="HGSｺﾞｼｯｸM"/>
      <family val="3"/>
      <charset val="128"/>
    </font>
    <font>
      <sz val="16"/>
      <name val="HGSｺﾞｼｯｸM"/>
      <family val="3"/>
      <charset val="128"/>
    </font>
    <font>
      <sz val="11"/>
      <color rgb="FFFF0000"/>
      <name val="HGSｺﾞｼｯｸM"/>
      <family val="3"/>
      <charset val="128"/>
    </font>
    <font>
      <b/>
      <sz val="12"/>
      <name val="HGSｺﾞｼｯｸM"/>
      <family val="3"/>
      <charset val="128"/>
    </font>
    <font>
      <strike/>
      <sz val="11"/>
      <name val="ＭＳ Ｐゴシック"/>
      <family val="3"/>
      <charset val="128"/>
    </font>
    <font>
      <sz val="12"/>
      <color theme="1"/>
      <name val="游ゴシック"/>
      <family val="2"/>
      <charset val="128"/>
      <scheme val="minor"/>
    </font>
    <font>
      <sz val="12"/>
      <color theme="1"/>
      <name val="游ゴシック"/>
      <family val="3"/>
      <charset val="128"/>
      <scheme val="minor"/>
    </font>
    <font>
      <sz val="16"/>
      <color theme="1"/>
      <name val="游ゴシック"/>
      <family val="3"/>
      <charset val="128"/>
      <scheme val="minor"/>
    </font>
    <font>
      <b/>
      <sz val="16"/>
      <color theme="1"/>
      <name val="游ゴシック"/>
      <family val="3"/>
      <charset val="128"/>
      <scheme val="minor"/>
    </font>
    <font>
      <b/>
      <sz val="16"/>
      <name val="HGSｺﾞｼｯｸM"/>
      <family val="3"/>
      <charset val="128"/>
    </font>
    <font>
      <sz val="14"/>
      <name val="HGSｺﾞｼｯｸM"/>
      <family val="3"/>
      <charset val="128"/>
    </font>
    <font>
      <sz val="12"/>
      <name val="HGSｺﾞｼｯｸM"/>
      <family val="3"/>
      <charset val="128"/>
    </font>
    <font>
      <b/>
      <sz val="16"/>
      <name val="ＭＳ Ｐゴシック"/>
      <family val="3"/>
      <charset val="128"/>
    </font>
    <font>
      <b/>
      <sz val="16"/>
      <color rgb="FFFF0000"/>
      <name val="游ゴシック"/>
      <family val="2"/>
      <charset val="128"/>
      <scheme val="minor"/>
    </font>
    <font>
      <sz val="16"/>
      <color rgb="FFFF0000"/>
      <name val="游ゴシック"/>
      <family val="3"/>
      <charset val="128"/>
      <scheme val="minor"/>
    </font>
    <font>
      <sz val="16"/>
      <name val="游ゴシック"/>
      <family val="3"/>
      <charset val="128"/>
      <scheme val="minor"/>
    </font>
    <font>
      <b/>
      <sz val="14"/>
      <name val="HGSｺﾞｼｯｸM"/>
      <family val="3"/>
      <charset val="128"/>
    </font>
    <font>
      <b/>
      <sz val="12"/>
      <color rgb="FFFF0000"/>
      <name val="HGSｺﾞｼｯｸM"/>
      <family val="3"/>
      <charset val="128"/>
    </font>
    <font>
      <sz val="12"/>
      <name val="HGSｺﾞｼｯｸE"/>
      <family val="3"/>
      <charset val="128"/>
    </font>
    <font>
      <u/>
      <sz val="12"/>
      <name val="HGSｺﾞｼｯｸE"/>
      <family val="3"/>
      <charset val="128"/>
    </font>
    <font>
      <sz val="11"/>
      <color rgb="FF000000"/>
      <name val="游ゴシック"/>
      <family val="3"/>
      <charset val="128"/>
      <scheme val="minor"/>
    </font>
    <font>
      <sz val="11"/>
      <color rgb="FF000000"/>
      <name val="Calibri"/>
      <family val="2"/>
    </font>
    <font>
      <sz val="12"/>
      <name val="游ゴシック"/>
      <family val="3"/>
      <charset val="128"/>
      <scheme val="minor"/>
    </font>
    <font>
      <strike/>
      <sz val="10"/>
      <name val="HGSｺﾞｼｯｸM"/>
      <family val="3"/>
      <charset val="128"/>
    </font>
    <font>
      <sz val="8"/>
      <name val="HGSｺﾞｼｯｸM"/>
      <family val="3"/>
      <charset val="128"/>
    </font>
    <font>
      <sz val="10.5"/>
      <name val="HGSｺﾞｼｯｸM"/>
      <family val="3"/>
      <charset val="128"/>
    </font>
    <font>
      <b/>
      <sz val="11"/>
      <name val="HGSｺﾞｼｯｸM"/>
      <family val="3"/>
      <charset val="128"/>
    </font>
    <font>
      <u/>
      <sz val="8"/>
      <color indexed="10"/>
      <name val="HGSｺﾞｼｯｸM"/>
      <family val="3"/>
      <charset val="128"/>
    </font>
    <font>
      <sz val="9"/>
      <name val="HGSｺﾞｼｯｸM"/>
      <family val="3"/>
      <charset val="128"/>
    </font>
    <font>
      <strike/>
      <sz val="9"/>
      <color rgb="FFFF0000"/>
      <name val="HGSｺﾞｼｯｸM"/>
      <family val="3"/>
      <charset val="128"/>
    </font>
    <font>
      <b/>
      <sz val="14"/>
      <color theme="1"/>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b/>
      <sz val="12"/>
      <color rgb="FFFF0000"/>
      <name val="游ゴシック"/>
      <family val="3"/>
      <charset val="128"/>
      <scheme val="minor"/>
    </font>
    <font>
      <sz val="12"/>
      <color rgb="FFFF0000"/>
      <name val="游ゴシック"/>
      <family val="3"/>
      <charset val="128"/>
      <scheme val="minor"/>
    </font>
    <font>
      <sz val="12"/>
      <name val="ＭＳ Ｐゴシック"/>
      <family val="3"/>
      <charset val="128"/>
    </font>
  </fonts>
  <fills count="15">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theme="9" tint="0.59999389629810485"/>
        <bgColor indexed="64"/>
      </patternFill>
    </fill>
    <fill>
      <patternFill patternType="solid">
        <fgColor rgb="FFCCFFFF"/>
        <bgColor indexed="64"/>
      </patternFill>
    </fill>
    <fill>
      <patternFill patternType="solid">
        <fgColor indexed="9"/>
        <bgColor indexed="64"/>
      </patternFill>
    </fill>
    <fill>
      <patternFill patternType="solid">
        <fgColor theme="6" tint="0.59999389629810485"/>
        <bgColor indexed="64"/>
      </patternFill>
    </fill>
    <fill>
      <patternFill patternType="solid">
        <fgColor indexed="45"/>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theme="0" tint="-0.249977111117893"/>
        <bgColor indexed="64"/>
      </patternFill>
    </fill>
  </fills>
  <borders count="197">
    <border>
      <left/>
      <right/>
      <top/>
      <bottom/>
      <diagonal/>
    </border>
    <border>
      <left style="thin">
        <color auto="1"/>
      </left>
      <right style="thin">
        <color auto="1"/>
      </right>
      <top style="thin">
        <color auto="1"/>
      </top>
      <bottom style="thin">
        <color auto="1"/>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style="thin">
        <color auto="1"/>
      </left>
      <right/>
      <top/>
      <bottom/>
      <diagonal/>
    </border>
    <border>
      <left/>
      <right style="thin">
        <color auto="1"/>
      </right>
      <top/>
      <bottom/>
      <diagonal/>
    </border>
    <border>
      <left style="double">
        <color indexed="64"/>
      </left>
      <right style="double">
        <color indexed="64"/>
      </right>
      <top style="double">
        <color indexed="64"/>
      </top>
      <bottom style="double">
        <color indexed="64"/>
      </bottom>
      <diagonal/>
    </border>
    <border>
      <left/>
      <right style="medium">
        <color indexed="64"/>
      </right>
      <top/>
      <bottom/>
      <diagonal/>
    </border>
    <border>
      <left style="thin">
        <color auto="1"/>
      </left>
      <right style="thin">
        <color auto="1"/>
      </right>
      <top/>
      <bottom style="thin">
        <color auto="1"/>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auto="1"/>
      </top>
      <bottom style="thin">
        <color auto="1"/>
      </bottom>
      <diagonal/>
    </border>
    <border>
      <left/>
      <right style="thin">
        <color auto="1"/>
      </right>
      <top style="hair">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ouble">
        <color auto="1"/>
      </right>
      <top style="double">
        <color auto="1"/>
      </top>
      <bottom style="double">
        <color auto="1"/>
      </bottom>
      <diagonal/>
    </border>
    <border>
      <left/>
      <right style="double">
        <color indexed="64"/>
      </right>
      <top/>
      <bottom/>
      <diagonal/>
    </border>
    <border>
      <left/>
      <right style="double">
        <color indexed="64"/>
      </right>
      <top/>
      <bottom style="medium">
        <color indexed="64"/>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diagonal/>
    </border>
    <border>
      <left style="hair">
        <color indexed="64"/>
      </left>
      <right/>
      <top/>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dashed">
        <color indexed="64"/>
      </top>
      <bottom/>
      <diagonal/>
    </border>
    <border>
      <left/>
      <right style="thin">
        <color indexed="64"/>
      </right>
      <top style="dashed">
        <color indexed="64"/>
      </top>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top style="thin">
        <color indexed="64"/>
      </top>
      <bottom style="double">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dashed">
        <color indexed="64"/>
      </right>
      <top style="thin">
        <color indexed="64"/>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double">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top/>
      <bottom style="medium">
        <color indexed="64"/>
      </bottom>
      <diagonal/>
    </border>
    <border>
      <left style="medium">
        <color indexed="64"/>
      </left>
      <right style="medium">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diagonalUp="1">
      <left style="double">
        <color indexed="64"/>
      </left>
      <right/>
      <top style="medium">
        <color indexed="64"/>
      </top>
      <bottom style="dotted">
        <color indexed="64"/>
      </bottom>
      <diagonal style="hair">
        <color indexed="64"/>
      </diagonal>
    </border>
    <border diagonalUp="1">
      <left/>
      <right style="medium">
        <color indexed="64"/>
      </right>
      <top style="medium">
        <color indexed="64"/>
      </top>
      <bottom style="dotted">
        <color indexed="64"/>
      </bottom>
      <diagonal style="hair">
        <color indexed="64"/>
      </diagonal>
    </border>
    <border diagonalUp="1">
      <left style="medium">
        <color indexed="64"/>
      </left>
      <right/>
      <top style="medium">
        <color indexed="64"/>
      </top>
      <bottom style="dotted">
        <color indexed="64"/>
      </bottom>
      <diagonal style="hair">
        <color indexed="64"/>
      </diagonal>
    </border>
    <border>
      <left style="medium">
        <color indexed="64"/>
      </left>
      <right style="medium">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double">
        <color indexed="64"/>
      </left>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double">
        <color indexed="64"/>
      </right>
      <top style="thin">
        <color indexed="64"/>
      </top>
      <bottom style="dotted">
        <color indexed="64"/>
      </bottom>
      <diagonal/>
    </border>
    <border diagonalUp="1">
      <left style="double">
        <color indexed="64"/>
      </left>
      <right/>
      <top style="thin">
        <color indexed="64"/>
      </top>
      <bottom style="dotted">
        <color indexed="64"/>
      </bottom>
      <diagonal style="hair">
        <color indexed="64"/>
      </diagonal>
    </border>
    <border diagonalUp="1">
      <left/>
      <right style="medium">
        <color indexed="64"/>
      </right>
      <top style="thin">
        <color indexed="64"/>
      </top>
      <bottom style="dotted">
        <color indexed="64"/>
      </bottom>
      <diagonal style="hair">
        <color indexed="64"/>
      </diagonal>
    </border>
    <border diagonalUp="1">
      <left style="medium">
        <color indexed="64"/>
      </left>
      <right/>
      <top style="thin">
        <color indexed="64"/>
      </top>
      <bottom style="dotted">
        <color indexed="64"/>
      </bottom>
      <diagonal style="hair">
        <color indexed="64"/>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bottom style="thin">
        <color indexed="64"/>
      </bottom>
      <diagonal/>
    </border>
    <border>
      <left style="double">
        <color indexed="64"/>
      </left>
      <right/>
      <top style="dotted">
        <color indexed="64"/>
      </top>
      <bottom style="thin">
        <color indexed="64"/>
      </bottom>
      <diagonal/>
    </border>
    <border>
      <left style="medium">
        <color indexed="64"/>
      </left>
      <right/>
      <top style="dotted">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double">
        <color indexed="64"/>
      </left>
      <right/>
      <top style="dotted">
        <color indexed="64"/>
      </top>
      <bottom style="medium">
        <color indexed="64"/>
      </bottom>
      <diagonal/>
    </border>
    <border>
      <left style="medium">
        <color indexed="64"/>
      </left>
      <right/>
      <top style="dotted">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double">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dashed">
        <color indexed="64"/>
      </left>
      <right style="thin">
        <color indexed="64"/>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bottom style="hair">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medium">
        <color indexed="64"/>
      </left>
      <right style="thin">
        <color auto="1"/>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auto="1"/>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hair">
        <color indexed="64"/>
      </left>
      <right/>
      <top style="hair">
        <color auto="1"/>
      </top>
      <bottom style="medium">
        <color indexed="64"/>
      </bottom>
      <diagonal/>
    </border>
  </borders>
  <cellStyleXfs count="9">
    <xf numFmtId="0" fontId="0" fillId="0" borderId="0">
      <alignment vertical="center"/>
    </xf>
    <xf numFmtId="0" fontId="3" fillId="0" borderId="0"/>
    <xf numFmtId="0" fontId="15" fillId="0" borderId="0"/>
    <xf numFmtId="0" fontId="3" fillId="0" borderId="0"/>
    <xf numFmtId="0" fontId="3" fillId="0" borderId="0"/>
    <xf numFmtId="0" fontId="1" fillId="0" borderId="0">
      <alignment vertical="center"/>
    </xf>
    <xf numFmtId="38" fontId="1" fillId="0" borderId="0" applyFont="0" applyFill="0" applyBorder="0" applyAlignment="0" applyProtection="0">
      <alignment vertical="center"/>
    </xf>
    <xf numFmtId="38" fontId="3" fillId="0" borderId="0" applyFont="0" applyFill="0" applyBorder="0" applyAlignment="0" applyProtection="0">
      <alignment vertical="center"/>
    </xf>
    <xf numFmtId="0" fontId="15" fillId="0" borderId="0"/>
  </cellStyleXfs>
  <cellXfs count="1243">
    <xf numFmtId="0" fontId="0" fillId="0" borderId="0" xfId="0">
      <alignment vertical="center"/>
    </xf>
    <xf numFmtId="0" fontId="4" fillId="0" borderId="0" xfId="1" applyFont="1" applyAlignment="1">
      <alignment vertical="center"/>
    </xf>
    <xf numFmtId="0" fontId="6" fillId="0" borderId="0" xfId="1" applyFont="1" applyAlignment="1">
      <alignment vertical="center"/>
    </xf>
    <xf numFmtId="0" fontId="6" fillId="0" borderId="0" xfId="1" applyFont="1" applyAlignment="1">
      <alignment vertical="top"/>
    </xf>
    <xf numFmtId="0" fontId="12" fillId="0" borderId="0" xfId="1" applyFont="1" applyAlignment="1">
      <alignment vertical="top"/>
    </xf>
    <xf numFmtId="0" fontId="12" fillId="0" borderId="0" xfId="1" applyFont="1" applyAlignment="1">
      <alignment vertical="center"/>
    </xf>
    <xf numFmtId="0" fontId="13" fillId="0" borderId="0" xfId="1" applyFont="1" applyAlignment="1">
      <alignment vertical="center" wrapText="1"/>
    </xf>
    <xf numFmtId="0" fontId="11" fillId="0" borderId="0" xfId="1" applyFont="1" applyAlignment="1">
      <alignment vertical="center" wrapText="1"/>
    </xf>
    <xf numFmtId="0" fontId="11" fillId="0" borderId="0" xfId="1" applyFont="1" applyAlignment="1">
      <alignment horizontal="right" vertical="center"/>
    </xf>
    <xf numFmtId="177" fontId="11" fillId="0" borderId="0" xfId="1" applyNumberFormat="1" applyFont="1" applyAlignment="1">
      <alignment horizontal="center" vertical="center"/>
    </xf>
    <xf numFmtId="176" fontId="6" fillId="0" borderId="0" xfId="1" applyNumberFormat="1" applyFont="1" applyAlignment="1">
      <alignment horizontal="center" vertical="center"/>
    </xf>
    <xf numFmtId="176" fontId="6" fillId="0" borderId="0" xfId="1" applyNumberFormat="1" applyFont="1" applyAlignment="1">
      <alignment vertical="center"/>
    </xf>
    <xf numFmtId="0" fontId="18" fillId="0" borderId="6" xfId="1" applyFont="1" applyBorder="1" applyAlignment="1">
      <alignment vertical="center"/>
    </xf>
    <xf numFmtId="0" fontId="6" fillId="0" borderId="6" xfId="1" applyFont="1" applyBorder="1" applyAlignment="1">
      <alignment horizontal="center" vertical="center"/>
    </xf>
    <xf numFmtId="0" fontId="15" fillId="0" borderId="6" xfId="1" applyFont="1" applyBorder="1" applyAlignment="1">
      <alignment horizontal="right" vertical="center" shrinkToFit="1"/>
    </xf>
    <xf numFmtId="177" fontId="6" fillId="3" borderId="7" xfId="1" applyNumberFormat="1" applyFont="1" applyFill="1" applyBorder="1" applyAlignment="1">
      <alignment vertical="center"/>
    </xf>
    <xf numFmtId="0" fontId="15" fillId="3" borderId="8" xfId="1" applyFont="1" applyFill="1" applyBorder="1" applyAlignment="1">
      <alignment vertical="center"/>
    </xf>
    <xf numFmtId="0" fontId="6" fillId="0" borderId="0" xfId="1" applyFont="1" applyAlignment="1">
      <alignment horizontal="center" vertical="center"/>
    </xf>
    <xf numFmtId="0" fontId="15" fillId="0" borderId="0" xfId="1" applyFont="1" applyAlignment="1">
      <alignment horizontal="right" vertical="center" shrinkToFit="1"/>
    </xf>
    <xf numFmtId="178" fontId="6" fillId="4" borderId="16" xfId="1" applyNumberFormat="1" applyFont="1" applyFill="1" applyBorder="1" applyAlignment="1">
      <alignment vertical="center"/>
    </xf>
    <xf numFmtId="0" fontId="15" fillId="4" borderId="17" xfId="1" applyFont="1" applyFill="1" applyBorder="1" applyAlignment="1">
      <alignment vertical="center"/>
    </xf>
    <xf numFmtId="0" fontId="6" fillId="0" borderId="0" xfId="1" applyFont="1" applyAlignment="1">
      <alignment horizontal="center" vertical="center" wrapText="1"/>
    </xf>
    <xf numFmtId="0" fontId="18" fillId="0" borderId="0" xfId="1" applyFont="1" applyAlignment="1">
      <alignment vertical="center"/>
    </xf>
    <xf numFmtId="0" fontId="15" fillId="3" borderId="17" xfId="1" applyFont="1" applyFill="1" applyBorder="1" applyAlignment="1">
      <alignment vertical="center"/>
    </xf>
    <xf numFmtId="0" fontId="6" fillId="0" borderId="1" xfId="2" applyFont="1" applyBorder="1" applyAlignment="1">
      <alignment horizontal="center" vertical="center"/>
    </xf>
    <xf numFmtId="0" fontId="20" fillId="4" borderId="23" xfId="1" applyFont="1" applyFill="1" applyBorder="1" applyAlignment="1">
      <alignment horizontal="center" vertical="center" shrinkToFit="1"/>
    </xf>
    <xf numFmtId="178" fontId="6" fillId="4" borderId="24" xfId="1" applyNumberFormat="1" applyFont="1" applyFill="1" applyBorder="1" applyAlignment="1">
      <alignment vertical="center"/>
    </xf>
    <xf numFmtId="0" fontId="6" fillId="0" borderId="2" xfId="1" applyFont="1" applyBorder="1" applyAlignment="1">
      <alignment horizontal="center" vertical="center"/>
    </xf>
    <xf numFmtId="0" fontId="15" fillId="0" borderId="2" xfId="1" applyFont="1" applyBorder="1" applyAlignment="1">
      <alignment horizontal="right" vertical="center" shrinkToFit="1"/>
    </xf>
    <xf numFmtId="0" fontId="15" fillId="4" borderId="28" xfId="1" applyFont="1" applyFill="1" applyBorder="1" applyAlignment="1">
      <alignment vertical="center"/>
    </xf>
    <xf numFmtId="0" fontId="12" fillId="0" borderId="0" xfId="1" applyFont="1" applyAlignment="1">
      <alignment vertical="center" wrapText="1"/>
    </xf>
    <xf numFmtId="0" fontId="18" fillId="0" borderId="0" xfId="1" applyFont="1" applyAlignment="1">
      <alignment vertical="center" shrinkToFit="1"/>
    </xf>
    <xf numFmtId="0" fontId="20" fillId="4" borderId="29" xfId="1" applyFont="1" applyFill="1" applyBorder="1" applyAlignment="1">
      <alignment horizontal="center" vertical="center" shrinkToFit="1"/>
    </xf>
    <xf numFmtId="178" fontId="6" fillId="4" borderId="30" xfId="1" applyNumberFormat="1" applyFont="1" applyFill="1" applyBorder="1" applyAlignment="1">
      <alignment vertical="center"/>
    </xf>
    <xf numFmtId="0" fontId="12" fillId="0" borderId="18" xfId="1" applyFont="1" applyBorder="1" applyAlignment="1">
      <alignment horizontal="center" vertical="center" wrapText="1"/>
    </xf>
    <xf numFmtId="0" fontId="21" fillId="0" borderId="18" xfId="1" applyFont="1" applyBorder="1" applyAlignment="1">
      <alignment horizontal="center" vertical="center" wrapText="1"/>
    </xf>
    <xf numFmtId="179" fontId="12" fillId="0" borderId="18" xfId="1" applyNumberFormat="1" applyFont="1" applyBorder="1" applyAlignment="1">
      <alignment vertical="center" wrapText="1"/>
    </xf>
    <xf numFmtId="0" fontId="12" fillId="0" borderId="0" xfId="1" applyFont="1" applyAlignment="1">
      <alignment horizontal="center" vertical="center" wrapText="1"/>
    </xf>
    <xf numFmtId="0" fontId="12" fillId="0" borderId="23" xfId="1" applyFont="1" applyBorder="1" applyAlignment="1">
      <alignment horizontal="center" vertical="center" shrinkToFit="1"/>
    </xf>
    <xf numFmtId="2" fontId="21" fillId="5" borderId="16" xfId="1" applyNumberFormat="1" applyFont="1" applyFill="1" applyBorder="1" applyAlignment="1">
      <alignment horizontal="center" vertical="center" wrapText="1"/>
    </xf>
    <xf numFmtId="179" fontId="12" fillId="5" borderId="31" xfId="1" applyNumberFormat="1" applyFont="1" applyFill="1" applyBorder="1" applyAlignment="1">
      <alignment vertical="center" wrapText="1"/>
    </xf>
    <xf numFmtId="180" fontId="21" fillId="5" borderId="16" xfId="1" applyNumberFormat="1" applyFont="1" applyFill="1" applyBorder="1" applyAlignment="1">
      <alignment horizontal="center" vertical="center" wrapText="1"/>
    </xf>
    <xf numFmtId="180" fontId="12" fillId="5" borderId="31" xfId="1" applyNumberFormat="1" applyFont="1" applyFill="1" applyBorder="1" applyAlignment="1">
      <alignment vertical="center" wrapText="1"/>
    </xf>
    <xf numFmtId="176" fontId="6" fillId="0" borderId="0" xfId="1" applyNumberFormat="1" applyFont="1" applyAlignment="1">
      <alignment horizontal="right" vertical="center"/>
    </xf>
    <xf numFmtId="181" fontId="6" fillId="0" borderId="0" xfId="1" applyNumberFormat="1" applyFont="1" applyAlignment="1">
      <alignment vertical="center"/>
    </xf>
    <xf numFmtId="176" fontId="6" fillId="6" borderId="0" xfId="1" applyNumberFormat="1" applyFont="1" applyFill="1" applyAlignment="1">
      <alignment horizontal="center" vertical="center" wrapText="1"/>
    </xf>
    <xf numFmtId="179" fontId="12" fillId="7" borderId="16" xfId="1" applyNumberFormat="1" applyFont="1" applyFill="1" applyBorder="1" applyAlignment="1">
      <alignment vertical="center"/>
    </xf>
    <xf numFmtId="181" fontId="6" fillId="7" borderId="0" xfId="1" applyNumberFormat="1" applyFont="1" applyFill="1" applyAlignment="1">
      <alignment vertical="center"/>
    </xf>
    <xf numFmtId="176" fontId="6" fillId="6" borderId="0" xfId="1" applyNumberFormat="1" applyFont="1" applyFill="1" applyAlignment="1">
      <alignment horizontal="right" vertical="center"/>
    </xf>
    <xf numFmtId="179" fontId="6" fillId="4" borderId="16" xfId="1" applyNumberFormat="1" applyFont="1" applyFill="1" applyBorder="1" applyAlignment="1">
      <alignment vertical="center"/>
    </xf>
    <xf numFmtId="181" fontId="6" fillId="6" borderId="0" xfId="1" applyNumberFormat="1" applyFont="1" applyFill="1" applyAlignment="1">
      <alignment vertical="center"/>
    </xf>
    <xf numFmtId="0" fontId="6" fillId="6" borderId="0" xfId="1" applyFont="1" applyFill="1" applyAlignment="1">
      <alignment vertical="center"/>
    </xf>
    <xf numFmtId="176" fontId="6" fillId="0" borderId="0" xfId="1" applyNumberFormat="1" applyFont="1" applyAlignment="1">
      <alignment horizontal="left" vertical="center"/>
    </xf>
    <xf numFmtId="176" fontId="25" fillId="0" borderId="0" xfId="3" applyNumberFormat="1" applyFont="1" applyAlignment="1">
      <alignment vertical="center" wrapText="1"/>
    </xf>
    <xf numFmtId="181" fontId="26" fillId="0" borderId="0" xfId="1" applyNumberFormat="1" applyFont="1" applyAlignment="1">
      <alignment vertical="center"/>
    </xf>
    <xf numFmtId="176" fontId="27" fillId="0" borderId="0" xfId="3" applyNumberFormat="1" applyFont="1" applyAlignment="1">
      <alignment vertical="center" wrapText="1"/>
    </xf>
    <xf numFmtId="176" fontId="6" fillId="0" borderId="0" xfId="1" applyNumberFormat="1" applyFont="1" applyAlignment="1">
      <alignment vertical="center" wrapText="1"/>
    </xf>
    <xf numFmtId="176" fontId="6" fillId="0" borderId="0" xfId="1" applyNumberFormat="1" applyFont="1" applyAlignment="1">
      <alignment horizontal="left" vertical="center" wrapText="1"/>
    </xf>
    <xf numFmtId="176" fontId="25" fillId="0" borderId="0" xfId="1" applyNumberFormat="1" applyFont="1" applyAlignment="1">
      <alignment vertical="center" wrapText="1"/>
    </xf>
    <xf numFmtId="181" fontId="25" fillId="0" borderId="0" xfId="1" applyNumberFormat="1" applyFont="1" applyAlignment="1">
      <alignment vertical="center"/>
    </xf>
    <xf numFmtId="177" fontId="6" fillId="5" borderId="7" xfId="1" applyNumberFormat="1" applyFont="1" applyFill="1" applyBorder="1" applyAlignment="1">
      <alignment vertical="center"/>
    </xf>
    <xf numFmtId="0" fontId="15" fillId="0" borderId="33" xfId="1" applyFont="1" applyBorder="1" applyAlignment="1">
      <alignment horizontal="right" vertical="center" shrinkToFit="1"/>
    </xf>
    <xf numFmtId="0" fontId="16" fillId="0" borderId="0" xfId="1" applyFont="1" applyAlignment="1">
      <alignment vertical="center"/>
    </xf>
    <xf numFmtId="0" fontId="15" fillId="0" borderId="0" xfId="1" applyFont="1" applyAlignment="1">
      <alignment vertical="center" shrinkToFit="1"/>
    </xf>
    <xf numFmtId="182" fontId="6" fillId="0" borderId="0" xfId="1" applyNumberFormat="1" applyFont="1" applyAlignment="1">
      <alignment vertical="center"/>
    </xf>
    <xf numFmtId="0" fontId="15" fillId="0" borderId="0" xfId="1" applyFont="1" applyAlignment="1">
      <alignment vertical="center"/>
    </xf>
    <xf numFmtId="0" fontId="6" fillId="0" borderId="0" xfId="1" applyFont="1" applyAlignment="1">
      <alignment vertical="center" wrapText="1"/>
    </xf>
    <xf numFmtId="0" fontId="8" fillId="0" borderId="0" xfId="1" applyFont="1" applyAlignment="1">
      <alignment horizontal="left" vertical="top" wrapText="1"/>
    </xf>
    <xf numFmtId="0" fontId="28" fillId="0" borderId="0" xfId="1" applyFont="1" applyAlignment="1">
      <alignment vertical="center" wrapText="1"/>
    </xf>
    <xf numFmtId="0" fontId="6" fillId="0" borderId="0" xfId="1" applyFont="1" applyAlignment="1">
      <alignment horizontal="right" vertical="center"/>
    </xf>
    <xf numFmtId="0" fontId="18" fillId="0" borderId="35" xfId="1" applyFont="1" applyBorder="1" applyAlignment="1">
      <alignment vertical="center"/>
    </xf>
    <xf numFmtId="181" fontId="29" fillId="0" borderId="0" xfId="1" applyNumberFormat="1" applyFont="1" applyAlignment="1">
      <alignment vertical="center"/>
    </xf>
    <xf numFmtId="0" fontId="6" fillId="0" borderId="37" xfId="1" applyFont="1" applyBorder="1" applyAlignment="1">
      <alignment horizontal="center" vertical="center"/>
    </xf>
    <xf numFmtId="0" fontId="18" fillId="0" borderId="37" xfId="1" applyFont="1" applyBorder="1" applyAlignment="1">
      <alignment vertical="center" shrinkToFit="1"/>
    </xf>
    <xf numFmtId="0" fontId="6" fillId="0" borderId="39" xfId="1" applyFont="1" applyBorder="1" applyAlignment="1">
      <alignment horizontal="center" vertical="center"/>
    </xf>
    <xf numFmtId="181" fontId="12" fillId="0" borderId="0" xfId="1" applyNumberFormat="1" applyFont="1" applyAlignment="1">
      <alignment vertical="center"/>
    </xf>
    <xf numFmtId="176" fontId="25" fillId="0" borderId="0" xfId="1" applyNumberFormat="1" applyFont="1" applyAlignment="1">
      <alignment vertical="center"/>
    </xf>
    <xf numFmtId="181" fontId="25" fillId="0" borderId="0" xfId="1" applyNumberFormat="1" applyFont="1" applyAlignment="1">
      <alignment horizontal="left" vertical="center"/>
    </xf>
    <xf numFmtId="181" fontId="26" fillId="0" borderId="0" xfId="1" applyNumberFormat="1" applyFont="1" applyAlignment="1">
      <alignment horizontal="left" vertical="center"/>
    </xf>
    <xf numFmtId="0" fontId="18" fillId="0" borderId="35" xfId="4" applyFont="1" applyBorder="1" applyAlignment="1">
      <alignment vertical="center" shrinkToFit="1"/>
    </xf>
    <xf numFmtId="0" fontId="31" fillId="0" borderId="37" xfId="4" applyFont="1" applyBorder="1" applyAlignment="1">
      <alignment vertical="center" shrinkToFit="1"/>
    </xf>
    <xf numFmtId="180" fontId="12" fillId="7" borderId="16" xfId="1" applyNumberFormat="1" applyFont="1" applyFill="1" applyBorder="1" applyAlignment="1">
      <alignment vertical="center"/>
    </xf>
    <xf numFmtId="0" fontId="3" fillId="0" borderId="0" xfId="4"/>
    <xf numFmtId="0" fontId="3" fillId="0" borderId="0" xfId="4" applyAlignment="1">
      <alignment horizontal="right"/>
    </xf>
    <xf numFmtId="0" fontId="3" fillId="0" borderId="43" xfId="4" applyBorder="1"/>
    <xf numFmtId="0" fontId="32" fillId="0" borderId="0" xfId="4" applyFont="1" applyAlignment="1">
      <alignment horizontal="center" vertical="center"/>
    </xf>
    <xf numFmtId="0" fontId="32" fillId="0" borderId="0" xfId="4" applyFont="1" applyAlignment="1">
      <alignment vertical="center"/>
    </xf>
    <xf numFmtId="0" fontId="32" fillId="0" borderId="0" xfId="4" applyFont="1" applyAlignment="1">
      <alignment horizontal="right" vertical="center"/>
    </xf>
    <xf numFmtId="0" fontId="32" fillId="9" borderId="57" xfId="4" applyFont="1" applyFill="1" applyBorder="1" applyAlignment="1">
      <alignment vertical="center" wrapText="1"/>
    </xf>
    <xf numFmtId="0" fontId="32" fillId="9" borderId="58" xfId="4" applyFont="1" applyFill="1" applyBorder="1" applyAlignment="1">
      <alignment vertical="center" wrapText="1"/>
    </xf>
    <xf numFmtId="0" fontId="3" fillId="9" borderId="0" xfId="4" applyFill="1"/>
    <xf numFmtId="0" fontId="3" fillId="9" borderId="74" xfId="4" applyFill="1" applyBorder="1"/>
    <xf numFmtId="0" fontId="3" fillId="9" borderId="75" xfId="4" applyFill="1" applyBorder="1"/>
    <xf numFmtId="0" fontId="3" fillId="9" borderId="76" xfId="4" applyFill="1" applyBorder="1"/>
    <xf numFmtId="0" fontId="34" fillId="0" borderId="0" xfId="4" applyFont="1" applyAlignment="1">
      <alignment vertical="center"/>
    </xf>
    <xf numFmtId="0" fontId="34" fillId="0" borderId="0" xfId="4" applyFont="1" applyAlignment="1">
      <alignment horizontal="center" vertical="center"/>
    </xf>
    <xf numFmtId="0" fontId="32" fillId="0" borderId="0" xfId="4" applyFont="1" applyAlignment="1">
      <alignment horizontal="left" vertical="center"/>
    </xf>
    <xf numFmtId="0" fontId="32" fillId="0" borderId="24" xfId="4" applyFont="1" applyBorder="1" applyAlignment="1">
      <alignment horizontal="center" vertical="center"/>
    </xf>
    <xf numFmtId="0" fontId="32" fillId="0" borderId="10" xfId="4" applyFont="1" applyBorder="1" applyAlignment="1">
      <alignment vertical="center"/>
    </xf>
    <xf numFmtId="0" fontId="32" fillId="0" borderId="12" xfId="4" applyFont="1" applyBorder="1" applyAlignment="1">
      <alignment horizontal="center" vertical="center"/>
    </xf>
    <xf numFmtId="0" fontId="32" fillId="0" borderId="10" xfId="4" applyFont="1" applyBorder="1" applyAlignment="1">
      <alignment horizontal="left" vertical="center"/>
    </xf>
    <xf numFmtId="0" fontId="32" fillId="0" borderId="12" xfId="4" applyFont="1" applyBorder="1" applyAlignment="1">
      <alignment vertical="center" wrapText="1"/>
    </xf>
    <xf numFmtId="0" fontId="32" fillId="0" borderId="10" xfId="4" applyFont="1" applyBorder="1" applyAlignment="1">
      <alignment horizontal="left" vertical="center" wrapText="1"/>
    </xf>
    <xf numFmtId="0" fontId="32" fillId="0" borderId="84" xfId="4" applyFont="1" applyBorder="1" applyAlignment="1">
      <alignment vertical="center"/>
    </xf>
    <xf numFmtId="0" fontId="3" fillId="0" borderId="44" xfId="4" applyBorder="1" applyAlignment="1">
      <alignment horizontal="center" vertical="center"/>
    </xf>
    <xf numFmtId="0" fontId="32" fillId="0" borderId="45" xfId="4" applyFont="1" applyBorder="1" applyAlignment="1">
      <alignment vertical="center"/>
    </xf>
    <xf numFmtId="0" fontId="32" fillId="0" borderId="45" xfId="4" applyFont="1" applyBorder="1" applyAlignment="1">
      <alignment horizontal="left" vertical="center" wrapText="1"/>
    </xf>
    <xf numFmtId="0" fontId="3" fillId="0" borderId="45" xfId="4" applyBorder="1" applyAlignment="1">
      <alignment horizontal="center" vertical="center"/>
    </xf>
    <xf numFmtId="0" fontId="32" fillId="0" borderId="45" xfId="4" applyFont="1" applyBorder="1" applyAlignment="1">
      <alignment horizontal="left" vertical="center"/>
    </xf>
    <xf numFmtId="0" fontId="3" fillId="0" borderId="45" xfId="4" applyBorder="1" applyAlignment="1">
      <alignment vertical="center"/>
    </xf>
    <xf numFmtId="0" fontId="3" fillId="0" borderId="46" xfId="4" applyBorder="1" applyAlignment="1">
      <alignment vertical="center"/>
    </xf>
    <xf numFmtId="0" fontId="3" fillId="0" borderId="10" xfId="4" applyBorder="1" applyAlignment="1">
      <alignment horizontal="center" vertical="center"/>
    </xf>
    <xf numFmtId="0" fontId="32" fillId="0" borderId="11" xfId="4" applyFont="1" applyBorder="1" applyAlignment="1">
      <alignment vertical="center"/>
    </xf>
    <xf numFmtId="0" fontId="32" fillId="0" borderId="12" xfId="4" applyFont="1" applyBorder="1" applyAlignment="1">
      <alignment vertical="top"/>
    </xf>
    <xf numFmtId="0" fontId="32" fillId="0" borderId="14" xfId="4" applyFont="1" applyBorder="1" applyAlignment="1">
      <alignment vertical="center"/>
    </xf>
    <xf numFmtId="0" fontId="32" fillId="0" borderId="15" xfId="4" applyFont="1" applyBorder="1" applyAlignment="1">
      <alignment horizontal="center" vertical="center"/>
    </xf>
    <xf numFmtId="0" fontId="32" fillId="0" borderId="47" xfId="4" applyFont="1" applyBorder="1" applyAlignment="1">
      <alignment vertical="center"/>
    </xf>
    <xf numFmtId="0" fontId="32" fillId="0" borderId="14" xfId="4" applyFont="1" applyBorder="1" applyAlignment="1">
      <alignment horizontal="left" vertical="center"/>
    </xf>
    <xf numFmtId="0" fontId="32" fillId="0" borderId="15" xfId="4" applyFont="1" applyBorder="1" applyAlignment="1">
      <alignment vertical="center" wrapText="1"/>
    </xf>
    <xf numFmtId="0" fontId="32" fillId="0" borderId="14" xfId="4" applyFont="1" applyBorder="1" applyAlignment="1">
      <alignment horizontal="left" vertical="center" wrapText="1"/>
    </xf>
    <xf numFmtId="0" fontId="32" fillId="0" borderId="85" xfId="4" applyFont="1" applyBorder="1" applyAlignment="1">
      <alignment vertical="center"/>
    </xf>
    <xf numFmtId="0" fontId="3" fillId="0" borderId="86" xfId="4" applyBorder="1" applyAlignment="1">
      <alignment horizontal="center" vertical="center"/>
    </xf>
    <xf numFmtId="0" fontId="32" fillId="0" borderId="87" xfId="4" applyFont="1" applyBorder="1" applyAlignment="1">
      <alignment vertical="center"/>
    </xf>
    <xf numFmtId="0" fontId="3" fillId="0" borderId="87" xfId="4" applyBorder="1" applyAlignment="1">
      <alignment vertical="center"/>
    </xf>
    <xf numFmtId="0" fontId="32" fillId="0" borderId="87" xfId="4" applyFont="1" applyBorder="1" applyAlignment="1">
      <alignment horizontal="left" vertical="center" wrapText="1"/>
    </xf>
    <xf numFmtId="0" fontId="3" fillId="0" borderId="87" xfId="4" applyBorder="1" applyAlignment="1">
      <alignment horizontal="center" vertical="center"/>
    </xf>
    <xf numFmtId="0" fontId="3" fillId="0" borderId="87" xfId="4" applyBorder="1" applyAlignment="1">
      <alignment horizontal="left" vertical="center"/>
    </xf>
    <xf numFmtId="0" fontId="32" fillId="0" borderId="88" xfId="4" applyFont="1" applyBorder="1" applyAlignment="1">
      <alignment vertical="center"/>
    </xf>
    <xf numFmtId="0" fontId="3" fillId="0" borderId="14" xfId="4" applyBorder="1" applyAlignment="1">
      <alignment horizontal="center" vertical="center"/>
    </xf>
    <xf numFmtId="0" fontId="32" fillId="0" borderId="0" xfId="4" applyFont="1" applyAlignment="1">
      <alignment vertical="top"/>
    </xf>
    <xf numFmtId="0" fontId="32" fillId="0" borderId="15" xfId="4" applyFont="1" applyBorder="1" applyAlignment="1">
      <alignment vertical="top"/>
    </xf>
    <xf numFmtId="0" fontId="32" fillId="0" borderId="15" xfId="4" applyFont="1" applyBorder="1" applyAlignment="1">
      <alignment vertical="center"/>
    </xf>
    <xf numFmtId="0" fontId="32" fillId="0" borderId="14" xfId="4" applyFont="1" applyBorder="1" applyAlignment="1">
      <alignment vertical="top"/>
    </xf>
    <xf numFmtId="0" fontId="32" fillId="0" borderId="85" xfId="4" applyFont="1" applyBorder="1" applyAlignment="1">
      <alignment vertical="center" wrapText="1"/>
    </xf>
    <xf numFmtId="0" fontId="32" fillId="0" borderId="85" xfId="4" applyFont="1" applyBorder="1" applyAlignment="1">
      <alignment horizontal="left" vertical="center" wrapText="1"/>
    </xf>
    <xf numFmtId="0" fontId="32" fillId="0" borderId="47" xfId="4" applyFont="1" applyBorder="1" applyAlignment="1">
      <alignment vertical="center" shrinkToFit="1"/>
    </xf>
    <xf numFmtId="0" fontId="32" fillId="0" borderId="85" xfId="4" applyFont="1" applyBorder="1" applyAlignment="1">
      <alignment horizontal="left" vertical="center"/>
    </xf>
    <xf numFmtId="0" fontId="32" fillId="0" borderId="87" xfId="4" applyFont="1" applyBorder="1" applyAlignment="1">
      <alignment horizontal="left" vertical="center"/>
    </xf>
    <xf numFmtId="0" fontId="32" fillId="0" borderId="54" xfId="4" applyFont="1" applyBorder="1" applyAlignment="1">
      <alignment vertical="center"/>
    </xf>
    <xf numFmtId="0" fontId="32" fillId="0" borderId="56" xfId="4" applyFont="1" applyBorder="1" applyAlignment="1">
      <alignment horizontal="center" vertical="center"/>
    </xf>
    <xf numFmtId="0" fontId="32" fillId="0" borderId="18" xfId="4" applyFont="1" applyBorder="1" applyAlignment="1">
      <alignment vertical="center"/>
    </xf>
    <xf numFmtId="0" fontId="32" fillId="0" borderId="54" xfId="4" applyFont="1" applyBorder="1" applyAlignment="1">
      <alignment horizontal="left" vertical="center"/>
    </xf>
    <xf numFmtId="0" fontId="32" fillId="0" borderId="54" xfId="4" applyFont="1" applyBorder="1" applyAlignment="1">
      <alignment horizontal="left" vertical="center" wrapText="1"/>
    </xf>
    <xf numFmtId="0" fontId="32" fillId="0" borderId="56" xfId="4" applyFont="1" applyBorder="1" applyAlignment="1">
      <alignment vertical="center"/>
    </xf>
    <xf numFmtId="0" fontId="32" fillId="0" borderId="9" xfId="4" applyFont="1" applyBorder="1" applyAlignment="1">
      <alignment vertical="center" wrapText="1"/>
    </xf>
    <xf numFmtId="0" fontId="32" fillId="0" borderId="12" xfId="4" applyFont="1" applyBorder="1" applyAlignment="1">
      <alignment vertical="center"/>
    </xf>
    <xf numFmtId="0" fontId="32" fillId="0" borderId="47" xfId="4" applyFont="1" applyBorder="1" applyAlignment="1">
      <alignment vertical="center" wrapText="1"/>
    </xf>
    <xf numFmtId="0" fontId="36" fillId="0" borderId="0" xfId="4" applyFont="1" applyAlignment="1">
      <alignment horizontal="left" vertical="center"/>
    </xf>
    <xf numFmtId="0" fontId="32" fillId="0" borderId="0" xfId="4" applyFont="1" applyAlignment="1">
      <alignment horizontal="center"/>
    </xf>
    <xf numFmtId="0" fontId="32" fillId="0" borderId="0" xfId="4" applyFont="1"/>
    <xf numFmtId="0" fontId="37" fillId="0" borderId="0" xfId="4" applyFont="1" applyAlignment="1">
      <alignment horizontal="center" vertical="center"/>
    </xf>
    <xf numFmtId="0" fontId="37" fillId="0" borderId="0" xfId="4" applyFont="1" applyAlignment="1">
      <alignment horizontal="left" vertical="center"/>
    </xf>
    <xf numFmtId="0" fontId="32" fillId="0" borderId="0" xfId="4" applyFont="1" applyAlignment="1">
      <alignment vertical="top" wrapText="1"/>
    </xf>
    <xf numFmtId="0" fontId="3" fillId="0" borderId="0" xfId="4" applyAlignment="1">
      <alignment horizontal="center" vertical="center"/>
    </xf>
    <xf numFmtId="0" fontId="32" fillId="0" borderId="0" xfId="4" applyFont="1" applyAlignment="1">
      <alignment horizontal="left" vertical="top"/>
    </xf>
    <xf numFmtId="0" fontId="34" fillId="0" borderId="0" xfId="4" applyFont="1" applyAlignment="1">
      <alignment horizontal="left" vertical="center"/>
    </xf>
    <xf numFmtId="0" fontId="3" fillId="0" borderId="11" xfId="4" applyBorder="1" applyAlignment="1">
      <alignment horizontal="center" vertical="center"/>
    </xf>
    <xf numFmtId="14" fontId="32" fillId="0" borderId="0" xfId="4" applyNumberFormat="1" applyFont="1" applyAlignment="1">
      <alignment horizontal="left" vertical="center"/>
    </xf>
    <xf numFmtId="0" fontId="32" fillId="0" borderId="0" xfId="4" applyFont="1" applyAlignment="1">
      <alignment vertical="center" wrapText="1"/>
    </xf>
    <xf numFmtId="0" fontId="40" fillId="0" borderId="0" xfId="0" applyFont="1">
      <alignment vertical="center"/>
    </xf>
    <xf numFmtId="0" fontId="39" fillId="0" borderId="0" xfId="0" applyFont="1">
      <alignment vertical="center"/>
    </xf>
    <xf numFmtId="0" fontId="39" fillId="0" borderId="94" xfId="0" applyFont="1" applyBorder="1">
      <alignment vertical="center"/>
    </xf>
    <xf numFmtId="0" fontId="32" fillId="0" borderId="86" xfId="4" applyFont="1" applyBorder="1" applyAlignment="1">
      <alignment vertical="center"/>
    </xf>
    <xf numFmtId="0" fontId="3" fillId="0" borderId="88" xfId="4" applyBorder="1" applyAlignment="1">
      <alignment horizontal="left" vertical="center"/>
    </xf>
    <xf numFmtId="0" fontId="3" fillId="0" borderId="88" xfId="4" applyBorder="1" applyAlignment="1">
      <alignment vertical="center"/>
    </xf>
    <xf numFmtId="0" fontId="32" fillId="0" borderId="52" xfId="4" applyFont="1" applyBorder="1" applyAlignment="1">
      <alignment vertical="center"/>
    </xf>
    <xf numFmtId="0" fontId="32" fillId="0" borderId="89" xfId="4" applyFont="1" applyBorder="1" applyAlignment="1">
      <alignment vertical="center"/>
    </xf>
    <xf numFmtId="0" fontId="3" fillId="0" borderId="57" xfId="4" applyBorder="1" applyAlignment="1">
      <alignment horizontal="left" vertical="center"/>
    </xf>
    <xf numFmtId="0" fontId="3" fillId="0" borderId="58" xfId="4" applyBorder="1" applyAlignment="1">
      <alignment horizontal="left" vertical="center"/>
    </xf>
    <xf numFmtId="0" fontId="32" fillId="9" borderId="64" xfId="4" applyFont="1" applyFill="1" applyBorder="1" applyAlignment="1">
      <alignment horizontal="center" vertical="center"/>
    </xf>
    <xf numFmtId="0" fontId="32" fillId="9" borderId="77" xfId="4" applyFont="1" applyFill="1" applyBorder="1" applyAlignment="1">
      <alignment horizontal="center" vertical="center"/>
    </xf>
    <xf numFmtId="0" fontId="32" fillId="9" borderId="24" xfId="4" applyFont="1" applyFill="1" applyBorder="1" applyAlignment="1">
      <alignment horizontal="center" vertical="center"/>
    </xf>
    <xf numFmtId="0" fontId="3" fillId="9" borderId="14" xfId="4" applyFill="1" applyBorder="1" applyAlignment="1">
      <alignment horizontal="center" vertical="center"/>
    </xf>
    <xf numFmtId="0" fontId="32" fillId="9" borderId="15" xfId="4" applyFont="1" applyFill="1" applyBorder="1" applyAlignment="1">
      <alignment horizontal="center" vertical="center"/>
    </xf>
    <xf numFmtId="0" fontId="32" fillId="9" borderId="47" xfId="4" applyFont="1" applyFill="1" applyBorder="1" applyAlignment="1">
      <alignment vertical="center"/>
    </xf>
    <xf numFmtId="0" fontId="32" fillId="9" borderId="15" xfId="4" applyFont="1" applyFill="1" applyBorder="1" applyAlignment="1">
      <alignment vertical="center" wrapText="1"/>
    </xf>
    <xf numFmtId="0" fontId="32" fillId="9" borderId="47" xfId="4" applyFont="1" applyFill="1" applyBorder="1" applyAlignment="1">
      <alignment vertical="center" wrapText="1"/>
    </xf>
    <xf numFmtId="0" fontId="32" fillId="9" borderId="90" xfId="4" applyFont="1" applyFill="1" applyBorder="1" applyAlignment="1">
      <alignment horizontal="center" vertical="center"/>
    </xf>
    <xf numFmtId="0" fontId="3" fillId="0" borderId="0" xfId="4" applyAlignment="1">
      <alignment horizontal="left" vertical="center"/>
    </xf>
    <xf numFmtId="0" fontId="34" fillId="0" borderId="0" xfId="5" applyFont="1">
      <alignment vertical="center"/>
    </xf>
    <xf numFmtId="0" fontId="34" fillId="0" borderId="0" xfId="5" applyFont="1" applyAlignment="1">
      <alignment horizontal="left" vertical="center"/>
    </xf>
    <xf numFmtId="0" fontId="42" fillId="0" borderId="0" xfId="5" applyFont="1" applyAlignment="1">
      <alignment horizontal="left" vertical="center"/>
    </xf>
    <xf numFmtId="0" fontId="42" fillId="0" borderId="0" xfId="5" applyFont="1" applyAlignment="1">
      <alignment horizontal="right" vertical="center"/>
    </xf>
    <xf numFmtId="0" fontId="42" fillId="0" borderId="0" xfId="5" applyFont="1">
      <alignment vertical="center"/>
    </xf>
    <xf numFmtId="0" fontId="42" fillId="13" borderId="0" xfId="5" applyFont="1" applyFill="1">
      <alignment vertical="center"/>
    </xf>
    <xf numFmtId="0" fontId="42" fillId="13" borderId="0" xfId="5" applyFont="1" applyFill="1" applyAlignment="1">
      <alignment horizontal="center" vertical="center"/>
    </xf>
    <xf numFmtId="0" fontId="34" fillId="13" borderId="0" xfId="5" quotePrefix="1" applyFont="1" applyFill="1">
      <alignment vertical="center"/>
    </xf>
    <xf numFmtId="0" fontId="42" fillId="0" borderId="0" xfId="5" applyFont="1" applyAlignment="1">
      <alignment horizontal="center" vertical="center"/>
    </xf>
    <xf numFmtId="0" fontId="34" fillId="0" borderId="0" xfId="5" applyFont="1" applyAlignment="1">
      <alignment horizontal="right" vertical="center"/>
    </xf>
    <xf numFmtId="20" fontId="34" fillId="13" borderId="0" xfId="5" applyNumberFormat="1" applyFont="1" applyFill="1">
      <alignment vertical="center"/>
    </xf>
    <xf numFmtId="0" fontId="34" fillId="13" borderId="0" xfId="5" applyFont="1" applyFill="1" applyAlignment="1">
      <alignment horizontal="center" vertical="center"/>
    </xf>
    <xf numFmtId="0" fontId="34" fillId="13" borderId="0" xfId="5" applyFont="1" applyFill="1">
      <alignment vertical="center"/>
    </xf>
    <xf numFmtId="0" fontId="43" fillId="0" borderId="0" xfId="5" applyFont="1">
      <alignment vertical="center"/>
    </xf>
    <xf numFmtId="0" fontId="34" fillId="0" borderId="0" xfId="5" applyFont="1" applyAlignment="1">
      <alignment horizontal="center" vertical="center"/>
    </xf>
    <xf numFmtId="0" fontId="34" fillId="13" borderId="0" xfId="5" applyFont="1" applyFill="1" applyAlignment="1">
      <alignment horizontal="left" vertical="center"/>
    </xf>
    <xf numFmtId="20" fontId="34" fillId="0" borderId="0" xfId="5" applyNumberFormat="1" applyFont="1">
      <alignment vertical="center"/>
    </xf>
    <xf numFmtId="180" fontId="34" fillId="0" borderId="0" xfId="5" applyNumberFormat="1" applyFont="1">
      <alignment vertical="center"/>
    </xf>
    <xf numFmtId="0" fontId="43" fillId="0" borderId="0" xfId="5" applyFont="1" applyAlignment="1">
      <alignment horizontal="left" vertical="center"/>
    </xf>
    <xf numFmtId="0" fontId="44" fillId="0" borderId="0" xfId="5" applyFont="1">
      <alignment vertical="center"/>
    </xf>
    <xf numFmtId="0" fontId="44" fillId="0" borderId="0" xfId="5" applyFont="1" applyAlignment="1">
      <alignment horizontal="left" vertical="center"/>
    </xf>
    <xf numFmtId="0" fontId="44" fillId="0" borderId="0" xfId="5" applyFont="1" applyAlignment="1">
      <alignment horizontal="right" vertical="center"/>
    </xf>
    <xf numFmtId="0" fontId="34" fillId="0" borderId="4" xfId="5" applyFont="1" applyBorder="1" applyAlignment="1">
      <alignment horizontal="center" vertical="center" wrapText="1"/>
    </xf>
    <xf numFmtId="0" fontId="34" fillId="0" borderId="5" xfId="5" applyFont="1" applyBorder="1" applyAlignment="1">
      <alignment horizontal="center" vertical="center" wrapText="1"/>
    </xf>
    <xf numFmtId="0" fontId="34" fillId="0" borderId="6" xfId="5" applyFont="1" applyBorder="1" applyAlignment="1">
      <alignment vertical="center" wrapText="1"/>
    </xf>
    <xf numFmtId="0" fontId="34" fillId="0" borderId="8" xfId="5" applyFont="1" applyBorder="1" applyAlignment="1">
      <alignment vertical="center" wrapText="1"/>
    </xf>
    <xf numFmtId="0" fontId="34" fillId="0" borderId="14" xfId="5" applyFont="1" applyBorder="1" applyAlignment="1">
      <alignment horizontal="center" vertical="center" wrapText="1"/>
    </xf>
    <xf numFmtId="0" fontId="34" fillId="0" borderId="15" xfId="5" applyFont="1" applyBorder="1" applyAlignment="1">
      <alignment horizontal="center" vertical="center" wrapText="1"/>
    </xf>
    <xf numFmtId="0" fontId="34" fillId="0" borderId="0" xfId="5" applyFont="1" applyAlignment="1">
      <alignment vertical="center" wrapText="1"/>
    </xf>
    <xf numFmtId="0" fontId="34" fillId="0" borderId="17" xfId="5" applyFont="1" applyBorder="1" applyAlignment="1">
      <alignment vertical="center" wrapText="1"/>
    </xf>
    <xf numFmtId="0" fontId="43" fillId="0" borderId="24" xfId="5" applyFont="1" applyBorder="1" applyAlignment="1">
      <alignment horizontal="center" vertical="center"/>
    </xf>
    <xf numFmtId="0" fontId="43" fillId="0" borderId="1" xfId="5" applyFont="1" applyBorder="1" applyAlignment="1">
      <alignment horizontal="center" vertical="center"/>
    </xf>
    <xf numFmtId="0" fontId="43" fillId="0" borderId="104" xfId="5" applyFont="1" applyBorder="1" applyAlignment="1">
      <alignment horizontal="center" vertical="center"/>
    </xf>
    <xf numFmtId="0" fontId="43" fillId="0" borderId="105" xfId="5" applyFont="1" applyBorder="1" applyAlignment="1">
      <alignment horizontal="center" vertical="center"/>
    </xf>
    <xf numFmtId="0" fontId="34" fillId="0" borderId="26" xfId="5" applyFont="1" applyBorder="1" applyAlignment="1">
      <alignment horizontal="center" vertical="center" wrapText="1"/>
    </xf>
    <xf numFmtId="0" fontId="34" fillId="0" borderId="27" xfId="5" applyFont="1" applyBorder="1" applyAlignment="1">
      <alignment horizontal="center" vertical="center" wrapText="1"/>
    </xf>
    <xf numFmtId="0" fontId="34" fillId="0" borderId="2" xfId="5" applyFont="1" applyBorder="1" applyAlignment="1">
      <alignment vertical="center" wrapText="1"/>
    </xf>
    <xf numFmtId="0" fontId="34" fillId="0" borderId="28" xfId="5" applyFont="1" applyBorder="1" applyAlignment="1">
      <alignment vertical="center" wrapText="1"/>
    </xf>
    <xf numFmtId="0" fontId="43" fillId="0" borderId="108" xfId="5" applyFont="1" applyBorder="1" applyAlignment="1">
      <alignment horizontal="center" vertical="center" wrapText="1"/>
    </xf>
    <xf numFmtId="0" fontId="43" fillId="0" borderId="109" xfId="5" applyFont="1" applyBorder="1" applyAlignment="1">
      <alignment horizontal="center" vertical="center" wrapText="1"/>
    </xf>
    <xf numFmtId="0" fontId="43" fillId="0" borderId="110" xfId="5" applyFont="1" applyBorder="1" applyAlignment="1">
      <alignment horizontal="center" vertical="center" wrapText="1"/>
    </xf>
    <xf numFmtId="0" fontId="43" fillId="0" borderId="111" xfId="5" applyFont="1" applyBorder="1" applyAlignment="1">
      <alignment horizontal="center" vertical="center" wrapText="1"/>
    </xf>
    <xf numFmtId="0" fontId="34" fillId="13" borderId="4" xfId="5" applyFont="1" applyFill="1" applyBorder="1" applyAlignment="1">
      <alignment horizontal="center" vertical="center" shrinkToFit="1"/>
    </xf>
    <xf numFmtId="0" fontId="34" fillId="13" borderId="5" xfId="5" applyFont="1" applyFill="1" applyBorder="1" applyAlignment="1">
      <alignment horizontal="center" vertical="center" shrinkToFit="1"/>
    </xf>
    <xf numFmtId="0" fontId="44" fillId="0" borderId="4" xfId="5" applyFont="1" applyBorder="1">
      <alignment vertical="center"/>
    </xf>
    <xf numFmtId="0" fontId="44" fillId="0" borderId="6" xfId="5" applyFont="1" applyBorder="1">
      <alignment vertical="center"/>
    </xf>
    <xf numFmtId="0" fontId="44" fillId="0" borderId="8" xfId="5" applyFont="1" applyBorder="1">
      <alignment vertical="center"/>
    </xf>
    <xf numFmtId="0" fontId="34" fillId="10" borderId="117" xfId="5" applyFont="1" applyFill="1" applyBorder="1" applyAlignment="1" applyProtection="1">
      <alignment horizontal="center" vertical="center" shrinkToFit="1"/>
      <protection locked="0"/>
    </xf>
    <xf numFmtId="0" fontId="34" fillId="10" borderId="118" xfId="5" applyFont="1" applyFill="1" applyBorder="1" applyAlignment="1" applyProtection="1">
      <alignment horizontal="center" vertical="center" shrinkToFit="1"/>
      <protection locked="0"/>
    </xf>
    <xf numFmtId="0" fontId="34" fillId="10" borderId="119" xfId="5" applyFont="1" applyFill="1" applyBorder="1" applyAlignment="1" applyProtection="1">
      <alignment horizontal="center" vertical="center" shrinkToFit="1"/>
      <protection locked="0"/>
    </xf>
    <xf numFmtId="0" fontId="34" fillId="13" borderId="14" xfId="5" applyFont="1" applyFill="1" applyBorder="1" applyAlignment="1">
      <alignment horizontal="center" vertical="center" shrinkToFit="1"/>
    </xf>
    <xf numFmtId="0" fontId="34" fillId="13" borderId="15" xfId="5" applyFont="1" applyFill="1" applyBorder="1" applyAlignment="1">
      <alignment horizontal="center" vertical="center" shrinkToFit="1"/>
    </xf>
    <xf numFmtId="0" fontId="44" fillId="0" borderId="124" xfId="5" applyFont="1" applyBorder="1">
      <alignment vertical="center"/>
    </xf>
    <xf numFmtId="0" fontId="44" fillId="0" borderId="125" xfId="5" applyFont="1" applyBorder="1">
      <alignment vertical="center"/>
    </xf>
    <xf numFmtId="0" fontId="44" fillId="0" borderId="126" xfId="5" applyFont="1" applyBorder="1">
      <alignment vertical="center"/>
    </xf>
    <xf numFmtId="183" fontId="34" fillId="0" borderId="127" xfId="5" applyNumberFormat="1" applyFont="1" applyBorder="1" applyAlignment="1">
      <alignment horizontal="center" vertical="center" shrinkToFit="1"/>
    </xf>
    <xf numFmtId="183" fontId="34" fillId="0" borderId="128" xfId="5" applyNumberFormat="1" applyFont="1" applyBorder="1" applyAlignment="1">
      <alignment horizontal="center" vertical="center" shrinkToFit="1"/>
    </xf>
    <xf numFmtId="183" fontId="34" fillId="0" borderId="129" xfId="5" applyNumberFormat="1" applyFont="1" applyBorder="1" applyAlignment="1">
      <alignment horizontal="center" vertical="center" shrinkToFit="1"/>
    </xf>
    <xf numFmtId="0" fontId="34" fillId="13" borderId="10" xfId="5" applyFont="1" applyFill="1" applyBorder="1" applyAlignment="1">
      <alignment horizontal="center" vertical="center" shrinkToFit="1"/>
    </xf>
    <xf numFmtId="0" fontId="34" fillId="13" borderId="12" xfId="5" applyFont="1" applyFill="1" applyBorder="1" applyAlignment="1">
      <alignment horizontal="center" vertical="center" shrinkToFit="1"/>
    </xf>
    <xf numFmtId="0" fontId="44" fillId="0" borderId="10" xfId="5" applyFont="1" applyBorder="1">
      <alignment vertical="center"/>
    </xf>
    <xf numFmtId="0" fontId="44" fillId="0" borderId="11" xfId="5" applyFont="1" applyBorder="1">
      <alignment vertical="center"/>
    </xf>
    <xf numFmtId="0" fontId="44" fillId="0" borderId="133" xfId="5" applyFont="1" applyBorder="1">
      <alignment vertical="center"/>
    </xf>
    <xf numFmtId="0" fontId="34" fillId="10" borderId="134" xfId="5" applyFont="1" applyFill="1" applyBorder="1" applyAlignment="1" applyProtection="1">
      <alignment horizontal="center" vertical="center" shrinkToFit="1"/>
      <protection locked="0"/>
    </xf>
    <xf numFmtId="0" fontId="34" fillId="10" borderId="135" xfId="5" applyFont="1" applyFill="1" applyBorder="1" applyAlignment="1" applyProtection="1">
      <alignment horizontal="center" vertical="center" shrinkToFit="1"/>
      <protection locked="0"/>
    </xf>
    <xf numFmtId="0" fontId="34" fillId="10" borderId="136" xfId="5" applyFont="1" applyFill="1" applyBorder="1" applyAlignment="1" applyProtection="1">
      <alignment horizontal="center" vertical="center" shrinkToFit="1"/>
      <protection locked="0"/>
    </xf>
    <xf numFmtId="0" fontId="34" fillId="10" borderId="137" xfId="5" applyFont="1" applyFill="1" applyBorder="1" applyAlignment="1" applyProtection="1">
      <alignment horizontal="center" vertical="center" shrinkToFit="1"/>
      <protection locked="0"/>
    </xf>
    <xf numFmtId="0" fontId="44" fillId="0" borderId="141" xfId="5" applyFont="1" applyBorder="1">
      <alignment vertical="center"/>
    </xf>
    <xf numFmtId="0" fontId="44" fillId="0" borderId="142" xfId="5" applyFont="1" applyBorder="1">
      <alignment vertical="center"/>
    </xf>
    <xf numFmtId="0" fontId="44" fillId="0" borderId="143" xfId="5" applyFont="1" applyBorder="1">
      <alignment vertical="center"/>
    </xf>
    <xf numFmtId="0" fontId="44" fillId="0" borderId="14" xfId="5" applyFont="1" applyBorder="1">
      <alignment vertical="center"/>
    </xf>
    <xf numFmtId="0" fontId="44" fillId="0" borderId="17" xfId="5" applyFont="1" applyBorder="1">
      <alignment vertical="center"/>
    </xf>
    <xf numFmtId="0" fontId="34" fillId="13" borderId="54" xfId="5" applyFont="1" applyFill="1" applyBorder="1" applyAlignment="1">
      <alignment horizontal="center" vertical="center" shrinkToFit="1"/>
    </xf>
    <xf numFmtId="0" fontId="34" fillId="13" borderId="56" xfId="5" applyFont="1" applyFill="1" applyBorder="1" applyAlignment="1">
      <alignment horizontal="center" vertical="center" shrinkToFit="1"/>
    </xf>
    <xf numFmtId="0" fontId="34" fillId="13" borderId="26" xfId="5" applyFont="1" applyFill="1" applyBorder="1" applyAlignment="1">
      <alignment horizontal="center" vertical="center" shrinkToFit="1"/>
    </xf>
    <xf numFmtId="0" fontId="34" fillId="13" borderId="27" xfId="5" applyFont="1" applyFill="1" applyBorder="1" applyAlignment="1">
      <alignment horizontal="center" vertical="center" shrinkToFit="1"/>
    </xf>
    <xf numFmtId="0" fontId="44" fillId="0" borderId="151" xfId="5" applyFont="1" applyBorder="1">
      <alignment vertical="center"/>
    </xf>
    <xf numFmtId="0" fontId="44" fillId="0" borderId="152" xfId="5" applyFont="1" applyBorder="1">
      <alignment vertical="center"/>
    </xf>
    <xf numFmtId="0" fontId="44" fillId="0" borderId="153" xfId="5" applyFont="1" applyBorder="1">
      <alignment vertical="center"/>
    </xf>
    <xf numFmtId="183" fontId="34" fillId="0" borderId="154" xfId="5" applyNumberFormat="1" applyFont="1" applyBorder="1" applyAlignment="1">
      <alignment horizontal="center" vertical="center" shrinkToFit="1"/>
    </xf>
    <xf numFmtId="183" fontId="34" fillId="0" borderId="155" xfId="5" applyNumberFormat="1" applyFont="1" applyBorder="1" applyAlignment="1">
      <alignment horizontal="center" vertical="center" shrinkToFit="1"/>
    </xf>
    <xf numFmtId="183" fontId="34" fillId="0" borderId="156" xfId="5" applyNumberFormat="1" applyFont="1" applyBorder="1" applyAlignment="1">
      <alignment horizontal="center" vertical="center" shrinkToFit="1"/>
    </xf>
    <xf numFmtId="0" fontId="44" fillId="13" borderId="0" xfId="5" applyFont="1" applyFill="1" applyAlignment="1">
      <alignment horizontal="center" vertical="center"/>
    </xf>
    <xf numFmtId="0" fontId="44" fillId="13" borderId="0" xfId="5" applyFont="1" applyFill="1" applyAlignment="1" applyProtection="1">
      <alignment horizontal="center" vertical="center" shrinkToFit="1"/>
      <protection locked="0"/>
    </xf>
    <xf numFmtId="0" fontId="44" fillId="13" borderId="0" xfId="5" applyFont="1" applyFill="1" applyAlignment="1" applyProtection="1">
      <alignment horizontal="center" vertical="center" wrapText="1"/>
      <protection locked="0"/>
    </xf>
    <xf numFmtId="0" fontId="44" fillId="13" borderId="0" xfId="5" applyFont="1" applyFill="1" applyAlignment="1" applyProtection="1">
      <alignment horizontal="left" vertical="center" wrapText="1"/>
      <protection locked="0"/>
    </xf>
    <xf numFmtId="0" fontId="32" fillId="13" borderId="0" xfId="5" applyFont="1" applyFill="1">
      <alignment vertical="center"/>
    </xf>
    <xf numFmtId="0" fontId="33" fillId="13" borderId="0" xfId="5" applyFont="1" applyFill="1">
      <alignment vertical="center"/>
    </xf>
    <xf numFmtId="0" fontId="33" fillId="13" borderId="0" xfId="5" applyFont="1" applyFill="1" applyAlignment="1">
      <alignment horizontal="center" vertical="center"/>
    </xf>
    <xf numFmtId="0" fontId="44" fillId="13" borderId="0" xfId="5" applyFont="1" applyFill="1" applyAlignment="1">
      <alignment horizontal="center" vertical="center" wrapText="1"/>
    </xf>
    <xf numFmtId="1" fontId="44" fillId="13" borderId="0" xfId="5" applyNumberFormat="1" applyFont="1" applyFill="1" applyAlignment="1">
      <alignment horizontal="center" vertical="center" wrapText="1"/>
    </xf>
    <xf numFmtId="0" fontId="43" fillId="13" borderId="0" xfId="5" applyFont="1" applyFill="1" applyAlignment="1" applyProtection="1">
      <alignment horizontal="center" vertical="center" wrapText="1"/>
      <protection locked="0"/>
    </xf>
    <xf numFmtId="0" fontId="43" fillId="13" borderId="0" xfId="5" applyFont="1" applyFill="1" applyAlignment="1">
      <alignment horizontal="center" vertical="center" wrapText="1"/>
    </xf>
    <xf numFmtId="1" fontId="43" fillId="13" borderId="0" xfId="5" applyNumberFormat="1" applyFont="1" applyFill="1" applyAlignment="1">
      <alignment horizontal="center" vertical="center" wrapText="1"/>
    </xf>
    <xf numFmtId="0" fontId="43" fillId="0" borderId="0" xfId="5" applyFont="1" applyAlignment="1">
      <alignment horizontal="centerContinuous" vertical="center"/>
    </xf>
    <xf numFmtId="184" fontId="43" fillId="0" borderId="0" xfId="5" applyNumberFormat="1" applyFont="1">
      <alignment vertical="center"/>
    </xf>
    <xf numFmtId="0" fontId="43" fillId="0" borderId="0" xfId="5" applyFont="1" applyAlignment="1">
      <alignment horizontal="center" vertical="center"/>
    </xf>
    <xf numFmtId="186" fontId="44" fillId="13" borderId="0" xfId="5" applyNumberFormat="1" applyFont="1" applyFill="1" applyAlignment="1">
      <alignment horizontal="center" vertical="center"/>
    </xf>
    <xf numFmtId="0" fontId="43" fillId="13" borderId="0" xfId="5" applyFont="1" applyFill="1" applyAlignment="1" applyProtection="1">
      <alignment horizontal="center" vertical="center" shrinkToFit="1"/>
      <protection locked="0"/>
    </xf>
    <xf numFmtId="0" fontId="43" fillId="13" borderId="0" xfId="5" applyFont="1" applyFill="1" applyAlignment="1" applyProtection="1">
      <alignment horizontal="left" vertical="center" wrapText="1"/>
      <protection locked="0"/>
    </xf>
    <xf numFmtId="0" fontId="43" fillId="13" borderId="0" xfId="5" applyFont="1" applyFill="1">
      <alignment vertical="center"/>
    </xf>
    <xf numFmtId="0" fontId="43" fillId="13" borderId="0" xfId="5" applyFont="1" applyFill="1" applyAlignment="1">
      <alignment horizontal="center" vertical="center"/>
    </xf>
    <xf numFmtId="0" fontId="43" fillId="0" borderId="0" xfId="5" applyFont="1" applyAlignment="1">
      <alignment horizontal="right" vertical="center"/>
    </xf>
    <xf numFmtId="0" fontId="44" fillId="0" borderId="0" xfId="5" applyFont="1" applyAlignment="1">
      <alignment horizontal="left" vertical="center" wrapText="1"/>
    </xf>
    <xf numFmtId="0" fontId="44" fillId="0" borderId="0" xfId="5" applyFont="1" applyAlignment="1">
      <alignment vertical="center" textRotation="90"/>
    </xf>
    <xf numFmtId="0" fontId="46" fillId="13" borderId="0" xfId="5" applyFont="1" applyFill="1" applyAlignment="1">
      <alignment horizontal="left" vertical="center"/>
    </xf>
    <xf numFmtId="0" fontId="40" fillId="13" borderId="0" xfId="5" applyFont="1" applyFill="1" applyAlignment="1">
      <alignment horizontal="center" vertical="center"/>
    </xf>
    <xf numFmtId="0" fontId="40" fillId="13" borderId="0" xfId="5" applyFont="1" applyFill="1">
      <alignment vertical="center"/>
    </xf>
    <xf numFmtId="0" fontId="40" fillId="13" borderId="0" xfId="5" applyFont="1" applyFill="1" applyAlignment="1">
      <alignment horizontal="left" vertical="center"/>
    </xf>
    <xf numFmtId="0" fontId="47" fillId="13" borderId="0" xfId="5" applyFont="1" applyFill="1">
      <alignment vertical="center"/>
    </xf>
    <xf numFmtId="0" fontId="47" fillId="13" borderId="0" xfId="5" applyFont="1" applyFill="1" applyAlignment="1">
      <alignment horizontal="left" vertical="center"/>
    </xf>
    <xf numFmtId="0" fontId="40" fillId="13" borderId="0" xfId="5" applyFont="1" applyFill="1" applyAlignment="1" applyProtection="1">
      <alignment horizontal="center" vertical="center"/>
      <protection locked="0"/>
    </xf>
    <xf numFmtId="0" fontId="40" fillId="12" borderId="1" xfId="5" applyFont="1" applyFill="1" applyBorder="1" applyAlignment="1" applyProtection="1">
      <alignment horizontal="center" vertical="center"/>
      <protection locked="0"/>
    </xf>
    <xf numFmtId="0" fontId="40" fillId="12" borderId="0" xfId="5" applyFont="1" applyFill="1" applyAlignment="1" applyProtection="1">
      <alignment horizontal="center" vertical="center"/>
      <protection locked="0"/>
    </xf>
    <xf numFmtId="20" fontId="40" fillId="12" borderId="1" xfId="5" applyNumberFormat="1" applyFont="1" applyFill="1" applyBorder="1" applyAlignment="1" applyProtection="1">
      <alignment horizontal="center" vertical="center"/>
      <protection locked="0"/>
    </xf>
    <xf numFmtId="0" fontId="40" fillId="13" borderId="0" xfId="5" applyFont="1" applyFill="1" applyAlignment="1" applyProtection="1">
      <alignment horizontal="right" vertical="center"/>
      <protection locked="0"/>
    </xf>
    <xf numFmtId="0" fontId="40" fillId="13" borderId="0" xfId="5" applyFont="1" applyFill="1" applyProtection="1">
      <alignment vertical="center"/>
      <protection locked="0"/>
    </xf>
    <xf numFmtId="0" fontId="40" fillId="13" borderId="1" xfId="5" applyFont="1" applyFill="1" applyBorder="1" applyAlignment="1">
      <alignment horizontal="center" vertical="center"/>
    </xf>
    <xf numFmtId="0" fontId="40" fillId="12" borderId="1" xfId="5" applyFont="1" applyFill="1" applyBorder="1" applyAlignment="1" applyProtection="1">
      <alignment horizontal="left" vertical="center"/>
      <protection locked="0"/>
    </xf>
    <xf numFmtId="20" fontId="40" fillId="13" borderId="1" xfId="5" applyNumberFormat="1" applyFont="1" applyFill="1" applyBorder="1" applyAlignment="1" applyProtection="1">
      <alignment horizontal="center" vertical="center"/>
      <protection locked="0"/>
    </xf>
    <xf numFmtId="0" fontId="48" fillId="12" borderId="9" xfId="5" applyFont="1" applyFill="1" applyBorder="1" applyAlignment="1" applyProtection="1">
      <alignment horizontal="center" vertical="center"/>
      <protection locked="0"/>
    </xf>
    <xf numFmtId="0" fontId="48" fillId="12" borderId="47" xfId="5" applyFont="1" applyFill="1" applyBorder="1" applyAlignment="1" applyProtection="1">
      <alignment horizontal="center" vertical="center"/>
      <protection locked="0"/>
    </xf>
    <xf numFmtId="0" fontId="48" fillId="12" borderId="18" xfId="5" applyFont="1" applyFill="1" applyBorder="1" applyAlignment="1" applyProtection="1">
      <alignment horizontal="center" vertical="center"/>
      <protection locked="0"/>
    </xf>
    <xf numFmtId="0" fontId="1" fillId="13" borderId="0" xfId="5" applyFill="1">
      <alignment vertical="center"/>
    </xf>
    <xf numFmtId="0" fontId="44" fillId="13" borderId="0" xfId="5" applyFont="1" applyFill="1" applyAlignment="1">
      <alignment horizontal="left" vertical="center"/>
    </xf>
    <xf numFmtId="0" fontId="49" fillId="13" borderId="0" xfId="5" applyFont="1" applyFill="1" applyAlignment="1">
      <alignment horizontal="left" vertical="center"/>
    </xf>
    <xf numFmtId="0" fontId="44" fillId="13" borderId="0" xfId="5" applyFont="1" applyFill="1">
      <alignment vertical="center"/>
    </xf>
    <xf numFmtId="0" fontId="44" fillId="12" borderId="1" xfId="5" applyFont="1" applyFill="1" applyBorder="1" applyAlignment="1">
      <alignment horizontal="left" vertical="center"/>
    </xf>
    <xf numFmtId="0" fontId="44" fillId="10" borderId="1" xfId="5" applyFont="1" applyFill="1" applyBorder="1" applyAlignment="1">
      <alignment horizontal="left" vertical="center"/>
    </xf>
    <xf numFmtId="0" fontId="50" fillId="13" borderId="0" xfId="5" applyFont="1" applyFill="1" applyAlignment="1">
      <alignment horizontal="left" vertical="center"/>
    </xf>
    <xf numFmtId="0" fontId="44" fillId="13" borderId="1" xfId="5" applyFont="1" applyFill="1" applyBorder="1" applyAlignment="1">
      <alignment horizontal="center" vertical="center"/>
    </xf>
    <xf numFmtId="0" fontId="44" fillId="13" borderId="1" xfId="5" applyFont="1" applyFill="1" applyBorder="1" applyAlignment="1">
      <alignment horizontal="left" vertical="center"/>
    </xf>
    <xf numFmtId="0" fontId="51" fillId="13" borderId="0" xfId="5" applyFont="1" applyFill="1">
      <alignment vertical="center"/>
    </xf>
    <xf numFmtId="0" fontId="51" fillId="13" borderId="0" xfId="5" applyFont="1" applyFill="1" applyAlignment="1">
      <alignment horizontal="left" vertical="center"/>
    </xf>
    <xf numFmtId="0" fontId="36" fillId="13" borderId="0" xfId="5" applyFont="1" applyFill="1">
      <alignment vertical="center"/>
    </xf>
    <xf numFmtId="0" fontId="51" fillId="13" borderId="0" xfId="5" applyFont="1" applyFill="1" applyAlignment="1">
      <alignment vertical="center" shrinkToFit="1"/>
    </xf>
    <xf numFmtId="0" fontId="44" fillId="13" borderId="0" xfId="5" applyFont="1" applyFill="1" applyAlignment="1">
      <alignment vertical="center" wrapText="1"/>
    </xf>
    <xf numFmtId="0" fontId="53" fillId="13" borderId="0" xfId="5" applyFont="1" applyFill="1" applyAlignment="1">
      <alignment horizontal="left" vertical="center"/>
    </xf>
    <xf numFmtId="0" fontId="53" fillId="0" borderId="0" xfId="5" applyFont="1" applyAlignment="1">
      <alignment horizontal="left" vertical="center"/>
    </xf>
    <xf numFmtId="0" fontId="44" fillId="0" borderId="159" xfId="5" applyFont="1" applyBorder="1">
      <alignment vertical="center"/>
    </xf>
    <xf numFmtId="0" fontId="44" fillId="0" borderId="160" xfId="5" applyFont="1" applyBorder="1">
      <alignment vertical="center"/>
    </xf>
    <xf numFmtId="0" fontId="44" fillId="0" borderId="161" xfId="5" applyFont="1" applyBorder="1">
      <alignment vertical="center"/>
    </xf>
    <xf numFmtId="183" fontId="34" fillId="0" borderId="162" xfId="5" applyNumberFormat="1" applyFont="1" applyBorder="1" applyAlignment="1">
      <alignment horizontal="center" vertical="center" shrinkToFit="1"/>
    </xf>
    <xf numFmtId="0" fontId="44" fillId="13" borderId="1" xfId="5" applyFont="1" applyFill="1" applyBorder="1" applyAlignment="1">
      <alignment horizontal="right" vertical="center"/>
    </xf>
    <xf numFmtId="0" fontId="44" fillId="13" borderId="1" xfId="5" applyFont="1" applyFill="1" applyBorder="1" applyAlignment="1">
      <alignment vertical="center" shrinkToFit="1"/>
    </xf>
    <xf numFmtId="0" fontId="1" fillId="13" borderId="163" xfId="5" applyFill="1" applyBorder="1" applyAlignment="1">
      <alignment horizontal="center" vertical="center"/>
    </xf>
    <xf numFmtId="0" fontId="55" fillId="13" borderId="164" xfId="5" applyFont="1" applyFill="1" applyBorder="1" applyAlignment="1">
      <alignment horizontal="center" vertical="center"/>
    </xf>
    <xf numFmtId="0" fontId="55" fillId="13" borderId="165" xfId="5" applyFont="1" applyFill="1" applyBorder="1" applyAlignment="1">
      <alignment horizontal="center" vertical="center"/>
    </xf>
    <xf numFmtId="0" fontId="38" fillId="13" borderId="165" xfId="5" applyFont="1" applyFill="1" applyBorder="1" applyAlignment="1">
      <alignment horizontal="center" vertical="center"/>
    </xf>
    <xf numFmtId="0" fontId="39" fillId="13" borderId="166" xfId="5" applyFont="1" applyFill="1" applyBorder="1" applyAlignment="1">
      <alignment horizontal="center" vertical="center"/>
    </xf>
    <xf numFmtId="0" fontId="39" fillId="13" borderId="116" xfId="5" applyFont="1" applyFill="1" applyBorder="1" applyAlignment="1">
      <alignment vertical="center" shrinkToFit="1"/>
    </xf>
    <xf numFmtId="0" fontId="39" fillId="13" borderId="168" xfId="5" applyFont="1" applyFill="1" applyBorder="1" applyAlignment="1">
      <alignment vertical="center" shrinkToFit="1"/>
    </xf>
    <xf numFmtId="0" fontId="39" fillId="13" borderId="168" xfId="5" applyFont="1" applyFill="1" applyBorder="1">
      <alignment vertical="center"/>
    </xf>
    <xf numFmtId="0" fontId="39" fillId="13" borderId="1" xfId="5" applyFont="1" applyFill="1" applyBorder="1" applyAlignment="1">
      <alignment vertical="center" shrinkToFit="1"/>
    </xf>
    <xf numFmtId="0" fontId="39" fillId="13" borderId="169" xfId="5" applyFont="1" applyFill="1" applyBorder="1">
      <alignment vertical="center"/>
    </xf>
    <xf numFmtId="0" fontId="39" fillId="13" borderId="1" xfId="5" applyFont="1" applyFill="1" applyBorder="1">
      <alignment vertical="center"/>
    </xf>
    <xf numFmtId="0" fontId="39" fillId="13" borderId="104" xfId="5" applyFont="1" applyFill="1" applyBorder="1">
      <alignment vertical="center"/>
    </xf>
    <xf numFmtId="0" fontId="38" fillId="13" borderId="111" xfId="5" applyFont="1" applyFill="1" applyBorder="1">
      <alignment vertical="center"/>
    </xf>
    <xf numFmtId="0" fontId="39" fillId="13" borderId="109" xfId="5" applyFont="1" applyFill="1" applyBorder="1" applyAlignment="1">
      <alignment vertical="center" shrinkToFit="1"/>
    </xf>
    <xf numFmtId="0" fontId="39" fillId="13" borderId="109" xfId="5" applyFont="1" applyFill="1" applyBorder="1">
      <alignment vertical="center"/>
    </xf>
    <xf numFmtId="0" fontId="39" fillId="13" borderId="110" xfId="5" applyFont="1" applyFill="1" applyBorder="1">
      <alignment vertical="center"/>
    </xf>
    <xf numFmtId="0" fontId="43" fillId="0" borderId="0" xfId="4" applyFont="1" applyAlignment="1">
      <alignment horizontal="left" vertical="top"/>
    </xf>
    <xf numFmtId="0" fontId="43" fillId="0" borderId="0" xfId="4" applyFont="1" applyAlignment="1">
      <alignment horizontal="right" vertical="center"/>
    </xf>
    <xf numFmtId="0" fontId="43" fillId="0" borderId="0" xfId="4" applyFont="1" applyAlignment="1">
      <alignment vertical="center"/>
    </xf>
    <xf numFmtId="0" fontId="43" fillId="0" borderId="0" xfId="4" applyFont="1" applyAlignment="1">
      <alignment horizontal="center" vertical="top"/>
    </xf>
    <xf numFmtId="0" fontId="43" fillId="0" borderId="90" xfId="4" applyFont="1" applyBorder="1" applyAlignment="1">
      <alignment horizontal="center" vertical="center"/>
    </xf>
    <xf numFmtId="0" fontId="43" fillId="0" borderId="77" xfId="4" applyFont="1" applyBorder="1" applyAlignment="1">
      <alignment horizontal="center" vertical="center"/>
    </xf>
    <xf numFmtId="0" fontId="43" fillId="0" borderId="171" xfId="4" applyFont="1" applyBorder="1" applyAlignment="1">
      <alignment horizontal="center" vertical="center"/>
    </xf>
    <xf numFmtId="0" fontId="43" fillId="0" borderId="0" xfId="4" applyFont="1" applyAlignment="1">
      <alignment horizontal="left" vertical="center"/>
    </xf>
    <xf numFmtId="0" fontId="43" fillId="0" borderId="11" xfId="4" applyFont="1" applyBorder="1" applyAlignment="1">
      <alignment horizontal="right" vertical="center"/>
    </xf>
    <xf numFmtId="0" fontId="43" fillId="0" borderId="12" xfId="4" applyFont="1" applyBorder="1" applyAlignment="1">
      <alignment horizontal="left" vertical="center"/>
    </xf>
    <xf numFmtId="0" fontId="43" fillId="0" borderId="23" xfId="4" applyFont="1" applyBorder="1" applyAlignment="1">
      <alignment horizontal="center" vertical="center"/>
    </xf>
    <xf numFmtId="0" fontId="43" fillId="0" borderId="24" xfId="4" applyFont="1" applyBorder="1" applyAlignment="1">
      <alignment horizontal="left" vertical="center"/>
    </xf>
    <xf numFmtId="0" fontId="43" fillId="0" borderId="43" xfId="4" applyFont="1" applyBorder="1" applyAlignment="1">
      <alignment horizontal="left" vertical="center"/>
    </xf>
    <xf numFmtId="0" fontId="43" fillId="0" borderId="0" xfId="4" applyFont="1" applyAlignment="1">
      <alignment horizontal="center" vertical="center"/>
    </xf>
    <xf numFmtId="0" fontId="43" fillId="0" borderId="11" xfId="4" applyFont="1" applyBorder="1" applyAlignment="1">
      <alignment horizontal="left" vertical="center"/>
    </xf>
    <xf numFmtId="0" fontId="43" fillId="0" borderId="55" xfId="4" applyFont="1" applyBorder="1" applyAlignment="1">
      <alignment horizontal="center" vertical="center"/>
    </xf>
    <xf numFmtId="0" fontId="43" fillId="0" borderId="29" xfId="4" applyFont="1" applyBorder="1" applyAlignment="1">
      <alignment horizontal="center" vertical="center"/>
    </xf>
    <xf numFmtId="0" fontId="43" fillId="0" borderId="66" xfId="4" applyFont="1" applyBorder="1" applyAlignment="1">
      <alignment horizontal="left" vertical="center"/>
    </xf>
    <xf numFmtId="0" fontId="43" fillId="0" borderId="54" xfId="4" applyFont="1" applyBorder="1" applyAlignment="1">
      <alignment horizontal="center" vertical="center"/>
    </xf>
    <xf numFmtId="0" fontId="43" fillId="0" borderId="55" xfId="4" applyFont="1" applyBorder="1" applyAlignment="1">
      <alignment horizontal="left" vertical="center"/>
    </xf>
    <xf numFmtId="0" fontId="43" fillId="0" borderId="15" xfId="4" applyFont="1" applyBorder="1" applyAlignment="1">
      <alignment horizontal="left" vertical="center"/>
    </xf>
    <xf numFmtId="0" fontId="43" fillId="0" borderId="56" xfId="4" applyFont="1" applyBorder="1" applyAlignment="1">
      <alignment horizontal="left" vertical="center"/>
    </xf>
    <xf numFmtId="0" fontId="43" fillId="0" borderId="175" xfId="4" applyFont="1" applyBorder="1" applyAlignment="1">
      <alignment horizontal="left" vertical="top"/>
    </xf>
    <xf numFmtId="0" fontId="43" fillId="0" borderId="55" xfId="4" applyFont="1" applyBorder="1" applyAlignment="1">
      <alignment horizontal="left" vertical="top"/>
    </xf>
    <xf numFmtId="0" fontId="43" fillId="0" borderId="11" xfId="4" applyFont="1" applyBorder="1" applyAlignment="1">
      <alignment horizontal="left" vertical="top"/>
    </xf>
    <xf numFmtId="0" fontId="32" fillId="0" borderId="43" xfId="4" applyFont="1" applyBorder="1" applyAlignment="1">
      <alignment vertical="center"/>
    </xf>
    <xf numFmtId="0" fontId="32" fillId="0" borderId="43" xfId="4" applyFont="1" applyBorder="1" applyAlignment="1">
      <alignment horizontal="center" vertical="center"/>
    </xf>
    <xf numFmtId="0" fontId="32" fillId="0" borderId="43" xfId="4" applyFont="1" applyBorder="1" applyAlignment="1">
      <alignment horizontal="left" vertical="center"/>
    </xf>
    <xf numFmtId="0" fontId="32" fillId="0" borderId="24" xfId="4" applyFont="1" applyBorder="1" applyAlignment="1">
      <alignment horizontal="left" vertical="center"/>
    </xf>
    <xf numFmtId="0" fontId="32" fillId="0" borderId="11" xfId="4" applyFont="1" applyBorder="1" applyAlignment="1">
      <alignment horizontal="left" vertical="center"/>
    </xf>
    <xf numFmtId="0" fontId="32" fillId="0" borderId="11" xfId="4" applyFont="1" applyBorder="1" applyAlignment="1">
      <alignment horizontal="center" vertical="center"/>
    </xf>
    <xf numFmtId="0" fontId="32" fillId="0" borderId="12" xfId="4" applyFont="1" applyBorder="1" applyAlignment="1">
      <alignment horizontal="left" vertical="center"/>
    </xf>
    <xf numFmtId="0" fontId="32" fillId="0" borderId="15" xfId="4" applyFont="1" applyBorder="1" applyAlignment="1">
      <alignment horizontal="left" vertical="center"/>
    </xf>
    <xf numFmtId="0" fontId="32" fillId="0" borderId="23" xfId="4" applyFont="1" applyBorder="1" applyAlignment="1">
      <alignment horizontal="left" vertical="center"/>
    </xf>
    <xf numFmtId="0" fontId="32" fillId="0" borderId="14" xfId="4" applyFont="1" applyBorder="1" applyAlignment="1">
      <alignment horizontal="center" vertical="center"/>
    </xf>
    <xf numFmtId="0" fontId="33" fillId="0" borderId="0" xfId="4" applyFont="1" applyAlignment="1">
      <alignment horizontal="center" vertical="center"/>
    </xf>
    <xf numFmtId="0" fontId="57" fillId="0" borderId="0" xfId="4" applyFont="1" applyAlignment="1">
      <alignment horizontal="left" vertical="center"/>
    </xf>
    <xf numFmtId="0" fontId="32" fillId="0" borderId="55" xfId="4" applyFont="1" applyBorder="1" applyAlignment="1">
      <alignment horizontal="left" vertical="center"/>
    </xf>
    <xf numFmtId="0" fontId="32" fillId="0" borderId="56" xfId="4" applyFont="1" applyBorder="1" applyAlignment="1">
      <alignment horizontal="left" vertical="center"/>
    </xf>
    <xf numFmtId="0" fontId="32" fillId="0" borderId="54" xfId="4" applyFont="1" applyBorder="1" applyAlignment="1">
      <alignment horizontal="center" vertical="center"/>
    </xf>
    <xf numFmtId="0" fontId="32" fillId="0" borderId="55" xfId="4" applyFont="1" applyBorder="1" applyAlignment="1">
      <alignment horizontal="center" vertical="center"/>
    </xf>
    <xf numFmtId="0" fontId="58" fillId="0" borderId="43" xfId="4" applyFont="1" applyBorder="1" applyAlignment="1">
      <alignment vertical="center"/>
    </xf>
    <xf numFmtId="0" fontId="58" fillId="0" borderId="24" xfId="4" applyFont="1" applyBorder="1" applyAlignment="1">
      <alignment vertical="center"/>
    </xf>
    <xf numFmtId="0" fontId="58" fillId="0" borderId="0" xfId="4" applyFont="1" applyAlignment="1">
      <alignment vertical="center"/>
    </xf>
    <xf numFmtId="0" fontId="58" fillId="0" borderId="15" xfId="4" applyFont="1" applyBorder="1" applyAlignment="1">
      <alignment vertical="center"/>
    </xf>
    <xf numFmtId="0" fontId="58" fillId="0" borderId="11" xfId="4" applyFont="1" applyBorder="1" applyAlignment="1">
      <alignment vertical="center"/>
    </xf>
    <xf numFmtId="0" fontId="58" fillId="0" borderId="12" xfId="4" applyFont="1" applyBorder="1" applyAlignment="1">
      <alignment vertical="center"/>
    </xf>
    <xf numFmtId="0" fontId="32" fillId="0" borderId="55" xfId="4" applyFont="1" applyBorder="1" applyAlignment="1">
      <alignment vertical="center"/>
    </xf>
    <xf numFmtId="0" fontId="58" fillId="0" borderId="55" xfId="4" applyFont="1" applyBorder="1" applyAlignment="1">
      <alignment vertical="center"/>
    </xf>
    <xf numFmtId="0" fontId="58" fillId="0" borderId="56" xfId="4" applyFont="1" applyBorder="1" applyAlignment="1">
      <alignment vertical="center"/>
    </xf>
    <xf numFmtId="0" fontId="59" fillId="0" borderId="0" xfId="4" applyFont="1" applyAlignment="1">
      <alignment horizontal="center" vertical="center"/>
    </xf>
    <xf numFmtId="0" fontId="57" fillId="0" borderId="15" xfId="4" applyFont="1" applyBorder="1" applyAlignment="1">
      <alignment vertical="center" shrinkToFit="1"/>
    </xf>
    <xf numFmtId="0" fontId="32" fillId="0" borderId="1" xfId="4" applyFont="1" applyBorder="1" applyAlignment="1">
      <alignment horizontal="center" vertical="center"/>
    </xf>
    <xf numFmtId="0" fontId="32" fillId="0" borderId="18" xfId="4" applyFont="1" applyBorder="1" applyAlignment="1">
      <alignment horizontal="center" vertical="center"/>
    </xf>
    <xf numFmtId="187" fontId="32" fillId="0" borderId="0" xfId="4" applyNumberFormat="1" applyFont="1" applyAlignment="1">
      <alignment vertical="center"/>
    </xf>
    <xf numFmtId="187" fontId="32" fillId="0" borderId="0" xfId="4" applyNumberFormat="1" applyFont="1" applyAlignment="1">
      <alignment horizontal="center" vertical="center"/>
    </xf>
    <xf numFmtId="187" fontId="32" fillId="0" borderId="55" xfId="4" applyNumberFormat="1" applyFont="1" applyBorder="1" applyAlignment="1">
      <alignment vertical="center"/>
    </xf>
    <xf numFmtId="0" fontId="32" fillId="0" borderId="10" xfId="4" applyFont="1" applyBorder="1" applyAlignment="1">
      <alignment horizontal="center" vertical="center" wrapText="1"/>
    </xf>
    <xf numFmtId="0" fontId="32" fillId="0" borderId="11" xfId="4" applyFont="1" applyBorder="1" applyAlignment="1">
      <alignment horizontal="center" vertical="center" wrapText="1"/>
    </xf>
    <xf numFmtId="0" fontId="32" fillId="0" borderId="12" xfId="4" applyFont="1" applyBorder="1" applyAlignment="1">
      <alignment horizontal="center" vertical="center" wrapText="1"/>
    </xf>
    <xf numFmtId="187" fontId="32" fillId="0" borderId="11" xfId="4" applyNumberFormat="1" applyFont="1" applyBorder="1" applyAlignment="1">
      <alignment vertical="center"/>
    </xf>
    <xf numFmtId="0" fontId="57" fillId="0" borderId="0" xfId="4" applyFont="1" applyAlignment="1">
      <alignment horizontal="left" vertical="top"/>
    </xf>
    <xf numFmtId="0" fontId="32" fillId="0" borderId="54" xfId="4" applyFont="1" applyBorder="1" applyAlignment="1">
      <alignment horizontal="center" vertical="center" wrapText="1"/>
    </xf>
    <xf numFmtId="0" fontId="32" fillId="0" borderId="55" xfId="4" applyFont="1" applyBorder="1" applyAlignment="1">
      <alignment horizontal="center" vertical="center" wrapText="1"/>
    </xf>
    <xf numFmtId="0" fontId="32" fillId="0" borderId="56" xfId="4" applyFont="1" applyBorder="1" applyAlignment="1">
      <alignment horizontal="center" vertical="center" wrapText="1"/>
    </xf>
    <xf numFmtId="0" fontId="32" fillId="0" borderId="0" xfId="4" applyFont="1" applyAlignment="1">
      <alignment horizontal="center" vertical="center" wrapText="1"/>
    </xf>
    <xf numFmtId="0" fontId="61" fillId="0" borderId="0" xfId="4" applyFont="1" applyAlignment="1">
      <alignment vertical="top"/>
    </xf>
    <xf numFmtId="0" fontId="32" fillId="0" borderId="0" xfId="4" applyFont="1" applyAlignment="1">
      <alignment horizontal="left"/>
    </xf>
    <xf numFmtId="0" fontId="32" fillId="0" borderId="14" xfId="4" applyFont="1" applyBorder="1" applyAlignment="1">
      <alignment vertical="center" wrapText="1"/>
    </xf>
    <xf numFmtId="0" fontId="32" fillId="0" borderId="24" xfId="4" applyFont="1" applyBorder="1" applyAlignment="1">
      <alignment vertical="center"/>
    </xf>
    <xf numFmtId="0" fontId="59" fillId="0" borderId="43" xfId="4" applyFont="1" applyBorder="1" applyAlignment="1">
      <alignment horizontal="center" vertical="center"/>
    </xf>
    <xf numFmtId="0" fontId="32" fillId="0" borderId="14" xfId="4" applyFont="1" applyBorder="1"/>
    <xf numFmtId="0" fontId="35" fillId="0" borderId="0" xfId="4" applyFont="1" applyAlignment="1">
      <alignment wrapText="1"/>
    </xf>
    <xf numFmtId="0" fontId="35" fillId="0" borderId="0" xfId="4" applyFont="1" applyAlignment="1">
      <alignment horizontal="left" wrapText="1"/>
    </xf>
    <xf numFmtId="0" fontId="58" fillId="0" borderId="14" xfId="4" applyFont="1" applyBorder="1" applyAlignment="1">
      <alignment vertical="center"/>
    </xf>
    <xf numFmtId="0" fontId="58" fillId="0" borderId="15" xfId="4" applyFont="1" applyBorder="1" applyAlignment="1">
      <alignment horizontal="center" vertical="center"/>
    </xf>
    <xf numFmtId="0" fontId="3" fillId="0" borderId="11" xfId="4" applyBorder="1"/>
    <xf numFmtId="0" fontId="3" fillId="0" borderId="55" xfId="4" applyBorder="1"/>
    <xf numFmtId="0" fontId="58" fillId="0" borderId="47" xfId="4" applyFont="1" applyBorder="1" applyAlignment="1">
      <alignment vertical="center"/>
    </xf>
    <xf numFmtId="188" fontId="32" fillId="0" borderId="43" xfId="4" applyNumberFormat="1" applyFont="1" applyBorder="1" applyAlignment="1">
      <alignment horizontal="center" vertical="center"/>
    </xf>
    <xf numFmtId="188" fontId="32" fillId="0" borderId="24" xfId="4" applyNumberFormat="1" applyFont="1" applyBorder="1" applyAlignment="1">
      <alignment horizontal="center" vertical="center"/>
    </xf>
    <xf numFmtId="188" fontId="32" fillId="0" borderId="15" xfId="4" applyNumberFormat="1" applyFont="1" applyBorder="1" applyAlignment="1">
      <alignment vertical="center"/>
    </xf>
    <xf numFmtId="0" fontId="32" fillId="0" borderId="54" xfId="4" applyFont="1" applyBorder="1" applyAlignment="1">
      <alignment vertical="center" wrapText="1"/>
    </xf>
    <xf numFmtId="188" fontId="32" fillId="0" borderId="55" xfId="4" applyNumberFormat="1" applyFont="1" applyBorder="1" applyAlignment="1">
      <alignment horizontal="center" vertical="center"/>
    </xf>
    <xf numFmtId="188" fontId="32" fillId="0" borderId="56" xfId="4" applyNumberFormat="1" applyFont="1" applyBorder="1" applyAlignment="1">
      <alignment vertical="center"/>
    </xf>
    <xf numFmtId="0" fontId="61" fillId="0" borderId="0" xfId="4" applyFont="1" applyAlignment="1">
      <alignment vertical="top" wrapText="1"/>
    </xf>
    <xf numFmtId="0" fontId="61" fillId="0" borderId="0" xfId="4" applyFont="1" applyAlignment="1">
      <alignment horizontal="center" vertical="center"/>
    </xf>
    <xf numFmtId="0" fontId="61" fillId="0" borderId="0" xfId="4" applyFont="1" applyAlignment="1">
      <alignment horizontal="left" vertical="top"/>
    </xf>
    <xf numFmtId="0" fontId="61" fillId="0" borderId="0" xfId="4" applyFont="1" applyAlignment="1">
      <alignment vertical="center"/>
    </xf>
    <xf numFmtId="0" fontId="32" fillId="0" borderId="1" xfId="4" applyFont="1" applyBorder="1" applyAlignment="1">
      <alignment horizontal="centerContinuous" vertical="center"/>
    </xf>
    <xf numFmtId="0" fontId="32" fillId="0" borderId="23" xfId="4" applyFont="1" applyBorder="1" applyAlignment="1">
      <alignment horizontal="center" vertical="center"/>
    </xf>
    <xf numFmtId="0" fontId="33" fillId="0" borderId="0" xfId="4" applyFont="1" applyAlignment="1">
      <alignment vertical="center"/>
    </xf>
    <xf numFmtId="0" fontId="56" fillId="0" borderId="0" xfId="4" applyFont="1" applyAlignment="1">
      <alignment vertical="center"/>
    </xf>
    <xf numFmtId="0" fontId="32" fillId="0" borderId="43" xfId="4" applyFont="1" applyBorder="1" applyAlignment="1">
      <alignment vertical="center" wrapText="1" shrinkToFit="1"/>
    </xf>
    <xf numFmtId="0" fontId="32" fillId="0" borderId="10" xfId="4" applyFont="1" applyBorder="1" applyAlignment="1">
      <alignment horizontal="center" vertical="center"/>
    </xf>
    <xf numFmtId="49" fontId="32" fillId="0" borderId="0" xfId="4" applyNumberFormat="1" applyFont="1" applyAlignment="1">
      <alignment horizontal="left" vertical="center"/>
    </xf>
    <xf numFmtId="0" fontId="33" fillId="0" borderId="15" xfId="4" applyFont="1" applyBorder="1" applyAlignment="1">
      <alignment vertical="center"/>
    </xf>
    <xf numFmtId="0" fontId="33" fillId="0" borderId="14" xfId="4" applyFont="1" applyBorder="1" applyAlignment="1">
      <alignment horizontal="center" vertical="center"/>
    </xf>
    <xf numFmtId="0" fontId="32" fillId="0" borderId="23" xfId="4" applyFont="1" applyBorder="1" applyAlignment="1">
      <alignment vertical="center"/>
    </xf>
    <xf numFmtId="1" fontId="32" fillId="0" borderId="43" xfId="4" applyNumberFormat="1" applyFont="1" applyBorder="1" applyAlignment="1">
      <alignment vertical="center"/>
    </xf>
    <xf numFmtId="0" fontId="32" fillId="0" borderId="0" xfId="4" applyFont="1" applyAlignment="1">
      <alignment horizontal="left" vertical="center" wrapText="1"/>
    </xf>
    <xf numFmtId="49" fontId="32" fillId="0" borderId="55" xfId="4" applyNumberFormat="1" applyFont="1" applyBorder="1" applyAlignment="1">
      <alignment horizontal="left" vertical="center"/>
    </xf>
    <xf numFmtId="0" fontId="32" fillId="0" borderId="52" xfId="4" applyFont="1" applyBorder="1" applyAlignment="1">
      <alignment horizontal="left" vertical="center"/>
    </xf>
    <xf numFmtId="0" fontId="32" fillId="9" borderId="0" xfId="4" applyFont="1" applyFill="1" applyAlignment="1">
      <alignment horizontal="center" vertical="center"/>
    </xf>
    <xf numFmtId="0" fontId="32" fillId="9" borderId="0" xfId="4" applyFont="1" applyFill="1" applyAlignment="1">
      <alignment vertical="center"/>
    </xf>
    <xf numFmtId="0" fontId="32" fillId="9" borderId="0" xfId="4" applyFont="1" applyFill="1" applyAlignment="1">
      <alignment horizontal="left" vertical="center"/>
    </xf>
    <xf numFmtId="0" fontId="32" fillId="9" borderId="23" xfId="4" applyFont="1" applyFill="1" applyBorder="1" applyAlignment="1">
      <alignment horizontal="center" vertical="center"/>
    </xf>
    <xf numFmtId="0" fontId="32" fillId="9" borderId="43" xfId="4" applyFont="1" applyFill="1" applyBorder="1" applyAlignment="1">
      <alignment horizontal="center" vertical="center"/>
    </xf>
    <xf numFmtId="0" fontId="58" fillId="9" borderId="0" xfId="4" applyFont="1" applyFill="1" applyAlignment="1">
      <alignment vertical="center"/>
    </xf>
    <xf numFmtId="0" fontId="32" fillId="9" borderId="10" xfId="4" applyFont="1" applyFill="1" applyBorder="1" applyAlignment="1">
      <alignment horizontal="center" vertical="center"/>
    </xf>
    <xf numFmtId="0" fontId="32" fillId="9" borderId="54" xfId="4" applyFont="1" applyFill="1" applyBorder="1" applyAlignment="1">
      <alignment horizontal="center" vertical="center"/>
    </xf>
    <xf numFmtId="0" fontId="32" fillId="9" borderId="11" xfId="4" applyFont="1" applyFill="1" applyBorder="1" applyAlignment="1">
      <alignment horizontal="center" vertical="center"/>
    </xf>
    <xf numFmtId="0" fontId="33" fillId="0" borderId="55" xfId="4" applyFont="1" applyBorder="1" applyAlignment="1">
      <alignment horizontal="left" vertical="center"/>
    </xf>
    <xf numFmtId="0" fontId="32" fillId="0" borderId="54" xfId="4" applyFont="1" applyBorder="1" applyAlignment="1">
      <alignment horizontal="center"/>
    </xf>
    <xf numFmtId="0" fontId="32" fillId="0" borderId="55" xfId="4" applyFont="1" applyBorder="1"/>
    <xf numFmtId="0" fontId="32" fillId="0" borderId="56" xfId="4" applyFont="1" applyBorder="1"/>
    <xf numFmtId="0" fontId="61" fillId="0" borderId="0" xfId="4" applyFont="1" applyAlignment="1">
      <alignment vertical="center" wrapText="1"/>
    </xf>
    <xf numFmtId="0" fontId="61" fillId="0" borderId="0" xfId="4" applyFont="1" applyAlignment="1">
      <alignment horizontal="left" vertical="center" wrapText="1"/>
    </xf>
    <xf numFmtId="0" fontId="61" fillId="0" borderId="0" xfId="4" applyFont="1" applyAlignment="1">
      <alignment horizontal="left"/>
    </xf>
    <xf numFmtId="0" fontId="61" fillId="0" borderId="0" xfId="4" applyFont="1"/>
    <xf numFmtId="0" fontId="32" fillId="9" borderId="0" xfId="4" applyFont="1" applyFill="1" applyAlignment="1">
      <alignment horizontal="right" vertical="center"/>
    </xf>
    <xf numFmtId="0" fontId="32" fillId="0" borderId="43" xfId="4" applyFont="1" applyBorder="1"/>
    <xf numFmtId="0" fontId="32" fillId="0" borderId="24" xfId="4" applyFont="1" applyBorder="1"/>
    <xf numFmtId="0" fontId="32" fillId="0" borderId="11" xfId="4" applyFont="1" applyBorder="1"/>
    <xf numFmtId="0" fontId="32" fillId="0" borderId="12" xfId="4" applyFont="1" applyBorder="1"/>
    <xf numFmtId="0" fontId="32" fillId="0" borderId="23" xfId="4" applyFont="1" applyBorder="1" applyAlignment="1">
      <alignment vertical="center" wrapText="1"/>
    </xf>
    <xf numFmtId="0" fontId="32" fillId="0" borderId="43" xfId="4" applyFont="1" applyBorder="1" applyAlignment="1">
      <alignment vertical="center" wrapText="1"/>
    </xf>
    <xf numFmtId="0" fontId="32" fillId="0" borderId="0" xfId="4" applyFont="1" applyAlignment="1">
      <alignment horizontal="left" vertical="center" wrapText="1" indent="1"/>
    </xf>
    <xf numFmtId="0" fontId="32" fillId="0" borderId="43" xfId="4" applyFont="1" applyBorder="1" applyAlignment="1">
      <alignment horizontal="left" vertical="center" wrapText="1" indent="1"/>
    </xf>
    <xf numFmtId="0" fontId="32" fillId="0" borderId="24" xfId="4" applyFont="1" applyBorder="1" applyAlignment="1">
      <alignment horizontal="left" vertical="center" wrapText="1" indent="1"/>
    </xf>
    <xf numFmtId="0" fontId="32" fillId="0" borderId="0" xfId="4" applyFont="1" applyAlignment="1">
      <alignment wrapText="1"/>
    </xf>
    <xf numFmtId="0" fontId="33" fillId="0" borderId="1" xfId="4" applyFont="1" applyBorder="1" applyAlignment="1">
      <alignment horizontal="center" vertical="center"/>
    </xf>
    <xf numFmtId="0" fontId="33" fillId="0" borderId="0" xfId="4" applyFont="1" applyAlignment="1">
      <alignment horizontal="left" vertical="center" wrapText="1"/>
    </xf>
    <xf numFmtId="0" fontId="59" fillId="0" borderId="14" xfId="4" applyFont="1" applyBorder="1" applyAlignment="1">
      <alignment horizontal="center" vertical="center"/>
    </xf>
    <xf numFmtId="0" fontId="59" fillId="0" borderId="15" xfId="4" applyFont="1" applyBorder="1" applyAlignment="1">
      <alignment horizontal="center" vertical="center"/>
    </xf>
    <xf numFmtId="0" fontId="33" fillId="0" borderId="43" xfId="4" applyFont="1" applyBorder="1" applyAlignment="1">
      <alignment horizontal="center" vertical="center"/>
    </xf>
    <xf numFmtId="0" fontId="33" fillId="0" borderId="43" xfId="4" applyFont="1" applyBorder="1" applyAlignment="1">
      <alignment horizontal="left" vertical="center" wrapText="1"/>
    </xf>
    <xf numFmtId="0" fontId="33" fillId="0" borderId="0" xfId="4" applyFont="1" applyAlignment="1">
      <alignment horizontal="left" vertical="center" wrapText="1" indent="1"/>
    </xf>
    <xf numFmtId="0" fontId="32" fillId="0" borderId="47" xfId="4" applyFont="1" applyBorder="1" applyAlignment="1">
      <alignment horizontal="left" vertical="center"/>
    </xf>
    <xf numFmtId="0" fontId="33" fillId="0" borderId="15" xfId="4" applyFont="1" applyBorder="1" applyAlignment="1">
      <alignment horizontal="center" vertical="center"/>
    </xf>
    <xf numFmtId="0" fontId="33" fillId="0" borderId="0" xfId="4" applyFont="1" applyAlignment="1">
      <alignment horizontal="left" vertical="center"/>
    </xf>
    <xf numFmtId="0" fontId="33" fillId="0" borderId="43" xfId="4" applyFont="1" applyBorder="1" applyAlignment="1">
      <alignment vertical="center"/>
    </xf>
    <xf numFmtId="0" fontId="33" fillId="0" borderId="24" xfId="4" applyFont="1" applyBorder="1" applyAlignment="1">
      <alignment vertical="center"/>
    </xf>
    <xf numFmtId="0" fontId="33" fillId="0" borderId="43" xfId="4" applyFont="1" applyBorder="1" applyAlignment="1">
      <alignment vertical="center" wrapText="1"/>
    </xf>
    <xf numFmtId="0" fontId="33" fillId="0" borderId="0" xfId="4" applyFont="1" applyAlignment="1">
      <alignment vertical="center" wrapText="1"/>
    </xf>
    <xf numFmtId="0" fontId="33" fillId="0" borderId="0" xfId="4" applyFont="1" applyAlignment="1">
      <alignment horizontal="center" vertical="center" wrapText="1"/>
    </xf>
    <xf numFmtId="0" fontId="32" fillId="0" borderId="18" xfId="4" applyFont="1" applyBorder="1" applyAlignment="1">
      <alignment horizontal="left" vertical="center"/>
    </xf>
    <xf numFmtId="0" fontId="33" fillId="0" borderId="55" xfId="4" applyFont="1" applyBorder="1" applyAlignment="1">
      <alignment horizontal="left" vertical="center" wrapText="1" indent="1"/>
    </xf>
    <xf numFmtId="0" fontId="33" fillId="0" borderId="55" xfId="4" applyFont="1" applyBorder="1" applyAlignment="1">
      <alignment horizontal="left" vertical="center" wrapText="1"/>
    </xf>
    <xf numFmtId="0" fontId="33" fillId="0" borderId="24" xfId="4" applyFont="1" applyBorder="1" applyAlignment="1">
      <alignment horizontal="center" vertical="center"/>
    </xf>
    <xf numFmtId="0" fontId="33" fillId="0" borderId="18" xfId="4" applyFont="1" applyBorder="1" applyAlignment="1">
      <alignment horizontal="center" vertical="center"/>
    </xf>
    <xf numFmtId="0" fontId="33" fillId="0" borderId="15" xfId="4" applyFont="1" applyBorder="1" applyAlignment="1">
      <alignment horizontal="left" vertical="center"/>
    </xf>
    <xf numFmtId="0" fontId="32" fillId="9" borderId="11" xfId="4" applyFont="1" applyFill="1" applyBorder="1" applyAlignment="1">
      <alignment vertical="center"/>
    </xf>
    <xf numFmtId="0" fontId="32" fillId="9" borderId="0" xfId="4" applyFont="1" applyFill="1"/>
    <xf numFmtId="0" fontId="32" fillId="9" borderId="14" xfId="4" applyFont="1" applyFill="1" applyBorder="1" applyAlignment="1">
      <alignment horizontal="center" vertical="center"/>
    </xf>
    <xf numFmtId="0" fontId="32" fillId="0" borderId="24" xfId="4" applyFont="1" applyBorder="1" applyAlignment="1">
      <alignment vertical="center" wrapText="1"/>
    </xf>
    <xf numFmtId="0" fontId="32" fillId="0" borderId="10" xfId="4" applyFont="1" applyBorder="1" applyAlignment="1">
      <alignment horizontal="left" vertical="center" wrapText="1" indent="1"/>
    </xf>
    <xf numFmtId="0" fontId="32" fillId="0" borderId="11" xfId="4" applyFont="1" applyBorder="1" applyAlignment="1">
      <alignment horizontal="left" vertical="center" wrapText="1" indent="1"/>
    </xf>
    <xf numFmtId="0" fontId="32" fillId="0" borderId="12" xfId="4" applyFont="1" applyBorder="1" applyAlignment="1">
      <alignment horizontal="left" vertical="center" wrapText="1" indent="1"/>
    </xf>
    <xf numFmtId="0" fontId="33" fillId="0" borderId="43" xfId="4" applyFont="1" applyBorder="1" applyAlignment="1">
      <alignment horizontal="left" vertical="center" wrapText="1" indent="1"/>
    </xf>
    <xf numFmtId="0" fontId="57" fillId="0" borderId="0" xfId="4" applyFont="1" applyAlignment="1">
      <alignment horizontal="left" vertical="center" wrapText="1"/>
    </xf>
    <xf numFmtId="0" fontId="33" fillId="0" borderId="55" xfId="4" applyFont="1" applyBorder="1" applyAlignment="1">
      <alignment horizontal="center" vertical="center"/>
    </xf>
    <xf numFmtId="0" fontId="33" fillId="0" borderId="56" xfId="4" applyFont="1" applyBorder="1" applyAlignment="1">
      <alignment horizontal="center" vertical="center"/>
    </xf>
    <xf numFmtId="0" fontId="33" fillId="0" borderId="11" xfId="4" applyFont="1" applyBorder="1" applyAlignment="1">
      <alignment horizontal="center" vertical="center"/>
    </xf>
    <xf numFmtId="0" fontId="33" fillId="0" borderId="11" xfId="4" applyFont="1" applyBorder="1" applyAlignment="1">
      <alignment vertical="center"/>
    </xf>
    <xf numFmtId="0" fontId="33" fillId="0" borderId="11" xfId="4" applyFont="1" applyBorder="1" applyAlignment="1">
      <alignment vertical="center" wrapText="1"/>
    </xf>
    <xf numFmtId="0" fontId="33" fillId="0" borderId="11" xfId="4" applyFont="1" applyBorder="1" applyAlignment="1">
      <alignment horizontal="left" vertical="center" wrapText="1"/>
    </xf>
    <xf numFmtId="0" fontId="33" fillId="0" borderId="10" xfId="4" applyFont="1" applyBorder="1" applyAlignment="1">
      <alignment horizontal="center" vertical="center"/>
    </xf>
    <xf numFmtId="0" fontId="33" fillId="0" borderId="12" xfId="4" applyFont="1" applyBorder="1" applyAlignment="1">
      <alignment horizontal="center" vertical="center"/>
    </xf>
    <xf numFmtId="0" fontId="33" fillId="0" borderId="0" xfId="4" applyFont="1" applyAlignment="1">
      <alignment wrapText="1"/>
    </xf>
    <xf numFmtId="0" fontId="33" fillId="0" borderId="54" xfId="4" applyFont="1" applyBorder="1" applyAlignment="1">
      <alignment horizontal="center" vertical="center"/>
    </xf>
    <xf numFmtId="0" fontId="32" fillId="9" borderId="11" xfId="4" applyFont="1" applyFill="1" applyBorder="1" applyAlignment="1">
      <alignment horizontal="left" vertical="center"/>
    </xf>
    <xf numFmtId="0" fontId="32" fillId="9" borderId="56" xfId="4" applyFont="1" applyFill="1" applyBorder="1" applyAlignment="1">
      <alignment horizontal="center" vertical="center"/>
    </xf>
    <xf numFmtId="0" fontId="32" fillId="9" borderId="55" xfId="4" applyFont="1" applyFill="1" applyBorder="1" applyAlignment="1">
      <alignment horizontal="center" vertical="center"/>
    </xf>
    <xf numFmtId="0" fontId="59" fillId="0" borderId="55" xfId="4" applyFont="1" applyBorder="1" applyAlignment="1">
      <alignment horizontal="center" vertical="center"/>
    </xf>
    <xf numFmtId="0" fontId="32" fillId="9" borderId="43" xfId="4" applyFont="1" applyFill="1" applyBorder="1" applyAlignment="1">
      <alignment horizontal="left" vertical="center"/>
    </xf>
    <xf numFmtId="0" fontId="58" fillId="9" borderId="9" xfId="4" applyFont="1" applyFill="1" applyBorder="1" applyAlignment="1">
      <alignment vertical="center"/>
    </xf>
    <xf numFmtId="0" fontId="58" fillId="9" borderId="1" xfId="4" applyFont="1" applyFill="1" applyBorder="1" applyAlignment="1">
      <alignment vertical="center"/>
    </xf>
    <xf numFmtId="0" fontId="58" fillId="9" borderId="24" xfId="4" applyFont="1" applyFill="1" applyBorder="1" applyAlignment="1">
      <alignment vertical="center"/>
    </xf>
    <xf numFmtId="0" fontId="58" fillId="9" borderId="23" xfId="4" applyFont="1" applyFill="1" applyBorder="1" applyAlignment="1">
      <alignment vertical="center"/>
    </xf>
    <xf numFmtId="0" fontId="39" fillId="0" borderId="186" xfId="0" applyFont="1" applyBorder="1">
      <alignment vertical="center"/>
    </xf>
    <xf numFmtId="0" fontId="39" fillId="0" borderId="192" xfId="0" applyFont="1" applyBorder="1">
      <alignment vertical="center"/>
    </xf>
    <xf numFmtId="0" fontId="39" fillId="0" borderId="194" xfId="0" applyFont="1" applyBorder="1">
      <alignment vertical="center"/>
    </xf>
    <xf numFmtId="0" fontId="39" fillId="0" borderId="100" xfId="0" applyFont="1" applyBorder="1">
      <alignment vertical="center"/>
    </xf>
    <xf numFmtId="0" fontId="39" fillId="0" borderId="195" xfId="0" applyFont="1" applyBorder="1">
      <alignment vertical="center"/>
    </xf>
    <xf numFmtId="0" fontId="39" fillId="0" borderId="187" xfId="0" applyFont="1" applyBorder="1">
      <alignment vertical="center"/>
    </xf>
    <xf numFmtId="0" fontId="32" fillId="0" borderId="0" xfId="2" applyFont="1" applyAlignment="1">
      <alignment horizontal="left" vertical="center"/>
    </xf>
    <xf numFmtId="0" fontId="32" fillId="0" borderId="0" xfId="2" applyFont="1" applyAlignment="1">
      <alignment horizontal="right" vertical="center"/>
    </xf>
    <xf numFmtId="0" fontId="43" fillId="0" borderId="0" xfId="2" applyFont="1" applyAlignment="1">
      <alignment horizontal="centerContinuous" vertical="center"/>
    </xf>
    <xf numFmtId="0" fontId="32" fillId="0" borderId="0" xfId="2" applyFont="1" applyAlignment="1">
      <alignment horizontal="centerContinuous" vertical="center"/>
    </xf>
    <xf numFmtId="0" fontId="68" fillId="0" borderId="0" xfId="2" applyFont="1"/>
    <xf numFmtId="0" fontId="44" fillId="0" borderId="0" xfId="2" applyFont="1"/>
    <xf numFmtId="0" fontId="32" fillId="0" borderId="43" xfId="2" applyFont="1" applyBorder="1" applyAlignment="1">
      <alignment horizontal="center" vertical="center"/>
    </xf>
    <xf numFmtId="0" fontId="32" fillId="0" borderId="55" xfId="2" applyFont="1" applyBorder="1" applyAlignment="1">
      <alignment horizontal="center" vertical="center"/>
    </xf>
    <xf numFmtId="0" fontId="32" fillId="0" borderId="55" xfId="2" applyFont="1" applyBorder="1" applyAlignment="1">
      <alignment horizontal="left" vertical="center" wrapText="1"/>
    </xf>
    <xf numFmtId="0" fontId="32" fillId="0" borderId="55" xfId="2" applyFont="1" applyBorder="1" applyAlignment="1">
      <alignment horizontal="left" vertical="center"/>
    </xf>
    <xf numFmtId="0" fontId="32" fillId="0" borderId="43" xfId="2" applyFont="1" applyBorder="1" applyAlignment="1">
      <alignment horizontal="left" vertical="center"/>
    </xf>
    <xf numFmtId="0" fontId="32" fillId="0" borderId="14" xfId="2" applyFont="1" applyBorder="1" applyAlignment="1">
      <alignment horizontal="left" vertical="center"/>
    </xf>
    <xf numFmtId="0" fontId="32" fillId="0" borderId="15" xfId="2" applyFont="1" applyBorder="1" applyAlignment="1">
      <alignment horizontal="left" vertical="center"/>
    </xf>
    <xf numFmtId="0" fontId="32" fillId="0" borderId="0" xfId="2" applyFont="1" applyAlignment="1">
      <alignment horizontal="left" vertical="center" wrapText="1"/>
    </xf>
    <xf numFmtId="0" fontId="32" fillId="0" borderId="0" xfId="2" applyFont="1" applyAlignment="1">
      <alignment horizontal="center" vertical="center"/>
    </xf>
    <xf numFmtId="0" fontId="32" fillId="0" borderId="14" xfId="2" applyFont="1" applyBorder="1" applyAlignment="1">
      <alignment horizontal="left"/>
    </xf>
    <xf numFmtId="0" fontId="32" fillId="0" borderId="0" xfId="2" applyFont="1" applyAlignment="1">
      <alignment horizontal="left"/>
    </xf>
    <xf numFmtId="0" fontId="32" fillId="0" borderId="15" xfId="2" applyFont="1" applyBorder="1" applyAlignment="1">
      <alignment horizontal="left"/>
    </xf>
    <xf numFmtId="0" fontId="32" fillId="0" borderId="54" xfId="2" applyFont="1" applyBorder="1" applyAlignment="1">
      <alignment horizontal="center"/>
    </xf>
    <xf numFmtId="0" fontId="32" fillId="0" borderId="55" xfId="2" applyFont="1" applyBorder="1"/>
    <xf numFmtId="0" fontId="32" fillId="0" borderId="56" xfId="2" applyFont="1" applyBorder="1"/>
    <xf numFmtId="0" fontId="32" fillId="0" borderId="0" xfId="2" applyFont="1"/>
    <xf numFmtId="0" fontId="32" fillId="0" borderId="0" xfId="2" applyFont="1" applyAlignment="1">
      <alignment vertical="center"/>
    </xf>
    <xf numFmtId="0" fontId="32" fillId="0" borderId="0" xfId="2" applyFont="1" applyAlignment="1">
      <alignment horizontal="center"/>
    </xf>
    <xf numFmtId="0" fontId="32" fillId="0" borderId="0" xfId="2" applyFont="1" applyAlignment="1">
      <alignment horizontal="center" wrapText="1"/>
    </xf>
    <xf numFmtId="0" fontId="32" fillId="0" borderId="24" xfId="2" applyFont="1" applyBorder="1" applyAlignment="1">
      <alignment vertical="center"/>
    </xf>
    <xf numFmtId="0" fontId="3" fillId="14" borderId="0" xfId="4" applyFill="1"/>
    <xf numFmtId="0" fontId="3" fillId="14" borderId="14" xfId="4" applyFill="1" applyBorder="1"/>
    <xf numFmtId="0" fontId="3" fillId="14" borderId="54" xfId="4" applyFill="1" applyBorder="1"/>
    <xf numFmtId="0" fontId="64" fillId="0" borderId="40" xfId="0" applyFont="1" applyBorder="1">
      <alignment vertical="center"/>
    </xf>
    <xf numFmtId="0" fontId="64" fillId="0" borderId="41" xfId="0" applyFont="1" applyBorder="1">
      <alignment vertical="center"/>
    </xf>
    <xf numFmtId="0" fontId="64" fillId="0" borderId="42" xfId="0" applyFont="1" applyBorder="1">
      <alignment vertical="center"/>
    </xf>
    <xf numFmtId="0" fontId="39" fillId="0" borderId="187" xfId="0" applyFont="1" applyBorder="1">
      <alignment vertical="center"/>
    </xf>
    <xf numFmtId="0" fontId="39" fillId="0" borderId="188" xfId="0" applyFont="1" applyBorder="1">
      <alignment vertical="center"/>
    </xf>
    <xf numFmtId="0" fontId="63" fillId="9" borderId="40" xfId="0" applyFont="1" applyFill="1" applyBorder="1" applyAlignment="1">
      <alignment horizontal="center" vertical="center" wrapText="1"/>
    </xf>
    <xf numFmtId="0" fontId="63" fillId="9" borderId="41" xfId="0" applyFont="1" applyFill="1" applyBorder="1" applyAlignment="1">
      <alignment horizontal="center" vertical="center" wrapText="1"/>
    </xf>
    <xf numFmtId="0" fontId="63" fillId="9" borderId="42" xfId="0" applyFont="1" applyFill="1" applyBorder="1" applyAlignment="1">
      <alignment horizontal="center" vertical="center" wrapText="1"/>
    </xf>
    <xf numFmtId="0" fontId="0" fillId="0" borderId="0" xfId="0" applyAlignment="1">
      <alignment vertical="center" wrapText="1"/>
    </xf>
    <xf numFmtId="0" fontId="0" fillId="0" borderId="0" xfId="0">
      <alignment vertical="center"/>
    </xf>
    <xf numFmtId="0" fontId="64" fillId="0" borderId="183" xfId="0" applyFont="1" applyBorder="1">
      <alignment vertical="center"/>
    </xf>
    <xf numFmtId="0" fontId="64" fillId="0" borderId="184" xfId="0" applyFont="1" applyBorder="1">
      <alignment vertical="center"/>
    </xf>
    <xf numFmtId="0" fontId="64" fillId="0" borderId="185" xfId="0" applyFont="1" applyBorder="1">
      <alignment vertical="center"/>
    </xf>
    <xf numFmtId="0" fontId="41" fillId="0" borderId="0" xfId="0" applyFont="1">
      <alignment vertical="center"/>
    </xf>
    <xf numFmtId="0" fontId="64" fillId="0" borderId="182" xfId="0" applyFont="1" applyBorder="1">
      <alignment vertical="center"/>
    </xf>
    <xf numFmtId="0" fontId="64" fillId="0" borderId="165" xfId="0" applyFont="1" applyBorder="1">
      <alignment vertical="center"/>
    </xf>
    <xf numFmtId="0" fontId="64" fillId="0" borderId="166" xfId="0" applyFont="1" applyBorder="1">
      <alignment vertical="center"/>
    </xf>
    <xf numFmtId="0" fontId="39" fillId="0" borderId="94" xfId="0" applyFont="1" applyBorder="1">
      <alignment vertical="center"/>
    </xf>
    <xf numFmtId="0" fontId="39" fillId="0" borderId="193" xfId="0" applyFont="1" applyBorder="1">
      <alignment vertical="center"/>
    </xf>
    <xf numFmtId="0" fontId="64" fillId="0" borderId="189" xfId="0" applyFont="1" applyBorder="1">
      <alignment vertical="center"/>
    </xf>
    <xf numFmtId="0" fontId="64" fillId="0" borderId="190" xfId="0" applyFont="1" applyBorder="1">
      <alignment vertical="center"/>
    </xf>
    <xf numFmtId="0" fontId="64" fillId="0" borderId="191" xfId="0" applyFont="1" applyBorder="1">
      <alignment vertical="center"/>
    </xf>
    <xf numFmtId="0" fontId="39" fillId="0" borderId="187" xfId="0" applyFont="1" applyBorder="1" applyAlignment="1">
      <alignment vertical="center" wrapText="1"/>
    </xf>
    <xf numFmtId="0" fontId="39" fillId="0" borderId="188" xfId="0" applyFont="1" applyBorder="1" applyAlignment="1">
      <alignment vertical="center" wrapText="1"/>
    </xf>
    <xf numFmtId="0" fontId="39" fillId="0" borderId="187" xfId="0" applyFont="1" applyBorder="1" applyAlignment="1">
      <alignment horizontal="center" vertical="center" wrapText="1"/>
    </xf>
    <xf numFmtId="0" fontId="39" fillId="0" borderId="188" xfId="0" applyFont="1" applyBorder="1" applyAlignment="1">
      <alignment horizontal="center" vertical="center" wrapText="1"/>
    </xf>
    <xf numFmtId="0" fontId="39" fillId="0" borderId="95" xfId="0" applyFont="1" applyBorder="1">
      <alignment vertical="center"/>
    </xf>
    <xf numFmtId="0" fontId="39" fillId="0" borderId="192" xfId="0" applyFont="1" applyBorder="1" applyAlignment="1">
      <alignment vertical="center" wrapText="1"/>
    </xf>
    <xf numFmtId="0" fontId="39" fillId="0" borderId="94" xfId="0" applyFont="1" applyBorder="1" applyAlignment="1">
      <alignment vertical="center" wrapText="1"/>
    </xf>
    <xf numFmtId="0" fontId="39" fillId="0" borderId="193" xfId="0" applyFont="1" applyBorder="1" applyAlignment="1">
      <alignment vertical="center" wrapText="1"/>
    </xf>
    <xf numFmtId="0" fontId="39" fillId="0" borderId="196" xfId="0" applyFont="1" applyBorder="1">
      <alignment vertical="center"/>
    </xf>
    <xf numFmtId="0" fontId="32" fillId="0" borderId="0" xfId="4" applyFont="1" applyAlignment="1">
      <alignment horizontal="center" vertical="top"/>
    </xf>
    <xf numFmtId="0" fontId="32" fillId="9" borderId="0" xfId="4" applyFont="1" applyFill="1" applyAlignment="1">
      <alignment horizontal="center" vertical="top"/>
    </xf>
    <xf numFmtId="0" fontId="32" fillId="9" borderId="0" xfId="4" applyFont="1" applyFill="1" applyAlignment="1">
      <alignment horizontal="center" vertical="center"/>
    </xf>
    <xf numFmtId="0" fontId="32" fillId="0" borderId="0" xfId="4" applyFont="1" applyAlignment="1">
      <alignment horizontal="center" vertical="center"/>
    </xf>
    <xf numFmtId="0" fontId="32" fillId="0" borderId="23" xfId="4" applyFont="1" applyBorder="1" applyAlignment="1">
      <alignment horizontal="center" vertical="center" wrapText="1"/>
    </xf>
    <xf numFmtId="0" fontId="32" fillId="0" borderId="43" xfId="4" applyFont="1" applyBorder="1" applyAlignment="1">
      <alignment horizontal="center" vertical="center" wrapText="1"/>
    </xf>
    <xf numFmtId="0" fontId="32" fillId="0" borderId="24" xfId="4" applyFont="1" applyBorder="1" applyAlignment="1">
      <alignment horizontal="center" vertical="center" wrapText="1"/>
    </xf>
    <xf numFmtId="0" fontId="32" fillId="0" borderId="23" xfId="4" applyFont="1" applyBorder="1" applyAlignment="1">
      <alignment horizontal="center" vertical="center"/>
    </xf>
    <xf numFmtId="0" fontId="32" fillId="0" borderId="43" xfId="4" applyFont="1" applyBorder="1" applyAlignment="1">
      <alignment horizontal="center" vertical="center"/>
    </xf>
    <xf numFmtId="0" fontId="32" fillId="0" borderId="24" xfId="4" applyFont="1" applyBorder="1" applyAlignment="1">
      <alignment horizontal="center" vertical="center"/>
    </xf>
    <xf numFmtId="0" fontId="32" fillId="0" borderId="0" xfId="4" applyFont="1" applyAlignment="1">
      <alignment horizontal="justify" vertical="center" wrapText="1"/>
    </xf>
    <xf numFmtId="0" fontId="32" fillId="0" borderId="10" xfId="4" applyFont="1" applyBorder="1" applyAlignment="1">
      <alignment horizontal="center" vertical="center" wrapText="1"/>
    </xf>
    <xf numFmtId="0" fontId="32" fillId="0" borderId="11" xfId="4" applyFont="1" applyBorder="1" applyAlignment="1">
      <alignment horizontal="center" vertical="center" wrapText="1"/>
    </xf>
    <xf numFmtId="0" fontId="32" fillId="0" borderId="12" xfId="4" applyFont="1" applyBorder="1" applyAlignment="1">
      <alignment horizontal="center" vertical="center" wrapText="1"/>
    </xf>
    <xf numFmtId="0" fontId="32" fillId="0" borderId="9" xfId="4" applyFont="1" applyBorder="1" applyAlignment="1">
      <alignment horizontal="center" vertical="center" textRotation="255" wrapText="1"/>
    </xf>
    <xf numFmtId="0" fontId="32" fillId="0" borderId="47" xfId="4" applyFont="1" applyBorder="1" applyAlignment="1">
      <alignment horizontal="center" vertical="center" textRotation="255" wrapText="1"/>
    </xf>
    <xf numFmtId="0" fontId="32" fillId="0" borderId="18" xfId="4" applyFont="1" applyBorder="1" applyAlignment="1">
      <alignment horizontal="center" vertical="center" textRotation="255" wrapText="1"/>
    </xf>
    <xf numFmtId="0" fontId="32" fillId="0" borderId="10" xfId="4" applyFont="1" applyBorder="1" applyAlignment="1">
      <alignment horizontal="left" vertical="center" wrapText="1"/>
    </xf>
    <xf numFmtId="0" fontId="32" fillId="0" borderId="11" xfId="4" applyFont="1" applyBorder="1" applyAlignment="1">
      <alignment horizontal="left" vertical="center" wrapText="1"/>
    </xf>
    <xf numFmtId="0" fontId="3" fillId="0" borderId="11" xfId="4" applyBorder="1" applyAlignment="1">
      <alignment horizontal="left" vertical="center" wrapText="1"/>
    </xf>
    <xf numFmtId="0" fontId="32" fillId="9" borderId="44" xfId="4" applyFont="1" applyFill="1" applyBorder="1" applyAlignment="1">
      <alignment horizontal="left" vertical="center"/>
    </xf>
    <xf numFmtId="0" fontId="32" fillId="9" borderId="45" xfId="4" applyFont="1" applyFill="1" applyBorder="1" applyAlignment="1">
      <alignment horizontal="left" vertical="center"/>
    </xf>
    <xf numFmtId="0" fontId="32" fillId="9" borderId="46" xfId="4" applyFont="1" applyFill="1" applyBorder="1" applyAlignment="1">
      <alignment horizontal="left" vertical="center"/>
    </xf>
    <xf numFmtId="0" fontId="32" fillId="0" borderId="14" xfId="4" applyFont="1" applyBorder="1" applyAlignment="1">
      <alignment horizontal="left" vertical="center" wrapText="1"/>
    </xf>
    <xf numFmtId="0" fontId="32" fillId="0" borderId="0" xfId="4" applyFont="1" applyAlignment="1">
      <alignment horizontal="left" vertical="center" wrapText="1"/>
    </xf>
    <xf numFmtId="0" fontId="32" fillId="9" borderId="48" xfId="4" applyFont="1" applyFill="1" applyBorder="1" applyAlignment="1">
      <alignment horizontal="left" vertical="center"/>
    </xf>
    <xf numFmtId="0" fontId="32" fillId="9" borderId="49" xfId="4" applyFont="1" applyFill="1" applyBorder="1" applyAlignment="1">
      <alignment horizontal="left" vertical="center"/>
    </xf>
    <xf numFmtId="0" fontId="32" fillId="9" borderId="50" xfId="4" applyFont="1" applyFill="1" applyBorder="1" applyAlignment="1">
      <alignment horizontal="left" vertical="center"/>
    </xf>
    <xf numFmtId="0" fontId="32" fillId="0" borderId="12" xfId="4" applyFont="1" applyBorder="1" applyAlignment="1">
      <alignment horizontal="left" vertical="center" wrapText="1"/>
    </xf>
    <xf numFmtId="0" fontId="32" fillId="0" borderId="15" xfId="4" applyFont="1" applyBorder="1" applyAlignment="1">
      <alignment horizontal="left" vertical="center" wrapText="1"/>
    </xf>
    <xf numFmtId="0" fontId="32" fillId="0" borderId="54" xfId="4" applyFont="1" applyBorder="1" applyAlignment="1">
      <alignment horizontal="left" vertical="center" wrapText="1"/>
    </xf>
    <xf numFmtId="0" fontId="32" fillId="0" borderId="55" xfId="4" applyFont="1" applyBorder="1" applyAlignment="1">
      <alignment horizontal="left" vertical="center" wrapText="1"/>
    </xf>
    <xf numFmtId="0" fontId="32" fillId="0" borderId="56" xfId="4" applyFont="1" applyBorder="1" applyAlignment="1">
      <alignment horizontal="left" vertical="center" wrapText="1"/>
    </xf>
    <xf numFmtId="0" fontId="32" fillId="0" borderId="23" xfId="4" applyFont="1" applyBorder="1" applyAlignment="1">
      <alignment horizontal="left" vertical="center" wrapText="1"/>
    </xf>
    <xf numFmtId="0" fontId="32" fillId="0" borderId="43" xfId="4" applyFont="1" applyBorder="1" applyAlignment="1">
      <alignment horizontal="left" vertical="center" wrapText="1"/>
    </xf>
    <xf numFmtId="0" fontId="32" fillId="0" borderId="24" xfId="4" applyFont="1" applyBorder="1" applyAlignment="1">
      <alignment horizontal="left" vertical="center" wrapText="1"/>
    </xf>
    <xf numFmtId="0" fontId="32" fillId="9" borderId="23" xfId="4" applyFont="1" applyFill="1" applyBorder="1" applyAlignment="1">
      <alignment horizontal="center" vertical="center"/>
    </xf>
    <xf numFmtId="0" fontId="32" fillId="9" borderId="43" xfId="4" applyFont="1" applyFill="1" applyBorder="1" applyAlignment="1">
      <alignment horizontal="center" vertical="center"/>
    </xf>
    <xf numFmtId="0" fontId="32" fillId="9" borderId="24" xfId="4" applyFont="1" applyFill="1" applyBorder="1" applyAlignment="1">
      <alignment horizontal="center" vertical="center"/>
    </xf>
    <xf numFmtId="0" fontId="32" fillId="9" borderId="11" xfId="4" applyFont="1" applyFill="1" applyBorder="1" applyAlignment="1">
      <alignment horizontal="center" vertical="center" wrapText="1"/>
    </xf>
    <xf numFmtId="0" fontId="32" fillId="9" borderId="51" xfId="4" applyFont="1" applyFill="1" applyBorder="1" applyAlignment="1">
      <alignment horizontal="center" vertical="center" wrapText="1"/>
    </xf>
    <xf numFmtId="0" fontId="32" fillId="9" borderId="52" xfId="4" applyFont="1" applyFill="1" applyBorder="1" applyAlignment="1">
      <alignment horizontal="center" vertical="center" wrapText="1"/>
    </xf>
    <xf numFmtId="0" fontId="32" fillId="0" borderId="52" xfId="4" applyFont="1" applyBorder="1" applyAlignment="1">
      <alignment horizontal="center" vertical="center" wrapText="1"/>
    </xf>
    <xf numFmtId="0" fontId="32" fillId="9" borderId="52" xfId="4" applyFont="1" applyFill="1" applyBorder="1" applyAlignment="1">
      <alignment horizontal="left" vertical="center" wrapText="1"/>
    </xf>
    <xf numFmtId="0" fontId="32" fillId="9" borderId="53" xfId="4" applyFont="1" applyFill="1" applyBorder="1" applyAlignment="1">
      <alignment horizontal="left" vertical="center" wrapText="1"/>
    </xf>
    <xf numFmtId="0" fontId="32" fillId="0" borderId="1" xfId="4" applyFont="1" applyBorder="1" applyAlignment="1">
      <alignment horizontal="left" wrapText="1"/>
    </xf>
    <xf numFmtId="0" fontId="32" fillId="9" borderId="23" xfId="4" applyFont="1" applyFill="1" applyBorder="1" applyAlignment="1">
      <alignment horizontal="center" wrapText="1"/>
    </xf>
    <xf numFmtId="0" fontId="32" fillId="9" borderId="43" xfId="4" applyFont="1" applyFill="1" applyBorder="1" applyAlignment="1">
      <alignment horizontal="center" wrapText="1"/>
    </xf>
    <xf numFmtId="0" fontId="32" fillId="9" borderId="24" xfId="4" applyFont="1" applyFill="1" applyBorder="1" applyAlignment="1">
      <alignment horizontal="center" wrapText="1"/>
    </xf>
    <xf numFmtId="0" fontId="32" fillId="0" borderId="23" xfId="4" applyFont="1" applyBorder="1" applyAlignment="1">
      <alignment horizontal="center" wrapText="1"/>
    </xf>
    <xf numFmtId="0" fontId="32" fillId="0" borderId="43" xfId="4" applyFont="1" applyBorder="1" applyAlignment="1">
      <alignment horizontal="center" wrapText="1"/>
    </xf>
    <xf numFmtId="0" fontId="32" fillId="0" borderId="24" xfId="4" applyFont="1" applyBorder="1" applyAlignment="1">
      <alignment horizontal="center" wrapText="1"/>
    </xf>
    <xf numFmtId="0" fontId="3" fillId="0" borderId="1" xfId="4" applyBorder="1" applyAlignment="1">
      <alignment horizontal="left" wrapText="1"/>
    </xf>
    <xf numFmtId="0" fontId="3" fillId="0" borderId="23" xfId="4" applyBorder="1" applyAlignment="1">
      <alignment horizontal="left" wrapText="1"/>
    </xf>
    <xf numFmtId="0" fontId="32" fillId="9" borderId="23" xfId="4" applyFont="1" applyFill="1" applyBorder="1" applyAlignment="1">
      <alignment horizontal="center"/>
    </xf>
    <xf numFmtId="0" fontId="32" fillId="9" borderId="43" xfId="4" applyFont="1" applyFill="1" applyBorder="1" applyAlignment="1">
      <alignment horizontal="center"/>
    </xf>
    <xf numFmtId="0" fontId="32" fillId="9" borderId="24" xfId="4" applyFont="1" applyFill="1" applyBorder="1" applyAlignment="1">
      <alignment horizontal="center"/>
    </xf>
    <xf numFmtId="0" fontId="32" fillId="0" borderId="1" xfId="4" applyFont="1" applyBorder="1" applyAlignment="1">
      <alignment horizontal="left" vertical="center" wrapText="1"/>
    </xf>
    <xf numFmtId="0" fontId="3" fillId="0" borderId="1" xfId="4" applyBorder="1" applyAlignment="1">
      <alignment horizontal="left" vertical="center" wrapText="1"/>
    </xf>
    <xf numFmtId="0" fontId="32" fillId="0" borderId="9" xfId="4" applyFont="1" applyBorder="1" applyAlignment="1">
      <alignment horizontal="left" vertical="center" wrapText="1"/>
    </xf>
    <xf numFmtId="0" fontId="3" fillId="0" borderId="9" xfId="4" applyBorder="1" applyAlignment="1">
      <alignment horizontal="left" vertical="center" wrapText="1"/>
    </xf>
    <xf numFmtId="0" fontId="32" fillId="9" borderId="48" xfId="4" applyFont="1" applyFill="1" applyBorder="1" applyAlignment="1">
      <alignment horizontal="left" vertical="center" wrapText="1"/>
    </xf>
    <xf numFmtId="0" fontId="32" fillId="9" borderId="49" xfId="4" applyFont="1" applyFill="1" applyBorder="1" applyAlignment="1">
      <alignment horizontal="left" vertical="center" wrapText="1"/>
    </xf>
    <xf numFmtId="0" fontId="32" fillId="9" borderId="50" xfId="4" applyFont="1" applyFill="1" applyBorder="1" applyAlignment="1">
      <alignment horizontal="left" vertical="center" wrapText="1"/>
    </xf>
    <xf numFmtId="0" fontId="32" fillId="0" borderId="9" xfId="4" applyFont="1" applyBorder="1" applyAlignment="1">
      <alignment horizontal="center" vertical="center" textRotation="255" shrinkToFit="1"/>
    </xf>
    <xf numFmtId="0" fontId="32" fillId="0" borderId="47" xfId="4" applyFont="1" applyBorder="1" applyAlignment="1">
      <alignment horizontal="center" vertical="center" textRotation="255" shrinkToFit="1"/>
    </xf>
    <xf numFmtId="0" fontId="32" fillId="0" borderId="18" xfId="4" applyFont="1" applyBorder="1" applyAlignment="1">
      <alignment horizontal="center" vertical="center" textRotation="255" shrinkToFit="1"/>
    </xf>
    <xf numFmtId="0" fontId="32" fillId="9" borderId="44" xfId="4" applyFont="1" applyFill="1" applyBorder="1" applyAlignment="1">
      <alignment horizontal="left" vertical="center" wrapText="1"/>
    </xf>
    <xf numFmtId="0" fontId="32" fillId="9" borderId="45" xfId="4" applyFont="1" applyFill="1" applyBorder="1" applyAlignment="1">
      <alignment horizontal="left" vertical="center" wrapText="1"/>
    </xf>
    <xf numFmtId="0" fontId="32" fillId="9" borderId="46" xfId="4" applyFont="1" applyFill="1" applyBorder="1" applyAlignment="1">
      <alignment horizontal="left" vertical="center" wrapText="1"/>
    </xf>
    <xf numFmtId="0" fontId="32" fillId="9" borderId="54" xfId="4" applyFont="1" applyFill="1" applyBorder="1" applyAlignment="1">
      <alignment horizontal="left" vertical="center" wrapText="1"/>
    </xf>
    <xf numFmtId="0" fontId="32" fillId="9" borderId="55" xfId="4" applyFont="1" applyFill="1" applyBorder="1" applyAlignment="1">
      <alignment horizontal="left" vertical="center" wrapText="1"/>
    </xf>
    <xf numFmtId="0" fontId="32" fillId="9" borderId="56" xfId="4" applyFont="1" applyFill="1" applyBorder="1" applyAlignment="1">
      <alignment horizontal="left" vertical="center" wrapText="1"/>
    </xf>
    <xf numFmtId="0" fontId="32" fillId="9" borderId="1" xfId="4" applyFont="1" applyFill="1" applyBorder="1" applyAlignment="1">
      <alignment horizontal="left" wrapText="1"/>
    </xf>
    <xf numFmtId="0" fontId="33" fillId="0" borderId="1" xfId="4" applyFont="1" applyBorder="1" applyAlignment="1">
      <alignment horizontal="left" vertical="center" wrapText="1"/>
    </xf>
    <xf numFmtId="0" fontId="32" fillId="9" borderId="57" xfId="4" applyFont="1" applyFill="1" applyBorder="1" applyAlignment="1">
      <alignment horizontal="left" vertical="center" wrapText="1"/>
    </xf>
    <xf numFmtId="0" fontId="32" fillId="9" borderId="58" xfId="4" applyFont="1" applyFill="1" applyBorder="1" applyAlignment="1">
      <alignment horizontal="left" vertical="center" wrapText="1"/>
    </xf>
    <xf numFmtId="0" fontId="32" fillId="0" borderId="10" xfId="4" applyFont="1" applyBorder="1" applyAlignment="1">
      <alignment horizontal="left" wrapText="1"/>
    </xf>
    <xf numFmtId="0" fontId="32" fillId="0" borderId="11" xfId="4" applyFont="1" applyBorder="1" applyAlignment="1">
      <alignment horizontal="left" wrapText="1"/>
    </xf>
    <xf numFmtId="0" fontId="32" fillId="0" borderId="59" xfId="4" applyFont="1" applyBorder="1" applyAlignment="1">
      <alignment horizontal="left" wrapText="1"/>
    </xf>
    <xf numFmtId="0" fontId="32" fillId="0" borderId="14" xfId="4" applyFont="1" applyBorder="1" applyAlignment="1">
      <alignment horizontal="left" wrapText="1"/>
    </xf>
    <xf numFmtId="0" fontId="32" fillId="0" borderId="0" xfId="4" applyFont="1" applyAlignment="1">
      <alignment horizontal="left" wrapText="1"/>
    </xf>
    <xf numFmtId="0" fontId="32" fillId="0" borderId="61" xfId="4" applyFont="1" applyBorder="1" applyAlignment="1">
      <alignment horizontal="left" wrapText="1"/>
    </xf>
    <xf numFmtId="0" fontId="32" fillId="0" borderId="11" xfId="4" applyFont="1" applyBorder="1" applyAlignment="1">
      <alignment horizontal="center" wrapText="1"/>
    </xf>
    <xf numFmtId="0" fontId="32" fillId="0" borderId="59" xfId="4" applyFont="1" applyBorder="1" applyAlignment="1">
      <alignment horizontal="center" wrapText="1"/>
    </xf>
    <xf numFmtId="0" fontId="32" fillId="0" borderId="55" xfId="4" applyFont="1" applyBorder="1" applyAlignment="1">
      <alignment horizontal="center" wrapText="1"/>
    </xf>
    <xf numFmtId="0" fontId="32" fillId="0" borderId="62" xfId="4" applyFont="1" applyBorder="1" applyAlignment="1">
      <alignment horizontal="center" wrapText="1"/>
    </xf>
    <xf numFmtId="0" fontId="32" fillId="0" borderId="60" xfId="4" applyFont="1" applyBorder="1" applyAlignment="1">
      <alignment horizontal="left" wrapText="1"/>
    </xf>
    <xf numFmtId="0" fontId="32" fillId="0" borderId="12" xfId="4" applyFont="1" applyBorder="1" applyAlignment="1">
      <alignment horizontal="left" wrapText="1"/>
    </xf>
    <xf numFmtId="0" fontId="32" fillId="0" borderId="10" xfId="4" applyFont="1" applyBorder="1" applyAlignment="1">
      <alignment horizontal="left" vertical="top" wrapText="1"/>
    </xf>
    <xf numFmtId="0" fontId="32" fillId="0" borderId="11" xfId="4" applyFont="1" applyBorder="1" applyAlignment="1">
      <alignment horizontal="left" vertical="top" wrapText="1"/>
    </xf>
    <xf numFmtId="0" fontId="32" fillId="0" borderId="12" xfId="4" applyFont="1" applyBorder="1" applyAlignment="1">
      <alignment horizontal="left" vertical="top" wrapText="1"/>
    </xf>
    <xf numFmtId="0" fontId="33" fillId="14" borderId="43" xfId="4" applyFont="1" applyFill="1" applyBorder="1" applyAlignment="1">
      <alignment horizontal="left" vertical="center" wrapText="1"/>
    </xf>
    <xf numFmtId="0" fontId="33" fillId="14" borderId="24" xfId="4" applyFont="1" applyFill="1" applyBorder="1" applyAlignment="1">
      <alignment horizontal="left" vertical="center" wrapText="1"/>
    </xf>
    <xf numFmtId="0" fontId="32" fillId="14" borderId="23" xfId="4" applyFont="1" applyFill="1" applyBorder="1" applyAlignment="1">
      <alignment horizontal="center" vertical="center"/>
    </xf>
    <xf numFmtId="0" fontId="32" fillId="14" borderId="43" xfId="4" applyFont="1" applyFill="1" applyBorder="1" applyAlignment="1">
      <alignment horizontal="center" vertical="center"/>
    </xf>
    <xf numFmtId="0" fontId="32" fillId="14" borderId="24" xfId="4" applyFont="1" applyFill="1" applyBorder="1" applyAlignment="1">
      <alignment horizontal="center" vertical="center"/>
    </xf>
    <xf numFmtId="0" fontId="32" fillId="14" borderId="43" xfId="4" applyFont="1" applyFill="1" applyBorder="1" applyAlignment="1">
      <alignment horizontal="left" wrapText="1"/>
    </xf>
    <xf numFmtId="0" fontId="3" fillId="14" borderId="43" xfId="4" applyFill="1" applyBorder="1" applyAlignment="1">
      <alignment horizontal="left" wrapText="1"/>
    </xf>
    <xf numFmtId="0" fontId="3" fillId="14" borderId="64" xfId="4" applyFill="1" applyBorder="1" applyAlignment="1">
      <alignment horizontal="left" wrapText="1"/>
    </xf>
    <xf numFmtId="0" fontId="32" fillId="14" borderId="65" xfId="4" applyFont="1" applyFill="1" applyBorder="1" applyAlignment="1">
      <alignment horizontal="center" wrapText="1"/>
    </xf>
    <xf numFmtId="0" fontId="32" fillId="14" borderId="64" xfId="4" applyFont="1" applyFill="1" applyBorder="1" applyAlignment="1">
      <alignment horizontal="center" wrapText="1"/>
    </xf>
    <xf numFmtId="0" fontId="32" fillId="14" borderId="43" xfId="4" applyFont="1" applyFill="1" applyBorder="1" applyAlignment="1">
      <alignment horizontal="center" wrapText="1"/>
    </xf>
    <xf numFmtId="0" fontId="32" fillId="14" borderId="24" xfId="4" applyFont="1" applyFill="1" applyBorder="1" applyAlignment="1">
      <alignment horizontal="center" wrapText="1"/>
    </xf>
    <xf numFmtId="0" fontId="32" fillId="0" borderId="63" xfId="4" applyFont="1" applyBorder="1" applyAlignment="1">
      <alignment horizontal="left" wrapText="1"/>
    </xf>
    <xf numFmtId="0" fontId="32" fillId="0" borderId="55" xfId="4" applyFont="1" applyBorder="1" applyAlignment="1">
      <alignment horizontal="left" wrapText="1"/>
    </xf>
    <xf numFmtId="0" fontId="32" fillId="0" borderId="56" xfId="4" applyFont="1" applyBorder="1" applyAlignment="1">
      <alignment horizontal="left" wrapText="1"/>
    </xf>
    <xf numFmtId="0" fontId="32" fillId="0" borderId="54" xfId="4" applyFont="1" applyBorder="1" applyAlignment="1">
      <alignment horizontal="left" vertical="top" wrapText="1"/>
    </xf>
    <xf numFmtId="0" fontId="32" fillId="0" borderId="55" xfId="4" applyFont="1" applyBorder="1" applyAlignment="1">
      <alignment horizontal="left" vertical="top" wrapText="1"/>
    </xf>
    <xf numFmtId="0" fontId="32" fillId="0" borderId="56" xfId="4" applyFont="1" applyBorder="1" applyAlignment="1">
      <alignment horizontal="left" vertical="top" wrapText="1"/>
    </xf>
    <xf numFmtId="0" fontId="32" fillId="0" borderId="54" xfId="4" applyFont="1" applyBorder="1" applyAlignment="1">
      <alignment horizontal="left" wrapText="1"/>
    </xf>
    <xf numFmtId="0" fontId="32" fillId="14" borderId="23" xfId="4" applyFont="1" applyFill="1" applyBorder="1" applyAlignment="1">
      <alignment horizontal="center"/>
    </xf>
    <xf numFmtId="0" fontId="32" fillId="14" borderId="43" xfId="4" applyFont="1" applyFill="1" applyBorder="1" applyAlignment="1">
      <alignment horizontal="center"/>
    </xf>
    <xf numFmtId="0" fontId="32" fillId="14" borderId="24" xfId="4" applyFont="1" applyFill="1" applyBorder="1" applyAlignment="1">
      <alignment horizontal="center"/>
    </xf>
    <xf numFmtId="0" fontId="32" fillId="9" borderId="43" xfId="4" applyFont="1" applyFill="1" applyBorder="1" applyAlignment="1">
      <alignment horizontal="left" wrapText="1"/>
    </xf>
    <xf numFmtId="0" fontId="3" fillId="9" borderId="43" xfId="4" applyFill="1" applyBorder="1" applyAlignment="1">
      <alignment horizontal="left" wrapText="1"/>
    </xf>
    <xf numFmtId="0" fontId="3" fillId="9" borderId="64" xfId="4" applyFill="1" applyBorder="1" applyAlignment="1">
      <alignment horizontal="left" wrapText="1"/>
    </xf>
    <xf numFmtId="0" fontId="32" fillId="9" borderId="65" xfId="4" applyFont="1" applyFill="1" applyBorder="1" applyAlignment="1">
      <alignment horizontal="center" wrapText="1"/>
    </xf>
    <xf numFmtId="0" fontId="32" fillId="9" borderId="64" xfId="4" applyFont="1" applyFill="1" applyBorder="1" applyAlignment="1">
      <alignment horizontal="center" wrapText="1"/>
    </xf>
    <xf numFmtId="0" fontId="33" fillId="9" borderId="43" xfId="4" applyFont="1" applyFill="1" applyBorder="1" applyAlignment="1">
      <alignment horizontal="left" vertical="center" wrapText="1"/>
    </xf>
    <xf numFmtId="0" fontId="33" fillId="9" borderId="24" xfId="4" applyFont="1" applyFill="1" applyBorder="1" applyAlignment="1">
      <alignment horizontal="left" vertical="center" wrapText="1"/>
    </xf>
    <xf numFmtId="0" fontId="32" fillId="14" borderId="29" xfId="4" applyFont="1" applyFill="1" applyBorder="1" applyAlignment="1">
      <alignment horizontal="center" vertical="center"/>
    </xf>
    <xf numFmtId="0" fontId="32" fillId="14" borderId="66" xfId="4" applyFont="1" applyFill="1" applyBorder="1" applyAlignment="1">
      <alignment horizontal="center" vertical="center"/>
    </xf>
    <xf numFmtId="0" fontId="32" fillId="14" borderId="30" xfId="4" applyFont="1" applyFill="1" applyBorder="1" applyAlignment="1">
      <alignment horizontal="center" vertical="center"/>
    </xf>
    <xf numFmtId="0" fontId="32" fillId="14" borderId="29" xfId="4" applyFont="1" applyFill="1" applyBorder="1" applyAlignment="1">
      <alignment horizontal="center"/>
    </xf>
    <xf numFmtId="0" fontId="32" fillId="14" borderId="66" xfId="4" applyFont="1" applyFill="1" applyBorder="1" applyAlignment="1">
      <alignment horizontal="center"/>
    </xf>
    <xf numFmtId="0" fontId="32" fillId="14" borderId="30" xfId="4" applyFont="1" applyFill="1" applyBorder="1" applyAlignment="1">
      <alignment horizontal="center"/>
    </xf>
    <xf numFmtId="0" fontId="32" fillId="14" borderId="55" xfId="4" applyFont="1" applyFill="1" applyBorder="1" applyAlignment="1">
      <alignment horizontal="left" shrinkToFit="1"/>
    </xf>
    <xf numFmtId="0" fontId="3" fillId="14" borderId="55" xfId="4" applyFill="1" applyBorder="1" applyAlignment="1">
      <alignment horizontal="left" shrinkToFit="1"/>
    </xf>
    <xf numFmtId="0" fontId="3" fillId="14" borderId="62" xfId="4" applyFill="1" applyBorder="1" applyAlignment="1">
      <alignment horizontal="left" shrinkToFit="1"/>
    </xf>
    <xf numFmtId="0" fontId="32" fillId="14" borderId="69" xfId="4" applyFont="1" applyFill="1" applyBorder="1" applyAlignment="1">
      <alignment horizontal="center" wrapText="1"/>
    </xf>
    <xf numFmtId="0" fontId="32" fillId="14" borderId="70" xfId="4" applyFont="1" applyFill="1" applyBorder="1" applyAlignment="1">
      <alignment horizontal="center" wrapText="1"/>
    </xf>
    <xf numFmtId="0" fontId="32" fillId="14" borderId="63" xfId="4" applyFont="1" applyFill="1" applyBorder="1" applyAlignment="1">
      <alignment horizontal="center" wrapText="1"/>
    </xf>
    <xf numFmtId="0" fontId="32" fillId="14" borderId="55" xfId="4" applyFont="1" applyFill="1" applyBorder="1" applyAlignment="1">
      <alignment horizontal="center" wrapText="1"/>
    </xf>
    <xf numFmtId="0" fontId="32" fillId="14" borderId="56" xfId="4" applyFont="1" applyFill="1" applyBorder="1" applyAlignment="1">
      <alignment horizontal="center" wrapText="1"/>
    </xf>
    <xf numFmtId="0" fontId="33" fillId="14" borderId="55" xfId="4" applyFont="1" applyFill="1" applyBorder="1" applyAlignment="1">
      <alignment horizontal="left" vertical="center" wrapText="1"/>
    </xf>
    <xf numFmtId="0" fontId="33" fillId="14" borderId="56" xfId="4" applyFont="1" applyFill="1" applyBorder="1" applyAlignment="1">
      <alignment horizontal="left" vertical="center" wrapText="1"/>
    </xf>
    <xf numFmtId="0" fontId="32" fillId="14" borderId="54" xfId="4" applyFont="1" applyFill="1" applyBorder="1" applyAlignment="1">
      <alignment horizontal="center" vertical="center"/>
    </xf>
    <xf numFmtId="0" fontId="32" fillId="14" borderId="55" xfId="4" applyFont="1" applyFill="1" applyBorder="1" applyAlignment="1">
      <alignment horizontal="center" vertical="center"/>
    </xf>
    <xf numFmtId="0" fontId="32" fillId="14" borderId="56" xfId="4" applyFont="1" applyFill="1" applyBorder="1" applyAlignment="1">
      <alignment horizontal="center" vertical="center"/>
    </xf>
    <xf numFmtId="0" fontId="32" fillId="14" borderId="71" xfId="4" applyFont="1" applyFill="1" applyBorder="1" applyAlignment="1">
      <alignment horizontal="center"/>
    </xf>
    <xf numFmtId="0" fontId="32" fillId="14" borderId="72" xfId="4" applyFont="1" applyFill="1" applyBorder="1" applyAlignment="1">
      <alignment horizontal="center"/>
    </xf>
    <xf numFmtId="0" fontId="32" fillId="14" borderId="73" xfId="4" applyFont="1" applyFill="1" applyBorder="1" applyAlignment="1">
      <alignment horizontal="center"/>
    </xf>
    <xf numFmtId="0" fontId="32" fillId="14" borderId="66" xfId="4" applyFont="1" applyFill="1" applyBorder="1" applyAlignment="1">
      <alignment horizontal="left" wrapText="1"/>
    </xf>
    <xf numFmtId="0" fontId="3" fillId="14" borderId="66" xfId="4" applyFill="1" applyBorder="1" applyAlignment="1">
      <alignment horizontal="left" wrapText="1"/>
    </xf>
    <xf numFmtId="0" fontId="3" fillId="14" borderId="67" xfId="4" applyFill="1" applyBorder="1" applyAlignment="1">
      <alignment horizontal="left" wrapText="1"/>
    </xf>
    <xf numFmtId="0" fontId="32" fillId="14" borderId="68" xfId="4" applyFont="1" applyFill="1" applyBorder="1" applyAlignment="1">
      <alignment horizontal="center" wrapText="1"/>
    </xf>
    <xf numFmtId="0" fontId="32" fillId="14" borderId="67" xfId="4" applyFont="1" applyFill="1" applyBorder="1" applyAlignment="1">
      <alignment horizontal="center" wrapText="1"/>
    </xf>
    <xf numFmtId="0" fontId="32" fillId="14" borderId="66" xfId="4" applyFont="1" applyFill="1" applyBorder="1" applyAlignment="1">
      <alignment horizontal="center" wrapText="1"/>
    </xf>
    <xf numFmtId="0" fontId="32" fillId="14" borderId="30" xfId="4" applyFont="1" applyFill="1" applyBorder="1" applyAlignment="1">
      <alignment horizontal="center" wrapText="1"/>
    </xf>
    <xf numFmtId="0" fontId="33" fillId="14" borderId="66" xfId="4" applyFont="1" applyFill="1" applyBorder="1" applyAlignment="1">
      <alignment horizontal="left" vertical="center" wrapText="1"/>
    </xf>
    <xf numFmtId="0" fontId="33" fillId="14" borderId="30" xfId="4" applyFont="1" applyFill="1" applyBorder="1" applyAlignment="1">
      <alignment horizontal="left" vertical="center" wrapText="1"/>
    </xf>
    <xf numFmtId="0" fontId="32" fillId="14" borderId="43" xfId="4" applyFont="1" applyFill="1" applyBorder="1" applyAlignment="1">
      <alignment horizontal="left" shrinkToFit="1"/>
    </xf>
    <xf numFmtId="0" fontId="3" fillId="14" borderId="43" xfId="4" applyFill="1" applyBorder="1" applyAlignment="1">
      <alignment horizontal="left" shrinkToFit="1"/>
    </xf>
    <xf numFmtId="0" fontId="3" fillId="14" borderId="64" xfId="4" applyFill="1" applyBorder="1" applyAlignment="1">
      <alignment horizontal="left" shrinkToFit="1"/>
    </xf>
    <xf numFmtId="0" fontId="32" fillId="9" borderId="43" xfId="4" applyFont="1" applyFill="1" applyBorder="1" applyAlignment="1">
      <alignment horizontal="left" shrinkToFit="1"/>
    </xf>
    <xf numFmtId="0" fontId="3" fillId="9" borderId="43" xfId="4" applyFill="1" applyBorder="1" applyAlignment="1">
      <alignment horizontal="left" shrinkToFit="1"/>
    </xf>
    <xf numFmtId="0" fontId="3" fillId="9" borderId="64" xfId="4" applyFill="1" applyBorder="1" applyAlignment="1">
      <alignment horizontal="left" shrinkToFit="1"/>
    </xf>
    <xf numFmtId="0" fontId="32" fillId="14" borderId="64" xfId="4" applyFont="1" applyFill="1" applyBorder="1" applyAlignment="1">
      <alignment horizontal="left" wrapText="1"/>
    </xf>
    <xf numFmtId="0" fontId="32" fillId="0" borderId="1" xfId="4" applyFont="1" applyBorder="1" applyAlignment="1">
      <alignment horizontal="center" vertical="center" textRotation="255" wrapText="1"/>
    </xf>
    <xf numFmtId="0" fontId="32" fillId="0" borderId="0" xfId="4" applyFont="1" applyAlignment="1">
      <alignment horizontal="right" vertical="center"/>
    </xf>
    <xf numFmtId="0" fontId="32" fillId="0" borderId="48" xfId="4" applyFont="1" applyBorder="1" applyAlignment="1">
      <alignment vertical="center" wrapText="1"/>
    </xf>
    <xf numFmtId="0" fontId="32" fillId="0" borderId="49" xfId="4" applyFont="1" applyBorder="1" applyAlignment="1">
      <alignment vertical="center" wrapText="1"/>
    </xf>
    <xf numFmtId="0" fontId="32" fillId="0" borderId="23" xfId="4" applyFont="1" applyBorder="1" applyAlignment="1">
      <alignment horizontal="left" wrapText="1"/>
    </xf>
    <xf numFmtId="0" fontId="32" fillId="0" borderId="43" xfId="4" applyFont="1" applyBorder="1" applyAlignment="1">
      <alignment horizontal="left" wrapText="1"/>
    </xf>
    <xf numFmtId="0" fontId="32" fillId="0" borderId="24" xfId="4" applyFont="1" applyBorder="1" applyAlignment="1">
      <alignment horizontal="left" wrapText="1"/>
    </xf>
    <xf numFmtId="0" fontId="32" fillId="0" borderId="18" xfId="4" applyFont="1" applyBorder="1" applyAlignment="1">
      <alignment horizontal="center"/>
    </xf>
    <xf numFmtId="0" fontId="32" fillId="0" borderId="1" xfId="4" applyFont="1" applyBorder="1" applyAlignment="1">
      <alignment horizontal="center"/>
    </xf>
    <xf numFmtId="0" fontId="32" fillId="0" borderId="23" xfId="4" applyFont="1" applyBorder="1" applyAlignment="1">
      <alignment horizontal="left"/>
    </xf>
    <xf numFmtId="0" fontId="32" fillId="0" borderId="43" xfId="4" applyFont="1" applyBorder="1" applyAlignment="1">
      <alignment horizontal="left"/>
    </xf>
    <xf numFmtId="0" fontId="32" fillId="0" borderId="55" xfId="4" applyFont="1" applyBorder="1" applyAlignment="1">
      <alignment horizontal="left"/>
    </xf>
    <xf numFmtId="0" fontId="32" fillId="0" borderId="56" xfId="4" applyFont="1" applyBorder="1" applyAlignment="1">
      <alignment horizontal="left"/>
    </xf>
    <xf numFmtId="0" fontId="32" fillId="9" borderId="10" xfId="4" applyFont="1" applyFill="1" applyBorder="1" applyAlignment="1">
      <alignment horizontal="left" vertical="top" wrapText="1"/>
    </xf>
    <xf numFmtId="0" fontId="32" fillId="9" borderId="11" xfId="4" applyFont="1" applyFill="1" applyBorder="1" applyAlignment="1">
      <alignment horizontal="left" vertical="top" wrapText="1"/>
    </xf>
    <xf numFmtId="0" fontId="32" fillId="9" borderId="12" xfId="4" applyFont="1" applyFill="1" applyBorder="1" applyAlignment="1">
      <alignment horizontal="left" vertical="top" wrapText="1"/>
    </xf>
    <xf numFmtId="0" fontId="32" fillId="9" borderId="14" xfId="4" applyFont="1" applyFill="1" applyBorder="1" applyAlignment="1">
      <alignment horizontal="left" vertical="top" wrapText="1"/>
    </xf>
    <xf numFmtId="0" fontId="32" fillId="9" borderId="0" xfId="4" applyFont="1" applyFill="1" applyAlignment="1">
      <alignment horizontal="left" vertical="top" wrapText="1"/>
    </xf>
    <xf numFmtId="0" fontId="32" fillId="9" borderId="15" xfId="4" applyFont="1" applyFill="1" applyBorder="1" applyAlignment="1">
      <alignment horizontal="left" vertical="top" wrapText="1"/>
    </xf>
    <xf numFmtId="0" fontId="32" fillId="9" borderId="54" xfId="4" applyFont="1" applyFill="1" applyBorder="1" applyAlignment="1">
      <alignment horizontal="left" vertical="top" wrapText="1"/>
    </xf>
    <xf numFmtId="0" fontId="32" fillId="9" borderId="55" xfId="4" applyFont="1" applyFill="1" applyBorder="1" applyAlignment="1">
      <alignment horizontal="left" vertical="top" wrapText="1"/>
    </xf>
    <xf numFmtId="0" fontId="32" fillId="9" borderId="56" xfId="4" applyFont="1" applyFill="1" applyBorder="1" applyAlignment="1">
      <alignment horizontal="left" vertical="top" wrapText="1"/>
    </xf>
    <xf numFmtId="0" fontId="32" fillId="0" borderId="78" xfId="4" applyFont="1" applyBorder="1" applyAlignment="1">
      <alignment horizontal="center" vertical="center"/>
    </xf>
    <xf numFmtId="0" fontId="32" fillId="0" borderId="79" xfId="4" applyFont="1" applyBorder="1" applyAlignment="1">
      <alignment horizontal="center" vertical="center"/>
    </xf>
    <xf numFmtId="0" fontId="32" fillId="0" borderId="80" xfId="4" applyFont="1" applyBorder="1" applyAlignment="1">
      <alignment horizontal="center" vertical="center"/>
    </xf>
    <xf numFmtId="0" fontId="32" fillId="0" borderId="81" xfId="4" applyFont="1" applyBorder="1" applyAlignment="1">
      <alignment horizontal="center" vertical="center"/>
    </xf>
    <xf numFmtId="0" fontId="32" fillId="0" borderId="82" xfId="4" applyFont="1" applyBorder="1" applyAlignment="1">
      <alignment horizontal="center" vertical="center"/>
    </xf>
    <xf numFmtId="0" fontId="32" fillId="0" borderId="83" xfId="4" applyFont="1" applyBorder="1" applyAlignment="1">
      <alignment horizontal="center" vertical="center"/>
    </xf>
    <xf numFmtId="0" fontId="34" fillId="0" borderId="0" xfId="4" applyFont="1" applyAlignment="1">
      <alignment horizontal="center" vertical="center"/>
    </xf>
    <xf numFmtId="0" fontId="32" fillId="0" borderId="0" xfId="4" applyFont="1" applyAlignment="1">
      <alignment horizontal="left" vertical="center"/>
    </xf>
    <xf numFmtId="0" fontId="32" fillId="0" borderId="0" xfId="4" applyFont="1" applyAlignment="1">
      <alignment vertical="center" wrapText="1"/>
    </xf>
    <xf numFmtId="0" fontId="32" fillId="0" borderId="91" xfId="4" applyFont="1" applyBorder="1" applyAlignment="1">
      <alignment horizontal="center" vertical="center"/>
    </xf>
    <xf numFmtId="0" fontId="32" fillId="0" borderId="92" xfId="4" applyFont="1" applyBorder="1" applyAlignment="1">
      <alignment horizontal="center" vertical="center"/>
    </xf>
    <xf numFmtId="0" fontId="32" fillId="0" borderId="93" xfId="4" applyFont="1" applyBorder="1" applyAlignment="1">
      <alignment horizontal="center" vertical="center"/>
    </xf>
    <xf numFmtId="0" fontId="57" fillId="0" borderId="1" xfId="4" applyFont="1" applyBorder="1" applyAlignment="1">
      <alignment horizontal="center" vertical="center"/>
    </xf>
    <xf numFmtId="0" fontId="32" fillId="0" borderId="0" xfId="4" applyFont="1" applyAlignment="1">
      <alignment horizontal="center" vertical="center" wrapText="1"/>
    </xf>
    <xf numFmtId="0" fontId="32" fillId="0" borderId="10" xfId="4" applyFont="1" applyBorder="1" applyAlignment="1">
      <alignment horizontal="center" vertical="center"/>
    </xf>
    <xf numFmtId="0" fontId="32" fillId="0" borderId="11" xfId="4" applyFont="1" applyBorder="1" applyAlignment="1">
      <alignment horizontal="center" vertical="center"/>
    </xf>
    <xf numFmtId="0" fontId="32" fillId="0" borderId="12" xfId="4" applyFont="1" applyBorder="1" applyAlignment="1">
      <alignment horizontal="center" vertical="center"/>
    </xf>
    <xf numFmtId="0" fontId="32" fillId="0" borderId="14" xfId="4" applyFont="1" applyBorder="1" applyAlignment="1">
      <alignment horizontal="center" vertical="center"/>
    </xf>
    <xf numFmtId="0" fontId="32" fillId="0" borderId="15" xfId="4" applyFont="1" applyBorder="1" applyAlignment="1">
      <alignment horizontal="center" vertical="center"/>
    </xf>
    <xf numFmtId="1" fontId="32" fillId="9" borderId="23" xfId="4" applyNumberFormat="1" applyFont="1" applyFill="1" applyBorder="1" applyAlignment="1">
      <alignment horizontal="center" vertical="center"/>
    </xf>
    <xf numFmtId="1" fontId="32" fillId="9" borderId="43" xfId="4" applyNumberFormat="1" applyFont="1" applyFill="1" applyBorder="1" applyAlignment="1">
      <alignment horizontal="center" vertical="center"/>
    </xf>
    <xf numFmtId="0" fontId="57" fillId="0" borderId="24" xfId="4" applyFont="1" applyBorder="1" applyAlignment="1">
      <alignment horizontal="center" vertical="center"/>
    </xf>
    <xf numFmtId="0" fontId="57" fillId="0" borderId="23" xfId="4" applyFont="1" applyBorder="1" applyAlignment="1">
      <alignment horizontal="center" vertical="center"/>
    </xf>
    <xf numFmtId="0" fontId="57" fillId="0" borderId="18" xfId="4" applyFont="1" applyBorder="1" applyAlignment="1">
      <alignment horizontal="center" vertical="center"/>
    </xf>
    <xf numFmtId="0" fontId="32" fillId="0" borderId="1" xfId="4" applyFont="1" applyBorder="1" applyAlignment="1">
      <alignment horizontal="left" vertical="center"/>
    </xf>
    <xf numFmtId="0" fontId="32" fillId="0" borderId="23" xfId="4" applyFont="1" applyBorder="1" applyAlignment="1">
      <alignment horizontal="left" vertical="center"/>
    </xf>
    <xf numFmtId="0" fontId="58" fillId="9" borderId="23" xfId="4" applyFont="1" applyFill="1" applyBorder="1" applyAlignment="1">
      <alignment horizontal="left" vertical="center"/>
    </xf>
    <xf numFmtId="0" fontId="58" fillId="9" borderId="43" xfId="4" applyFont="1" applyFill="1" applyBorder="1" applyAlignment="1">
      <alignment horizontal="left" vertical="center"/>
    </xf>
    <xf numFmtId="0" fontId="58" fillId="9" borderId="24" xfId="4" applyFont="1" applyFill="1" applyBorder="1" applyAlignment="1">
      <alignment horizontal="left" vertical="center"/>
    </xf>
    <xf numFmtId="0" fontId="32" fillId="9" borderId="54" xfId="4" applyFont="1" applyFill="1" applyBorder="1" applyAlignment="1">
      <alignment horizontal="center" vertical="center"/>
    </xf>
    <xf numFmtId="0" fontId="32" fillId="9" borderId="55" xfId="4" applyFont="1" applyFill="1" applyBorder="1" applyAlignment="1">
      <alignment horizontal="center" vertical="center"/>
    </xf>
    <xf numFmtId="0" fontId="58" fillId="0" borderId="43" xfId="4" applyFont="1" applyBorder="1" applyAlignment="1">
      <alignment horizontal="left" vertical="center" wrapText="1"/>
    </xf>
    <xf numFmtId="0" fontId="32" fillId="0" borderId="43" xfId="4" applyFont="1" applyBorder="1" applyAlignment="1">
      <alignment horizontal="left" vertical="center"/>
    </xf>
    <xf numFmtId="0" fontId="32" fillId="0" borderId="10" xfId="4" applyFont="1" applyBorder="1" applyAlignment="1">
      <alignment horizontal="left" vertical="center"/>
    </xf>
    <xf numFmtId="0" fontId="32" fillId="0" borderId="11" xfId="4" applyFont="1" applyBorder="1" applyAlignment="1">
      <alignment horizontal="left" vertical="center"/>
    </xf>
    <xf numFmtId="0" fontId="32" fillId="0" borderId="12" xfId="4" applyFont="1" applyBorder="1" applyAlignment="1">
      <alignment horizontal="left" vertical="center"/>
    </xf>
    <xf numFmtId="0" fontId="32" fillId="0" borderId="14" xfId="4" applyFont="1" applyBorder="1" applyAlignment="1">
      <alignment horizontal="left" vertical="center"/>
    </xf>
    <xf numFmtId="0" fontId="32" fillId="0" borderId="15" xfId="4" applyFont="1" applyBorder="1" applyAlignment="1">
      <alignment horizontal="left" vertical="center"/>
    </xf>
    <xf numFmtId="0" fontId="32" fillId="0" borderId="54" xfId="4" applyFont="1" applyBorder="1" applyAlignment="1">
      <alignment horizontal="left" vertical="center"/>
    </xf>
    <xf numFmtId="0" fontId="32" fillId="0" borderId="55" xfId="4" applyFont="1" applyBorder="1" applyAlignment="1">
      <alignment horizontal="left" vertical="center"/>
    </xf>
    <xf numFmtId="0" fontId="32" fillId="0" borderId="56" xfId="4" applyFont="1" applyBorder="1" applyAlignment="1">
      <alignment horizontal="left" vertical="center"/>
    </xf>
    <xf numFmtId="0" fontId="32" fillId="0" borderId="14" xfId="4" applyFont="1" applyBorder="1" applyAlignment="1">
      <alignment horizontal="center" vertical="center" wrapText="1"/>
    </xf>
    <xf numFmtId="0" fontId="32" fillId="0" borderId="15" xfId="4" applyFont="1" applyBorder="1" applyAlignment="1">
      <alignment horizontal="center" vertical="center" wrapText="1"/>
    </xf>
    <xf numFmtId="0" fontId="32" fillId="0" borderId="54" xfId="4" applyFont="1" applyBorder="1" applyAlignment="1">
      <alignment horizontal="center" vertical="center" wrapText="1"/>
    </xf>
    <xf numFmtId="0" fontId="32" fillId="0" borderId="55" xfId="4" applyFont="1" applyBorder="1" applyAlignment="1">
      <alignment horizontal="center" vertical="center" wrapText="1"/>
    </xf>
    <xf numFmtId="0" fontId="32" fillId="0" borderId="56" xfId="4" applyFont="1" applyBorder="1" applyAlignment="1">
      <alignment horizontal="center" vertical="center" wrapText="1"/>
    </xf>
    <xf numFmtId="0" fontId="58" fillId="0" borderId="23" xfId="4" applyFont="1" applyBorder="1" applyAlignment="1">
      <alignment horizontal="left" vertical="center" wrapText="1"/>
    </xf>
    <xf numFmtId="0" fontId="33" fillId="0" borderId="23" xfId="4" applyFont="1" applyBorder="1" applyAlignment="1">
      <alignment horizontal="left" vertical="center" wrapText="1"/>
    </xf>
    <xf numFmtId="0" fontId="33" fillId="0" borderId="43" xfId="4" applyFont="1" applyBorder="1" applyAlignment="1">
      <alignment horizontal="left" vertical="center" wrapText="1"/>
    </xf>
    <xf numFmtId="0" fontId="32" fillId="9" borderId="1" xfId="4" applyFont="1" applyFill="1" applyBorder="1" applyAlignment="1">
      <alignment horizontal="center" vertical="center"/>
    </xf>
    <xf numFmtId="0" fontId="33" fillId="0" borderId="14" xfId="4" applyFont="1" applyBorder="1" applyAlignment="1">
      <alignment horizontal="center" vertical="center" wrapText="1"/>
    </xf>
    <xf numFmtId="0" fontId="33" fillId="0" borderId="0" xfId="4" applyFont="1" applyAlignment="1">
      <alignment horizontal="center" vertical="center" wrapText="1"/>
    </xf>
    <xf numFmtId="0" fontId="33" fillId="0" borderId="15" xfId="4" applyFont="1" applyBorder="1" applyAlignment="1">
      <alignment horizontal="center" vertical="center" wrapText="1"/>
    </xf>
    <xf numFmtId="0" fontId="62" fillId="0" borderId="0" xfId="4" applyFont="1" applyAlignment="1">
      <alignment horizontal="center" vertical="top" wrapText="1"/>
    </xf>
    <xf numFmtId="0" fontId="62" fillId="0" borderId="0" xfId="4" applyFont="1" applyAlignment="1">
      <alignment horizontal="center" vertical="top"/>
    </xf>
    <xf numFmtId="0" fontId="62" fillId="0" borderId="0" xfId="4" applyFont="1" applyAlignment="1">
      <alignment vertical="top" wrapText="1"/>
    </xf>
    <xf numFmtId="0" fontId="32" fillId="9" borderId="14" xfId="4" applyFont="1" applyFill="1" applyBorder="1" applyAlignment="1">
      <alignment horizontal="left" vertical="top"/>
    </xf>
    <xf numFmtId="0" fontId="32" fillId="9" borderId="0" xfId="4" applyFont="1" applyFill="1" applyAlignment="1">
      <alignment horizontal="left" vertical="top"/>
    </xf>
    <xf numFmtId="0" fontId="32" fillId="9" borderId="15" xfId="4" applyFont="1" applyFill="1" applyBorder="1" applyAlignment="1">
      <alignment horizontal="left" vertical="top"/>
    </xf>
    <xf numFmtId="0" fontId="32" fillId="9" borderId="54" xfId="4" applyFont="1" applyFill="1" applyBorder="1" applyAlignment="1">
      <alignment horizontal="left" vertical="top"/>
    </xf>
    <xf numFmtId="0" fontId="32" fillId="9" borderId="55" xfId="4" applyFont="1" applyFill="1" applyBorder="1" applyAlignment="1">
      <alignment horizontal="left" vertical="top"/>
    </xf>
    <xf numFmtId="0" fontId="32" fillId="9" borderId="56" xfId="4" applyFont="1" applyFill="1" applyBorder="1" applyAlignment="1">
      <alignment horizontal="left" vertical="top"/>
    </xf>
    <xf numFmtId="0" fontId="58" fillId="0" borderId="23" xfId="4" applyFont="1" applyBorder="1" applyAlignment="1">
      <alignment vertical="center" wrapText="1"/>
    </xf>
    <xf numFmtId="0" fontId="58" fillId="0" borderId="43" xfId="4" applyFont="1" applyBorder="1" applyAlignment="1">
      <alignment vertical="center" wrapText="1"/>
    </xf>
    <xf numFmtId="0" fontId="61" fillId="0" borderId="0" xfId="4" applyFont="1" applyAlignment="1">
      <alignment horizontal="center" vertical="top" wrapText="1"/>
    </xf>
    <xf numFmtId="0" fontId="61" fillId="0" borderId="0" xfId="4" applyFont="1" applyAlignment="1">
      <alignment horizontal="center" vertical="top"/>
    </xf>
    <xf numFmtId="0" fontId="32" fillId="9" borderId="10" xfId="4" applyFont="1" applyFill="1" applyBorder="1" applyAlignment="1">
      <alignment horizontal="left" vertical="center"/>
    </xf>
    <xf numFmtId="0" fontId="32" fillId="9" borderId="11" xfId="4" applyFont="1" applyFill="1" applyBorder="1" applyAlignment="1">
      <alignment horizontal="left" vertical="center"/>
    </xf>
    <xf numFmtId="0" fontId="32" fillId="9" borderId="12" xfId="4" applyFont="1" applyFill="1" applyBorder="1" applyAlignment="1">
      <alignment horizontal="left" vertical="center"/>
    </xf>
    <xf numFmtId="0" fontId="32" fillId="0" borderId="1" xfId="4" applyFont="1" applyBorder="1" applyAlignment="1">
      <alignment horizontal="center" vertical="center"/>
    </xf>
    <xf numFmtId="0" fontId="33" fillId="9" borderId="0" xfId="4" applyFont="1" applyFill="1" applyAlignment="1">
      <alignment horizontal="center" vertical="center"/>
    </xf>
    <xf numFmtId="0" fontId="33" fillId="0" borderId="1" xfId="4" applyFont="1" applyBorder="1" applyAlignment="1">
      <alignment horizontal="left" vertical="center" shrinkToFit="1"/>
    </xf>
    <xf numFmtId="0" fontId="61" fillId="0" borderId="1" xfId="4" applyFont="1" applyBorder="1" applyAlignment="1">
      <alignment horizontal="left" vertical="center" shrinkToFit="1"/>
    </xf>
    <xf numFmtId="0" fontId="33" fillId="9" borderId="1" xfId="4" applyFont="1" applyFill="1" applyBorder="1" applyAlignment="1">
      <alignment horizontal="left" vertical="center" shrinkToFit="1"/>
    </xf>
    <xf numFmtId="0" fontId="32" fillId="9" borderId="54" xfId="4" applyFont="1" applyFill="1" applyBorder="1" applyAlignment="1">
      <alignment horizontal="left" vertical="center"/>
    </xf>
    <xf numFmtId="0" fontId="32" fillId="9" borderId="55" xfId="4" applyFont="1" applyFill="1" applyBorder="1" applyAlignment="1">
      <alignment horizontal="left" vertical="center"/>
    </xf>
    <xf numFmtId="0" fontId="32" fillId="9" borderId="56" xfId="4" applyFont="1" applyFill="1" applyBorder="1" applyAlignment="1">
      <alignment horizontal="left" vertical="center"/>
    </xf>
    <xf numFmtId="0" fontId="32" fillId="0" borderId="54" xfId="4" applyFont="1" applyBorder="1" applyAlignment="1">
      <alignment horizontal="center" vertical="center"/>
    </xf>
    <xf numFmtId="0" fontId="32" fillId="0" borderId="55" xfId="4" applyFont="1" applyBorder="1" applyAlignment="1">
      <alignment horizontal="center" vertical="center"/>
    </xf>
    <xf numFmtId="0" fontId="32" fillId="0" borderId="0" xfId="4" applyFont="1" applyAlignment="1">
      <alignment horizontal="left" vertical="center" shrinkToFit="1"/>
    </xf>
    <xf numFmtId="0" fontId="32" fillId="9" borderId="43" xfId="4" applyFont="1" applyFill="1" applyBorder="1" applyAlignment="1">
      <alignment vertical="center"/>
    </xf>
    <xf numFmtId="0" fontId="32" fillId="9" borderId="24" xfId="4" applyFont="1" applyFill="1" applyBorder="1" applyAlignment="1">
      <alignment vertical="center"/>
    </xf>
    <xf numFmtId="0" fontId="32" fillId="0" borderId="23" xfId="4" applyFont="1" applyBorder="1" applyAlignment="1">
      <alignment vertical="center"/>
    </xf>
    <xf numFmtId="0" fontId="32" fillId="0" borderId="43" xfId="4" applyFont="1" applyBorder="1" applyAlignment="1">
      <alignment vertical="center"/>
    </xf>
    <xf numFmtId="0" fontId="32" fillId="9" borderId="23" xfId="4" applyFont="1" applyFill="1" applyBorder="1" applyAlignment="1">
      <alignment horizontal="right" vertical="center"/>
    </xf>
    <xf numFmtId="0" fontId="32" fillId="9" borderId="43" xfId="4" applyFont="1" applyFill="1" applyBorder="1" applyAlignment="1">
      <alignment horizontal="right" vertical="center"/>
    </xf>
    <xf numFmtId="0" fontId="32" fillId="9" borderId="24" xfId="4" applyFont="1" applyFill="1" applyBorder="1" applyAlignment="1">
      <alignment horizontal="right" vertical="center"/>
    </xf>
    <xf numFmtId="0" fontId="33" fillId="0" borderId="23" xfId="4" applyFont="1" applyBorder="1" applyAlignment="1">
      <alignment vertical="center"/>
    </xf>
    <xf numFmtId="0" fontId="33" fillId="0" borderId="43" xfId="4" applyFont="1" applyBorder="1" applyAlignment="1">
      <alignment vertical="center"/>
    </xf>
    <xf numFmtId="0" fontId="33" fillId="0" borderId="24" xfId="4" applyFont="1" applyBorder="1" applyAlignment="1">
      <alignment vertical="center"/>
    </xf>
    <xf numFmtId="0" fontId="33" fillId="0" borderId="0" xfId="4" applyFont="1" applyAlignment="1">
      <alignment horizontal="left" vertical="center" wrapText="1"/>
    </xf>
    <xf numFmtId="0" fontId="33" fillId="0" borderId="15" xfId="4" applyFont="1" applyBorder="1" applyAlignment="1">
      <alignment horizontal="left" vertical="center" wrapText="1"/>
    </xf>
    <xf numFmtId="0" fontId="61" fillId="0" borderId="0" xfId="4" applyFont="1" applyAlignment="1">
      <alignment horizontal="left" vertical="center" shrinkToFit="1"/>
    </xf>
    <xf numFmtId="0" fontId="32" fillId="0" borderId="56" xfId="4" applyFont="1" applyBorder="1" applyAlignment="1">
      <alignment horizontal="center" vertical="center"/>
    </xf>
    <xf numFmtId="0" fontId="33" fillId="9" borderId="43" xfId="4" applyFont="1" applyFill="1" applyBorder="1" applyAlignment="1">
      <alignment horizontal="center" vertical="center" wrapText="1"/>
    </xf>
    <xf numFmtId="0" fontId="33" fillId="0" borderId="55" xfId="4" applyFont="1" applyBorder="1" applyAlignment="1">
      <alignment horizontal="left" vertical="center" wrapText="1"/>
    </xf>
    <xf numFmtId="0" fontId="33" fillId="0" borderId="24" xfId="4" applyFont="1" applyBorder="1" applyAlignment="1">
      <alignment horizontal="left" vertical="center" wrapText="1"/>
    </xf>
    <xf numFmtId="0" fontId="32" fillId="0" borderId="176" xfId="4" applyFont="1" applyBorder="1" applyAlignment="1">
      <alignment horizontal="left" vertical="center"/>
    </xf>
    <xf numFmtId="0" fontId="32" fillId="0" borderId="177" xfId="4" applyFont="1" applyBorder="1" applyAlignment="1">
      <alignment horizontal="left" vertical="center"/>
    </xf>
    <xf numFmtId="0" fontId="32" fillId="0" borderId="178" xfId="4" applyFont="1" applyBorder="1" applyAlignment="1">
      <alignment horizontal="left" vertical="center"/>
    </xf>
    <xf numFmtId="0" fontId="33" fillId="0" borderId="54" xfId="4" applyFont="1" applyBorder="1" applyAlignment="1">
      <alignment horizontal="left" vertical="center" wrapText="1"/>
    </xf>
    <xf numFmtId="0" fontId="33" fillId="0" borderId="56" xfId="4" applyFont="1" applyBorder="1" applyAlignment="1">
      <alignment horizontal="left" vertical="center" wrapText="1"/>
    </xf>
    <xf numFmtId="0" fontId="32" fillId="9" borderId="23" xfId="4" applyFont="1" applyFill="1" applyBorder="1" applyAlignment="1">
      <alignment horizontal="left" vertical="center"/>
    </xf>
    <xf numFmtId="0" fontId="32" fillId="9" borderId="43" xfId="4" applyFont="1" applyFill="1" applyBorder="1" applyAlignment="1">
      <alignment horizontal="left" vertical="center"/>
    </xf>
    <xf numFmtId="0" fontId="32" fillId="9" borderId="24" xfId="4" applyFont="1" applyFill="1" applyBorder="1" applyAlignment="1">
      <alignment horizontal="left" vertical="center"/>
    </xf>
    <xf numFmtId="0" fontId="57" fillId="0" borderId="0" xfId="4" applyFont="1" applyAlignment="1">
      <alignment horizontal="left" vertical="center" wrapText="1"/>
    </xf>
    <xf numFmtId="0" fontId="33" fillId="0" borderId="23" xfId="4" applyFont="1" applyBorder="1" applyAlignment="1">
      <alignment horizontal="left" vertical="center" wrapText="1" indent="1"/>
    </xf>
    <xf numFmtId="0" fontId="33" fillId="0" borderId="43" xfId="4" applyFont="1" applyBorder="1" applyAlignment="1">
      <alignment horizontal="left" vertical="center" wrapText="1" indent="1"/>
    </xf>
    <xf numFmtId="0" fontId="33" fillId="0" borderId="24" xfId="4" applyFont="1" applyBorder="1" applyAlignment="1">
      <alignment horizontal="left" vertical="center" wrapText="1" indent="1"/>
    </xf>
    <xf numFmtId="0" fontId="32" fillId="0" borderId="179" xfId="4" applyFont="1" applyBorder="1" applyAlignment="1">
      <alignment horizontal="left" vertical="center"/>
    </xf>
    <xf numFmtId="0" fontId="32" fillId="0" borderId="180" xfId="4" applyFont="1" applyBorder="1" applyAlignment="1">
      <alignment horizontal="left" vertical="center"/>
    </xf>
    <xf numFmtId="0" fontId="32" fillId="0" borderId="181" xfId="4" applyFont="1" applyBorder="1" applyAlignment="1">
      <alignment horizontal="left" vertical="center"/>
    </xf>
    <xf numFmtId="0" fontId="33" fillId="0" borderId="23" xfId="4" applyFont="1" applyBorder="1" applyAlignment="1">
      <alignment horizontal="left" vertical="center"/>
    </xf>
    <xf numFmtId="0" fontId="33" fillId="0" borderId="43" xfId="4" applyFont="1" applyBorder="1" applyAlignment="1">
      <alignment horizontal="left" vertical="center"/>
    </xf>
    <xf numFmtId="0" fontId="33" fillId="0" borderId="24" xfId="4" applyFont="1" applyBorder="1" applyAlignment="1">
      <alignment horizontal="left" vertical="center"/>
    </xf>
    <xf numFmtId="0" fontId="32" fillId="0" borderId="47" xfId="4" applyFont="1" applyBorder="1" applyAlignment="1">
      <alignment horizontal="left" vertical="center" wrapText="1"/>
    </xf>
    <xf numFmtId="0" fontId="33" fillId="0" borderId="0" xfId="4" applyFont="1" applyAlignment="1">
      <alignment horizontal="left" vertical="center"/>
    </xf>
    <xf numFmtId="0" fontId="32" fillId="0" borderId="0" xfId="4" applyFont="1" applyAlignment="1">
      <alignment horizontal="left" vertical="top" wrapText="1"/>
    </xf>
    <xf numFmtId="0" fontId="33" fillId="0" borderId="55" xfId="4" applyFont="1" applyBorder="1" applyAlignment="1">
      <alignment horizontal="left" vertical="center"/>
    </xf>
    <xf numFmtId="0" fontId="33" fillId="0" borderId="56" xfId="4" applyFont="1" applyBorder="1" applyAlignment="1">
      <alignment horizontal="left" vertical="center"/>
    </xf>
    <xf numFmtId="0" fontId="33" fillId="0" borderId="1" xfId="4" applyFont="1" applyBorder="1" applyAlignment="1">
      <alignment horizontal="center" vertical="center"/>
    </xf>
    <xf numFmtId="0" fontId="33" fillId="9" borderId="23" xfId="4" applyFont="1" applyFill="1" applyBorder="1" applyAlignment="1">
      <alignment horizontal="left" vertical="center" wrapText="1"/>
    </xf>
    <xf numFmtId="0" fontId="33" fillId="0" borderId="0" xfId="4" applyFont="1" applyAlignment="1">
      <alignment horizontal="left" wrapText="1"/>
    </xf>
    <xf numFmtId="0" fontId="33" fillId="0" borderId="0" xfId="4" applyFont="1" applyAlignment="1">
      <alignment vertical="center" wrapText="1"/>
    </xf>
    <xf numFmtId="0" fontId="32" fillId="0" borderId="24" xfId="4" applyFont="1" applyBorder="1" applyAlignment="1">
      <alignment horizontal="left" vertical="center"/>
    </xf>
    <xf numFmtId="0" fontId="32" fillId="0" borderId="23" xfId="4" applyFont="1" applyBorder="1" applyAlignment="1">
      <alignment vertical="center" wrapText="1"/>
    </xf>
    <xf numFmtId="0" fontId="32" fillId="0" borderId="43" xfId="4" applyFont="1" applyBorder="1" applyAlignment="1">
      <alignment vertical="center" wrapText="1"/>
    </xf>
    <xf numFmtId="0" fontId="32" fillId="0" borderId="24" xfId="4" applyFont="1" applyBorder="1" applyAlignment="1">
      <alignment vertical="center" wrapText="1"/>
    </xf>
    <xf numFmtId="0" fontId="32" fillId="0" borderId="1" xfId="4" applyFont="1" applyBorder="1" applyAlignment="1">
      <alignment horizontal="center" vertical="center" wrapText="1"/>
    </xf>
    <xf numFmtId="0" fontId="58" fillId="0" borderId="1" xfId="4" applyFont="1" applyBorder="1" applyAlignment="1">
      <alignment horizontal="center" vertical="center"/>
    </xf>
    <xf numFmtId="0" fontId="58" fillId="9" borderId="23" xfId="4" applyFont="1" applyFill="1" applyBorder="1" applyAlignment="1">
      <alignment vertical="center"/>
    </xf>
    <xf numFmtId="0" fontId="58" fillId="9" borderId="43" xfId="4" applyFont="1" applyFill="1" applyBorder="1" applyAlignment="1">
      <alignment vertical="center"/>
    </xf>
    <xf numFmtId="0" fontId="58" fillId="9" borderId="24" xfId="4" applyFont="1" applyFill="1" applyBorder="1" applyAlignment="1">
      <alignment vertical="center"/>
    </xf>
    <xf numFmtId="0" fontId="32" fillId="9" borderId="9" xfId="4" applyFont="1" applyFill="1" applyBorder="1" applyAlignment="1">
      <alignment horizontal="center" vertical="center" wrapText="1"/>
    </xf>
    <xf numFmtId="0" fontId="32" fillId="9" borderId="24" xfId="4" applyFont="1" applyFill="1" applyBorder="1" applyAlignment="1">
      <alignment horizontal="center" vertical="center" wrapText="1"/>
    </xf>
    <xf numFmtId="0" fontId="32" fillId="9" borderId="1" xfId="4" applyFont="1" applyFill="1" applyBorder="1" applyAlignment="1">
      <alignment horizontal="center" vertical="center" wrapText="1"/>
    </xf>
    <xf numFmtId="38" fontId="32" fillId="0" borderId="1" xfId="7" applyFont="1" applyFill="1" applyBorder="1" applyAlignment="1">
      <alignment horizontal="center" vertical="center"/>
    </xf>
    <xf numFmtId="38" fontId="32" fillId="9" borderId="1" xfId="7" applyFont="1" applyFill="1" applyBorder="1" applyAlignment="1">
      <alignment horizontal="center" vertical="center" wrapText="1"/>
    </xf>
    <xf numFmtId="0" fontId="33" fillId="0" borderId="1" xfId="4" applyFont="1" applyBorder="1" applyAlignment="1">
      <alignment horizontal="center" vertical="center" wrapText="1"/>
    </xf>
    <xf numFmtId="188" fontId="32" fillId="9" borderId="11" xfId="4" applyNumberFormat="1" applyFont="1" applyFill="1" applyBorder="1" applyAlignment="1">
      <alignment horizontal="center" vertical="center"/>
    </xf>
    <xf numFmtId="188" fontId="32" fillId="9" borderId="55" xfId="4" applyNumberFormat="1" applyFont="1" applyFill="1" applyBorder="1" applyAlignment="1">
      <alignment horizontal="center" vertical="center"/>
    </xf>
    <xf numFmtId="188" fontId="32" fillId="0" borderId="11" xfId="4" applyNumberFormat="1" applyFont="1" applyBorder="1" applyAlignment="1">
      <alignment horizontal="center" vertical="center"/>
    </xf>
    <xf numFmtId="188" fontId="32" fillId="0" borderId="55" xfId="4" applyNumberFormat="1" applyFont="1" applyBorder="1" applyAlignment="1">
      <alignment horizontal="center" vertical="center"/>
    </xf>
    <xf numFmtId="188" fontId="32" fillId="0" borderId="12" xfId="4" applyNumberFormat="1" applyFont="1" applyBorder="1" applyAlignment="1">
      <alignment horizontal="center" vertical="center"/>
    </xf>
    <xf numFmtId="188" fontId="32" fillId="0" borderId="56" xfId="4" applyNumberFormat="1" applyFont="1" applyBorder="1" applyAlignment="1">
      <alignment horizontal="center" vertical="center"/>
    </xf>
    <xf numFmtId="0" fontId="61" fillId="0" borderId="0" xfId="4" applyFont="1" applyAlignment="1">
      <alignment horizontal="left" vertical="center"/>
    </xf>
    <xf numFmtId="188" fontId="32" fillId="9" borderId="23" xfId="4" applyNumberFormat="1" applyFont="1" applyFill="1" applyBorder="1" applyAlignment="1">
      <alignment horizontal="center" vertical="center"/>
    </xf>
    <xf numFmtId="188" fontId="32" fillId="9" borderId="43" xfId="4" applyNumberFormat="1" applyFont="1" applyFill="1" applyBorder="1" applyAlignment="1">
      <alignment horizontal="center" vertical="center"/>
    </xf>
    <xf numFmtId="0" fontId="61" fillId="0" borderId="0" xfId="4" applyFont="1" applyAlignment="1">
      <alignment horizontal="center" vertical="center"/>
    </xf>
    <xf numFmtId="0" fontId="61" fillId="0" borderId="0" xfId="4" applyFont="1" applyAlignment="1">
      <alignment horizontal="left" vertical="top" wrapText="1"/>
    </xf>
    <xf numFmtId="0" fontId="8" fillId="0" borderId="0" xfId="1" applyFont="1" applyAlignment="1">
      <alignment horizontal="left" vertical="center" wrapText="1"/>
    </xf>
    <xf numFmtId="0" fontId="4" fillId="2" borderId="0" xfId="1" applyFont="1" applyFill="1" applyAlignment="1">
      <alignment horizontal="left" vertical="center" wrapText="1"/>
    </xf>
    <xf numFmtId="0" fontId="4" fillId="2" borderId="0" xfId="1" applyFont="1" applyFill="1" applyAlignment="1">
      <alignment horizontal="left" vertical="center"/>
    </xf>
    <xf numFmtId="176" fontId="6" fillId="0" borderId="1" xfId="1" applyNumberFormat="1" applyFont="1" applyBorder="1" applyAlignment="1">
      <alignment horizontal="center" vertical="center"/>
    </xf>
    <xf numFmtId="0" fontId="6" fillId="0" borderId="1" xfId="1" applyFont="1" applyBorder="1" applyAlignment="1">
      <alignment horizontal="left" vertical="center" wrapText="1"/>
    </xf>
    <xf numFmtId="49" fontId="7" fillId="0" borderId="1" xfId="1" applyNumberFormat="1" applyFont="1" applyBorder="1" applyAlignment="1">
      <alignment horizontal="center" vertical="center"/>
    </xf>
    <xf numFmtId="0" fontId="11" fillId="0" borderId="0" xfId="1" applyFont="1" applyAlignment="1">
      <alignment horizontal="left" wrapText="1"/>
    </xf>
    <xf numFmtId="177" fontId="11" fillId="0" borderId="0" xfId="1" applyNumberFormat="1" applyFont="1" applyAlignment="1">
      <alignment horizontal="center" vertical="center"/>
    </xf>
    <xf numFmtId="0" fontId="14" fillId="0" borderId="2" xfId="1" applyFont="1" applyBorder="1" applyAlignment="1">
      <alignment horizontal="left" vertical="top" wrapText="1"/>
    </xf>
    <xf numFmtId="0" fontId="14" fillId="0" borderId="0" xfId="1" applyFont="1" applyAlignment="1">
      <alignment vertical="top" wrapText="1"/>
    </xf>
    <xf numFmtId="0" fontId="16" fillId="0" borderId="3" xfId="2" applyFont="1" applyBorder="1" applyAlignment="1">
      <alignment horizontal="center" vertical="center" wrapText="1"/>
    </xf>
    <xf numFmtId="0" fontId="16" fillId="0" borderId="13" xfId="2" applyFont="1" applyBorder="1" applyAlignment="1">
      <alignment horizontal="center" vertical="center" wrapText="1"/>
    </xf>
    <xf numFmtId="0" fontId="16" fillId="0" borderId="25" xfId="2" applyFont="1" applyBorder="1" applyAlignment="1">
      <alignment horizontal="center" vertical="center" wrapText="1"/>
    </xf>
    <xf numFmtId="0" fontId="17" fillId="0" borderId="4" xfId="2" applyFont="1" applyBorder="1" applyAlignment="1">
      <alignment horizontal="center" vertical="center" wrapText="1"/>
    </xf>
    <xf numFmtId="0" fontId="17" fillId="0" borderId="5" xfId="2" applyFont="1" applyBorder="1" applyAlignment="1">
      <alignment horizontal="center" vertical="center" wrapText="1"/>
    </xf>
    <xf numFmtId="0" fontId="17" fillId="0" borderId="14" xfId="2" applyFont="1" applyBorder="1" applyAlignment="1">
      <alignment horizontal="center" vertical="center" wrapText="1"/>
    </xf>
    <xf numFmtId="0" fontId="17" fillId="0" borderId="15" xfId="2" applyFont="1" applyBorder="1" applyAlignment="1">
      <alignment horizontal="center" vertical="center" wrapText="1"/>
    </xf>
    <xf numFmtId="0" fontId="6" fillId="0" borderId="9" xfId="1" applyFont="1" applyBorder="1" applyAlignment="1">
      <alignment horizontal="center" vertical="center"/>
    </xf>
    <xf numFmtId="0" fontId="6" fillId="0" borderId="18" xfId="1" applyFont="1" applyBorder="1" applyAlignment="1">
      <alignment horizontal="center" vertical="center"/>
    </xf>
    <xf numFmtId="0" fontId="6" fillId="0" borderId="10" xfId="1" applyFont="1" applyBorder="1" applyAlignment="1">
      <alignment horizontal="center" vertical="center"/>
    </xf>
    <xf numFmtId="0" fontId="6" fillId="0" borderId="11" xfId="1" applyFont="1" applyBorder="1" applyAlignment="1">
      <alignment horizontal="center" vertical="center"/>
    </xf>
    <xf numFmtId="0" fontId="6" fillId="0" borderId="12" xfId="1" applyFont="1" applyBorder="1" applyAlignment="1">
      <alignment horizontal="center" vertical="center"/>
    </xf>
    <xf numFmtId="0" fontId="6" fillId="0" borderId="19" xfId="1" applyFont="1" applyBorder="1" applyAlignment="1">
      <alignment horizontal="center" vertical="center"/>
    </xf>
    <xf numFmtId="0" fontId="6" fillId="0" borderId="20" xfId="1" applyFont="1" applyBorder="1" applyAlignment="1">
      <alignment horizontal="center" vertical="center"/>
    </xf>
    <xf numFmtId="0" fontId="6" fillId="0" borderId="21" xfId="1" applyFont="1" applyBorder="1" applyAlignment="1">
      <alignment horizontal="center" vertical="center"/>
    </xf>
    <xf numFmtId="0" fontId="6" fillId="0" borderId="22" xfId="1" applyFont="1" applyBorder="1" applyAlignment="1">
      <alignment horizontal="center" vertical="center"/>
    </xf>
    <xf numFmtId="0" fontId="19" fillId="5" borderId="14" xfId="2" applyFont="1" applyFill="1" applyBorder="1" applyAlignment="1">
      <alignment horizontal="center" vertical="center"/>
    </xf>
    <xf numFmtId="0" fontId="19" fillId="5" borderId="26" xfId="2" applyFont="1" applyFill="1" applyBorder="1" applyAlignment="1">
      <alignment horizontal="center" vertical="center"/>
    </xf>
    <xf numFmtId="0" fontId="17" fillId="0" borderId="15" xfId="2" applyFont="1" applyBorder="1" applyAlignment="1">
      <alignment horizontal="center" vertical="center"/>
    </xf>
    <xf numFmtId="0" fontId="17" fillId="0" borderId="27" xfId="2" applyFont="1" applyBorder="1" applyAlignment="1">
      <alignment horizontal="center" vertical="center"/>
    </xf>
    <xf numFmtId="0" fontId="23" fillId="0" borderId="0" xfId="1" applyFont="1" applyAlignment="1">
      <alignment horizontal="center" vertical="center" shrinkToFit="1"/>
    </xf>
    <xf numFmtId="0" fontId="22" fillId="0" borderId="0" xfId="1" applyFont="1" applyAlignment="1">
      <alignment horizontal="center" vertical="center" shrinkToFit="1"/>
    </xf>
    <xf numFmtId="0" fontId="24" fillId="0" borderId="0" xfId="1" applyFont="1" applyAlignment="1">
      <alignment horizontal="center" vertical="center" wrapText="1"/>
    </xf>
    <xf numFmtId="176" fontId="6" fillId="0" borderId="0" xfId="1" applyNumberFormat="1" applyFont="1" applyAlignment="1">
      <alignment horizontal="center" vertical="center"/>
    </xf>
    <xf numFmtId="176" fontId="6" fillId="0" borderId="32" xfId="1" applyNumberFormat="1" applyFont="1" applyBorder="1" applyAlignment="1">
      <alignment horizontal="center" vertical="center"/>
    </xf>
    <xf numFmtId="0" fontId="12" fillId="7" borderId="0" xfId="1" applyFont="1" applyFill="1" applyAlignment="1">
      <alignment horizontal="left" vertical="center" wrapText="1"/>
    </xf>
    <xf numFmtId="0" fontId="4" fillId="8" borderId="0" xfId="1" applyFont="1" applyFill="1" applyAlignment="1">
      <alignment vertical="center" wrapText="1"/>
    </xf>
    <xf numFmtId="0" fontId="4" fillId="8" borderId="0" xfId="1" applyFont="1" applyFill="1" applyAlignment="1">
      <alignment vertical="center"/>
    </xf>
    <xf numFmtId="0" fontId="14" fillId="0" borderId="0" xfId="1" applyFont="1" applyAlignment="1">
      <alignment horizontal="left" wrapText="1"/>
    </xf>
    <xf numFmtId="177" fontId="6" fillId="0" borderId="0" xfId="1" applyNumberFormat="1" applyFont="1" applyAlignment="1">
      <alignment horizontal="center" vertical="center"/>
    </xf>
    <xf numFmtId="0" fontId="16" fillId="0" borderId="34" xfId="2" applyFont="1" applyBorder="1" applyAlignment="1">
      <alignment horizontal="center" vertical="center" wrapText="1"/>
    </xf>
    <xf numFmtId="0" fontId="16" fillId="0" borderId="36" xfId="2" applyFont="1" applyBorder="1" applyAlignment="1">
      <alignment horizontal="center" vertical="center"/>
    </xf>
    <xf numFmtId="0" fontId="16" fillId="0" borderId="38" xfId="2" applyFont="1" applyBorder="1" applyAlignment="1">
      <alignment horizontal="center" vertical="center"/>
    </xf>
    <xf numFmtId="0" fontId="6" fillId="0" borderId="19" xfId="1" applyFont="1" applyBorder="1" applyAlignment="1">
      <alignment horizontal="center" vertical="center" shrinkToFit="1"/>
    </xf>
    <xf numFmtId="0" fontId="6" fillId="0" borderId="20" xfId="1" applyFont="1" applyBorder="1" applyAlignment="1">
      <alignment horizontal="center" vertical="center" shrinkToFit="1"/>
    </xf>
    <xf numFmtId="0" fontId="6" fillId="0" borderId="21" xfId="1" applyFont="1" applyBorder="1" applyAlignment="1">
      <alignment horizontal="center" vertical="center" shrinkToFit="1"/>
    </xf>
    <xf numFmtId="0" fontId="6" fillId="0" borderId="22" xfId="1" applyFont="1" applyBorder="1" applyAlignment="1">
      <alignment horizontal="center" vertical="center" shrinkToFit="1"/>
    </xf>
    <xf numFmtId="0" fontId="30" fillId="5" borderId="14" xfId="2" applyFont="1" applyFill="1" applyBorder="1" applyAlignment="1">
      <alignment horizontal="right" vertical="center"/>
    </xf>
    <xf numFmtId="0" fontId="30" fillId="5" borderId="26" xfId="2" applyFont="1" applyFill="1" applyBorder="1" applyAlignment="1">
      <alignment horizontal="right" vertical="center"/>
    </xf>
    <xf numFmtId="0" fontId="4" fillId="5" borderId="0" xfId="1" applyFont="1" applyFill="1" applyAlignment="1">
      <alignment vertical="center" wrapText="1"/>
    </xf>
    <xf numFmtId="0" fontId="4" fillId="5" borderId="0" xfId="1" applyFont="1" applyFill="1" applyAlignment="1">
      <alignment vertical="center"/>
    </xf>
    <xf numFmtId="176" fontId="25" fillId="0" borderId="40" xfId="1" applyNumberFormat="1" applyFont="1" applyBorder="1" applyAlignment="1">
      <alignment horizontal="center" vertical="center" shrinkToFit="1"/>
    </xf>
    <xf numFmtId="176" fontId="25" fillId="0" borderId="41" xfId="1" applyNumberFormat="1" applyFont="1" applyBorder="1" applyAlignment="1">
      <alignment horizontal="center" vertical="center" shrinkToFit="1"/>
    </xf>
    <xf numFmtId="176" fontId="25" fillId="0" borderId="42" xfId="1" applyNumberFormat="1" applyFont="1" applyBorder="1" applyAlignment="1">
      <alignment horizontal="center" vertical="center" shrinkToFit="1"/>
    </xf>
    <xf numFmtId="0" fontId="34" fillId="10" borderId="10" xfId="5" applyFont="1" applyFill="1" applyBorder="1" applyAlignment="1" applyProtection="1">
      <alignment horizontal="center" vertical="center" shrinkToFit="1"/>
      <protection locked="0"/>
    </xf>
    <xf numFmtId="0" fontId="34" fillId="10" borderId="11" xfId="5" applyFont="1" applyFill="1" applyBorder="1" applyAlignment="1" applyProtection="1">
      <alignment horizontal="center" vertical="center" shrinkToFit="1"/>
      <protection locked="0"/>
    </xf>
    <xf numFmtId="0" fontId="34" fillId="10" borderId="12" xfId="5" applyFont="1" applyFill="1" applyBorder="1" applyAlignment="1" applyProtection="1">
      <alignment horizontal="center" vertical="center" shrinkToFit="1"/>
      <protection locked="0"/>
    </xf>
    <xf numFmtId="0" fontId="34" fillId="10" borderId="14" xfId="5" applyFont="1" applyFill="1" applyBorder="1" applyAlignment="1" applyProtection="1">
      <alignment horizontal="center" vertical="center" shrinkToFit="1"/>
      <protection locked="0"/>
    </xf>
    <xf numFmtId="0" fontId="34" fillId="10" borderId="0" xfId="5" applyFont="1" applyFill="1" applyAlignment="1" applyProtection="1">
      <alignment horizontal="center" vertical="center" shrinkToFit="1"/>
      <protection locked="0"/>
    </xf>
    <xf numFmtId="0" fontId="34" fillId="10" borderId="15" xfId="5" applyFont="1" applyFill="1" applyBorder="1" applyAlignment="1" applyProtection="1">
      <alignment horizontal="center" vertical="center" shrinkToFit="1"/>
      <protection locked="0"/>
    </xf>
    <xf numFmtId="0" fontId="34" fillId="12" borderId="23" xfId="5" applyFont="1" applyFill="1" applyBorder="1" applyAlignment="1" applyProtection="1">
      <alignment horizontal="center" vertical="center" shrinkToFit="1"/>
      <protection locked="0"/>
    </xf>
    <xf numFmtId="0" fontId="34" fillId="12" borderId="43" xfId="5" applyFont="1" applyFill="1" applyBorder="1" applyAlignment="1" applyProtection="1">
      <alignment horizontal="center" vertical="center" shrinkToFit="1"/>
      <protection locked="0"/>
    </xf>
    <xf numFmtId="0" fontId="34" fillId="12" borderId="24" xfId="5" applyFont="1" applyFill="1" applyBorder="1" applyAlignment="1" applyProtection="1">
      <alignment horizontal="center" vertical="center" shrinkToFit="1"/>
      <protection locked="0"/>
    </xf>
    <xf numFmtId="0" fontId="34" fillId="0" borderId="138" xfId="5" applyFont="1" applyBorder="1" applyAlignment="1">
      <alignment horizontal="center" vertical="center" wrapText="1"/>
    </xf>
    <xf numFmtId="0" fontId="34" fillId="0" borderId="139" xfId="5" applyFont="1" applyBorder="1" applyAlignment="1">
      <alignment horizontal="center" vertical="center" wrapText="1"/>
    </xf>
    <xf numFmtId="0" fontId="34" fillId="0" borderId="113" xfId="5" applyFont="1" applyBorder="1" applyAlignment="1">
      <alignment horizontal="center" vertical="center"/>
    </xf>
    <xf numFmtId="0" fontId="34" fillId="0" borderId="123" xfId="5" applyFont="1" applyBorder="1" applyAlignment="1">
      <alignment horizontal="center" vertical="center"/>
    </xf>
    <xf numFmtId="0" fontId="34" fillId="10" borderId="97" xfId="5" applyFont="1" applyFill="1" applyBorder="1" applyAlignment="1" applyProtection="1">
      <alignment horizontal="center" vertical="center" shrinkToFit="1"/>
      <protection locked="0"/>
    </xf>
    <xf numFmtId="0" fontId="34" fillId="10" borderId="5" xfId="5" applyFont="1" applyFill="1" applyBorder="1" applyAlignment="1" applyProtection="1">
      <alignment horizontal="center" vertical="center" shrinkToFit="1"/>
      <protection locked="0"/>
    </xf>
    <xf numFmtId="0" fontId="34" fillId="10" borderId="100" xfId="5" applyFont="1" applyFill="1" applyBorder="1" applyAlignment="1" applyProtection="1">
      <alignment horizontal="center" vertical="center" shrinkToFit="1"/>
      <protection locked="0"/>
    </xf>
    <xf numFmtId="0" fontId="34" fillId="10" borderId="4" xfId="5" applyFont="1" applyFill="1" applyBorder="1" applyAlignment="1" applyProtection="1">
      <alignment horizontal="center" vertical="center" wrapText="1"/>
      <protection locked="0"/>
    </xf>
    <xf numFmtId="0" fontId="34" fillId="10" borderId="5" xfId="5" applyFont="1" applyFill="1" applyBorder="1" applyAlignment="1" applyProtection="1">
      <alignment horizontal="center" vertical="center" wrapText="1"/>
      <protection locked="0"/>
    </xf>
    <xf numFmtId="0" fontId="34" fillId="10" borderId="14" xfId="5" applyFont="1" applyFill="1" applyBorder="1" applyAlignment="1" applyProtection="1">
      <alignment horizontal="center" vertical="center" wrapText="1"/>
      <protection locked="0"/>
    </xf>
    <xf numFmtId="0" fontId="34" fillId="10" borderId="15" xfId="5" applyFont="1" applyFill="1" applyBorder="1" applyAlignment="1" applyProtection="1">
      <alignment horizontal="center" vertical="center" wrapText="1"/>
      <protection locked="0"/>
    </xf>
    <xf numFmtId="0" fontId="34" fillId="10" borderId="4" xfId="5" applyFont="1" applyFill="1" applyBorder="1" applyAlignment="1" applyProtection="1">
      <alignment horizontal="center" vertical="center" shrinkToFit="1"/>
      <protection locked="0"/>
    </xf>
    <xf numFmtId="0" fontId="34" fillId="10" borderId="6" xfId="5" applyFont="1" applyFill="1" applyBorder="1" applyAlignment="1" applyProtection="1">
      <alignment horizontal="center" vertical="center" shrinkToFit="1"/>
      <protection locked="0"/>
    </xf>
    <xf numFmtId="0" fontId="34" fillId="12" borderId="114" xfId="5" applyFont="1" applyFill="1" applyBorder="1" applyAlignment="1" applyProtection="1">
      <alignment horizontal="center" vertical="center" shrinkToFit="1"/>
      <protection locked="0"/>
    </xf>
    <xf numFmtId="0" fontId="34" fillId="12" borderId="115" xfId="5" applyFont="1" applyFill="1" applyBorder="1" applyAlignment="1" applyProtection="1">
      <alignment horizontal="center" vertical="center" shrinkToFit="1"/>
      <protection locked="0"/>
    </xf>
    <xf numFmtId="0" fontId="34" fillId="12" borderId="116" xfId="5" applyFont="1" applyFill="1" applyBorder="1" applyAlignment="1" applyProtection="1">
      <alignment horizontal="center" vertical="center" shrinkToFit="1"/>
      <protection locked="0"/>
    </xf>
    <xf numFmtId="0" fontId="34" fillId="0" borderId="120" xfId="5" applyFont="1" applyBorder="1" applyAlignment="1">
      <alignment horizontal="center" vertical="center" wrapText="1"/>
    </xf>
    <xf numFmtId="0" fontId="34" fillId="0" borderId="121" xfId="5" applyFont="1" applyBorder="1" applyAlignment="1">
      <alignment horizontal="center" vertical="center" wrapText="1"/>
    </xf>
    <xf numFmtId="0" fontId="42" fillId="10" borderId="0" xfId="5" applyFont="1" applyFill="1" applyAlignment="1" applyProtection="1">
      <alignment horizontal="center" vertical="center" shrinkToFit="1"/>
      <protection locked="0"/>
    </xf>
    <xf numFmtId="0" fontId="42" fillId="11" borderId="0" xfId="5" applyFont="1" applyFill="1" applyAlignment="1" applyProtection="1">
      <alignment horizontal="center" vertical="center" shrinkToFit="1"/>
      <protection locked="0"/>
    </xf>
    <xf numFmtId="0" fontId="42" fillId="12" borderId="0" xfId="5" applyFont="1" applyFill="1" applyAlignment="1" applyProtection="1">
      <alignment horizontal="center" vertical="center"/>
      <protection locked="0"/>
    </xf>
    <xf numFmtId="0" fontId="42" fillId="0" borderId="0" xfId="5" applyFont="1" applyAlignment="1">
      <alignment horizontal="center" vertical="center"/>
    </xf>
    <xf numFmtId="0" fontId="34" fillId="10" borderId="23" xfId="5" applyFont="1" applyFill="1" applyBorder="1" applyAlignment="1" applyProtection="1">
      <alignment horizontal="center" vertical="center"/>
      <protection locked="0"/>
    </xf>
    <xf numFmtId="0" fontId="34" fillId="11" borderId="43" xfId="5" applyFont="1" applyFill="1" applyBorder="1" applyAlignment="1" applyProtection="1">
      <alignment horizontal="center" vertical="center"/>
      <protection locked="0"/>
    </xf>
    <xf numFmtId="0" fontId="34" fillId="11" borderId="24" xfId="5" applyFont="1" applyFill="1" applyBorder="1" applyAlignment="1" applyProtection="1">
      <alignment horizontal="center" vertical="center"/>
      <protection locked="0"/>
    </xf>
    <xf numFmtId="0" fontId="34" fillId="0" borderId="6" xfId="5" quotePrefix="1" applyFont="1" applyBorder="1" applyAlignment="1">
      <alignment horizontal="center" vertical="center"/>
    </xf>
    <xf numFmtId="0" fontId="34" fillId="0" borderId="6" xfId="5" applyFont="1" applyBorder="1" applyAlignment="1">
      <alignment horizontal="center" vertical="center"/>
    </xf>
    <xf numFmtId="0" fontId="44" fillId="0" borderId="98" xfId="5" applyFont="1" applyBorder="1" applyAlignment="1">
      <alignment horizontal="center" vertical="center" wrapText="1"/>
    </xf>
    <xf numFmtId="0" fontId="44" fillId="0" borderId="8" xfId="5" applyFont="1" applyBorder="1" applyAlignment="1">
      <alignment horizontal="center" vertical="center" wrapText="1"/>
    </xf>
    <xf numFmtId="0" fontId="44" fillId="0" borderId="103" xfId="5" applyFont="1" applyBorder="1" applyAlignment="1">
      <alignment horizontal="center" vertical="center" wrapText="1"/>
    </xf>
    <xf numFmtId="0" fontId="44" fillId="0" borderId="17" xfId="5" applyFont="1" applyBorder="1" applyAlignment="1">
      <alignment horizontal="center" vertical="center" wrapText="1"/>
    </xf>
    <xf numFmtId="0" fontId="44" fillId="0" borderId="112" xfId="5" applyFont="1" applyBorder="1" applyAlignment="1">
      <alignment horizontal="center" vertical="center" wrapText="1"/>
    </xf>
    <xf numFmtId="0" fontId="44" fillId="0" borderId="28" xfId="5" applyFont="1" applyBorder="1" applyAlignment="1">
      <alignment horizontal="center" vertical="center" wrapText="1"/>
    </xf>
    <xf numFmtId="0" fontId="44" fillId="0" borderId="97" xfId="5" applyFont="1" applyBorder="1" applyAlignment="1">
      <alignment horizontal="center" vertical="center" wrapText="1"/>
    </xf>
    <xf numFmtId="0" fontId="44" fillId="0" borderId="100" xfId="5" applyFont="1" applyBorder="1" applyAlignment="1">
      <alignment horizontal="center" vertical="center" wrapText="1"/>
    </xf>
    <xf numFmtId="0" fontId="44" fillId="0" borderId="107" xfId="5" applyFont="1" applyBorder="1" applyAlignment="1">
      <alignment horizontal="center" vertical="center" wrapText="1"/>
    </xf>
    <xf numFmtId="0" fontId="34" fillId="0" borderId="97" xfId="5" applyFont="1" applyBorder="1" applyAlignment="1">
      <alignment horizontal="center" vertical="center" wrapText="1"/>
    </xf>
    <xf numFmtId="0" fontId="34" fillId="0" borderId="6" xfId="5" applyFont="1" applyBorder="1" applyAlignment="1">
      <alignment horizontal="center" vertical="center" wrapText="1"/>
    </xf>
    <xf numFmtId="0" fontId="34" fillId="0" borderId="8" xfId="5" applyFont="1" applyBorder="1" applyAlignment="1">
      <alignment horizontal="center" vertical="center" wrapText="1"/>
    </xf>
    <xf numFmtId="0" fontId="34" fillId="0" borderId="100" xfId="5" applyFont="1" applyBorder="1" applyAlignment="1">
      <alignment horizontal="center" vertical="center" wrapText="1"/>
    </xf>
    <xf numFmtId="0" fontId="34" fillId="0" borderId="0" xfId="5" applyFont="1" applyAlignment="1">
      <alignment horizontal="center" vertical="center" wrapText="1"/>
    </xf>
    <xf numFmtId="0" fontId="34" fillId="0" borderId="17" xfId="5" applyFont="1" applyBorder="1" applyAlignment="1">
      <alignment horizontal="center" vertical="center" wrapText="1"/>
    </xf>
    <xf numFmtId="0" fontId="34" fillId="0" borderId="107" xfId="5" applyFont="1" applyBorder="1" applyAlignment="1">
      <alignment horizontal="center" vertical="center" wrapText="1"/>
    </xf>
    <xf numFmtId="0" fontId="34" fillId="0" borderId="2" xfId="5" applyFont="1" applyBorder="1" applyAlignment="1">
      <alignment horizontal="center" vertical="center" wrapText="1"/>
    </xf>
    <xf numFmtId="0" fontId="34" fillId="0" borderId="28" xfId="5" applyFont="1" applyBorder="1" applyAlignment="1">
      <alignment horizontal="center" vertical="center" wrapText="1"/>
    </xf>
    <xf numFmtId="0" fontId="34" fillId="0" borderId="43" xfId="5" applyFont="1" applyBorder="1" applyAlignment="1">
      <alignment horizontal="center" vertical="center"/>
    </xf>
    <xf numFmtId="0" fontId="34" fillId="0" borderId="101" xfId="5" applyFont="1" applyBorder="1" applyAlignment="1">
      <alignment horizontal="center" vertical="center"/>
    </xf>
    <xf numFmtId="0" fontId="34" fillId="0" borderId="102" xfId="5" applyFont="1" applyBorder="1" applyAlignment="1">
      <alignment horizontal="center" vertical="center"/>
    </xf>
    <xf numFmtId="0" fontId="34" fillId="12" borderId="23" xfId="5" applyFont="1" applyFill="1" applyBorder="1" applyAlignment="1" applyProtection="1">
      <alignment horizontal="center" vertical="center"/>
      <protection locked="0"/>
    </xf>
    <xf numFmtId="0" fontId="34" fillId="12" borderId="24" xfId="5" applyFont="1" applyFill="1" applyBorder="1" applyAlignment="1" applyProtection="1">
      <alignment horizontal="center" vertical="center"/>
      <protection locked="0"/>
    </xf>
    <xf numFmtId="0" fontId="34" fillId="13" borderId="23" xfId="5" applyFont="1" applyFill="1" applyBorder="1" applyAlignment="1">
      <alignment horizontal="center" vertical="center"/>
    </xf>
    <xf numFmtId="0" fontId="34" fillId="13" borderId="24" xfId="5" applyFont="1" applyFill="1" applyBorder="1" applyAlignment="1">
      <alignment horizontal="center" vertical="center"/>
    </xf>
    <xf numFmtId="1" fontId="34" fillId="0" borderId="140" xfId="5" applyNumberFormat="1" applyFont="1" applyBorder="1" applyAlignment="1">
      <alignment horizontal="center" vertical="center" wrapText="1"/>
    </xf>
    <xf numFmtId="1" fontId="34" fillId="0" borderId="139" xfId="5" applyNumberFormat="1" applyFont="1" applyBorder="1" applyAlignment="1">
      <alignment horizontal="center" vertical="center" wrapText="1"/>
    </xf>
    <xf numFmtId="0" fontId="34" fillId="12" borderId="132" xfId="5" applyFont="1" applyFill="1" applyBorder="1" applyAlignment="1" applyProtection="1">
      <alignment horizontal="left" vertical="center" wrapText="1"/>
      <protection locked="0"/>
    </xf>
    <xf numFmtId="0" fontId="34" fillId="12" borderId="11" xfId="5" applyFont="1" applyFill="1" applyBorder="1" applyAlignment="1" applyProtection="1">
      <alignment horizontal="left" vertical="center" wrapText="1"/>
      <protection locked="0"/>
    </xf>
    <xf numFmtId="0" fontId="34" fillId="12" borderId="133" xfId="5" applyFont="1" applyFill="1" applyBorder="1" applyAlignment="1" applyProtection="1">
      <alignment horizontal="left" vertical="center" wrapText="1"/>
      <protection locked="0"/>
    </xf>
    <xf numFmtId="0" fontId="34" fillId="12" borderId="100" xfId="5" applyFont="1" applyFill="1" applyBorder="1" applyAlignment="1" applyProtection="1">
      <alignment horizontal="left" vertical="center" wrapText="1"/>
      <protection locked="0"/>
    </xf>
    <xf numFmtId="0" fontId="34" fillId="12" borderId="0" xfId="5" applyFont="1" applyFill="1" applyAlignment="1" applyProtection="1">
      <alignment horizontal="left" vertical="center" wrapText="1"/>
      <protection locked="0"/>
    </xf>
    <xf numFmtId="0" fontId="34" fillId="12" borderId="17" xfId="5" applyFont="1" applyFill="1" applyBorder="1" applyAlignment="1" applyProtection="1">
      <alignment horizontal="left" vertical="center" wrapText="1"/>
      <protection locked="0"/>
    </xf>
    <xf numFmtId="183" fontId="34" fillId="0" borderId="130" xfId="5" applyNumberFormat="1" applyFont="1" applyBorder="1" applyAlignment="1">
      <alignment horizontal="center" vertical="center" wrapText="1"/>
    </xf>
    <xf numFmtId="183" fontId="34" fillId="0" borderId="126" xfId="5" applyNumberFormat="1" applyFont="1" applyBorder="1" applyAlignment="1">
      <alignment horizontal="center" vertical="center" wrapText="1"/>
    </xf>
    <xf numFmtId="183" fontId="34" fillId="0" borderId="131" xfId="5" applyNumberFormat="1" applyFont="1" applyBorder="1" applyAlignment="1">
      <alignment horizontal="center" vertical="center" wrapText="1"/>
    </xf>
    <xf numFmtId="0" fontId="34" fillId="10" borderId="132" xfId="5" applyFont="1" applyFill="1" applyBorder="1" applyAlignment="1" applyProtection="1">
      <alignment horizontal="center" vertical="center" shrinkToFit="1"/>
      <protection locked="0"/>
    </xf>
    <xf numFmtId="0" fontId="34" fillId="10" borderId="10" xfId="5" applyFont="1" applyFill="1" applyBorder="1" applyAlignment="1" applyProtection="1">
      <alignment horizontal="center" vertical="center" wrapText="1"/>
      <protection locked="0"/>
    </xf>
    <xf numFmtId="0" fontId="34" fillId="10" borderId="12" xfId="5" applyFont="1" applyFill="1" applyBorder="1" applyAlignment="1" applyProtection="1">
      <alignment horizontal="center" vertical="center" wrapText="1"/>
      <protection locked="0"/>
    </xf>
    <xf numFmtId="0" fontId="34" fillId="0" borderId="96" xfId="5" applyFont="1" applyBorder="1" applyAlignment="1">
      <alignment horizontal="center" vertical="center"/>
    </xf>
    <xf numFmtId="0" fontId="34" fillId="0" borderId="99" xfId="5" applyFont="1" applyBorder="1" applyAlignment="1">
      <alignment horizontal="center" vertical="center"/>
    </xf>
    <xf numFmtId="0" fontId="34" fillId="0" borderId="106" xfId="5" applyFont="1" applyBorder="1" applyAlignment="1">
      <alignment horizontal="center" vertical="center"/>
    </xf>
    <xf numFmtId="0" fontId="34" fillId="0" borderId="5" xfId="5" applyFont="1" applyBorder="1" applyAlignment="1">
      <alignment horizontal="center" vertical="center" wrapText="1"/>
    </xf>
    <xf numFmtId="0" fontId="34" fillId="0" borderId="15" xfId="5" applyFont="1" applyBorder="1" applyAlignment="1">
      <alignment horizontal="center" vertical="center" wrapText="1"/>
    </xf>
    <xf numFmtId="0" fontId="34" fillId="0" borderId="27" xfId="5" applyFont="1" applyBorder="1" applyAlignment="1">
      <alignment horizontal="center" vertical="center" wrapText="1"/>
    </xf>
    <xf numFmtId="0" fontId="43" fillId="0" borderId="4" xfId="5" applyFont="1" applyBorder="1" applyAlignment="1">
      <alignment horizontal="center" vertical="center" wrapText="1"/>
    </xf>
    <xf numFmtId="0" fontId="43" fillId="0" borderId="5" xfId="5" applyFont="1" applyBorder="1" applyAlignment="1">
      <alignment horizontal="center" vertical="center" wrapText="1"/>
    </xf>
    <xf numFmtId="0" fontId="43" fillId="0" borderId="14" xfId="5" applyFont="1" applyBorder="1" applyAlignment="1">
      <alignment horizontal="center" vertical="center" wrapText="1"/>
    </xf>
    <xf numFmtId="0" fontId="43" fillId="0" borderId="15" xfId="5" applyFont="1" applyBorder="1" applyAlignment="1">
      <alignment horizontal="center" vertical="center" wrapText="1"/>
    </xf>
    <xf numFmtId="0" fontId="43" fillId="0" borderId="26" xfId="5" applyFont="1" applyBorder="1" applyAlignment="1">
      <alignment horizontal="center" vertical="center" wrapText="1"/>
    </xf>
    <xf numFmtId="0" fontId="43" fillId="0" borderId="27" xfId="5" applyFont="1" applyBorder="1" applyAlignment="1">
      <alignment horizontal="center" vertical="center" wrapText="1"/>
    </xf>
    <xf numFmtId="0" fontId="34" fillId="0" borderId="4" xfId="5" applyFont="1" applyBorder="1" applyAlignment="1">
      <alignment horizontal="center" vertical="center" wrapText="1"/>
    </xf>
    <xf numFmtId="0" fontId="34" fillId="0" borderId="14" xfId="5" applyFont="1" applyBorder="1" applyAlignment="1">
      <alignment horizontal="center" vertical="center" wrapText="1"/>
    </xf>
    <xf numFmtId="0" fontId="34" fillId="0" borderId="26" xfId="5" applyFont="1" applyBorder="1" applyAlignment="1">
      <alignment horizontal="center" vertical="center" wrapText="1"/>
    </xf>
    <xf numFmtId="1" fontId="34" fillId="0" borderId="122" xfId="5" applyNumberFormat="1" applyFont="1" applyBorder="1" applyAlignment="1">
      <alignment horizontal="center" vertical="center" wrapText="1"/>
    </xf>
    <xf numFmtId="1" fontId="34" fillId="0" borderId="121" xfId="5" applyNumberFormat="1" applyFont="1" applyBorder="1" applyAlignment="1">
      <alignment horizontal="center" vertical="center" wrapText="1"/>
    </xf>
    <xf numFmtId="0" fontId="34" fillId="12" borderId="97" xfId="5" applyFont="1" applyFill="1" applyBorder="1" applyAlignment="1" applyProtection="1">
      <alignment horizontal="left" vertical="center" wrapText="1"/>
      <protection locked="0"/>
    </xf>
    <xf numFmtId="0" fontId="34" fillId="12" borderId="6" xfId="5" applyFont="1" applyFill="1" applyBorder="1" applyAlignment="1" applyProtection="1">
      <alignment horizontal="left" vertical="center" wrapText="1"/>
      <protection locked="0"/>
    </xf>
    <xf numFmtId="0" fontId="34" fillId="12" borderId="8" xfId="5" applyFont="1" applyFill="1" applyBorder="1" applyAlignment="1" applyProtection="1">
      <alignment horizontal="left" vertical="center" wrapText="1"/>
      <protection locked="0"/>
    </xf>
    <xf numFmtId="0" fontId="34" fillId="12" borderId="144" xfId="5" applyFont="1" applyFill="1" applyBorder="1" applyAlignment="1" applyProtection="1">
      <alignment horizontal="left" vertical="center" wrapText="1"/>
      <protection locked="0"/>
    </xf>
    <xf numFmtId="0" fontId="34" fillId="12" borderId="55" xfId="5" applyFont="1" applyFill="1" applyBorder="1" applyAlignment="1" applyProtection="1">
      <alignment horizontal="left" vertical="center" wrapText="1"/>
      <protection locked="0"/>
    </xf>
    <xf numFmtId="0" fontId="34" fillId="12" borderId="147" xfId="5" applyFont="1" applyFill="1" applyBorder="1" applyAlignment="1" applyProtection="1">
      <alignment horizontal="left" vertical="center" wrapText="1"/>
      <protection locked="0"/>
    </xf>
    <xf numFmtId="183" fontId="34" fillId="0" borderId="145" xfId="5" applyNumberFormat="1" applyFont="1" applyBorder="1" applyAlignment="1">
      <alignment horizontal="center" vertical="center" wrapText="1"/>
    </xf>
    <xf numFmtId="183" fontId="34" fillId="0" borderId="143" xfId="5" applyNumberFormat="1" applyFont="1" applyBorder="1" applyAlignment="1">
      <alignment horizontal="center" vertical="center" wrapText="1"/>
    </xf>
    <xf numFmtId="183" fontId="34" fillId="0" borderId="146" xfId="5" applyNumberFormat="1" applyFont="1" applyBorder="1" applyAlignment="1">
      <alignment horizontal="center" vertical="center" wrapText="1"/>
    </xf>
    <xf numFmtId="0" fontId="34" fillId="10" borderId="144" xfId="5" applyFont="1" applyFill="1" applyBorder="1" applyAlignment="1" applyProtection="1">
      <alignment horizontal="center" vertical="center" shrinkToFit="1"/>
      <protection locked="0"/>
    </xf>
    <xf numFmtId="0" fontId="34" fillId="10" borderId="56" xfId="5" applyFont="1" applyFill="1" applyBorder="1" applyAlignment="1" applyProtection="1">
      <alignment horizontal="center" vertical="center" shrinkToFit="1"/>
      <protection locked="0"/>
    </xf>
    <xf numFmtId="0" fontId="34" fillId="10" borderId="54" xfId="5" applyFont="1" applyFill="1" applyBorder="1" applyAlignment="1" applyProtection="1">
      <alignment horizontal="center" vertical="center" wrapText="1"/>
      <protection locked="0"/>
    </xf>
    <xf numFmtId="0" fontId="34" fillId="10" borderId="56" xfId="5" applyFont="1" applyFill="1" applyBorder="1" applyAlignment="1" applyProtection="1">
      <alignment horizontal="center" vertical="center" wrapText="1"/>
      <protection locked="0"/>
    </xf>
    <xf numFmtId="0" fontId="34" fillId="10" borderId="54" xfId="5" applyFont="1" applyFill="1" applyBorder="1" applyAlignment="1" applyProtection="1">
      <alignment horizontal="center" vertical="center" shrinkToFit="1"/>
      <protection locked="0"/>
    </xf>
    <xf numFmtId="0" fontId="34" fillId="10" borderId="55" xfId="5" applyFont="1" applyFill="1" applyBorder="1" applyAlignment="1" applyProtection="1">
      <alignment horizontal="center" vertical="center" shrinkToFit="1"/>
      <protection locked="0"/>
    </xf>
    <xf numFmtId="0" fontId="34" fillId="0" borderId="148" xfId="5" applyFont="1" applyBorder="1" applyAlignment="1">
      <alignment horizontal="center" vertical="center"/>
    </xf>
    <xf numFmtId="0" fontId="34" fillId="10" borderId="107" xfId="5" applyFont="1" applyFill="1" applyBorder="1" applyAlignment="1" applyProtection="1">
      <alignment horizontal="center" vertical="center" shrinkToFit="1"/>
      <protection locked="0"/>
    </xf>
    <xf numFmtId="0" fontId="34" fillId="10" borderId="27" xfId="5" applyFont="1" applyFill="1" applyBorder="1" applyAlignment="1" applyProtection="1">
      <alignment horizontal="center" vertical="center" shrinkToFit="1"/>
      <protection locked="0"/>
    </xf>
    <xf numFmtId="0" fontId="34" fillId="10" borderId="26" xfId="5" applyFont="1" applyFill="1" applyBorder="1" applyAlignment="1" applyProtection="1">
      <alignment horizontal="center" vertical="center" wrapText="1"/>
      <protection locked="0"/>
    </xf>
    <xf numFmtId="0" fontId="34" fillId="10" borderId="27" xfId="5" applyFont="1" applyFill="1" applyBorder="1" applyAlignment="1" applyProtection="1">
      <alignment horizontal="center" vertical="center" wrapText="1"/>
      <protection locked="0"/>
    </xf>
    <xf numFmtId="0" fontId="34" fillId="10" borderId="26" xfId="5" applyFont="1" applyFill="1" applyBorder="1" applyAlignment="1" applyProtection="1">
      <alignment horizontal="center" vertical="center" shrinkToFit="1"/>
      <protection locked="0"/>
    </xf>
    <xf numFmtId="0" fontId="34" fillId="10" borderId="2" xfId="5" applyFont="1" applyFill="1" applyBorder="1" applyAlignment="1" applyProtection="1">
      <alignment horizontal="center" vertical="center" shrinkToFit="1"/>
      <protection locked="0"/>
    </xf>
    <xf numFmtId="0" fontId="34" fillId="12" borderId="149" xfId="5" applyFont="1" applyFill="1" applyBorder="1" applyAlignment="1" applyProtection="1">
      <alignment horizontal="center" vertical="center" shrinkToFit="1"/>
      <protection locked="0"/>
    </xf>
    <xf numFmtId="0" fontId="34" fillId="12" borderId="150" xfId="5" applyFont="1" applyFill="1" applyBorder="1" applyAlignment="1" applyProtection="1">
      <alignment horizontal="center" vertical="center" shrinkToFit="1"/>
      <protection locked="0"/>
    </xf>
    <xf numFmtId="0" fontId="34" fillId="12" borderId="108" xfId="5" applyFont="1" applyFill="1" applyBorder="1" applyAlignment="1" applyProtection="1">
      <alignment horizontal="center" vertical="center" shrinkToFit="1"/>
      <protection locked="0"/>
    </xf>
    <xf numFmtId="0" fontId="44" fillId="0" borderId="0" xfId="5" applyFont="1" applyAlignment="1">
      <alignment horizontal="center" vertical="center"/>
    </xf>
    <xf numFmtId="0" fontId="44" fillId="0" borderId="0" xfId="5" applyFont="1" applyAlignment="1">
      <alignment horizontal="center" vertical="center" wrapText="1"/>
    </xf>
    <xf numFmtId="0" fontId="44" fillId="13" borderId="0" xfId="5" applyFont="1" applyFill="1" applyAlignment="1" applyProtection="1">
      <alignment horizontal="center" vertical="center" wrapText="1"/>
      <protection locked="0"/>
    </xf>
    <xf numFmtId="0" fontId="43" fillId="0" borderId="55" xfId="5" applyFont="1" applyBorder="1" applyAlignment="1">
      <alignment horizontal="center" vertical="center"/>
    </xf>
    <xf numFmtId="185" fontId="43" fillId="13" borderId="1" xfId="5" applyNumberFormat="1" applyFont="1" applyFill="1" applyBorder="1" applyAlignment="1">
      <alignment horizontal="center" vertical="center"/>
    </xf>
    <xf numFmtId="0" fontId="34" fillId="12" borderId="107" xfId="5" applyFont="1" applyFill="1" applyBorder="1" applyAlignment="1" applyProtection="1">
      <alignment horizontal="left" vertical="center" wrapText="1"/>
      <protection locked="0"/>
    </xf>
    <xf numFmtId="0" fontId="34" fillId="12" borderId="2" xfId="5" applyFont="1" applyFill="1" applyBorder="1" applyAlignment="1" applyProtection="1">
      <alignment horizontal="left" vertical="center" wrapText="1"/>
      <protection locked="0"/>
    </xf>
    <xf numFmtId="0" fontId="34" fillId="12" borderId="28" xfId="5" applyFont="1" applyFill="1" applyBorder="1" applyAlignment="1" applyProtection="1">
      <alignment horizontal="left" vertical="center" wrapText="1"/>
      <protection locked="0"/>
    </xf>
    <xf numFmtId="183" fontId="34" fillId="0" borderId="157" xfId="5" applyNumberFormat="1" applyFont="1" applyBorder="1" applyAlignment="1">
      <alignment horizontal="center" vertical="center" wrapText="1"/>
    </xf>
    <xf numFmtId="183" fontId="34" fillId="0" borderId="153" xfId="5" applyNumberFormat="1" applyFont="1" applyBorder="1" applyAlignment="1">
      <alignment horizontal="center" vertical="center" wrapText="1"/>
    </xf>
    <xf numFmtId="183" fontId="34" fillId="0" borderId="158" xfId="5" applyNumberFormat="1" applyFont="1" applyBorder="1" applyAlignment="1">
      <alignment horizontal="center" vertical="center" wrapText="1"/>
    </xf>
    <xf numFmtId="0" fontId="44" fillId="13" borderId="0" xfId="5" applyFont="1" applyFill="1" applyAlignment="1" applyProtection="1">
      <alignment horizontal="left" vertical="center" wrapText="1"/>
      <protection locked="0"/>
    </xf>
    <xf numFmtId="0" fontId="43" fillId="0" borderId="0" xfId="5" applyFont="1" applyAlignment="1">
      <alignment horizontal="center" vertical="center"/>
    </xf>
    <xf numFmtId="184" fontId="43" fillId="0" borderId="1" xfId="6" applyNumberFormat="1" applyFont="1" applyFill="1" applyBorder="1" applyAlignment="1">
      <alignment horizontal="right" vertical="center"/>
    </xf>
    <xf numFmtId="184" fontId="43" fillId="12" borderId="1" xfId="5" applyNumberFormat="1" applyFont="1" applyFill="1" applyBorder="1" applyAlignment="1" applyProtection="1">
      <alignment horizontal="right" vertical="center"/>
      <protection locked="0"/>
    </xf>
    <xf numFmtId="184" fontId="43" fillId="12" borderId="23" xfId="5" applyNumberFormat="1" applyFont="1" applyFill="1" applyBorder="1" applyAlignment="1" applyProtection="1">
      <alignment horizontal="right" vertical="center"/>
      <protection locked="0"/>
    </xf>
    <xf numFmtId="184" fontId="43" fillId="12" borderId="24" xfId="5" applyNumberFormat="1" applyFont="1" applyFill="1" applyBorder="1" applyAlignment="1" applyProtection="1">
      <alignment horizontal="right" vertical="center"/>
      <protection locked="0"/>
    </xf>
    <xf numFmtId="185" fontId="43" fillId="0" borderId="1" xfId="5" applyNumberFormat="1" applyFont="1" applyBorder="1" applyAlignment="1">
      <alignment horizontal="center" vertical="center"/>
    </xf>
    <xf numFmtId="0" fontId="43" fillId="0" borderId="1" xfId="5" applyFont="1" applyBorder="1" applyAlignment="1">
      <alignment horizontal="center" vertical="center"/>
    </xf>
    <xf numFmtId="184" fontId="43" fillId="0" borderId="1" xfId="5" applyNumberFormat="1" applyFont="1" applyBorder="1" applyAlignment="1">
      <alignment horizontal="right" vertical="center"/>
    </xf>
    <xf numFmtId="184" fontId="43" fillId="12" borderId="1" xfId="6" applyNumberFormat="1" applyFont="1" applyFill="1" applyBorder="1" applyAlignment="1" applyProtection="1">
      <alignment horizontal="right" vertical="center"/>
      <protection locked="0"/>
    </xf>
    <xf numFmtId="184" fontId="43" fillId="0" borderId="23" xfId="5" applyNumberFormat="1" applyFont="1" applyBorder="1" applyAlignment="1">
      <alignment horizontal="center" vertical="center"/>
    </xf>
    <xf numFmtId="184" fontId="43" fillId="0" borderId="24" xfId="5" applyNumberFormat="1" applyFont="1" applyBorder="1" applyAlignment="1">
      <alignment horizontal="center" vertical="center"/>
    </xf>
    <xf numFmtId="0" fontId="43" fillId="12" borderId="23" xfId="5" applyFont="1" applyFill="1" applyBorder="1" applyAlignment="1" applyProtection="1">
      <alignment horizontal="center" vertical="center"/>
      <protection locked="0"/>
    </xf>
    <xf numFmtId="0" fontId="43" fillId="12" borderId="24" xfId="5" applyFont="1" applyFill="1" applyBorder="1" applyAlignment="1" applyProtection="1">
      <alignment horizontal="center" vertical="center"/>
      <protection locked="0"/>
    </xf>
    <xf numFmtId="0" fontId="43" fillId="13" borderId="23" xfId="5" applyFont="1" applyFill="1" applyBorder="1" applyAlignment="1">
      <alignment horizontal="center" vertical="center"/>
    </xf>
    <xf numFmtId="0" fontId="43" fillId="13" borderId="24" xfId="5" applyFont="1" applyFill="1" applyBorder="1" applyAlignment="1">
      <alignment horizontal="center" vertical="center"/>
    </xf>
    <xf numFmtId="184" fontId="43" fillId="0" borderId="23" xfId="5" applyNumberFormat="1" applyFont="1" applyBorder="1" applyAlignment="1">
      <alignment horizontal="right" vertical="center"/>
    </xf>
    <xf numFmtId="184" fontId="43" fillId="0" borderId="24" xfId="5" applyNumberFormat="1" applyFont="1" applyBorder="1" applyAlignment="1">
      <alignment horizontal="right" vertical="center"/>
    </xf>
    <xf numFmtId="180" fontId="43" fillId="0" borderId="1" xfId="5" applyNumberFormat="1" applyFont="1" applyBorder="1" applyAlignment="1">
      <alignment horizontal="center" vertical="center"/>
    </xf>
    <xf numFmtId="0" fontId="43" fillId="13" borderId="1" xfId="5" applyFont="1" applyFill="1" applyBorder="1" applyAlignment="1">
      <alignment horizontal="center" vertical="center"/>
    </xf>
    <xf numFmtId="180" fontId="43" fillId="13" borderId="1" xfId="5" applyNumberFormat="1" applyFont="1" applyFill="1" applyBorder="1" applyAlignment="1">
      <alignment horizontal="center" vertical="center"/>
    </xf>
    <xf numFmtId="184" fontId="43" fillId="0" borderId="1" xfId="5" applyNumberFormat="1" applyFont="1" applyBorder="1" applyAlignment="1">
      <alignment horizontal="center" vertical="center"/>
    </xf>
    <xf numFmtId="0" fontId="40" fillId="13" borderId="1" xfId="5" applyFont="1" applyFill="1" applyBorder="1" applyAlignment="1">
      <alignment horizontal="center" vertical="center"/>
    </xf>
    <xf numFmtId="0" fontId="1" fillId="13" borderId="167" xfId="5" applyFill="1" applyBorder="1" applyAlignment="1">
      <alignment horizontal="center" vertical="center"/>
    </xf>
    <xf numFmtId="0" fontId="1" fillId="13" borderId="170" xfId="5" applyFill="1" applyBorder="1" applyAlignment="1">
      <alignment horizontal="center" vertical="center"/>
    </xf>
    <xf numFmtId="0" fontId="1" fillId="13" borderId="148" xfId="5" applyFill="1" applyBorder="1" applyAlignment="1">
      <alignment horizontal="center" vertical="center"/>
    </xf>
    <xf numFmtId="0" fontId="44" fillId="13" borderId="0" xfId="5" applyFont="1" applyFill="1" applyAlignment="1">
      <alignment horizontal="left" vertical="center" indent="1"/>
    </xf>
    <xf numFmtId="0" fontId="43" fillId="0" borderId="10" xfId="4" applyFont="1" applyBorder="1" applyAlignment="1">
      <alignment horizontal="left" vertical="top"/>
    </xf>
    <xf numFmtId="0" fontId="43" fillId="0" borderId="11" xfId="4" applyFont="1" applyBorder="1" applyAlignment="1">
      <alignment horizontal="left" vertical="top"/>
    </xf>
    <xf numFmtId="0" fontId="43" fillId="0" borderId="12" xfId="4" applyFont="1" applyBorder="1" applyAlignment="1">
      <alignment horizontal="left" vertical="top"/>
    </xf>
    <xf numFmtId="0" fontId="43" fillId="0" borderId="14" xfId="4" applyFont="1" applyBorder="1" applyAlignment="1">
      <alignment horizontal="left" vertical="top"/>
    </xf>
    <xf numFmtId="0" fontId="43" fillId="0" borderId="0" xfId="4" applyFont="1" applyAlignment="1">
      <alignment horizontal="left" vertical="top"/>
    </xf>
    <xf numFmtId="0" fontId="43" fillId="0" borderId="15" xfId="4" applyFont="1" applyBorder="1" applyAlignment="1">
      <alignment horizontal="left" vertical="top"/>
    </xf>
    <xf numFmtId="0" fontId="43" fillId="0" borderId="54" xfId="4" applyFont="1" applyBorder="1" applyAlignment="1">
      <alignment horizontal="left" vertical="top"/>
    </xf>
    <xf numFmtId="0" fontId="43" fillId="0" borderId="55" xfId="4" applyFont="1" applyBorder="1" applyAlignment="1">
      <alignment horizontal="left" vertical="top"/>
    </xf>
    <xf numFmtId="0" fontId="43" fillId="0" borderId="56" xfId="4" applyFont="1" applyBorder="1" applyAlignment="1">
      <alignment horizontal="left" vertical="top"/>
    </xf>
    <xf numFmtId="0" fontId="43" fillId="0" borderId="10" xfId="4" applyFont="1" applyBorder="1" applyAlignment="1">
      <alignment horizontal="left" vertical="center"/>
    </xf>
    <xf numFmtId="0" fontId="43" fillId="0" borderId="11" xfId="4" applyFont="1" applyBorder="1" applyAlignment="1">
      <alignment horizontal="left" vertical="center"/>
    </xf>
    <xf numFmtId="0" fontId="43" fillId="0" borderId="12" xfId="4" applyFont="1" applyBorder="1" applyAlignment="1">
      <alignment horizontal="left" vertical="center"/>
    </xf>
    <xf numFmtId="0" fontId="43" fillId="0" borderId="23" xfId="4" applyFont="1" applyBorder="1" applyAlignment="1">
      <alignment horizontal="left" vertical="center"/>
    </xf>
    <xf numFmtId="0" fontId="43" fillId="0" borderId="43" xfId="4" applyFont="1" applyBorder="1" applyAlignment="1">
      <alignment horizontal="left" vertical="center"/>
    </xf>
    <xf numFmtId="0" fontId="43" fillId="0" borderId="24" xfId="4" applyFont="1" applyBorder="1" applyAlignment="1">
      <alignment horizontal="left" vertical="center"/>
    </xf>
    <xf numFmtId="0" fontId="43" fillId="0" borderId="0" xfId="4" applyFont="1" applyAlignment="1">
      <alignment horizontal="center" vertical="center"/>
    </xf>
    <xf numFmtId="0" fontId="43" fillId="0" borderId="0" xfId="4" applyFont="1" applyAlignment="1">
      <alignment horizontal="right" vertical="center"/>
    </xf>
    <xf numFmtId="0" fontId="43" fillId="0" borderId="23" xfId="4" applyFont="1" applyBorder="1" applyAlignment="1">
      <alignment horizontal="center" vertical="center"/>
    </xf>
    <xf numFmtId="0" fontId="43" fillId="0" borderId="43" xfId="4" applyFont="1" applyBorder="1" applyAlignment="1">
      <alignment horizontal="center" vertical="center"/>
    </xf>
    <xf numFmtId="0" fontId="43" fillId="0" borderId="24" xfId="4" applyFont="1" applyBorder="1" applyAlignment="1">
      <alignment horizontal="center" vertical="center"/>
    </xf>
    <xf numFmtId="0" fontId="3" fillId="0" borderId="14" xfId="4" applyBorder="1" applyAlignment="1">
      <alignment horizontal="left" vertical="top"/>
    </xf>
    <xf numFmtId="0" fontId="3" fillId="0" borderId="0" xfId="4" applyAlignment="1">
      <alignment horizontal="left" vertical="top"/>
    </xf>
    <xf numFmtId="0" fontId="3" fillId="0" borderId="15" xfId="4" applyBorder="1" applyAlignment="1">
      <alignment horizontal="left" vertical="top"/>
    </xf>
    <xf numFmtId="0" fontId="3" fillId="0" borderId="54" xfId="4" applyBorder="1" applyAlignment="1">
      <alignment horizontal="left" vertical="top"/>
    </xf>
    <xf numFmtId="0" fontId="3" fillId="0" borderId="55" xfId="4" applyBorder="1" applyAlignment="1">
      <alignment horizontal="left" vertical="top"/>
    </xf>
    <xf numFmtId="0" fontId="3" fillId="0" borderId="56" xfId="4" applyBorder="1" applyAlignment="1">
      <alignment horizontal="left" vertical="top"/>
    </xf>
    <xf numFmtId="0" fontId="3" fillId="0" borderId="172" xfId="4" applyBorder="1" applyAlignment="1">
      <alignment horizontal="left" vertical="top"/>
    </xf>
    <xf numFmtId="0" fontId="3" fillId="0" borderId="173" xfId="4" applyBorder="1" applyAlignment="1">
      <alignment horizontal="left" vertical="top"/>
    </xf>
    <xf numFmtId="0" fontId="3" fillId="0" borderId="174" xfId="4" applyBorder="1" applyAlignment="1">
      <alignment horizontal="left" vertical="top"/>
    </xf>
    <xf numFmtId="0" fontId="43" fillId="0" borderId="29" xfId="4" applyFont="1" applyBorder="1" applyAlignment="1">
      <alignment horizontal="left" vertical="center"/>
    </xf>
    <xf numFmtId="0" fontId="43" fillId="0" borderId="66" xfId="4" applyFont="1" applyBorder="1" applyAlignment="1">
      <alignment horizontal="left" vertical="center"/>
    </xf>
    <xf numFmtId="0" fontId="43" fillId="0" borderId="30" xfId="4" applyFont="1" applyBorder="1" applyAlignment="1">
      <alignment horizontal="left" vertical="center"/>
    </xf>
    <xf numFmtId="0" fontId="43" fillId="0" borderId="71" xfId="4" applyFont="1" applyBorder="1" applyAlignment="1">
      <alignment horizontal="left" vertical="center"/>
    </xf>
    <xf numFmtId="0" fontId="43" fillId="0" borderId="72" xfId="4" applyFont="1" applyBorder="1" applyAlignment="1">
      <alignment horizontal="left" vertical="center"/>
    </xf>
    <xf numFmtId="0" fontId="43" fillId="0" borderId="73" xfId="4" applyFont="1" applyBorder="1" applyAlignment="1">
      <alignment horizontal="left" vertical="center"/>
    </xf>
    <xf numFmtId="0" fontId="43" fillId="0" borderId="175" xfId="4" applyFont="1" applyBorder="1" applyAlignment="1">
      <alignment horizontal="center" vertical="top"/>
    </xf>
    <xf numFmtId="0" fontId="3" fillId="0" borderId="43" xfId="4" applyBorder="1" applyAlignment="1">
      <alignment horizontal="left" vertical="top"/>
    </xf>
    <xf numFmtId="0" fontId="43" fillId="0" borderId="54" xfId="4" applyFont="1" applyBorder="1" applyAlignment="1">
      <alignment horizontal="left" vertical="center"/>
    </xf>
    <xf numFmtId="0" fontId="43" fillId="0" borderId="55" xfId="4" applyFont="1" applyBorder="1" applyAlignment="1">
      <alignment horizontal="left" vertical="center"/>
    </xf>
    <xf numFmtId="0" fontId="43" fillId="0" borderId="56" xfId="4" applyFont="1" applyBorder="1" applyAlignment="1">
      <alignment horizontal="left" vertical="center"/>
    </xf>
    <xf numFmtId="0" fontId="43" fillId="0" borderId="10" xfId="4" applyFont="1" applyBorder="1" applyAlignment="1">
      <alignment horizontal="left" vertical="top" wrapText="1"/>
    </xf>
    <xf numFmtId="0" fontId="32" fillId="0" borderId="10" xfId="2" applyFont="1" applyBorder="1" applyAlignment="1">
      <alignment horizontal="left" vertical="center"/>
    </xf>
    <xf numFmtId="0" fontId="32" fillId="0" borderId="11" xfId="2" applyFont="1" applyBorder="1" applyAlignment="1">
      <alignment horizontal="left" vertical="center"/>
    </xf>
    <xf numFmtId="0" fontId="32" fillId="0" borderId="12" xfId="2" applyFont="1" applyBorder="1" applyAlignment="1">
      <alignment horizontal="left" vertical="center"/>
    </xf>
    <xf numFmtId="0" fontId="32" fillId="0" borderId="0" xfId="2" applyFont="1" applyAlignment="1">
      <alignment horizontal="right" vertical="center"/>
    </xf>
    <xf numFmtId="0" fontId="32" fillId="0" borderId="0" xfId="2" applyFont="1" applyAlignment="1">
      <alignment horizontal="center" vertical="center"/>
    </xf>
    <xf numFmtId="0" fontId="44" fillId="0" borderId="0" xfId="2" applyFont="1" applyAlignment="1">
      <alignment horizontal="right"/>
    </xf>
    <xf numFmtId="0" fontId="32" fillId="0" borderId="23" xfId="2" applyFont="1" applyBorder="1" applyAlignment="1">
      <alignment horizontal="center" vertical="center"/>
    </xf>
    <xf numFmtId="0" fontId="32" fillId="0" borderId="43" xfId="2" applyFont="1" applyBorder="1" applyAlignment="1">
      <alignment horizontal="center" vertical="center"/>
    </xf>
    <xf numFmtId="0" fontId="32" fillId="0" borderId="24" xfId="2" applyFont="1" applyBorder="1" applyAlignment="1">
      <alignment horizontal="center" vertical="center"/>
    </xf>
    <xf numFmtId="0" fontId="32" fillId="9" borderId="23" xfId="2" applyFont="1" applyFill="1" applyBorder="1" applyAlignment="1">
      <alignment horizontal="center" vertical="center"/>
    </xf>
    <xf numFmtId="0" fontId="32" fillId="9" borderId="43" xfId="2" applyFont="1" applyFill="1" applyBorder="1" applyAlignment="1">
      <alignment horizontal="center" vertical="center"/>
    </xf>
    <xf numFmtId="0" fontId="32" fillId="9" borderId="24" xfId="2" applyFont="1" applyFill="1" applyBorder="1" applyAlignment="1">
      <alignment horizontal="center" vertical="center"/>
    </xf>
    <xf numFmtId="0" fontId="32" fillId="0" borderId="1" xfId="2" applyFont="1" applyBorder="1" applyAlignment="1">
      <alignment horizontal="left" vertical="center" wrapText="1"/>
    </xf>
    <xf numFmtId="0" fontId="32" fillId="9" borderId="1" xfId="2" applyFont="1" applyFill="1" applyBorder="1" applyAlignment="1">
      <alignment horizontal="center" vertical="center"/>
    </xf>
    <xf numFmtId="0" fontId="32" fillId="9" borderId="23" xfId="2" applyFont="1" applyFill="1" applyBorder="1" applyAlignment="1">
      <alignment horizontal="center" vertical="center" wrapText="1"/>
    </xf>
    <xf numFmtId="0" fontId="32" fillId="9" borderId="43" xfId="2" applyFont="1" applyFill="1" applyBorder="1" applyAlignment="1">
      <alignment horizontal="center" vertical="center" wrapText="1"/>
    </xf>
    <xf numFmtId="0" fontId="32" fillId="0" borderId="1" xfId="8" applyFont="1" applyBorder="1" applyAlignment="1">
      <alignment horizontal="left" vertical="center" wrapText="1"/>
    </xf>
    <xf numFmtId="0" fontId="32" fillId="0" borderId="23" xfId="2" applyFont="1" applyBorder="1" applyAlignment="1">
      <alignment horizontal="left" vertical="center" wrapText="1"/>
    </xf>
    <xf numFmtId="0" fontId="32" fillId="0" borderId="43" xfId="2" applyFont="1" applyBorder="1" applyAlignment="1">
      <alignment horizontal="left" vertical="center" wrapText="1"/>
    </xf>
    <xf numFmtId="0" fontId="32" fillId="0" borderId="24" xfId="2" applyFont="1" applyBorder="1" applyAlignment="1">
      <alignment horizontal="left" vertical="center" wrapText="1"/>
    </xf>
    <xf numFmtId="0" fontId="32" fillId="0" borderId="85" xfId="4" applyFont="1" applyFill="1" applyBorder="1" applyAlignment="1">
      <alignment vertical="center" wrapText="1"/>
    </xf>
    <xf numFmtId="0" fontId="32" fillId="0" borderId="87" xfId="4" applyFont="1" applyFill="1" applyBorder="1" applyAlignment="1">
      <alignment vertical="center"/>
    </xf>
    <xf numFmtId="0" fontId="3" fillId="0" borderId="88" xfId="4" applyFill="1" applyBorder="1" applyAlignment="1">
      <alignment vertical="center"/>
    </xf>
    <xf numFmtId="0" fontId="32" fillId="0" borderId="10" xfId="4" applyFont="1" applyFill="1" applyBorder="1" applyAlignment="1">
      <alignment horizontal="center" vertical="center"/>
    </xf>
    <xf numFmtId="0" fontId="32" fillId="0" borderId="11" xfId="4" applyFont="1" applyFill="1" applyBorder="1" applyAlignment="1">
      <alignment horizontal="center" vertical="center"/>
    </xf>
    <xf numFmtId="0" fontId="32" fillId="0" borderId="12" xfId="4" applyFont="1" applyFill="1" applyBorder="1" applyAlignment="1">
      <alignment horizontal="center" vertical="center"/>
    </xf>
    <xf numFmtId="0" fontId="32" fillId="0" borderId="10" xfId="4" applyFont="1" applyFill="1" applyBorder="1" applyAlignment="1">
      <alignment horizontal="center" vertical="center"/>
    </xf>
    <xf numFmtId="0" fontId="32" fillId="0" borderId="12" xfId="4" applyFont="1" applyFill="1" applyBorder="1" applyAlignment="1">
      <alignment horizontal="left" vertical="center"/>
    </xf>
    <xf numFmtId="0" fontId="32" fillId="0" borderId="10" xfId="4" applyFont="1" applyFill="1" applyBorder="1" applyAlignment="1">
      <alignment horizontal="left" vertical="center"/>
    </xf>
    <xf numFmtId="0" fontId="32" fillId="0" borderId="9" xfId="4" applyFont="1" applyFill="1" applyBorder="1" applyAlignment="1">
      <alignment horizontal="left" vertical="center"/>
    </xf>
    <xf numFmtId="0" fontId="3" fillId="0" borderId="11" xfId="4" applyFill="1" applyBorder="1" applyAlignment="1">
      <alignment horizontal="center" vertical="center"/>
    </xf>
    <xf numFmtId="0" fontId="32" fillId="0" borderId="11" xfId="4" applyFont="1" applyFill="1" applyBorder="1" applyAlignment="1">
      <alignment vertical="center"/>
    </xf>
    <xf numFmtId="0" fontId="32" fillId="0" borderId="11" xfId="4" applyFont="1" applyFill="1" applyBorder="1" applyAlignment="1">
      <alignment vertical="center" wrapText="1"/>
    </xf>
    <xf numFmtId="0" fontId="32" fillId="0" borderId="12" xfId="4" applyFont="1" applyFill="1" applyBorder="1" applyAlignment="1">
      <alignment vertical="center" wrapText="1"/>
    </xf>
    <xf numFmtId="0" fontId="32" fillId="0" borderId="54" xfId="4" applyFont="1" applyFill="1" applyBorder="1" applyAlignment="1">
      <alignment horizontal="center" vertical="center"/>
    </xf>
    <xf numFmtId="0" fontId="32" fillId="0" borderId="55" xfId="4" applyFont="1" applyFill="1" applyBorder="1" applyAlignment="1">
      <alignment horizontal="center" vertical="center"/>
    </xf>
    <xf numFmtId="0" fontId="32" fillId="0" borderId="56" xfId="4" applyFont="1" applyFill="1" applyBorder="1" applyAlignment="1">
      <alignment horizontal="center" vertical="center"/>
    </xf>
    <xf numFmtId="0" fontId="32" fillId="0" borderId="54" xfId="4" applyFont="1" applyFill="1" applyBorder="1" applyAlignment="1">
      <alignment horizontal="center" vertical="center"/>
    </xf>
    <xf numFmtId="0" fontId="32" fillId="0" borderId="56" xfId="4" applyFont="1" applyFill="1" applyBorder="1" applyAlignment="1">
      <alignment horizontal="left" vertical="center"/>
    </xf>
    <xf numFmtId="0" fontId="32" fillId="0" borderId="54" xfId="4" applyFont="1" applyFill="1" applyBorder="1" applyAlignment="1">
      <alignment horizontal="left" vertical="center"/>
    </xf>
    <xf numFmtId="0" fontId="32" fillId="0" borderId="18" xfId="4" applyFont="1" applyFill="1" applyBorder="1" applyAlignment="1">
      <alignment horizontal="left" vertical="center"/>
    </xf>
    <xf numFmtId="0" fontId="3" fillId="0" borderId="54" xfId="4" applyFill="1" applyBorder="1" applyAlignment="1">
      <alignment horizontal="center" vertical="center"/>
    </xf>
    <xf numFmtId="0" fontId="32" fillId="0" borderId="55" xfId="4" applyFont="1" applyFill="1" applyBorder="1" applyAlignment="1">
      <alignment vertical="center"/>
    </xf>
    <xf numFmtId="0" fontId="32" fillId="0" borderId="55" xfId="4" applyFont="1" applyFill="1" applyBorder="1" applyAlignment="1">
      <alignment vertical="center" wrapText="1"/>
    </xf>
    <xf numFmtId="0" fontId="3" fillId="0" borderId="55" xfId="4" applyFill="1" applyBorder="1" applyAlignment="1">
      <alignment horizontal="center" vertical="center"/>
    </xf>
    <xf numFmtId="0" fontId="32" fillId="0" borderId="56" xfId="4" applyFont="1" applyFill="1" applyBorder="1" applyAlignment="1">
      <alignment vertical="center" wrapText="1"/>
    </xf>
    <xf numFmtId="0" fontId="3" fillId="0" borderId="0" xfId="4" applyFill="1" applyAlignment="1">
      <alignment horizontal="center" vertical="center"/>
    </xf>
    <xf numFmtId="0" fontId="32" fillId="0" borderId="14" xfId="4" applyFont="1" applyFill="1" applyBorder="1" applyAlignment="1">
      <alignment horizontal="center" vertical="center"/>
    </xf>
    <xf numFmtId="0" fontId="32" fillId="0" borderId="0" xfId="4" applyFont="1" applyFill="1" applyAlignment="1">
      <alignment horizontal="center" vertical="center"/>
    </xf>
    <xf numFmtId="0" fontId="32" fillId="0" borderId="15" xfId="4" applyFont="1" applyFill="1" applyBorder="1" applyAlignment="1">
      <alignment horizontal="center" vertical="center"/>
    </xf>
    <xf numFmtId="0" fontId="32" fillId="0" borderId="47" xfId="4" applyFont="1" applyFill="1" applyBorder="1" applyAlignment="1">
      <alignment horizontal="left" vertical="center"/>
    </xf>
    <xf numFmtId="0" fontId="3" fillId="0" borderId="14" xfId="4" applyFill="1" applyBorder="1" applyAlignment="1">
      <alignment horizontal="center" vertical="center"/>
    </xf>
    <xf numFmtId="0" fontId="32" fillId="0" borderId="0" xfId="4" applyFont="1" applyFill="1" applyAlignment="1">
      <alignment vertical="center"/>
    </xf>
    <xf numFmtId="0" fontId="32" fillId="0" borderId="0" xfId="4" applyFont="1" applyFill="1" applyAlignment="1">
      <alignment vertical="center" wrapText="1"/>
    </xf>
    <xf numFmtId="0" fontId="32" fillId="0" borderId="15" xfId="4" applyFont="1" applyFill="1" applyBorder="1" applyAlignment="1">
      <alignment vertical="center" wrapText="1"/>
    </xf>
    <xf numFmtId="0" fontId="32" fillId="0" borderId="10" xfId="4" applyFont="1" applyFill="1" applyBorder="1" applyAlignment="1">
      <alignment vertical="center"/>
    </xf>
    <xf numFmtId="0" fontId="32" fillId="0" borderId="12" xfId="4" applyFont="1" applyFill="1" applyBorder="1" applyAlignment="1">
      <alignment horizontal="center" vertical="center"/>
    </xf>
    <xf numFmtId="0" fontId="32" fillId="0" borderId="9" xfId="4" applyFont="1" applyFill="1" applyBorder="1" applyAlignment="1">
      <alignment vertical="center"/>
    </xf>
    <xf numFmtId="0" fontId="32" fillId="0" borderId="10" xfId="4" applyFont="1" applyFill="1" applyBorder="1" applyAlignment="1">
      <alignment horizontal="left" vertical="center" wrapText="1"/>
    </xf>
    <xf numFmtId="0" fontId="32" fillId="0" borderId="84" xfId="4" applyFont="1" applyFill="1" applyBorder="1" applyAlignment="1">
      <alignment vertical="center"/>
    </xf>
    <xf numFmtId="0" fontId="3" fillId="0" borderId="44" xfId="4" applyFill="1" applyBorder="1" applyAlignment="1">
      <alignment horizontal="center" vertical="center"/>
    </xf>
    <xf numFmtId="0" fontId="32" fillId="0" borderId="45" xfId="4" applyFont="1" applyFill="1" applyBorder="1" applyAlignment="1">
      <alignment vertical="center"/>
    </xf>
    <xf numFmtId="0" fontId="32" fillId="0" borderId="45" xfId="4" applyFont="1" applyFill="1" applyBorder="1" applyAlignment="1">
      <alignment horizontal="left" vertical="center" wrapText="1"/>
    </xf>
    <xf numFmtId="0" fontId="3" fillId="0" borderId="45" xfId="4" applyFill="1" applyBorder="1" applyAlignment="1">
      <alignment horizontal="center" vertical="center"/>
    </xf>
    <xf numFmtId="0" fontId="32" fillId="0" borderId="45" xfId="4" applyFont="1" applyFill="1" applyBorder="1" applyAlignment="1">
      <alignment horizontal="left" vertical="center"/>
    </xf>
    <xf numFmtId="0" fontId="3" fillId="0" borderId="45" xfId="4" applyFill="1" applyBorder="1" applyAlignment="1">
      <alignment vertical="center"/>
    </xf>
    <xf numFmtId="0" fontId="3" fillId="0" borderId="46" xfId="4" applyFill="1" applyBorder="1" applyAlignment="1">
      <alignment vertical="center"/>
    </xf>
    <xf numFmtId="0" fontId="3" fillId="0" borderId="86" xfId="4" applyFont="1" applyFill="1" applyBorder="1" applyAlignment="1">
      <alignment horizontal="center" vertical="center"/>
    </xf>
    <xf numFmtId="0" fontId="3" fillId="0" borderId="87" xfId="4" applyFont="1" applyFill="1" applyBorder="1" applyAlignment="1">
      <alignment horizontal="center" vertical="center"/>
    </xf>
    <xf numFmtId="0" fontId="32" fillId="0" borderId="87" xfId="4" applyFont="1" applyFill="1" applyBorder="1" applyAlignment="1">
      <alignment horizontal="center" vertical="center"/>
    </xf>
    <xf numFmtId="0" fontId="32" fillId="0" borderId="51" xfId="4" applyFont="1" applyBorder="1" applyAlignment="1">
      <alignment vertical="center"/>
    </xf>
    <xf numFmtId="0" fontId="32" fillId="0" borderId="52" xfId="4" applyFont="1" applyBorder="1" applyAlignment="1">
      <alignment horizontal="left" vertical="center" wrapText="1"/>
    </xf>
    <xf numFmtId="0" fontId="3" fillId="0" borderId="52" xfId="4" applyBorder="1" applyAlignment="1">
      <alignment horizontal="center" vertical="center"/>
    </xf>
    <xf numFmtId="0" fontId="3" fillId="0" borderId="52" xfId="4" applyBorder="1" applyAlignment="1">
      <alignment vertical="center"/>
    </xf>
    <xf numFmtId="0" fontId="3" fillId="0" borderId="53" xfId="4" applyBorder="1" applyAlignment="1">
      <alignment vertical="center"/>
    </xf>
    <xf numFmtId="0" fontId="32" fillId="0" borderId="0" xfId="4" applyFont="1" applyBorder="1" applyAlignment="1">
      <alignment vertical="center"/>
    </xf>
  </cellXfs>
  <cellStyles count="9">
    <cellStyle name="桁区切り 2" xfId="7" xr:uid="{00000000-0005-0000-0000-000000000000}"/>
    <cellStyle name="桁区切り 3" xfId="6" xr:uid="{00000000-0005-0000-0000-000001000000}"/>
    <cellStyle name="標準" xfId="0" builtinId="0"/>
    <cellStyle name="標準 2" xfId="2" xr:uid="{00000000-0005-0000-0000-000003000000}"/>
    <cellStyle name="標準 2 2" xfId="4" xr:uid="{00000000-0005-0000-0000-000004000000}"/>
    <cellStyle name="標準 2 2 2" xfId="8" xr:uid="{00000000-0005-0000-0000-000005000000}"/>
    <cellStyle name="標準 5" xfId="5" xr:uid="{00000000-0005-0000-0000-000006000000}"/>
    <cellStyle name="標準_通所介護＿添付加算" xfId="1" xr:uid="{00000000-0005-0000-0000-000007000000}"/>
    <cellStyle name="標準_訪問入浴＿加算添付" xfId="3" xr:uid="{00000000-0005-0000-0000-000008000000}"/>
  </cellStyles>
  <dxfs count="146">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5</xdr:col>
      <xdr:colOff>2781717</xdr:colOff>
      <xdr:row>1</xdr:row>
      <xdr:rowOff>0</xdr:rowOff>
    </xdr:from>
    <xdr:to>
      <xdr:col>6</xdr:col>
      <xdr:colOff>422080</xdr:colOff>
      <xdr:row>1</xdr:row>
      <xdr:rowOff>0</xdr:rowOff>
    </xdr:to>
    <xdr:sp macro="" textlink="">
      <xdr:nvSpPr>
        <xdr:cNvPr id="2" name="Text Box 1">
          <a:extLst>
            <a:ext uri="{FF2B5EF4-FFF2-40B4-BE49-F238E27FC236}">
              <a16:creationId xmlns:a16="http://schemas.microsoft.com/office/drawing/2014/main" id="{9D0E90A9-980E-4FFB-84AA-529D3C53B387}"/>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3" name="Text Box 2">
          <a:extLst>
            <a:ext uri="{FF2B5EF4-FFF2-40B4-BE49-F238E27FC236}">
              <a16:creationId xmlns:a16="http://schemas.microsoft.com/office/drawing/2014/main" id="{7C2F6E0A-A7E3-4112-ADBB-546264CB45E0}"/>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4" name="Text Box 3">
          <a:extLst>
            <a:ext uri="{FF2B5EF4-FFF2-40B4-BE49-F238E27FC236}">
              <a16:creationId xmlns:a16="http://schemas.microsoft.com/office/drawing/2014/main" id="{0C4D90BA-5C22-428E-AE68-A59D7D7D379E}"/>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1</xdr:row>
      <xdr:rowOff>0</xdr:rowOff>
    </xdr:from>
    <xdr:to>
      <xdr:col>10</xdr:col>
      <xdr:colOff>286122</xdr:colOff>
      <xdr:row>1</xdr:row>
      <xdr:rowOff>0</xdr:rowOff>
    </xdr:to>
    <xdr:sp macro="" textlink="">
      <xdr:nvSpPr>
        <xdr:cNvPr id="5" name="Text Box 4">
          <a:extLst>
            <a:ext uri="{FF2B5EF4-FFF2-40B4-BE49-F238E27FC236}">
              <a16:creationId xmlns:a16="http://schemas.microsoft.com/office/drawing/2014/main" id="{F0195A66-3397-4748-94BA-29CAD95297BF}"/>
            </a:ext>
          </a:extLst>
        </xdr:cNvPr>
        <xdr:cNvSpPr txBox="1"/>
      </xdr:nvSpPr>
      <xdr:spPr bwMode="auto">
        <a:xfrm>
          <a:off x="14133009" y="25146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1</xdr:row>
      <xdr:rowOff>0</xdr:rowOff>
    </xdr:from>
    <xdr:to>
      <xdr:col>4</xdr:col>
      <xdr:colOff>2058224</xdr:colOff>
      <xdr:row>1</xdr:row>
      <xdr:rowOff>0</xdr:rowOff>
    </xdr:to>
    <xdr:sp macro="" textlink="">
      <xdr:nvSpPr>
        <xdr:cNvPr id="6" name="Text Box 5">
          <a:extLst>
            <a:ext uri="{FF2B5EF4-FFF2-40B4-BE49-F238E27FC236}">
              <a16:creationId xmlns:a16="http://schemas.microsoft.com/office/drawing/2014/main" id="{5CC5B7FB-7E49-418C-91F4-D40C415ED2BE}"/>
            </a:ext>
          </a:extLst>
        </xdr:cNvPr>
        <xdr:cNvSpPr txBox="1"/>
      </xdr:nvSpPr>
      <xdr:spPr bwMode="auto">
        <a:xfrm>
          <a:off x="7332725" y="25146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1</xdr:row>
      <xdr:rowOff>0</xdr:rowOff>
    </xdr:from>
    <xdr:to>
      <xdr:col>1</xdr:col>
      <xdr:colOff>1393215</xdr:colOff>
      <xdr:row>1</xdr:row>
      <xdr:rowOff>0</xdr:rowOff>
    </xdr:to>
    <xdr:sp macro="" textlink="">
      <xdr:nvSpPr>
        <xdr:cNvPr id="7" name="Text Box 6">
          <a:extLst>
            <a:ext uri="{FF2B5EF4-FFF2-40B4-BE49-F238E27FC236}">
              <a16:creationId xmlns:a16="http://schemas.microsoft.com/office/drawing/2014/main" id="{C6DD046C-3F02-4526-9DBE-66C5805D5FF8}"/>
            </a:ext>
          </a:extLst>
        </xdr:cNvPr>
        <xdr:cNvSpPr txBox="1"/>
      </xdr:nvSpPr>
      <xdr:spPr bwMode="auto">
        <a:xfrm>
          <a:off x="1041365" y="2514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8" name="Text Box 7">
          <a:extLst>
            <a:ext uri="{FF2B5EF4-FFF2-40B4-BE49-F238E27FC236}">
              <a16:creationId xmlns:a16="http://schemas.microsoft.com/office/drawing/2014/main" id="{1B7299FC-6F5C-4EEC-8947-890812B2CABC}"/>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9" name="Text Box 8">
          <a:extLst>
            <a:ext uri="{FF2B5EF4-FFF2-40B4-BE49-F238E27FC236}">
              <a16:creationId xmlns:a16="http://schemas.microsoft.com/office/drawing/2014/main" id="{273C330E-6094-4E81-AB06-791C3DABAB85}"/>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0" name="Text Box 9">
          <a:extLst>
            <a:ext uri="{FF2B5EF4-FFF2-40B4-BE49-F238E27FC236}">
              <a16:creationId xmlns:a16="http://schemas.microsoft.com/office/drawing/2014/main" id="{A322EA8A-9076-4E31-99B1-108DF92A832A}"/>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A6C780A1-D86F-4AC6-8EF1-1F59E40412DF}"/>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2" name="Text Box 11">
          <a:extLst>
            <a:ext uri="{FF2B5EF4-FFF2-40B4-BE49-F238E27FC236}">
              <a16:creationId xmlns:a16="http://schemas.microsoft.com/office/drawing/2014/main" id="{C71B9EC3-E442-4322-92D4-F7E0E3AF3BAB}"/>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3" name="Text Box 12">
          <a:extLst>
            <a:ext uri="{FF2B5EF4-FFF2-40B4-BE49-F238E27FC236}">
              <a16:creationId xmlns:a16="http://schemas.microsoft.com/office/drawing/2014/main" id="{ACBD8A5A-13D1-45F3-A162-D6C0147B6B1D}"/>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4" name="Text Box 13">
          <a:extLst>
            <a:ext uri="{FF2B5EF4-FFF2-40B4-BE49-F238E27FC236}">
              <a16:creationId xmlns:a16="http://schemas.microsoft.com/office/drawing/2014/main" id="{EC2B5D09-ED21-4051-93F8-CD86386F07AF}"/>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70</xdr:row>
      <xdr:rowOff>0</xdr:rowOff>
    </xdr:from>
    <xdr:to>
      <xdr:col>10</xdr:col>
      <xdr:colOff>286122</xdr:colOff>
      <xdr:row>70</xdr:row>
      <xdr:rowOff>0</xdr:rowOff>
    </xdr:to>
    <xdr:sp macro="" textlink="">
      <xdr:nvSpPr>
        <xdr:cNvPr id="15" name="Text Box 14">
          <a:extLst>
            <a:ext uri="{FF2B5EF4-FFF2-40B4-BE49-F238E27FC236}">
              <a16:creationId xmlns:a16="http://schemas.microsoft.com/office/drawing/2014/main" id="{3E6D3B6F-4B15-4DA3-B3C2-9FADC48B39B6}"/>
            </a:ext>
          </a:extLst>
        </xdr:cNvPr>
        <xdr:cNvSpPr txBox="1"/>
      </xdr:nvSpPr>
      <xdr:spPr bwMode="auto">
        <a:xfrm>
          <a:off x="14133009" y="1866900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73</xdr:row>
      <xdr:rowOff>0</xdr:rowOff>
    </xdr:from>
    <xdr:to>
      <xdr:col>4</xdr:col>
      <xdr:colOff>2058224</xdr:colOff>
      <xdr:row>73</xdr:row>
      <xdr:rowOff>0</xdr:rowOff>
    </xdr:to>
    <xdr:sp macro="" textlink="">
      <xdr:nvSpPr>
        <xdr:cNvPr id="16" name="Text Box 15">
          <a:extLst>
            <a:ext uri="{FF2B5EF4-FFF2-40B4-BE49-F238E27FC236}">
              <a16:creationId xmlns:a16="http://schemas.microsoft.com/office/drawing/2014/main" id="{46412DB4-4EFE-45DD-9023-EB2AABBD0881}"/>
            </a:ext>
          </a:extLst>
        </xdr:cNvPr>
        <xdr:cNvSpPr txBox="1"/>
      </xdr:nvSpPr>
      <xdr:spPr bwMode="auto">
        <a:xfrm>
          <a:off x="7332725" y="1942338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73</xdr:row>
      <xdr:rowOff>0</xdr:rowOff>
    </xdr:from>
    <xdr:to>
      <xdr:col>1</xdr:col>
      <xdr:colOff>1393215</xdr:colOff>
      <xdr:row>73</xdr:row>
      <xdr:rowOff>0</xdr:rowOff>
    </xdr:to>
    <xdr:sp macro="" textlink="">
      <xdr:nvSpPr>
        <xdr:cNvPr id="17" name="Text Box 16">
          <a:extLst>
            <a:ext uri="{FF2B5EF4-FFF2-40B4-BE49-F238E27FC236}">
              <a16:creationId xmlns:a16="http://schemas.microsoft.com/office/drawing/2014/main" id="{103FA6C5-75F5-4F5A-8634-23E15720FC5B}"/>
            </a:ext>
          </a:extLst>
        </xdr:cNvPr>
        <xdr:cNvSpPr txBox="1"/>
      </xdr:nvSpPr>
      <xdr:spPr bwMode="auto">
        <a:xfrm>
          <a:off x="1041365" y="1942338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8" name="Text Box 17">
          <a:extLst>
            <a:ext uri="{FF2B5EF4-FFF2-40B4-BE49-F238E27FC236}">
              <a16:creationId xmlns:a16="http://schemas.microsoft.com/office/drawing/2014/main" id="{839C6EFE-F3FF-4C73-9949-3D516E19C1B7}"/>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9" name="Text Box 18">
          <a:extLst>
            <a:ext uri="{FF2B5EF4-FFF2-40B4-BE49-F238E27FC236}">
              <a16:creationId xmlns:a16="http://schemas.microsoft.com/office/drawing/2014/main" id="{8CF34A03-9A99-42D4-9B11-B0595733254B}"/>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20" name="Text Box 19">
          <a:extLst>
            <a:ext uri="{FF2B5EF4-FFF2-40B4-BE49-F238E27FC236}">
              <a16:creationId xmlns:a16="http://schemas.microsoft.com/office/drawing/2014/main" id="{F5EBB638-6469-4DA7-A9C4-B4E9860CC8CB}"/>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D5963FC-F586-4DE2-B6AD-8DA0764FA168}"/>
            </a:ext>
          </a:extLst>
        </xdr:cNvPr>
        <xdr:cNvSpPr txBox="1"/>
      </xdr:nvSpPr>
      <xdr:spPr bwMode="auto">
        <a:xfrm>
          <a:off x="9544" y="186690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70</xdr:row>
      <xdr:rowOff>0</xdr:rowOff>
    </xdr:from>
    <xdr:to>
      <xdr:col>6</xdr:col>
      <xdr:colOff>843640</xdr:colOff>
      <xdr:row>70</xdr:row>
      <xdr:rowOff>0</xdr:rowOff>
    </xdr:to>
    <xdr:sp macro="" textlink="">
      <xdr:nvSpPr>
        <xdr:cNvPr id="22" name="Text Box 21">
          <a:extLst>
            <a:ext uri="{FF2B5EF4-FFF2-40B4-BE49-F238E27FC236}">
              <a16:creationId xmlns:a16="http://schemas.microsoft.com/office/drawing/2014/main" id="{37633582-FE66-47D6-B580-FF8BD6673411}"/>
            </a:ext>
          </a:extLst>
        </xdr:cNvPr>
        <xdr:cNvSpPr txBox="1"/>
      </xdr:nvSpPr>
      <xdr:spPr bwMode="auto">
        <a:xfrm>
          <a:off x="12030298" y="18669000"/>
          <a:ext cx="5100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1488650</xdr:colOff>
      <xdr:row>73</xdr:row>
      <xdr:rowOff>0</xdr:rowOff>
    </xdr:from>
    <xdr:to>
      <xdr:col>4</xdr:col>
      <xdr:colOff>2027475</xdr:colOff>
      <xdr:row>73</xdr:row>
      <xdr:rowOff>0</xdr:rowOff>
    </xdr:to>
    <xdr:sp macro="" textlink="">
      <xdr:nvSpPr>
        <xdr:cNvPr id="23" name="Text Box 22">
          <a:extLst>
            <a:ext uri="{FF2B5EF4-FFF2-40B4-BE49-F238E27FC236}">
              <a16:creationId xmlns:a16="http://schemas.microsoft.com/office/drawing/2014/main" id="{1A2F017A-4F45-4E86-9E0E-04AB73916A84}"/>
            </a:ext>
          </a:extLst>
        </xdr:cNvPr>
        <xdr:cNvSpPr txBox="1"/>
      </xdr:nvSpPr>
      <xdr:spPr bwMode="auto">
        <a:xfrm>
          <a:off x="7272230" y="19423380"/>
          <a:ext cx="5388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24" name="Text Box 23">
          <a:extLst>
            <a:ext uri="{FF2B5EF4-FFF2-40B4-BE49-F238E27FC236}">
              <a16:creationId xmlns:a16="http://schemas.microsoft.com/office/drawing/2014/main" id="{333EA63F-21A2-4600-B127-169990FD5DCE}"/>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25" name="Text Box 24">
          <a:extLst>
            <a:ext uri="{FF2B5EF4-FFF2-40B4-BE49-F238E27FC236}">
              <a16:creationId xmlns:a16="http://schemas.microsoft.com/office/drawing/2014/main" id="{F33BD375-117C-4BB8-8619-E47B4CEB4B6A}"/>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26" name="Text Box 25">
          <a:extLst>
            <a:ext uri="{FF2B5EF4-FFF2-40B4-BE49-F238E27FC236}">
              <a16:creationId xmlns:a16="http://schemas.microsoft.com/office/drawing/2014/main" id="{F8F6F94C-9E5F-48C3-BDB8-0681B6594B63}"/>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27" name="Text Box 26">
          <a:extLst>
            <a:ext uri="{FF2B5EF4-FFF2-40B4-BE49-F238E27FC236}">
              <a16:creationId xmlns:a16="http://schemas.microsoft.com/office/drawing/2014/main" id="{70B85D8A-2E09-4ED7-B970-2CE0E200DB1B}"/>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0B42153D-323C-4803-B915-B85D05453E9B}"/>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422080</xdr:colOff>
      <xdr:row>55</xdr:row>
      <xdr:rowOff>0</xdr:rowOff>
    </xdr:to>
    <xdr:sp macro="" textlink="">
      <xdr:nvSpPr>
        <xdr:cNvPr id="29" name="Text Box 28">
          <a:extLst>
            <a:ext uri="{FF2B5EF4-FFF2-40B4-BE49-F238E27FC236}">
              <a16:creationId xmlns:a16="http://schemas.microsoft.com/office/drawing/2014/main" id="{72D1B8B2-6988-4158-91E5-7F0331A56541}"/>
            </a:ext>
          </a:extLst>
        </xdr:cNvPr>
        <xdr:cNvSpPr txBox="1"/>
      </xdr:nvSpPr>
      <xdr:spPr bwMode="auto">
        <a:xfrm>
          <a:off x="11598057" y="147066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422080</xdr:colOff>
      <xdr:row>55</xdr:row>
      <xdr:rowOff>0</xdr:rowOff>
    </xdr:to>
    <xdr:sp macro="" textlink="">
      <xdr:nvSpPr>
        <xdr:cNvPr id="30" name="Text Box 29">
          <a:extLst>
            <a:ext uri="{FF2B5EF4-FFF2-40B4-BE49-F238E27FC236}">
              <a16:creationId xmlns:a16="http://schemas.microsoft.com/office/drawing/2014/main" id="{5937E765-1B5A-42FE-AFA9-9F395AE12233}"/>
            </a:ext>
          </a:extLst>
        </xdr:cNvPr>
        <xdr:cNvSpPr txBox="1"/>
      </xdr:nvSpPr>
      <xdr:spPr bwMode="auto">
        <a:xfrm>
          <a:off x="11598057" y="147066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422080</xdr:colOff>
      <xdr:row>55</xdr:row>
      <xdr:rowOff>0</xdr:rowOff>
    </xdr:to>
    <xdr:sp macro="" textlink="">
      <xdr:nvSpPr>
        <xdr:cNvPr id="31" name="Text Box 30">
          <a:extLst>
            <a:ext uri="{FF2B5EF4-FFF2-40B4-BE49-F238E27FC236}">
              <a16:creationId xmlns:a16="http://schemas.microsoft.com/office/drawing/2014/main" id="{3F30C588-0B33-42BB-80EC-6A5FBF59EE55}"/>
            </a:ext>
          </a:extLst>
        </xdr:cNvPr>
        <xdr:cNvSpPr txBox="1"/>
      </xdr:nvSpPr>
      <xdr:spPr bwMode="auto">
        <a:xfrm>
          <a:off x="11598057" y="147066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55</xdr:row>
      <xdr:rowOff>0</xdr:rowOff>
    </xdr:from>
    <xdr:to>
      <xdr:col>10</xdr:col>
      <xdr:colOff>286122</xdr:colOff>
      <xdr:row>55</xdr:row>
      <xdr:rowOff>0</xdr:rowOff>
    </xdr:to>
    <xdr:sp macro="" textlink="">
      <xdr:nvSpPr>
        <xdr:cNvPr id="32" name="Text Box 31">
          <a:extLst>
            <a:ext uri="{FF2B5EF4-FFF2-40B4-BE49-F238E27FC236}">
              <a16:creationId xmlns:a16="http://schemas.microsoft.com/office/drawing/2014/main" id="{9255A789-3023-456D-BC59-72164F238901}"/>
            </a:ext>
          </a:extLst>
        </xdr:cNvPr>
        <xdr:cNvSpPr txBox="1"/>
      </xdr:nvSpPr>
      <xdr:spPr bwMode="auto">
        <a:xfrm>
          <a:off x="14133009" y="1470660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69</xdr:row>
      <xdr:rowOff>0</xdr:rowOff>
    </xdr:from>
    <xdr:to>
      <xdr:col>4</xdr:col>
      <xdr:colOff>2058224</xdr:colOff>
      <xdr:row>69</xdr:row>
      <xdr:rowOff>0</xdr:rowOff>
    </xdr:to>
    <xdr:sp macro="" textlink="">
      <xdr:nvSpPr>
        <xdr:cNvPr id="33" name="Text Box 32">
          <a:extLst>
            <a:ext uri="{FF2B5EF4-FFF2-40B4-BE49-F238E27FC236}">
              <a16:creationId xmlns:a16="http://schemas.microsoft.com/office/drawing/2014/main" id="{284BF315-0834-43B7-9614-4898A1764560}"/>
            </a:ext>
          </a:extLst>
        </xdr:cNvPr>
        <xdr:cNvSpPr txBox="1"/>
      </xdr:nvSpPr>
      <xdr:spPr bwMode="auto">
        <a:xfrm>
          <a:off x="7332725" y="184175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69</xdr:row>
      <xdr:rowOff>0</xdr:rowOff>
    </xdr:from>
    <xdr:to>
      <xdr:col>1</xdr:col>
      <xdr:colOff>1393215</xdr:colOff>
      <xdr:row>69</xdr:row>
      <xdr:rowOff>0</xdr:rowOff>
    </xdr:to>
    <xdr:sp macro="" textlink="">
      <xdr:nvSpPr>
        <xdr:cNvPr id="34" name="Text Box 33">
          <a:extLst>
            <a:ext uri="{FF2B5EF4-FFF2-40B4-BE49-F238E27FC236}">
              <a16:creationId xmlns:a16="http://schemas.microsoft.com/office/drawing/2014/main" id="{4FBB5ADD-8B67-4C54-8B19-8444EC3576FD}"/>
            </a:ext>
          </a:extLst>
        </xdr:cNvPr>
        <xdr:cNvSpPr txBox="1"/>
      </xdr:nvSpPr>
      <xdr:spPr bwMode="auto">
        <a:xfrm>
          <a:off x="1041365" y="1841754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35" name="Text Box 34">
          <a:extLst>
            <a:ext uri="{FF2B5EF4-FFF2-40B4-BE49-F238E27FC236}">
              <a16:creationId xmlns:a16="http://schemas.microsoft.com/office/drawing/2014/main" id="{376F78E6-7BFC-4135-8445-095D18E46E5D}"/>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36" name="Text Box 35">
          <a:extLst>
            <a:ext uri="{FF2B5EF4-FFF2-40B4-BE49-F238E27FC236}">
              <a16:creationId xmlns:a16="http://schemas.microsoft.com/office/drawing/2014/main" id="{6C883988-7F42-4F69-A9BE-147B4821EF1E}"/>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37" name="Text Box 36">
          <a:extLst>
            <a:ext uri="{FF2B5EF4-FFF2-40B4-BE49-F238E27FC236}">
              <a16:creationId xmlns:a16="http://schemas.microsoft.com/office/drawing/2014/main" id="{8A768A9C-233E-405A-9DBB-34D68AAF763E}"/>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845E9ED2-6B16-469B-8E4E-4BCB43EBAB20}"/>
            </a:ext>
          </a:extLst>
        </xdr:cNvPr>
        <xdr:cNvSpPr txBox="1"/>
      </xdr:nvSpPr>
      <xdr:spPr bwMode="auto">
        <a:xfrm>
          <a:off x="9544" y="147066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61916E6-3156-4EBA-B0DC-B13D5DF1CCCE}"/>
            </a:ext>
          </a:extLst>
        </xdr:cNvPr>
        <xdr:cNvSpPr txBox="1"/>
      </xdr:nvSpPr>
      <xdr:spPr bwMode="auto">
        <a:xfrm>
          <a:off x="9544" y="184175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2811780</xdr:colOff>
      <xdr:row>49</xdr:row>
      <xdr:rowOff>121920</xdr:rowOff>
    </xdr:to>
    <xdr:sp macro="" textlink="">
      <xdr:nvSpPr>
        <xdr:cNvPr id="40" name="Rectangle 39">
          <a:extLst>
            <a:ext uri="{FF2B5EF4-FFF2-40B4-BE49-F238E27FC236}">
              <a16:creationId xmlns:a16="http://schemas.microsoft.com/office/drawing/2014/main" id="{CDE4429E-146C-4592-9B8A-488E45589A8A}"/>
            </a:ext>
          </a:extLst>
        </xdr:cNvPr>
        <xdr:cNvSpPr>
          <a:spLocks noChangeArrowheads="1"/>
        </xdr:cNvSpPr>
      </xdr:nvSpPr>
      <xdr:spPr bwMode="auto">
        <a:xfrm>
          <a:off x="1135380" y="1133856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07675AE-B1AC-451C-90F8-176ACE1D5F31}"/>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42" name="Text Box 41">
          <a:extLst>
            <a:ext uri="{FF2B5EF4-FFF2-40B4-BE49-F238E27FC236}">
              <a16:creationId xmlns:a16="http://schemas.microsoft.com/office/drawing/2014/main" id="{D667867C-F9BB-4770-B336-0D655F20DC70}"/>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43" name="Text Box 42">
          <a:extLst>
            <a:ext uri="{FF2B5EF4-FFF2-40B4-BE49-F238E27FC236}">
              <a16:creationId xmlns:a16="http://schemas.microsoft.com/office/drawing/2014/main" id="{FE33D48A-5F1A-4DA6-BBC1-22F65211889D}"/>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44" name="Text Box 43">
          <a:extLst>
            <a:ext uri="{FF2B5EF4-FFF2-40B4-BE49-F238E27FC236}">
              <a16:creationId xmlns:a16="http://schemas.microsoft.com/office/drawing/2014/main" id="{9064248B-6A46-4059-8689-E08D18CB3EBE}"/>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73</xdr:row>
      <xdr:rowOff>0</xdr:rowOff>
    </xdr:from>
    <xdr:to>
      <xdr:col>10</xdr:col>
      <xdr:colOff>286122</xdr:colOff>
      <xdr:row>73</xdr:row>
      <xdr:rowOff>0</xdr:rowOff>
    </xdr:to>
    <xdr:sp macro="" textlink="">
      <xdr:nvSpPr>
        <xdr:cNvPr id="45" name="Text Box 44">
          <a:extLst>
            <a:ext uri="{FF2B5EF4-FFF2-40B4-BE49-F238E27FC236}">
              <a16:creationId xmlns:a16="http://schemas.microsoft.com/office/drawing/2014/main" id="{4DE36AAC-89E2-4907-858B-EB4826104C61}"/>
            </a:ext>
          </a:extLst>
        </xdr:cNvPr>
        <xdr:cNvSpPr txBox="1"/>
      </xdr:nvSpPr>
      <xdr:spPr bwMode="auto">
        <a:xfrm>
          <a:off x="14133009" y="1942338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75</xdr:row>
      <xdr:rowOff>0</xdr:rowOff>
    </xdr:from>
    <xdr:to>
      <xdr:col>4</xdr:col>
      <xdr:colOff>2058224</xdr:colOff>
      <xdr:row>75</xdr:row>
      <xdr:rowOff>0</xdr:rowOff>
    </xdr:to>
    <xdr:sp macro="" textlink="">
      <xdr:nvSpPr>
        <xdr:cNvPr id="46" name="Text Box 45">
          <a:extLst>
            <a:ext uri="{FF2B5EF4-FFF2-40B4-BE49-F238E27FC236}">
              <a16:creationId xmlns:a16="http://schemas.microsoft.com/office/drawing/2014/main" id="{98E33B47-B74F-4D69-84F0-8C37E516EABA}"/>
            </a:ext>
          </a:extLst>
        </xdr:cNvPr>
        <xdr:cNvSpPr txBox="1"/>
      </xdr:nvSpPr>
      <xdr:spPr bwMode="auto">
        <a:xfrm>
          <a:off x="7332725" y="1992630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76</xdr:row>
      <xdr:rowOff>0</xdr:rowOff>
    </xdr:from>
    <xdr:to>
      <xdr:col>1</xdr:col>
      <xdr:colOff>1393215</xdr:colOff>
      <xdr:row>76</xdr:row>
      <xdr:rowOff>0</xdr:rowOff>
    </xdr:to>
    <xdr:sp macro="" textlink="">
      <xdr:nvSpPr>
        <xdr:cNvPr id="47" name="Text Box 46">
          <a:extLst>
            <a:ext uri="{FF2B5EF4-FFF2-40B4-BE49-F238E27FC236}">
              <a16:creationId xmlns:a16="http://schemas.microsoft.com/office/drawing/2014/main" id="{2B345E72-46D3-441F-92B0-73EC988E7471}"/>
            </a:ext>
          </a:extLst>
        </xdr:cNvPr>
        <xdr:cNvSpPr txBox="1"/>
      </xdr:nvSpPr>
      <xdr:spPr bwMode="auto">
        <a:xfrm>
          <a:off x="1041365" y="201777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48" name="Text Box 47">
          <a:extLst>
            <a:ext uri="{FF2B5EF4-FFF2-40B4-BE49-F238E27FC236}">
              <a16:creationId xmlns:a16="http://schemas.microsoft.com/office/drawing/2014/main" id="{27F1B9CC-B930-4FBC-B28E-E2D1B07F4003}"/>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49" name="Text Box 48">
          <a:extLst>
            <a:ext uri="{FF2B5EF4-FFF2-40B4-BE49-F238E27FC236}">
              <a16:creationId xmlns:a16="http://schemas.microsoft.com/office/drawing/2014/main" id="{4D10A119-EEB2-4FF6-8A2D-6D1943F91111}"/>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50" name="Text Box 49">
          <a:extLst>
            <a:ext uri="{FF2B5EF4-FFF2-40B4-BE49-F238E27FC236}">
              <a16:creationId xmlns:a16="http://schemas.microsoft.com/office/drawing/2014/main" id="{6F8B398D-B3E0-43E1-8C25-179E0B56379B}"/>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AE0029D-FD3F-4F47-B227-184C34663414}"/>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52" name="Text Box 1">
          <a:extLst>
            <a:ext uri="{FF2B5EF4-FFF2-40B4-BE49-F238E27FC236}">
              <a16:creationId xmlns:a16="http://schemas.microsoft.com/office/drawing/2014/main" id="{498B69F7-4CFC-4548-830A-9E08C01390FB}"/>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53" name="Text Box 2">
          <a:extLst>
            <a:ext uri="{FF2B5EF4-FFF2-40B4-BE49-F238E27FC236}">
              <a16:creationId xmlns:a16="http://schemas.microsoft.com/office/drawing/2014/main" id="{1141E39E-4D5D-440F-A041-7B0870213F30}"/>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54" name="Text Box 3">
          <a:extLst>
            <a:ext uri="{FF2B5EF4-FFF2-40B4-BE49-F238E27FC236}">
              <a16:creationId xmlns:a16="http://schemas.microsoft.com/office/drawing/2014/main" id="{177466F0-D254-46F4-BAFB-771128623E25}"/>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1</xdr:row>
      <xdr:rowOff>0</xdr:rowOff>
    </xdr:from>
    <xdr:to>
      <xdr:col>10</xdr:col>
      <xdr:colOff>286122</xdr:colOff>
      <xdr:row>1</xdr:row>
      <xdr:rowOff>0</xdr:rowOff>
    </xdr:to>
    <xdr:sp macro="" textlink="">
      <xdr:nvSpPr>
        <xdr:cNvPr id="55" name="Text Box 4">
          <a:extLst>
            <a:ext uri="{FF2B5EF4-FFF2-40B4-BE49-F238E27FC236}">
              <a16:creationId xmlns:a16="http://schemas.microsoft.com/office/drawing/2014/main" id="{1DB19E51-D1C8-4B11-AD4B-975C38D7F6DF}"/>
            </a:ext>
          </a:extLst>
        </xdr:cNvPr>
        <xdr:cNvSpPr txBox="1"/>
      </xdr:nvSpPr>
      <xdr:spPr bwMode="auto">
        <a:xfrm>
          <a:off x="14133009" y="25146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1</xdr:row>
      <xdr:rowOff>0</xdr:rowOff>
    </xdr:from>
    <xdr:to>
      <xdr:col>4</xdr:col>
      <xdr:colOff>2058224</xdr:colOff>
      <xdr:row>1</xdr:row>
      <xdr:rowOff>0</xdr:rowOff>
    </xdr:to>
    <xdr:sp macro="" textlink="">
      <xdr:nvSpPr>
        <xdr:cNvPr id="56" name="Text Box 5">
          <a:extLst>
            <a:ext uri="{FF2B5EF4-FFF2-40B4-BE49-F238E27FC236}">
              <a16:creationId xmlns:a16="http://schemas.microsoft.com/office/drawing/2014/main" id="{4F6A91BF-B419-407E-BBD9-2AEBD0AFB697}"/>
            </a:ext>
          </a:extLst>
        </xdr:cNvPr>
        <xdr:cNvSpPr txBox="1"/>
      </xdr:nvSpPr>
      <xdr:spPr bwMode="auto">
        <a:xfrm>
          <a:off x="7332725" y="25146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1</xdr:row>
      <xdr:rowOff>0</xdr:rowOff>
    </xdr:from>
    <xdr:to>
      <xdr:col>1</xdr:col>
      <xdr:colOff>1393215</xdr:colOff>
      <xdr:row>1</xdr:row>
      <xdr:rowOff>0</xdr:rowOff>
    </xdr:to>
    <xdr:sp macro="" textlink="">
      <xdr:nvSpPr>
        <xdr:cNvPr id="57" name="Text Box 6">
          <a:extLst>
            <a:ext uri="{FF2B5EF4-FFF2-40B4-BE49-F238E27FC236}">
              <a16:creationId xmlns:a16="http://schemas.microsoft.com/office/drawing/2014/main" id="{9D39A89F-564E-4110-A536-27B286D2CD40}"/>
            </a:ext>
          </a:extLst>
        </xdr:cNvPr>
        <xdr:cNvSpPr txBox="1"/>
      </xdr:nvSpPr>
      <xdr:spPr bwMode="auto">
        <a:xfrm>
          <a:off x="1041365" y="2514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58" name="Text Box 7">
          <a:extLst>
            <a:ext uri="{FF2B5EF4-FFF2-40B4-BE49-F238E27FC236}">
              <a16:creationId xmlns:a16="http://schemas.microsoft.com/office/drawing/2014/main" id="{5775EFB8-7114-42B0-869E-C9650CF58ABF}"/>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59" name="Text Box 8">
          <a:extLst>
            <a:ext uri="{FF2B5EF4-FFF2-40B4-BE49-F238E27FC236}">
              <a16:creationId xmlns:a16="http://schemas.microsoft.com/office/drawing/2014/main" id="{5AF73A7F-1023-4688-8F82-B56CA1CB1C22}"/>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60" name="Text Box 9">
          <a:extLst>
            <a:ext uri="{FF2B5EF4-FFF2-40B4-BE49-F238E27FC236}">
              <a16:creationId xmlns:a16="http://schemas.microsoft.com/office/drawing/2014/main" id="{495C43A6-C8D1-4036-924B-A185685D89CB}"/>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AC8B9005-C63D-4173-9548-AE8B8D810C52}"/>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62" name="Text Box 11">
          <a:extLst>
            <a:ext uri="{FF2B5EF4-FFF2-40B4-BE49-F238E27FC236}">
              <a16:creationId xmlns:a16="http://schemas.microsoft.com/office/drawing/2014/main" id="{2DBAFA20-A8DE-4E36-A657-1921092FD4AB}"/>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63" name="Text Box 12">
          <a:extLst>
            <a:ext uri="{FF2B5EF4-FFF2-40B4-BE49-F238E27FC236}">
              <a16:creationId xmlns:a16="http://schemas.microsoft.com/office/drawing/2014/main" id="{7F80A051-64F5-4847-89F6-1352AC83E491}"/>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64" name="Text Box 13">
          <a:extLst>
            <a:ext uri="{FF2B5EF4-FFF2-40B4-BE49-F238E27FC236}">
              <a16:creationId xmlns:a16="http://schemas.microsoft.com/office/drawing/2014/main" id="{FE8370C3-7F54-4D21-BFCE-7AB7FBE28A01}"/>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70</xdr:row>
      <xdr:rowOff>0</xdr:rowOff>
    </xdr:from>
    <xdr:to>
      <xdr:col>10</xdr:col>
      <xdr:colOff>286122</xdr:colOff>
      <xdr:row>70</xdr:row>
      <xdr:rowOff>0</xdr:rowOff>
    </xdr:to>
    <xdr:sp macro="" textlink="">
      <xdr:nvSpPr>
        <xdr:cNvPr id="65" name="Text Box 14">
          <a:extLst>
            <a:ext uri="{FF2B5EF4-FFF2-40B4-BE49-F238E27FC236}">
              <a16:creationId xmlns:a16="http://schemas.microsoft.com/office/drawing/2014/main" id="{C98E77BE-1E5B-4F4A-A26E-BD07378ECA63}"/>
            </a:ext>
          </a:extLst>
        </xdr:cNvPr>
        <xdr:cNvSpPr txBox="1"/>
      </xdr:nvSpPr>
      <xdr:spPr bwMode="auto">
        <a:xfrm>
          <a:off x="14133009" y="1866900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73</xdr:row>
      <xdr:rowOff>0</xdr:rowOff>
    </xdr:from>
    <xdr:to>
      <xdr:col>4</xdr:col>
      <xdr:colOff>2058224</xdr:colOff>
      <xdr:row>73</xdr:row>
      <xdr:rowOff>0</xdr:rowOff>
    </xdr:to>
    <xdr:sp macro="" textlink="">
      <xdr:nvSpPr>
        <xdr:cNvPr id="66" name="Text Box 15">
          <a:extLst>
            <a:ext uri="{FF2B5EF4-FFF2-40B4-BE49-F238E27FC236}">
              <a16:creationId xmlns:a16="http://schemas.microsoft.com/office/drawing/2014/main" id="{6AA380D7-D875-488B-A7A0-C6B124D1CFBA}"/>
            </a:ext>
          </a:extLst>
        </xdr:cNvPr>
        <xdr:cNvSpPr txBox="1"/>
      </xdr:nvSpPr>
      <xdr:spPr bwMode="auto">
        <a:xfrm>
          <a:off x="7332725" y="1942338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73</xdr:row>
      <xdr:rowOff>0</xdr:rowOff>
    </xdr:from>
    <xdr:to>
      <xdr:col>1</xdr:col>
      <xdr:colOff>1393215</xdr:colOff>
      <xdr:row>73</xdr:row>
      <xdr:rowOff>0</xdr:rowOff>
    </xdr:to>
    <xdr:sp macro="" textlink="">
      <xdr:nvSpPr>
        <xdr:cNvPr id="67" name="Text Box 16">
          <a:extLst>
            <a:ext uri="{FF2B5EF4-FFF2-40B4-BE49-F238E27FC236}">
              <a16:creationId xmlns:a16="http://schemas.microsoft.com/office/drawing/2014/main" id="{F6867F54-DA83-4EB0-A00B-881DE392BA03}"/>
            </a:ext>
          </a:extLst>
        </xdr:cNvPr>
        <xdr:cNvSpPr txBox="1"/>
      </xdr:nvSpPr>
      <xdr:spPr bwMode="auto">
        <a:xfrm>
          <a:off x="1041365" y="1942338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68" name="Text Box 17">
          <a:extLst>
            <a:ext uri="{FF2B5EF4-FFF2-40B4-BE49-F238E27FC236}">
              <a16:creationId xmlns:a16="http://schemas.microsoft.com/office/drawing/2014/main" id="{4AF41443-5905-47E8-AD9F-980FBCDD5986}"/>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69" name="Text Box 18">
          <a:extLst>
            <a:ext uri="{FF2B5EF4-FFF2-40B4-BE49-F238E27FC236}">
              <a16:creationId xmlns:a16="http://schemas.microsoft.com/office/drawing/2014/main" id="{7C87124D-7F82-4396-A427-4E19BF0FF751}"/>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70" name="Text Box 19">
          <a:extLst>
            <a:ext uri="{FF2B5EF4-FFF2-40B4-BE49-F238E27FC236}">
              <a16:creationId xmlns:a16="http://schemas.microsoft.com/office/drawing/2014/main" id="{CD62215E-1EE8-41FA-AE89-4CF4935B760D}"/>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A1B6DDCB-B169-4512-A8BF-37691CD2513C}"/>
            </a:ext>
          </a:extLst>
        </xdr:cNvPr>
        <xdr:cNvSpPr txBox="1"/>
      </xdr:nvSpPr>
      <xdr:spPr bwMode="auto">
        <a:xfrm>
          <a:off x="9544" y="186690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70</xdr:row>
      <xdr:rowOff>0</xdr:rowOff>
    </xdr:from>
    <xdr:to>
      <xdr:col>6</xdr:col>
      <xdr:colOff>843640</xdr:colOff>
      <xdr:row>70</xdr:row>
      <xdr:rowOff>0</xdr:rowOff>
    </xdr:to>
    <xdr:sp macro="" textlink="">
      <xdr:nvSpPr>
        <xdr:cNvPr id="72" name="Text Box 21">
          <a:extLst>
            <a:ext uri="{FF2B5EF4-FFF2-40B4-BE49-F238E27FC236}">
              <a16:creationId xmlns:a16="http://schemas.microsoft.com/office/drawing/2014/main" id="{77E522A5-DA43-48E9-8242-E1D325482F5D}"/>
            </a:ext>
          </a:extLst>
        </xdr:cNvPr>
        <xdr:cNvSpPr txBox="1"/>
      </xdr:nvSpPr>
      <xdr:spPr bwMode="auto">
        <a:xfrm>
          <a:off x="12030298" y="18669000"/>
          <a:ext cx="5100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1488650</xdr:colOff>
      <xdr:row>73</xdr:row>
      <xdr:rowOff>0</xdr:rowOff>
    </xdr:from>
    <xdr:to>
      <xdr:col>4</xdr:col>
      <xdr:colOff>2027475</xdr:colOff>
      <xdr:row>73</xdr:row>
      <xdr:rowOff>0</xdr:rowOff>
    </xdr:to>
    <xdr:sp macro="" textlink="">
      <xdr:nvSpPr>
        <xdr:cNvPr id="73" name="Text Box 22">
          <a:extLst>
            <a:ext uri="{FF2B5EF4-FFF2-40B4-BE49-F238E27FC236}">
              <a16:creationId xmlns:a16="http://schemas.microsoft.com/office/drawing/2014/main" id="{4DBC4834-EF68-4C67-BD5F-20F8B6EEC773}"/>
            </a:ext>
          </a:extLst>
        </xdr:cNvPr>
        <xdr:cNvSpPr txBox="1"/>
      </xdr:nvSpPr>
      <xdr:spPr bwMode="auto">
        <a:xfrm>
          <a:off x="7272230" y="19423380"/>
          <a:ext cx="5388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74" name="Text Box 23">
          <a:extLst>
            <a:ext uri="{FF2B5EF4-FFF2-40B4-BE49-F238E27FC236}">
              <a16:creationId xmlns:a16="http://schemas.microsoft.com/office/drawing/2014/main" id="{13434208-4648-4226-BFCE-D374B0096A7D}"/>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75" name="Text Box 24">
          <a:extLst>
            <a:ext uri="{FF2B5EF4-FFF2-40B4-BE49-F238E27FC236}">
              <a16:creationId xmlns:a16="http://schemas.microsoft.com/office/drawing/2014/main" id="{8CEF0278-8934-44C4-ABB3-CE9A16098427}"/>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76" name="Text Box 25">
          <a:extLst>
            <a:ext uri="{FF2B5EF4-FFF2-40B4-BE49-F238E27FC236}">
              <a16:creationId xmlns:a16="http://schemas.microsoft.com/office/drawing/2014/main" id="{D92F1024-0385-4A45-B651-AFDAFB0297D3}"/>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77" name="Text Box 26">
          <a:extLst>
            <a:ext uri="{FF2B5EF4-FFF2-40B4-BE49-F238E27FC236}">
              <a16:creationId xmlns:a16="http://schemas.microsoft.com/office/drawing/2014/main" id="{E611F983-36C6-46C3-BA21-2219F8A33640}"/>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A8462D9A-B5B4-4155-AE26-5E239FFB40E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422080</xdr:colOff>
      <xdr:row>55</xdr:row>
      <xdr:rowOff>0</xdr:rowOff>
    </xdr:to>
    <xdr:sp macro="" textlink="">
      <xdr:nvSpPr>
        <xdr:cNvPr id="79" name="Text Box 28">
          <a:extLst>
            <a:ext uri="{FF2B5EF4-FFF2-40B4-BE49-F238E27FC236}">
              <a16:creationId xmlns:a16="http://schemas.microsoft.com/office/drawing/2014/main" id="{3C0E7545-80B1-4FEA-9512-B58B8242B377}"/>
            </a:ext>
          </a:extLst>
        </xdr:cNvPr>
        <xdr:cNvSpPr txBox="1"/>
      </xdr:nvSpPr>
      <xdr:spPr bwMode="auto">
        <a:xfrm>
          <a:off x="11598057" y="147066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422080</xdr:colOff>
      <xdr:row>55</xdr:row>
      <xdr:rowOff>0</xdr:rowOff>
    </xdr:to>
    <xdr:sp macro="" textlink="">
      <xdr:nvSpPr>
        <xdr:cNvPr id="80" name="Text Box 29">
          <a:extLst>
            <a:ext uri="{FF2B5EF4-FFF2-40B4-BE49-F238E27FC236}">
              <a16:creationId xmlns:a16="http://schemas.microsoft.com/office/drawing/2014/main" id="{67E11139-DEC6-4BAC-AF83-D76EBB483B03}"/>
            </a:ext>
          </a:extLst>
        </xdr:cNvPr>
        <xdr:cNvSpPr txBox="1"/>
      </xdr:nvSpPr>
      <xdr:spPr bwMode="auto">
        <a:xfrm>
          <a:off x="11598057" y="147066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422080</xdr:colOff>
      <xdr:row>55</xdr:row>
      <xdr:rowOff>0</xdr:rowOff>
    </xdr:to>
    <xdr:sp macro="" textlink="">
      <xdr:nvSpPr>
        <xdr:cNvPr id="81" name="Text Box 30">
          <a:extLst>
            <a:ext uri="{FF2B5EF4-FFF2-40B4-BE49-F238E27FC236}">
              <a16:creationId xmlns:a16="http://schemas.microsoft.com/office/drawing/2014/main" id="{F00EBE08-6E94-4950-8977-9846311EE66F}"/>
            </a:ext>
          </a:extLst>
        </xdr:cNvPr>
        <xdr:cNvSpPr txBox="1"/>
      </xdr:nvSpPr>
      <xdr:spPr bwMode="auto">
        <a:xfrm>
          <a:off x="11598057" y="147066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55</xdr:row>
      <xdr:rowOff>0</xdr:rowOff>
    </xdr:from>
    <xdr:to>
      <xdr:col>10</xdr:col>
      <xdr:colOff>286122</xdr:colOff>
      <xdr:row>55</xdr:row>
      <xdr:rowOff>0</xdr:rowOff>
    </xdr:to>
    <xdr:sp macro="" textlink="">
      <xdr:nvSpPr>
        <xdr:cNvPr id="82" name="Text Box 31">
          <a:extLst>
            <a:ext uri="{FF2B5EF4-FFF2-40B4-BE49-F238E27FC236}">
              <a16:creationId xmlns:a16="http://schemas.microsoft.com/office/drawing/2014/main" id="{D1F35491-D462-4E34-ABA5-C320AB50DB01}"/>
            </a:ext>
          </a:extLst>
        </xdr:cNvPr>
        <xdr:cNvSpPr txBox="1"/>
      </xdr:nvSpPr>
      <xdr:spPr bwMode="auto">
        <a:xfrm>
          <a:off x="14133009" y="1470660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69</xdr:row>
      <xdr:rowOff>0</xdr:rowOff>
    </xdr:from>
    <xdr:to>
      <xdr:col>4</xdr:col>
      <xdr:colOff>2058224</xdr:colOff>
      <xdr:row>69</xdr:row>
      <xdr:rowOff>0</xdr:rowOff>
    </xdr:to>
    <xdr:sp macro="" textlink="">
      <xdr:nvSpPr>
        <xdr:cNvPr id="83" name="Text Box 32">
          <a:extLst>
            <a:ext uri="{FF2B5EF4-FFF2-40B4-BE49-F238E27FC236}">
              <a16:creationId xmlns:a16="http://schemas.microsoft.com/office/drawing/2014/main" id="{EF0A8F19-4883-4745-86AF-1AB1F4DD09AA}"/>
            </a:ext>
          </a:extLst>
        </xdr:cNvPr>
        <xdr:cNvSpPr txBox="1"/>
      </xdr:nvSpPr>
      <xdr:spPr bwMode="auto">
        <a:xfrm>
          <a:off x="7332725" y="184175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69</xdr:row>
      <xdr:rowOff>0</xdr:rowOff>
    </xdr:from>
    <xdr:to>
      <xdr:col>1</xdr:col>
      <xdr:colOff>1393215</xdr:colOff>
      <xdr:row>69</xdr:row>
      <xdr:rowOff>0</xdr:rowOff>
    </xdr:to>
    <xdr:sp macro="" textlink="">
      <xdr:nvSpPr>
        <xdr:cNvPr id="84" name="Text Box 33">
          <a:extLst>
            <a:ext uri="{FF2B5EF4-FFF2-40B4-BE49-F238E27FC236}">
              <a16:creationId xmlns:a16="http://schemas.microsoft.com/office/drawing/2014/main" id="{D822D741-8B63-469C-B147-31F22378E24C}"/>
            </a:ext>
          </a:extLst>
        </xdr:cNvPr>
        <xdr:cNvSpPr txBox="1"/>
      </xdr:nvSpPr>
      <xdr:spPr bwMode="auto">
        <a:xfrm>
          <a:off x="1041365" y="1841754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85" name="Text Box 34">
          <a:extLst>
            <a:ext uri="{FF2B5EF4-FFF2-40B4-BE49-F238E27FC236}">
              <a16:creationId xmlns:a16="http://schemas.microsoft.com/office/drawing/2014/main" id="{20E84D00-A904-448B-9ACF-7ED0B8068150}"/>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86" name="Text Box 35">
          <a:extLst>
            <a:ext uri="{FF2B5EF4-FFF2-40B4-BE49-F238E27FC236}">
              <a16:creationId xmlns:a16="http://schemas.microsoft.com/office/drawing/2014/main" id="{0B7A407C-BBFD-40CA-9F7F-65312955D3D9}"/>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87" name="Text Box 36">
          <a:extLst>
            <a:ext uri="{FF2B5EF4-FFF2-40B4-BE49-F238E27FC236}">
              <a16:creationId xmlns:a16="http://schemas.microsoft.com/office/drawing/2014/main" id="{2C743BC6-7FC2-4112-A760-C721C82FC0B0}"/>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16847947-FB5D-44DD-8DF2-389B00FEA631}"/>
            </a:ext>
          </a:extLst>
        </xdr:cNvPr>
        <xdr:cNvSpPr txBox="1"/>
      </xdr:nvSpPr>
      <xdr:spPr bwMode="auto">
        <a:xfrm>
          <a:off x="9544" y="147066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216BA2B1-33C0-4468-ADC6-1CD8D98CB896}"/>
            </a:ext>
          </a:extLst>
        </xdr:cNvPr>
        <xdr:cNvSpPr txBox="1"/>
      </xdr:nvSpPr>
      <xdr:spPr bwMode="auto">
        <a:xfrm>
          <a:off x="9544" y="184175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2811780</xdr:colOff>
      <xdr:row>49</xdr:row>
      <xdr:rowOff>121920</xdr:rowOff>
    </xdr:to>
    <xdr:sp macro="" textlink="">
      <xdr:nvSpPr>
        <xdr:cNvPr id="90" name="Rectangle 39">
          <a:extLst>
            <a:ext uri="{FF2B5EF4-FFF2-40B4-BE49-F238E27FC236}">
              <a16:creationId xmlns:a16="http://schemas.microsoft.com/office/drawing/2014/main" id="{5B096F05-FF3C-41F2-B80F-28D7D542D845}"/>
            </a:ext>
          </a:extLst>
        </xdr:cNvPr>
        <xdr:cNvSpPr>
          <a:spLocks noChangeArrowheads="1"/>
        </xdr:cNvSpPr>
      </xdr:nvSpPr>
      <xdr:spPr bwMode="auto">
        <a:xfrm>
          <a:off x="1135380" y="1133856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DD7FECAA-4D26-410F-81D8-3C988208CC0C}"/>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92" name="Text Box 41">
          <a:extLst>
            <a:ext uri="{FF2B5EF4-FFF2-40B4-BE49-F238E27FC236}">
              <a16:creationId xmlns:a16="http://schemas.microsoft.com/office/drawing/2014/main" id="{8118DF7F-48A8-4EAE-B54C-07D0966FF887}"/>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93" name="Text Box 42">
          <a:extLst>
            <a:ext uri="{FF2B5EF4-FFF2-40B4-BE49-F238E27FC236}">
              <a16:creationId xmlns:a16="http://schemas.microsoft.com/office/drawing/2014/main" id="{2E5B022A-8211-4759-87D1-86653B54CF1A}"/>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94" name="Text Box 43">
          <a:extLst>
            <a:ext uri="{FF2B5EF4-FFF2-40B4-BE49-F238E27FC236}">
              <a16:creationId xmlns:a16="http://schemas.microsoft.com/office/drawing/2014/main" id="{D13887F4-0DB7-4F1D-9BB2-9AB632C97CF8}"/>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73</xdr:row>
      <xdr:rowOff>0</xdr:rowOff>
    </xdr:from>
    <xdr:to>
      <xdr:col>10</xdr:col>
      <xdr:colOff>286122</xdr:colOff>
      <xdr:row>73</xdr:row>
      <xdr:rowOff>0</xdr:rowOff>
    </xdr:to>
    <xdr:sp macro="" textlink="">
      <xdr:nvSpPr>
        <xdr:cNvPr id="95" name="Text Box 44">
          <a:extLst>
            <a:ext uri="{FF2B5EF4-FFF2-40B4-BE49-F238E27FC236}">
              <a16:creationId xmlns:a16="http://schemas.microsoft.com/office/drawing/2014/main" id="{00412DA9-F731-4AC0-9181-6CA3C62F270E}"/>
            </a:ext>
          </a:extLst>
        </xdr:cNvPr>
        <xdr:cNvSpPr txBox="1"/>
      </xdr:nvSpPr>
      <xdr:spPr bwMode="auto">
        <a:xfrm>
          <a:off x="14133009" y="1942338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75</xdr:row>
      <xdr:rowOff>0</xdr:rowOff>
    </xdr:from>
    <xdr:to>
      <xdr:col>4</xdr:col>
      <xdr:colOff>2058224</xdr:colOff>
      <xdr:row>75</xdr:row>
      <xdr:rowOff>0</xdr:rowOff>
    </xdr:to>
    <xdr:sp macro="" textlink="">
      <xdr:nvSpPr>
        <xdr:cNvPr id="96" name="Text Box 45">
          <a:extLst>
            <a:ext uri="{FF2B5EF4-FFF2-40B4-BE49-F238E27FC236}">
              <a16:creationId xmlns:a16="http://schemas.microsoft.com/office/drawing/2014/main" id="{23272F7E-75A5-44A5-B934-2201CFAD1BB4}"/>
            </a:ext>
          </a:extLst>
        </xdr:cNvPr>
        <xdr:cNvSpPr txBox="1"/>
      </xdr:nvSpPr>
      <xdr:spPr bwMode="auto">
        <a:xfrm>
          <a:off x="7332725" y="1992630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76</xdr:row>
      <xdr:rowOff>0</xdr:rowOff>
    </xdr:from>
    <xdr:to>
      <xdr:col>1</xdr:col>
      <xdr:colOff>1393215</xdr:colOff>
      <xdr:row>76</xdr:row>
      <xdr:rowOff>0</xdr:rowOff>
    </xdr:to>
    <xdr:sp macro="" textlink="">
      <xdr:nvSpPr>
        <xdr:cNvPr id="97" name="Text Box 46">
          <a:extLst>
            <a:ext uri="{FF2B5EF4-FFF2-40B4-BE49-F238E27FC236}">
              <a16:creationId xmlns:a16="http://schemas.microsoft.com/office/drawing/2014/main" id="{D08E3E56-8F3A-41AB-AC0B-E1FD6FFB86FA}"/>
            </a:ext>
          </a:extLst>
        </xdr:cNvPr>
        <xdr:cNvSpPr txBox="1"/>
      </xdr:nvSpPr>
      <xdr:spPr bwMode="auto">
        <a:xfrm>
          <a:off x="1041365" y="201777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98" name="Text Box 47">
          <a:extLst>
            <a:ext uri="{FF2B5EF4-FFF2-40B4-BE49-F238E27FC236}">
              <a16:creationId xmlns:a16="http://schemas.microsoft.com/office/drawing/2014/main" id="{7785DF7A-5E38-4D2F-8042-33FFB20F7BB8}"/>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99" name="Text Box 48">
          <a:extLst>
            <a:ext uri="{FF2B5EF4-FFF2-40B4-BE49-F238E27FC236}">
              <a16:creationId xmlns:a16="http://schemas.microsoft.com/office/drawing/2014/main" id="{F9DF8DC5-D8D5-4CAC-8A49-6068761A0138}"/>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100" name="Text Box 49">
          <a:extLst>
            <a:ext uri="{FF2B5EF4-FFF2-40B4-BE49-F238E27FC236}">
              <a16:creationId xmlns:a16="http://schemas.microsoft.com/office/drawing/2014/main" id="{33B2BB62-1AF7-48F3-BEF6-5767F7C58956}"/>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60456F77-BF8F-46EA-A2B4-29D6DD5B6DA8}"/>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102" name="Text Box 1">
          <a:extLst>
            <a:ext uri="{FF2B5EF4-FFF2-40B4-BE49-F238E27FC236}">
              <a16:creationId xmlns:a16="http://schemas.microsoft.com/office/drawing/2014/main" id="{4F65597D-6748-4485-BC3E-5A6F1703C9D0}"/>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103" name="Text Box 2">
          <a:extLst>
            <a:ext uri="{FF2B5EF4-FFF2-40B4-BE49-F238E27FC236}">
              <a16:creationId xmlns:a16="http://schemas.microsoft.com/office/drawing/2014/main" id="{367D9DB1-D451-4A77-847B-CAEEFF49733D}"/>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104" name="Text Box 3">
          <a:extLst>
            <a:ext uri="{FF2B5EF4-FFF2-40B4-BE49-F238E27FC236}">
              <a16:creationId xmlns:a16="http://schemas.microsoft.com/office/drawing/2014/main" id="{520F2018-0A9A-48DE-97B0-0EC455A2FEF2}"/>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1</xdr:row>
      <xdr:rowOff>0</xdr:rowOff>
    </xdr:from>
    <xdr:to>
      <xdr:col>10</xdr:col>
      <xdr:colOff>286122</xdr:colOff>
      <xdr:row>1</xdr:row>
      <xdr:rowOff>0</xdr:rowOff>
    </xdr:to>
    <xdr:sp macro="" textlink="">
      <xdr:nvSpPr>
        <xdr:cNvPr id="105" name="Text Box 4">
          <a:extLst>
            <a:ext uri="{FF2B5EF4-FFF2-40B4-BE49-F238E27FC236}">
              <a16:creationId xmlns:a16="http://schemas.microsoft.com/office/drawing/2014/main" id="{F5E76089-1579-4A55-9299-6E96C31A2829}"/>
            </a:ext>
          </a:extLst>
        </xdr:cNvPr>
        <xdr:cNvSpPr txBox="1"/>
      </xdr:nvSpPr>
      <xdr:spPr bwMode="auto">
        <a:xfrm>
          <a:off x="14133009" y="25146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1</xdr:row>
      <xdr:rowOff>0</xdr:rowOff>
    </xdr:from>
    <xdr:to>
      <xdr:col>4</xdr:col>
      <xdr:colOff>2058224</xdr:colOff>
      <xdr:row>1</xdr:row>
      <xdr:rowOff>0</xdr:rowOff>
    </xdr:to>
    <xdr:sp macro="" textlink="">
      <xdr:nvSpPr>
        <xdr:cNvPr id="106" name="Text Box 5">
          <a:extLst>
            <a:ext uri="{FF2B5EF4-FFF2-40B4-BE49-F238E27FC236}">
              <a16:creationId xmlns:a16="http://schemas.microsoft.com/office/drawing/2014/main" id="{5B79CABC-C881-46A1-A35E-BCA4071E2E1C}"/>
            </a:ext>
          </a:extLst>
        </xdr:cNvPr>
        <xdr:cNvSpPr txBox="1"/>
      </xdr:nvSpPr>
      <xdr:spPr bwMode="auto">
        <a:xfrm>
          <a:off x="7332725" y="25146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1</xdr:row>
      <xdr:rowOff>0</xdr:rowOff>
    </xdr:from>
    <xdr:to>
      <xdr:col>1</xdr:col>
      <xdr:colOff>1393215</xdr:colOff>
      <xdr:row>1</xdr:row>
      <xdr:rowOff>0</xdr:rowOff>
    </xdr:to>
    <xdr:sp macro="" textlink="">
      <xdr:nvSpPr>
        <xdr:cNvPr id="107" name="Text Box 6">
          <a:extLst>
            <a:ext uri="{FF2B5EF4-FFF2-40B4-BE49-F238E27FC236}">
              <a16:creationId xmlns:a16="http://schemas.microsoft.com/office/drawing/2014/main" id="{7817D614-FDB0-4837-99B0-921A90628D79}"/>
            </a:ext>
          </a:extLst>
        </xdr:cNvPr>
        <xdr:cNvSpPr txBox="1"/>
      </xdr:nvSpPr>
      <xdr:spPr bwMode="auto">
        <a:xfrm>
          <a:off x="1041365" y="2514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08" name="Text Box 7">
          <a:extLst>
            <a:ext uri="{FF2B5EF4-FFF2-40B4-BE49-F238E27FC236}">
              <a16:creationId xmlns:a16="http://schemas.microsoft.com/office/drawing/2014/main" id="{DAB0DB1C-BFEB-49A5-B3F4-ECA7FA6B89CE}"/>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09" name="Text Box 8">
          <a:extLst>
            <a:ext uri="{FF2B5EF4-FFF2-40B4-BE49-F238E27FC236}">
              <a16:creationId xmlns:a16="http://schemas.microsoft.com/office/drawing/2014/main" id="{C1218D75-5543-4CBE-BC1F-B107485AC79F}"/>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10" name="Text Box 9">
          <a:extLst>
            <a:ext uri="{FF2B5EF4-FFF2-40B4-BE49-F238E27FC236}">
              <a16:creationId xmlns:a16="http://schemas.microsoft.com/office/drawing/2014/main" id="{B743DFD4-2CF6-4ACA-B47C-A368D9746456}"/>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AAED6F7F-0336-4473-AD49-4B5D24588896}"/>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12" name="Text Box 11">
          <a:extLst>
            <a:ext uri="{FF2B5EF4-FFF2-40B4-BE49-F238E27FC236}">
              <a16:creationId xmlns:a16="http://schemas.microsoft.com/office/drawing/2014/main" id="{3EA6474E-449C-4A52-A482-A4A6AF568C3C}"/>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13" name="Text Box 12">
          <a:extLst>
            <a:ext uri="{FF2B5EF4-FFF2-40B4-BE49-F238E27FC236}">
              <a16:creationId xmlns:a16="http://schemas.microsoft.com/office/drawing/2014/main" id="{93D03A08-BAC6-42AE-A30C-F25D2ECC3444}"/>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14" name="Text Box 13">
          <a:extLst>
            <a:ext uri="{FF2B5EF4-FFF2-40B4-BE49-F238E27FC236}">
              <a16:creationId xmlns:a16="http://schemas.microsoft.com/office/drawing/2014/main" id="{E32AD9D2-8B61-4642-A366-6CE963350CC3}"/>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70</xdr:row>
      <xdr:rowOff>0</xdr:rowOff>
    </xdr:from>
    <xdr:to>
      <xdr:col>10</xdr:col>
      <xdr:colOff>286122</xdr:colOff>
      <xdr:row>70</xdr:row>
      <xdr:rowOff>0</xdr:rowOff>
    </xdr:to>
    <xdr:sp macro="" textlink="">
      <xdr:nvSpPr>
        <xdr:cNvPr id="115" name="Text Box 14">
          <a:extLst>
            <a:ext uri="{FF2B5EF4-FFF2-40B4-BE49-F238E27FC236}">
              <a16:creationId xmlns:a16="http://schemas.microsoft.com/office/drawing/2014/main" id="{5278CAA3-4419-4652-8104-1386B54DF412}"/>
            </a:ext>
          </a:extLst>
        </xdr:cNvPr>
        <xdr:cNvSpPr txBox="1"/>
      </xdr:nvSpPr>
      <xdr:spPr bwMode="auto">
        <a:xfrm>
          <a:off x="14133009" y="1866900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73</xdr:row>
      <xdr:rowOff>0</xdr:rowOff>
    </xdr:from>
    <xdr:to>
      <xdr:col>4</xdr:col>
      <xdr:colOff>2058224</xdr:colOff>
      <xdr:row>73</xdr:row>
      <xdr:rowOff>0</xdr:rowOff>
    </xdr:to>
    <xdr:sp macro="" textlink="">
      <xdr:nvSpPr>
        <xdr:cNvPr id="116" name="Text Box 15">
          <a:extLst>
            <a:ext uri="{FF2B5EF4-FFF2-40B4-BE49-F238E27FC236}">
              <a16:creationId xmlns:a16="http://schemas.microsoft.com/office/drawing/2014/main" id="{E18DF5C3-55AE-4A1B-932F-5F8C57AF1425}"/>
            </a:ext>
          </a:extLst>
        </xdr:cNvPr>
        <xdr:cNvSpPr txBox="1"/>
      </xdr:nvSpPr>
      <xdr:spPr bwMode="auto">
        <a:xfrm>
          <a:off x="7332725" y="1942338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73</xdr:row>
      <xdr:rowOff>0</xdr:rowOff>
    </xdr:from>
    <xdr:to>
      <xdr:col>1</xdr:col>
      <xdr:colOff>1393215</xdr:colOff>
      <xdr:row>73</xdr:row>
      <xdr:rowOff>0</xdr:rowOff>
    </xdr:to>
    <xdr:sp macro="" textlink="">
      <xdr:nvSpPr>
        <xdr:cNvPr id="117" name="Text Box 16">
          <a:extLst>
            <a:ext uri="{FF2B5EF4-FFF2-40B4-BE49-F238E27FC236}">
              <a16:creationId xmlns:a16="http://schemas.microsoft.com/office/drawing/2014/main" id="{05CEC8DE-8BEF-4C3F-8DAA-3F45434B9EA4}"/>
            </a:ext>
          </a:extLst>
        </xdr:cNvPr>
        <xdr:cNvSpPr txBox="1"/>
      </xdr:nvSpPr>
      <xdr:spPr bwMode="auto">
        <a:xfrm>
          <a:off x="1041365" y="1942338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18" name="Text Box 17">
          <a:extLst>
            <a:ext uri="{FF2B5EF4-FFF2-40B4-BE49-F238E27FC236}">
              <a16:creationId xmlns:a16="http://schemas.microsoft.com/office/drawing/2014/main" id="{68970BAF-F2B8-42DB-969B-996C76638960}"/>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19" name="Text Box 18">
          <a:extLst>
            <a:ext uri="{FF2B5EF4-FFF2-40B4-BE49-F238E27FC236}">
              <a16:creationId xmlns:a16="http://schemas.microsoft.com/office/drawing/2014/main" id="{14EAF9EF-8EE4-4C00-AFCA-619FBD21C88B}"/>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20" name="Text Box 19">
          <a:extLst>
            <a:ext uri="{FF2B5EF4-FFF2-40B4-BE49-F238E27FC236}">
              <a16:creationId xmlns:a16="http://schemas.microsoft.com/office/drawing/2014/main" id="{86DE1693-325D-4C61-AB46-E3B6C6487894}"/>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7542EAB8-CC29-405E-85C9-5A38EC36F7C9}"/>
            </a:ext>
          </a:extLst>
        </xdr:cNvPr>
        <xdr:cNvSpPr txBox="1"/>
      </xdr:nvSpPr>
      <xdr:spPr bwMode="auto">
        <a:xfrm>
          <a:off x="9544" y="186690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70</xdr:row>
      <xdr:rowOff>0</xdr:rowOff>
    </xdr:from>
    <xdr:to>
      <xdr:col>6</xdr:col>
      <xdr:colOff>843640</xdr:colOff>
      <xdr:row>70</xdr:row>
      <xdr:rowOff>0</xdr:rowOff>
    </xdr:to>
    <xdr:sp macro="" textlink="">
      <xdr:nvSpPr>
        <xdr:cNvPr id="122" name="Text Box 21">
          <a:extLst>
            <a:ext uri="{FF2B5EF4-FFF2-40B4-BE49-F238E27FC236}">
              <a16:creationId xmlns:a16="http://schemas.microsoft.com/office/drawing/2014/main" id="{7F045C11-386B-4D33-A871-F740336CEFE1}"/>
            </a:ext>
          </a:extLst>
        </xdr:cNvPr>
        <xdr:cNvSpPr txBox="1"/>
      </xdr:nvSpPr>
      <xdr:spPr bwMode="auto">
        <a:xfrm>
          <a:off x="12030298" y="18669000"/>
          <a:ext cx="5100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1488650</xdr:colOff>
      <xdr:row>73</xdr:row>
      <xdr:rowOff>0</xdr:rowOff>
    </xdr:from>
    <xdr:to>
      <xdr:col>4</xdr:col>
      <xdr:colOff>2027475</xdr:colOff>
      <xdr:row>73</xdr:row>
      <xdr:rowOff>0</xdr:rowOff>
    </xdr:to>
    <xdr:sp macro="" textlink="">
      <xdr:nvSpPr>
        <xdr:cNvPr id="123" name="Text Box 22">
          <a:extLst>
            <a:ext uri="{FF2B5EF4-FFF2-40B4-BE49-F238E27FC236}">
              <a16:creationId xmlns:a16="http://schemas.microsoft.com/office/drawing/2014/main" id="{4068AF76-538A-48A1-A3A5-E11691080A0E}"/>
            </a:ext>
          </a:extLst>
        </xdr:cNvPr>
        <xdr:cNvSpPr txBox="1"/>
      </xdr:nvSpPr>
      <xdr:spPr bwMode="auto">
        <a:xfrm>
          <a:off x="7272230" y="19423380"/>
          <a:ext cx="5388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24" name="Text Box 23">
          <a:extLst>
            <a:ext uri="{FF2B5EF4-FFF2-40B4-BE49-F238E27FC236}">
              <a16:creationId xmlns:a16="http://schemas.microsoft.com/office/drawing/2014/main" id="{8F621824-BC00-4C30-8F73-253DA1968427}"/>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25" name="Text Box 24">
          <a:extLst>
            <a:ext uri="{FF2B5EF4-FFF2-40B4-BE49-F238E27FC236}">
              <a16:creationId xmlns:a16="http://schemas.microsoft.com/office/drawing/2014/main" id="{FB3A02E6-5378-4189-9FFF-5EDC7357ADB2}"/>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26" name="Text Box 25">
          <a:extLst>
            <a:ext uri="{FF2B5EF4-FFF2-40B4-BE49-F238E27FC236}">
              <a16:creationId xmlns:a16="http://schemas.microsoft.com/office/drawing/2014/main" id="{1FDD772B-2B1C-4A03-92AD-A1E15F281593}"/>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27" name="Text Box 26">
          <a:extLst>
            <a:ext uri="{FF2B5EF4-FFF2-40B4-BE49-F238E27FC236}">
              <a16:creationId xmlns:a16="http://schemas.microsoft.com/office/drawing/2014/main" id="{F26B04D9-8220-46DC-AB69-D458D0703CF5}"/>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CB5B4858-A38D-4A1B-A834-33FDDF279403}"/>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422080</xdr:colOff>
      <xdr:row>54</xdr:row>
      <xdr:rowOff>0</xdr:rowOff>
    </xdr:to>
    <xdr:sp macro="" textlink="">
      <xdr:nvSpPr>
        <xdr:cNvPr id="129" name="Text Box 28">
          <a:extLst>
            <a:ext uri="{FF2B5EF4-FFF2-40B4-BE49-F238E27FC236}">
              <a16:creationId xmlns:a16="http://schemas.microsoft.com/office/drawing/2014/main" id="{B6526ADE-10A6-4E6D-B762-11678C336700}"/>
            </a:ext>
          </a:extLst>
        </xdr:cNvPr>
        <xdr:cNvSpPr txBox="1"/>
      </xdr:nvSpPr>
      <xdr:spPr bwMode="auto">
        <a:xfrm>
          <a:off x="11598057" y="144551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422080</xdr:colOff>
      <xdr:row>54</xdr:row>
      <xdr:rowOff>0</xdr:rowOff>
    </xdr:to>
    <xdr:sp macro="" textlink="">
      <xdr:nvSpPr>
        <xdr:cNvPr id="130" name="Text Box 29">
          <a:extLst>
            <a:ext uri="{FF2B5EF4-FFF2-40B4-BE49-F238E27FC236}">
              <a16:creationId xmlns:a16="http://schemas.microsoft.com/office/drawing/2014/main" id="{13066A93-2625-4A49-AA79-C78E167FB45B}"/>
            </a:ext>
          </a:extLst>
        </xdr:cNvPr>
        <xdr:cNvSpPr txBox="1"/>
      </xdr:nvSpPr>
      <xdr:spPr bwMode="auto">
        <a:xfrm>
          <a:off x="11598057" y="144551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422080</xdr:colOff>
      <xdr:row>54</xdr:row>
      <xdr:rowOff>0</xdr:rowOff>
    </xdr:to>
    <xdr:sp macro="" textlink="">
      <xdr:nvSpPr>
        <xdr:cNvPr id="131" name="Text Box 30">
          <a:extLst>
            <a:ext uri="{FF2B5EF4-FFF2-40B4-BE49-F238E27FC236}">
              <a16:creationId xmlns:a16="http://schemas.microsoft.com/office/drawing/2014/main" id="{FC98656C-4973-4E25-947F-41DE20F092AE}"/>
            </a:ext>
          </a:extLst>
        </xdr:cNvPr>
        <xdr:cNvSpPr txBox="1"/>
      </xdr:nvSpPr>
      <xdr:spPr bwMode="auto">
        <a:xfrm>
          <a:off x="11598057" y="144551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54</xdr:row>
      <xdr:rowOff>0</xdr:rowOff>
    </xdr:from>
    <xdr:to>
      <xdr:col>10</xdr:col>
      <xdr:colOff>286122</xdr:colOff>
      <xdr:row>54</xdr:row>
      <xdr:rowOff>0</xdr:rowOff>
    </xdr:to>
    <xdr:sp macro="" textlink="">
      <xdr:nvSpPr>
        <xdr:cNvPr id="132" name="Text Box 31">
          <a:extLst>
            <a:ext uri="{FF2B5EF4-FFF2-40B4-BE49-F238E27FC236}">
              <a16:creationId xmlns:a16="http://schemas.microsoft.com/office/drawing/2014/main" id="{B294BDA2-5D23-4B81-89AC-C3FF39662487}"/>
            </a:ext>
          </a:extLst>
        </xdr:cNvPr>
        <xdr:cNvSpPr txBox="1"/>
      </xdr:nvSpPr>
      <xdr:spPr bwMode="auto">
        <a:xfrm>
          <a:off x="14133009" y="1445514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69</xdr:row>
      <xdr:rowOff>0</xdr:rowOff>
    </xdr:from>
    <xdr:to>
      <xdr:col>4</xdr:col>
      <xdr:colOff>2058224</xdr:colOff>
      <xdr:row>69</xdr:row>
      <xdr:rowOff>0</xdr:rowOff>
    </xdr:to>
    <xdr:sp macro="" textlink="">
      <xdr:nvSpPr>
        <xdr:cNvPr id="133" name="Text Box 32">
          <a:extLst>
            <a:ext uri="{FF2B5EF4-FFF2-40B4-BE49-F238E27FC236}">
              <a16:creationId xmlns:a16="http://schemas.microsoft.com/office/drawing/2014/main" id="{97AEC9CD-069F-44B6-9579-7E1CE247101F}"/>
            </a:ext>
          </a:extLst>
        </xdr:cNvPr>
        <xdr:cNvSpPr txBox="1"/>
      </xdr:nvSpPr>
      <xdr:spPr bwMode="auto">
        <a:xfrm>
          <a:off x="7332725" y="184175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69</xdr:row>
      <xdr:rowOff>0</xdr:rowOff>
    </xdr:from>
    <xdr:to>
      <xdr:col>1</xdr:col>
      <xdr:colOff>1393215</xdr:colOff>
      <xdr:row>69</xdr:row>
      <xdr:rowOff>0</xdr:rowOff>
    </xdr:to>
    <xdr:sp macro="" textlink="">
      <xdr:nvSpPr>
        <xdr:cNvPr id="134" name="Text Box 33">
          <a:extLst>
            <a:ext uri="{FF2B5EF4-FFF2-40B4-BE49-F238E27FC236}">
              <a16:creationId xmlns:a16="http://schemas.microsoft.com/office/drawing/2014/main" id="{6D0D13D9-11BF-4ADC-A404-F484AE583D2C}"/>
            </a:ext>
          </a:extLst>
        </xdr:cNvPr>
        <xdr:cNvSpPr txBox="1"/>
      </xdr:nvSpPr>
      <xdr:spPr bwMode="auto">
        <a:xfrm>
          <a:off x="1041365" y="1841754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135" name="Text Box 34">
          <a:extLst>
            <a:ext uri="{FF2B5EF4-FFF2-40B4-BE49-F238E27FC236}">
              <a16:creationId xmlns:a16="http://schemas.microsoft.com/office/drawing/2014/main" id="{CDE7B7BF-C778-4270-B51A-B6AC21085932}"/>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136" name="Text Box 35">
          <a:extLst>
            <a:ext uri="{FF2B5EF4-FFF2-40B4-BE49-F238E27FC236}">
              <a16:creationId xmlns:a16="http://schemas.microsoft.com/office/drawing/2014/main" id="{DF475383-5474-493A-B08E-2B8274E0D1E6}"/>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137" name="Text Box 36">
          <a:extLst>
            <a:ext uri="{FF2B5EF4-FFF2-40B4-BE49-F238E27FC236}">
              <a16:creationId xmlns:a16="http://schemas.microsoft.com/office/drawing/2014/main" id="{2CD9AD01-AE25-40A9-86B9-A59241B2ACFB}"/>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C121560F-E9C7-4D4B-9CCA-E3FE5E377FD2}"/>
            </a:ext>
          </a:extLst>
        </xdr:cNvPr>
        <xdr:cNvSpPr txBox="1"/>
      </xdr:nvSpPr>
      <xdr:spPr bwMode="auto">
        <a:xfrm>
          <a:off x="9544" y="144551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2C9CC1E3-4229-4ED4-951C-7EC4AD232991}"/>
            </a:ext>
          </a:extLst>
        </xdr:cNvPr>
        <xdr:cNvSpPr txBox="1"/>
      </xdr:nvSpPr>
      <xdr:spPr bwMode="auto">
        <a:xfrm>
          <a:off x="9544" y="184175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2811780</xdr:colOff>
      <xdr:row>49</xdr:row>
      <xdr:rowOff>121920</xdr:rowOff>
    </xdr:to>
    <xdr:sp macro="" textlink="">
      <xdr:nvSpPr>
        <xdr:cNvPr id="140" name="Rectangle 39">
          <a:extLst>
            <a:ext uri="{FF2B5EF4-FFF2-40B4-BE49-F238E27FC236}">
              <a16:creationId xmlns:a16="http://schemas.microsoft.com/office/drawing/2014/main" id="{93009399-EA30-439A-BA26-23E6495A1842}"/>
            </a:ext>
          </a:extLst>
        </xdr:cNvPr>
        <xdr:cNvSpPr>
          <a:spLocks noChangeArrowheads="1"/>
        </xdr:cNvSpPr>
      </xdr:nvSpPr>
      <xdr:spPr bwMode="auto">
        <a:xfrm>
          <a:off x="1135380" y="1133856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F7E2F21A-DA49-4352-A97C-2AD66C140F78}"/>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142" name="Text Box 41">
          <a:extLst>
            <a:ext uri="{FF2B5EF4-FFF2-40B4-BE49-F238E27FC236}">
              <a16:creationId xmlns:a16="http://schemas.microsoft.com/office/drawing/2014/main" id="{00089F71-CB17-4932-B9AC-FFFA5CEBB9AC}"/>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143" name="Text Box 42">
          <a:extLst>
            <a:ext uri="{FF2B5EF4-FFF2-40B4-BE49-F238E27FC236}">
              <a16:creationId xmlns:a16="http://schemas.microsoft.com/office/drawing/2014/main" id="{74FC9C16-E34F-4C6F-A9F2-5D4BF9C2C8E4}"/>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144" name="Text Box 43">
          <a:extLst>
            <a:ext uri="{FF2B5EF4-FFF2-40B4-BE49-F238E27FC236}">
              <a16:creationId xmlns:a16="http://schemas.microsoft.com/office/drawing/2014/main" id="{F2DF6B27-1171-4AFE-8D97-57A301E037C1}"/>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73</xdr:row>
      <xdr:rowOff>0</xdr:rowOff>
    </xdr:from>
    <xdr:to>
      <xdr:col>10</xdr:col>
      <xdr:colOff>286122</xdr:colOff>
      <xdr:row>73</xdr:row>
      <xdr:rowOff>0</xdr:rowOff>
    </xdr:to>
    <xdr:sp macro="" textlink="">
      <xdr:nvSpPr>
        <xdr:cNvPr id="145" name="Text Box 44">
          <a:extLst>
            <a:ext uri="{FF2B5EF4-FFF2-40B4-BE49-F238E27FC236}">
              <a16:creationId xmlns:a16="http://schemas.microsoft.com/office/drawing/2014/main" id="{592AB753-CB1B-4EAD-8D49-DDF453F60D83}"/>
            </a:ext>
          </a:extLst>
        </xdr:cNvPr>
        <xdr:cNvSpPr txBox="1"/>
      </xdr:nvSpPr>
      <xdr:spPr bwMode="auto">
        <a:xfrm>
          <a:off x="14133009" y="1942338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75</xdr:row>
      <xdr:rowOff>0</xdr:rowOff>
    </xdr:from>
    <xdr:to>
      <xdr:col>4</xdr:col>
      <xdr:colOff>2058224</xdr:colOff>
      <xdr:row>75</xdr:row>
      <xdr:rowOff>0</xdr:rowOff>
    </xdr:to>
    <xdr:sp macro="" textlink="">
      <xdr:nvSpPr>
        <xdr:cNvPr id="146" name="Text Box 45">
          <a:extLst>
            <a:ext uri="{FF2B5EF4-FFF2-40B4-BE49-F238E27FC236}">
              <a16:creationId xmlns:a16="http://schemas.microsoft.com/office/drawing/2014/main" id="{609F8207-D81F-45A3-A3D9-04BE095A32EF}"/>
            </a:ext>
          </a:extLst>
        </xdr:cNvPr>
        <xdr:cNvSpPr txBox="1"/>
      </xdr:nvSpPr>
      <xdr:spPr bwMode="auto">
        <a:xfrm>
          <a:off x="7332725" y="1992630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76</xdr:row>
      <xdr:rowOff>0</xdr:rowOff>
    </xdr:from>
    <xdr:to>
      <xdr:col>1</xdr:col>
      <xdr:colOff>1393215</xdr:colOff>
      <xdr:row>76</xdr:row>
      <xdr:rowOff>0</xdr:rowOff>
    </xdr:to>
    <xdr:sp macro="" textlink="">
      <xdr:nvSpPr>
        <xdr:cNvPr id="147" name="Text Box 46">
          <a:extLst>
            <a:ext uri="{FF2B5EF4-FFF2-40B4-BE49-F238E27FC236}">
              <a16:creationId xmlns:a16="http://schemas.microsoft.com/office/drawing/2014/main" id="{D31A220F-C22D-4B81-9D7A-D70C49970D15}"/>
            </a:ext>
          </a:extLst>
        </xdr:cNvPr>
        <xdr:cNvSpPr txBox="1"/>
      </xdr:nvSpPr>
      <xdr:spPr bwMode="auto">
        <a:xfrm>
          <a:off x="1041365" y="201777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148" name="Text Box 47">
          <a:extLst>
            <a:ext uri="{FF2B5EF4-FFF2-40B4-BE49-F238E27FC236}">
              <a16:creationId xmlns:a16="http://schemas.microsoft.com/office/drawing/2014/main" id="{51A951AC-5065-4D71-BF25-24AAB9C628EB}"/>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149" name="Text Box 48">
          <a:extLst>
            <a:ext uri="{FF2B5EF4-FFF2-40B4-BE49-F238E27FC236}">
              <a16:creationId xmlns:a16="http://schemas.microsoft.com/office/drawing/2014/main" id="{9E8C2A79-7986-422A-A3CF-D071D2D9E80A}"/>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150" name="Text Box 49">
          <a:extLst>
            <a:ext uri="{FF2B5EF4-FFF2-40B4-BE49-F238E27FC236}">
              <a16:creationId xmlns:a16="http://schemas.microsoft.com/office/drawing/2014/main" id="{2BFE80DF-CCD8-4B15-A6B5-22EC0DC25566}"/>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DB7976CA-0E06-47EA-BA0B-48ACB5FAB279}"/>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152" name="Text Box 1">
          <a:extLst>
            <a:ext uri="{FF2B5EF4-FFF2-40B4-BE49-F238E27FC236}">
              <a16:creationId xmlns:a16="http://schemas.microsoft.com/office/drawing/2014/main" id="{A03D8045-F46F-437E-9EF9-239D62030B33}"/>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153" name="Text Box 2">
          <a:extLst>
            <a:ext uri="{FF2B5EF4-FFF2-40B4-BE49-F238E27FC236}">
              <a16:creationId xmlns:a16="http://schemas.microsoft.com/office/drawing/2014/main" id="{F50AE7AD-74E0-4331-8030-A680251130A5}"/>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154" name="Text Box 3">
          <a:extLst>
            <a:ext uri="{FF2B5EF4-FFF2-40B4-BE49-F238E27FC236}">
              <a16:creationId xmlns:a16="http://schemas.microsoft.com/office/drawing/2014/main" id="{86DD2368-C5C9-4AEB-A287-1D5B5E34BD70}"/>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1</xdr:row>
      <xdr:rowOff>0</xdr:rowOff>
    </xdr:from>
    <xdr:to>
      <xdr:col>10</xdr:col>
      <xdr:colOff>286122</xdr:colOff>
      <xdr:row>1</xdr:row>
      <xdr:rowOff>0</xdr:rowOff>
    </xdr:to>
    <xdr:sp macro="" textlink="">
      <xdr:nvSpPr>
        <xdr:cNvPr id="155" name="Text Box 4">
          <a:extLst>
            <a:ext uri="{FF2B5EF4-FFF2-40B4-BE49-F238E27FC236}">
              <a16:creationId xmlns:a16="http://schemas.microsoft.com/office/drawing/2014/main" id="{B5D6D203-329A-4B97-A1FD-93000DBEAF91}"/>
            </a:ext>
          </a:extLst>
        </xdr:cNvPr>
        <xdr:cNvSpPr txBox="1"/>
      </xdr:nvSpPr>
      <xdr:spPr bwMode="auto">
        <a:xfrm>
          <a:off x="14133009" y="25146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1</xdr:row>
      <xdr:rowOff>0</xdr:rowOff>
    </xdr:from>
    <xdr:to>
      <xdr:col>4</xdr:col>
      <xdr:colOff>2058224</xdr:colOff>
      <xdr:row>1</xdr:row>
      <xdr:rowOff>0</xdr:rowOff>
    </xdr:to>
    <xdr:sp macro="" textlink="">
      <xdr:nvSpPr>
        <xdr:cNvPr id="156" name="Text Box 5">
          <a:extLst>
            <a:ext uri="{FF2B5EF4-FFF2-40B4-BE49-F238E27FC236}">
              <a16:creationId xmlns:a16="http://schemas.microsoft.com/office/drawing/2014/main" id="{2121980F-AB65-4AF4-A710-ACE033DCC8ED}"/>
            </a:ext>
          </a:extLst>
        </xdr:cNvPr>
        <xdr:cNvSpPr txBox="1"/>
      </xdr:nvSpPr>
      <xdr:spPr bwMode="auto">
        <a:xfrm>
          <a:off x="7332725" y="25146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57" name="Text Box 7">
          <a:extLst>
            <a:ext uri="{FF2B5EF4-FFF2-40B4-BE49-F238E27FC236}">
              <a16:creationId xmlns:a16="http://schemas.microsoft.com/office/drawing/2014/main" id="{948BD558-B725-41D0-BFA0-FE32C1584212}"/>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58" name="Text Box 8">
          <a:extLst>
            <a:ext uri="{FF2B5EF4-FFF2-40B4-BE49-F238E27FC236}">
              <a16:creationId xmlns:a16="http://schemas.microsoft.com/office/drawing/2014/main" id="{89CF1D78-009F-48F2-A34D-BCDA413F7B80}"/>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59" name="Text Box 9">
          <a:extLst>
            <a:ext uri="{FF2B5EF4-FFF2-40B4-BE49-F238E27FC236}">
              <a16:creationId xmlns:a16="http://schemas.microsoft.com/office/drawing/2014/main" id="{97DB8273-D7C6-453C-B356-F56D5B4E56EB}"/>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040727FC-C1B7-454B-8AA6-B3FD8705D0BD}"/>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61" name="Text Box 11">
          <a:extLst>
            <a:ext uri="{FF2B5EF4-FFF2-40B4-BE49-F238E27FC236}">
              <a16:creationId xmlns:a16="http://schemas.microsoft.com/office/drawing/2014/main" id="{14802FB4-C342-4EFF-8335-4ADE8030FA6B}"/>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62" name="Text Box 12">
          <a:extLst>
            <a:ext uri="{FF2B5EF4-FFF2-40B4-BE49-F238E27FC236}">
              <a16:creationId xmlns:a16="http://schemas.microsoft.com/office/drawing/2014/main" id="{72F1C4D7-D4B4-4771-A784-39F177A2346F}"/>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63" name="Text Box 13">
          <a:extLst>
            <a:ext uri="{FF2B5EF4-FFF2-40B4-BE49-F238E27FC236}">
              <a16:creationId xmlns:a16="http://schemas.microsoft.com/office/drawing/2014/main" id="{0C3761E4-89D7-4882-9CC8-B3DD0A1C5CB2}"/>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70</xdr:row>
      <xdr:rowOff>0</xdr:rowOff>
    </xdr:from>
    <xdr:to>
      <xdr:col>10</xdr:col>
      <xdr:colOff>286122</xdr:colOff>
      <xdr:row>70</xdr:row>
      <xdr:rowOff>0</xdr:rowOff>
    </xdr:to>
    <xdr:sp macro="" textlink="">
      <xdr:nvSpPr>
        <xdr:cNvPr id="164" name="Text Box 14">
          <a:extLst>
            <a:ext uri="{FF2B5EF4-FFF2-40B4-BE49-F238E27FC236}">
              <a16:creationId xmlns:a16="http://schemas.microsoft.com/office/drawing/2014/main" id="{DBCCFE1F-55AA-4FEB-B39B-66F6097E8565}"/>
            </a:ext>
          </a:extLst>
        </xdr:cNvPr>
        <xdr:cNvSpPr txBox="1"/>
      </xdr:nvSpPr>
      <xdr:spPr bwMode="auto">
        <a:xfrm>
          <a:off x="14133009" y="1866900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73</xdr:row>
      <xdr:rowOff>0</xdr:rowOff>
    </xdr:from>
    <xdr:to>
      <xdr:col>4</xdr:col>
      <xdr:colOff>2058224</xdr:colOff>
      <xdr:row>73</xdr:row>
      <xdr:rowOff>0</xdr:rowOff>
    </xdr:to>
    <xdr:sp macro="" textlink="">
      <xdr:nvSpPr>
        <xdr:cNvPr id="165" name="Text Box 15">
          <a:extLst>
            <a:ext uri="{FF2B5EF4-FFF2-40B4-BE49-F238E27FC236}">
              <a16:creationId xmlns:a16="http://schemas.microsoft.com/office/drawing/2014/main" id="{12795E9F-0520-4D12-9B87-5D5B2442BC5B}"/>
            </a:ext>
          </a:extLst>
        </xdr:cNvPr>
        <xdr:cNvSpPr txBox="1"/>
      </xdr:nvSpPr>
      <xdr:spPr bwMode="auto">
        <a:xfrm>
          <a:off x="7332725" y="1942338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73</xdr:row>
      <xdr:rowOff>0</xdr:rowOff>
    </xdr:from>
    <xdr:to>
      <xdr:col>1</xdr:col>
      <xdr:colOff>1393215</xdr:colOff>
      <xdr:row>73</xdr:row>
      <xdr:rowOff>0</xdr:rowOff>
    </xdr:to>
    <xdr:sp macro="" textlink="">
      <xdr:nvSpPr>
        <xdr:cNvPr id="166" name="Text Box 16">
          <a:extLst>
            <a:ext uri="{FF2B5EF4-FFF2-40B4-BE49-F238E27FC236}">
              <a16:creationId xmlns:a16="http://schemas.microsoft.com/office/drawing/2014/main" id="{8A91A9F9-0AB0-4793-B6E6-4A644255190E}"/>
            </a:ext>
          </a:extLst>
        </xdr:cNvPr>
        <xdr:cNvSpPr txBox="1"/>
      </xdr:nvSpPr>
      <xdr:spPr bwMode="auto">
        <a:xfrm>
          <a:off x="1041365" y="1942338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67" name="Text Box 17">
          <a:extLst>
            <a:ext uri="{FF2B5EF4-FFF2-40B4-BE49-F238E27FC236}">
              <a16:creationId xmlns:a16="http://schemas.microsoft.com/office/drawing/2014/main" id="{85CC4754-C7DF-496E-9BA3-7E84DA224E12}"/>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68" name="Text Box 18">
          <a:extLst>
            <a:ext uri="{FF2B5EF4-FFF2-40B4-BE49-F238E27FC236}">
              <a16:creationId xmlns:a16="http://schemas.microsoft.com/office/drawing/2014/main" id="{58AF10A5-385E-4996-A540-8EF9C8E9BB8C}"/>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69" name="Text Box 19">
          <a:extLst>
            <a:ext uri="{FF2B5EF4-FFF2-40B4-BE49-F238E27FC236}">
              <a16:creationId xmlns:a16="http://schemas.microsoft.com/office/drawing/2014/main" id="{EBEE5C69-2820-42EB-9F1A-C6809C3ABA54}"/>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C9CC318F-8FD9-411B-817D-83657A016C45}"/>
            </a:ext>
          </a:extLst>
        </xdr:cNvPr>
        <xdr:cNvSpPr txBox="1"/>
      </xdr:nvSpPr>
      <xdr:spPr bwMode="auto">
        <a:xfrm>
          <a:off x="9544" y="186690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70</xdr:row>
      <xdr:rowOff>0</xdr:rowOff>
    </xdr:from>
    <xdr:to>
      <xdr:col>6</xdr:col>
      <xdr:colOff>843640</xdr:colOff>
      <xdr:row>70</xdr:row>
      <xdr:rowOff>0</xdr:rowOff>
    </xdr:to>
    <xdr:sp macro="" textlink="">
      <xdr:nvSpPr>
        <xdr:cNvPr id="171" name="Text Box 21">
          <a:extLst>
            <a:ext uri="{FF2B5EF4-FFF2-40B4-BE49-F238E27FC236}">
              <a16:creationId xmlns:a16="http://schemas.microsoft.com/office/drawing/2014/main" id="{ED27D73C-5AD1-4BEB-A036-BBC6991EB298}"/>
            </a:ext>
          </a:extLst>
        </xdr:cNvPr>
        <xdr:cNvSpPr txBox="1"/>
      </xdr:nvSpPr>
      <xdr:spPr bwMode="auto">
        <a:xfrm>
          <a:off x="12030298" y="18669000"/>
          <a:ext cx="5100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1488650</xdr:colOff>
      <xdr:row>73</xdr:row>
      <xdr:rowOff>0</xdr:rowOff>
    </xdr:from>
    <xdr:to>
      <xdr:col>4</xdr:col>
      <xdr:colOff>2027475</xdr:colOff>
      <xdr:row>73</xdr:row>
      <xdr:rowOff>0</xdr:rowOff>
    </xdr:to>
    <xdr:sp macro="" textlink="">
      <xdr:nvSpPr>
        <xdr:cNvPr id="172" name="Text Box 22">
          <a:extLst>
            <a:ext uri="{FF2B5EF4-FFF2-40B4-BE49-F238E27FC236}">
              <a16:creationId xmlns:a16="http://schemas.microsoft.com/office/drawing/2014/main" id="{858824C5-63D8-49CE-B1A7-CC9C079EAFBC}"/>
            </a:ext>
          </a:extLst>
        </xdr:cNvPr>
        <xdr:cNvSpPr txBox="1"/>
      </xdr:nvSpPr>
      <xdr:spPr bwMode="auto">
        <a:xfrm>
          <a:off x="7272230" y="19423380"/>
          <a:ext cx="5388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73" name="Text Box 23">
          <a:extLst>
            <a:ext uri="{FF2B5EF4-FFF2-40B4-BE49-F238E27FC236}">
              <a16:creationId xmlns:a16="http://schemas.microsoft.com/office/drawing/2014/main" id="{52E69833-4FCE-4F85-AF9A-0A719389B012}"/>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74" name="Text Box 24">
          <a:extLst>
            <a:ext uri="{FF2B5EF4-FFF2-40B4-BE49-F238E27FC236}">
              <a16:creationId xmlns:a16="http://schemas.microsoft.com/office/drawing/2014/main" id="{9BA83C56-014D-46D0-A0E3-716724766302}"/>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75" name="Text Box 25">
          <a:extLst>
            <a:ext uri="{FF2B5EF4-FFF2-40B4-BE49-F238E27FC236}">
              <a16:creationId xmlns:a16="http://schemas.microsoft.com/office/drawing/2014/main" id="{2AF5DDA5-250A-4272-884C-271EDC6A747A}"/>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76" name="Text Box 26">
          <a:extLst>
            <a:ext uri="{FF2B5EF4-FFF2-40B4-BE49-F238E27FC236}">
              <a16:creationId xmlns:a16="http://schemas.microsoft.com/office/drawing/2014/main" id="{CB78EE3D-9272-49D5-A525-B46832603C23}"/>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A849E722-32ED-4C9D-A18D-15F8356ED039}"/>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422080</xdr:colOff>
      <xdr:row>54</xdr:row>
      <xdr:rowOff>0</xdr:rowOff>
    </xdr:to>
    <xdr:sp macro="" textlink="">
      <xdr:nvSpPr>
        <xdr:cNvPr id="178" name="Text Box 28">
          <a:extLst>
            <a:ext uri="{FF2B5EF4-FFF2-40B4-BE49-F238E27FC236}">
              <a16:creationId xmlns:a16="http://schemas.microsoft.com/office/drawing/2014/main" id="{B35582E4-7954-4FA8-828B-AE41F389C20B}"/>
            </a:ext>
          </a:extLst>
        </xdr:cNvPr>
        <xdr:cNvSpPr txBox="1"/>
      </xdr:nvSpPr>
      <xdr:spPr bwMode="auto">
        <a:xfrm>
          <a:off x="11598057" y="144551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422080</xdr:colOff>
      <xdr:row>54</xdr:row>
      <xdr:rowOff>0</xdr:rowOff>
    </xdr:to>
    <xdr:sp macro="" textlink="">
      <xdr:nvSpPr>
        <xdr:cNvPr id="179" name="Text Box 29">
          <a:extLst>
            <a:ext uri="{FF2B5EF4-FFF2-40B4-BE49-F238E27FC236}">
              <a16:creationId xmlns:a16="http://schemas.microsoft.com/office/drawing/2014/main" id="{0F372C03-D30A-4ECA-A35B-D8D630C0F8A9}"/>
            </a:ext>
          </a:extLst>
        </xdr:cNvPr>
        <xdr:cNvSpPr txBox="1"/>
      </xdr:nvSpPr>
      <xdr:spPr bwMode="auto">
        <a:xfrm>
          <a:off x="11598057" y="144551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422080</xdr:colOff>
      <xdr:row>54</xdr:row>
      <xdr:rowOff>0</xdr:rowOff>
    </xdr:to>
    <xdr:sp macro="" textlink="">
      <xdr:nvSpPr>
        <xdr:cNvPr id="180" name="Text Box 30">
          <a:extLst>
            <a:ext uri="{FF2B5EF4-FFF2-40B4-BE49-F238E27FC236}">
              <a16:creationId xmlns:a16="http://schemas.microsoft.com/office/drawing/2014/main" id="{DC60B7FE-321B-4966-B66B-499EC73C639B}"/>
            </a:ext>
          </a:extLst>
        </xdr:cNvPr>
        <xdr:cNvSpPr txBox="1"/>
      </xdr:nvSpPr>
      <xdr:spPr bwMode="auto">
        <a:xfrm>
          <a:off x="11598057" y="144551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54</xdr:row>
      <xdr:rowOff>0</xdr:rowOff>
    </xdr:from>
    <xdr:to>
      <xdr:col>10</xdr:col>
      <xdr:colOff>286122</xdr:colOff>
      <xdr:row>54</xdr:row>
      <xdr:rowOff>0</xdr:rowOff>
    </xdr:to>
    <xdr:sp macro="" textlink="">
      <xdr:nvSpPr>
        <xdr:cNvPr id="181" name="Text Box 31">
          <a:extLst>
            <a:ext uri="{FF2B5EF4-FFF2-40B4-BE49-F238E27FC236}">
              <a16:creationId xmlns:a16="http://schemas.microsoft.com/office/drawing/2014/main" id="{46927783-31FB-4AAD-92D2-1C8AF95010DA}"/>
            </a:ext>
          </a:extLst>
        </xdr:cNvPr>
        <xdr:cNvSpPr txBox="1"/>
      </xdr:nvSpPr>
      <xdr:spPr bwMode="auto">
        <a:xfrm>
          <a:off x="14133009" y="1445514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69</xdr:row>
      <xdr:rowOff>0</xdr:rowOff>
    </xdr:from>
    <xdr:to>
      <xdr:col>4</xdr:col>
      <xdr:colOff>2058224</xdr:colOff>
      <xdr:row>69</xdr:row>
      <xdr:rowOff>0</xdr:rowOff>
    </xdr:to>
    <xdr:sp macro="" textlink="">
      <xdr:nvSpPr>
        <xdr:cNvPr id="182" name="Text Box 32">
          <a:extLst>
            <a:ext uri="{FF2B5EF4-FFF2-40B4-BE49-F238E27FC236}">
              <a16:creationId xmlns:a16="http://schemas.microsoft.com/office/drawing/2014/main" id="{26E3B026-0A42-4639-BF37-FEDB73C0E50D}"/>
            </a:ext>
          </a:extLst>
        </xdr:cNvPr>
        <xdr:cNvSpPr txBox="1"/>
      </xdr:nvSpPr>
      <xdr:spPr bwMode="auto">
        <a:xfrm>
          <a:off x="7332725" y="184175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69</xdr:row>
      <xdr:rowOff>0</xdr:rowOff>
    </xdr:from>
    <xdr:to>
      <xdr:col>1</xdr:col>
      <xdr:colOff>1393215</xdr:colOff>
      <xdr:row>69</xdr:row>
      <xdr:rowOff>0</xdr:rowOff>
    </xdr:to>
    <xdr:sp macro="" textlink="">
      <xdr:nvSpPr>
        <xdr:cNvPr id="183" name="Text Box 33">
          <a:extLst>
            <a:ext uri="{FF2B5EF4-FFF2-40B4-BE49-F238E27FC236}">
              <a16:creationId xmlns:a16="http://schemas.microsoft.com/office/drawing/2014/main" id="{CD198C9E-2B22-4E93-BE21-6A24C7F29A35}"/>
            </a:ext>
          </a:extLst>
        </xdr:cNvPr>
        <xdr:cNvSpPr txBox="1"/>
      </xdr:nvSpPr>
      <xdr:spPr bwMode="auto">
        <a:xfrm>
          <a:off x="1041365" y="1841754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184" name="Text Box 34">
          <a:extLst>
            <a:ext uri="{FF2B5EF4-FFF2-40B4-BE49-F238E27FC236}">
              <a16:creationId xmlns:a16="http://schemas.microsoft.com/office/drawing/2014/main" id="{D558E6AF-A9D1-451D-B342-AD6409B118F4}"/>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185" name="Text Box 35">
          <a:extLst>
            <a:ext uri="{FF2B5EF4-FFF2-40B4-BE49-F238E27FC236}">
              <a16:creationId xmlns:a16="http://schemas.microsoft.com/office/drawing/2014/main" id="{B3D5BAD4-6784-4D98-94B5-25A0652B2528}"/>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186" name="Text Box 36">
          <a:extLst>
            <a:ext uri="{FF2B5EF4-FFF2-40B4-BE49-F238E27FC236}">
              <a16:creationId xmlns:a16="http://schemas.microsoft.com/office/drawing/2014/main" id="{BAD0051B-76D0-4C9F-83E0-F2E42CA390ED}"/>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4ACD33AC-8804-4644-B5A4-E8E47406BB0A}"/>
            </a:ext>
          </a:extLst>
        </xdr:cNvPr>
        <xdr:cNvSpPr txBox="1"/>
      </xdr:nvSpPr>
      <xdr:spPr bwMode="auto">
        <a:xfrm>
          <a:off x="9544" y="144551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FB1F9E81-CD6A-4447-BDBA-DBA62C549B58}"/>
            </a:ext>
          </a:extLst>
        </xdr:cNvPr>
        <xdr:cNvSpPr txBox="1"/>
      </xdr:nvSpPr>
      <xdr:spPr bwMode="auto">
        <a:xfrm>
          <a:off x="9544" y="184175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2811780</xdr:colOff>
      <xdr:row>49</xdr:row>
      <xdr:rowOff>121920</xdr:rowOff>
    </xdr:to>
    <xdr:sp macro="" textlink="">
      <xdr:nvSpPr>
        <xdr:cNvPr id="189" name="Rectangle 39">
          <a:extLst>
            <a:ext uri="{FF2B5EF4-FFF2-40B4-BE49-F238E27FC236}">
              <a16:creationId xmlns:a16="http://schemas.microsoft.com/office/drawing/2014/main" id="{39ECEF91-1552-4F37-8637-00A992EF308F}"/>
            </a:ext>
          </a:extLst>
        </xdr:cNvPr>
        <xdr:cNvSpPr>
          <a:spLocks noChangeArrowheads="1"/>
        </xdr:cNvSpPr>
      </xdr:nvSpPr>
      <xdr:spPr bwMode="auto">
        <a:xfrm>
          <a:off x="1135380" y="1133856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01AE55AE-D395-4E09-8F2A-7DFEABD47AB3}"/>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191" name="Text Box 41">
          <a:extLst>
            <a:ext uri="{FF2B5EF4-FFF2-40B4-BE49-F238E27FC236}">
              <a16:creationId xmlns:a16="http://schemas.microsoft.com/office/drawing/2014/main" id="{7E5C09BA-1E66-4828-B1DC-52D6E3A16C82}"/>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192" name="Text Box 42">
          <a:extLst>
            <a:ext uri="{FF2B5EF4-FFF2-40B4-BE49-F238E27FC236}">
              <a16:creationId xmlns:a16="http://schemas.microsoft.com/office/drawing/2014/main" id="{A580447E-38AC-4AEE-91BB-DF96A78C1875}"/>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193" name="Text Box 43">
          <a:extLst>
            <a:ext uri="{FF2B5EF4-FFF2-40B4-BE49-F238E27FC236}">
              <a16:creationId xmlns:a16="http://schemas.microsoft.com/office/drawing/2014/main" id="{3F497DAF-E25B-4F11-B558-ABBE21A2072B}"/>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73</xdr:row>
      <xdr:rowOff>0</xdr:rowOff>
    </xdr:from>
    <xdr:to>
      <xdr:col>10</xdr:col>
      <xdr:colOff>286122</xdr:colOff>
      <xdr:row>73</xdr:row>
      <xdr:rowOff>0</xdr:rowOff>
    </xdr:to>
    <xdr:sp macro="" textlink="">
      <xdr:nvSpPr>
        <xdr:cNvPr id="194" name="Text Box 44">
          <a:extLst>
            <a:ext uri="{FF2B5EF4-FFF2-40B4-BE49-F238E27FC236}">
              <a16:creationId xmlns:a16="http://schemas.microsoft.com/office/drawing/2014/main" id="{F56AF4E9-92E8-4D99-B41E-291E7EDBFB96}"/>
            </a:ext>
          </a:extLst>
        </xdr:cNvPr>
        <xdr:cNvSpPr txBox="1"/>
      </xdr:nvSpPr>
      <xdr:spPr bwMode="auto">
        <a:xfrm>
          <a:off x="14133009" y="1942338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75</xdr:row>
      <xdr:rowOff>0</xdr:rowOff>
    </xdr:from>
    <xdr:to>
      <xdr:col>4</xdr:col>
      <xdr:colOff>2058224</xdr:colOff>
      <xdr:row>75</xdr:row>
      <xdr:rowOff>0</xdr:rowOff>
    </xdr:to>
    <xdr:sp macro="" textlink="">
      <xdr:nvSpPr>
        <xdr:cNvPr id="195" name="Text Box 45">
          <a:extLst>
            <a:ext uri="{FF2B5EF4-FFF2-40B4-BE49-F238E27FC236}">
              <a16:creationId xmlns:a16="http://schemas.microsoft.com/office/drawing/2014/main" id="{ACDAC4EC-1F9F-4145-A96F-F50F54523530}"/>
            </a:ext>
          </a:extLst>
        </xdr:cNvPr>
        <xdr:cNvSpPr txBox="1"/>
      </xdr:nvSpPr>
      <xdr:spPr bwMode="auto">
        <a:xfrm>
          <a:off x="7332725" y="1992630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76</xdr:row>
      <xdr:rowOff>0</xdr:rowOff>
    </xdr:from>
    <xdr:to>
      <xdr:col>1</xdr:col>
      <xdr:colOff>1393215</xdr:colOff>
      <xdr:row>76</xdr:row>
      <xdr:rowOff>0</xdr:rowOff>
    </xdr:to>
    <xdr:sp macro="" textlink="">
      <xdr:nvSpPr>
        <xdr:cNvPr id="196" name="Text Box 46">
          <a:extLst>
            <a:ext uri="{FF2B5EF4-FFF2-40B4-BE49-F238E27FC236}">
              <a16:creationId xmlns:a16="http://schemas.microsoft.com/office/drawing/2014/main" id="{FE6C6320-47E5-4746-8A0A-719D98EC69AB}"/>
            </a:ext>
          </a:extLst>
        </xdr:cNvPr>
        <xdr:cNvSpPr txBox="1"/>
      </xdr:nvSpPr>
      <xdr:spPr bwMode="auto">
        <a:xfrm>
          <a:off x="1041365" y="201777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197" name="Text Box 47">
          <a:extLst>
            <a:ext uri="{FF2B5EF4-FFF2-40B4-BE49-F238E27FC236}">
              <a16:creationId xmlns:a16="http://schemas.microsoft.com/office/drawing/2014/main" id="{C33AA05B-C4D5-4B1E-B242-9F0F3BDE14A2}"/>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198" name="Text Box 48">
          <a:extLst>
            <a:ext uri="{FF2B5EF4-FFF2-40B4-BE49-F238E27FC236}">
              <a16:creationId xmlns:a16="http://schemas.microsoft.com/office/drawing/2014/main" id="{B5A7B3C2-0A16-428D-BC44-27335E1C9AB2}"/>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199" name="Text Box 49">
          <a:extLst>
            <a:ext uri="{FF2B5EF4-FFF2-40B4-BE49-F238E27FC236}">
              <a16:creationId xmlns:a16="http://schemas.microsoft.com/office/drawing/2014/main" id="{CB6DA84A-EBC6-4C21-AA85-5FC371D56204}"/>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FE7AB539-7BEF-4BB7-8AE4-D36E61506FD3}"/>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2781717</xdr:colOff>
      <xdr:row>1</xdr:row>
      <xdr:rowOff>0</xdr:rowOff>
    </xdr:from>
    <xdr:to>
      <xdr:col>6</xdr:col>
      <xdr:colOff>422080</xdr:colOff>
      <xdr:row>1</xdr:row>
      <xdr:rowOff>0</xdr:rowOff>
    </xdr:to>
    <xdr:sp macro="" textlink="">
      <xdr:nvSpPr>
        <xdr:cNvPr id="2" name="Text Box 13">
          <a:extLst>
            <a:ext uri="{FF2B5EF4-FFF2-40B4-BE49-F238E27FC236}">
              <a16:creationId xmlns:a16="http://schemas.microsoft.com/office/drawing/2014/main" id="{FABF9483-3DB8-4597-9CEB-47DA004344F1}"/>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3" name="Text Box 14">
          <a:extLst>
            <a:ext uri="{FF2B5EF4-FFF2-40B4-BE49-F238E27FC236}">
              <a16:creationId xmlns:a16="http://schemas.microsoft.com/office/drawing/2014/main" id="{6CA52204-715B-4673-9953-366127702A5E}"/>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4" name="Text Box 15">
          <a:extLst>
            <a:ext uri="{FF2B5EF4-FFF2-40B4-BE49-F238E27FC236}">
              <a16:creationId xmlns:a16="http://schemas.microsoft.com/office/drawing/2014/main" id="{420053E2-1B54-4D65-910F-61E990AF50D6}"/>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1</xdr:row>
      <xdr:rowOff>0</xdr:rowOff>
    </xdr:from>
    <xdr:to>
      <xdr:col>10</xdr:col>
      <xdr:colOff>283846</xdr:colOff>
      <xdr:row>1</xdr:row>
      <xdr:rowOff>0</xdr:rowOff>
    </xdr:to>
    <xdr:sp macro="" textlink="">
      <xdr:nvSpPr>
        <xdr:cNvPr id="5" name="Text Box 16">
          <a:extLst>
            <a:ext uri="{FF2B5EF4-FFF2-40B4-BE49-F238E27FC236}">
              <a16:creationId xmlns:a16="http://schemas.microsoft.com/office/drawing/2014/main" id="{2407971A-10A0-4C28-8F9E-3E9E414F7C6A}"/>
            </a:ext>
          </a:extLst>
        </xdr:cNvPr>
        <xdr:cNvSpPr txBox="1"/>
      </xdr:nvSpPr>
      <xdr:spPr bwMode="auto">
        <a:xfrm>
          <a:off x="14123810" y="25146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1</xdr:row>
      <xdr:rowOff>0</xdr:rowOff>
    </xdr:from>
    <xdr:to>
      <xdr:col>4</xdr:col>
      <xdr:colOff>2047437</xdr:colOff>
      <xdr:row>1</xdr:row>
      <xdr:rowOff>0</xdr:rowOff>
    </xdr:to>
    <xdr:sp macro="" textlink="">
      <xdr:nvSpPr>
        <xdr:cNvPr id="6" name="Text Box 17">
          <a:extLst>
            <a:ext uri="{FF2B5EF4-FFF2-40B4-BE49-F238E27FC236}">
              <a16:creationId xmlns:a16="http://schemas.microsoft.com/office/drawing/2014/main" id="{5C7A5A9D-66F0-4008-BC06-DC1B3A1E494A}"/>
            </a:ext>
          </a:extLst>
        </xdr:cNvPr>
        <xdr:cNvSpPr txBox="1"/>
      </xdr:nvSpPr>
      <xdr:spPr bwMode="auto">
        <a:xfrm>
          <a:off x="7341379" y="25146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1</xdr:row>
      <xdr:rowOff>0</xdr:rowOff>
    </xdr:from>
    <xdr:to>
      <xdr:col>1</xdr:col>
      <xdr:colOff>1373132</xdr:colOff>
      <xdr:row>1</xdr:row>
      <xdr:rowOff>0</xdr:rowOff>
    </xdr:to>
    <xdr:sp macro="" textlink="">
      <xdr:nvSpPr>
        <xdr:cNvPr id="7" name="Text Box 18">
          <a:extLst>
            <a:ext uri="{FF2B5EF4-FFF2-40B4-BE49-F238E27FC236}">
              <a16:creationId xmlns:a16="http://schemas.microsoft.com/office/drawing/2014/main" id="{1DA04C60-6B92-4237-82F0-EA83554725C1}"/>
            </a:ext>
          </a:extLst>
        </xdr:cNvPr>
        <xdr:cNvSpPr txBox="1"/>
      </xdr:nvSpPr>
      <xdr:spPr bwMode="auto">
        <a:xfrm>
          <a:off x="1032064" y="25146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8" name="Text Box 19">
          <a:extLst>
            <a:ext uri="{FF2B5EF4-FFF2-40B4-BE49-F238E27FC236}">
              <a16:creationId xmlns:a16="http://schemas.microsoft.com/office/drawing/2014/main" id="{633FAB7F-3CF9-4C35-A7B1-EA545CD580AD}"/>
            </a:ext>
          </a:extLst>
        </xdr:cNvPr>
        <xdr:cNvSpPr txBox="1"/>
      </xdr:nvSpPr>
      <xdr:spPr bwMode="auto">
        <a:xfrm>
          <a:off x="7411752" y="25146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9" name="Text Box 20">
          <a:extLst>
            <a:ext uri="{FF2B5EF4-FFF2-40B4-BE49-F238E27FC236}">
              <a16:creationId xmlns:a16="http://schemas.microsoft.com/office/drawing/2014/main" id="{42BDE574-547D-40DB-98E6-8AE82A69D537}"/>
            </a:ext>
          </a:extLst>
        </xdr:cNvPr>
        <xdr:cNvSpPr txBox="1"/>
      </xdr:nvSpPr>
      <xdr:spPr bwMode="auto">
        <a:xfrm>
          <a:off x="7411752" y="25146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10" name="Text Box 21">
          <a:extLst>
            <a:ext uri="{FF2B5EF4-FFF2-40B4-BE49-F238E27FC236}">
              <a16:creationId xmlns:a16="http://schemas.microsoft.com/office/drawing/2014/main" id="{0820816B-8728-4E96-BB28-E0F1CB8C4E99}"/>
            </a:ext>
          </a:extLst>
        </xdr:cNvPr>
        <xdr:cNvSpPr txBox="1"/>
      </xdr:nvSpPr>
      <xdr:spPr bwMode="auto">
        <a:xfrm>
          <a:off x="7411752" y="25146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92109BFE-D847-408E-9993-281C37AEA47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12" name="Text Box 23">
          <a:extLst>
            <a:ext uri="{FF2B5EF4-FFF2-40B4-BE49-F238E27FC236}">
              <a16:creationId xmlns:a16="http://schemas.microsoft.com/office/drawing/2014/main" id="{8C0600DA-DD15-472B-98D1-4F40309E5B6C}"/>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13" name="Text Box 24">
          <a:extLst>
            <a:ext uri="{FF2B5EF4-FFF2-40B4-BE49-F238E27FC236}">
              <a16:creationId xmlns:a16="http://schemas.microsoft.com/office/drawing/2014/main" id="{DEA84A82-39A8-485C-AB01-51074E037DD9}"/>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14" name="Text Box 25">
          <a:extLst>
            <a:ext uri="{FF2B5EF4-FFF2-40B4-BE49-F238E27FC236}">
              <a16:creationId xmlns:a16="http://schemas.microsoft.com/office/drawing/2014/main" id="{576A8774-FBF4-44C1-8006-5CF3B6F20821}"/>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2</xdr:row>
      <xdr:rowOff>0</xdr:rowOff>
    </xdr:from>
    <xdr:to>
      <xdr:col>10</xdr:col>
      <xdr:colOff>283846</xdr:colOff>
      <xdr:row>2</xdr:row>
      <xdr:rowOff>0</xdr:rowOff>
    </xdr:to>
    <xdr:sp macro="" textlink="">
      <xdr:nvSpPr>
        <xdr:cNvPr id="15" name="Text Box 26">
          <a:extLst>
            <a:ext uri="{FF2B5EF4-FFF2-40B4-BE49-F238E27FC236}">
              <a16:creationId xmlns:a16="http://schemas.microsoft.com/office/drawing/2014/main" id="{9684AB90-7168-42EF-BC66-C401D491278B}"/>
            </a:ext>
          </a:extLst>
        </xdr:cNvPr>
        <xdr:cNvSpPr txBox="1"/>
      </xdr:nvSpPr>
      <xdr:spPr bwMode="auto">
        <a:xfrm>
          <a:off x="14123810" y="50292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2</xdr:row>
      <xdr:rowOff>0</xdr:rowOff>
    </xdr:from>
    <xdr:to>
      <xdr:col>4</xdr:col>
      <xdr:colOff>2047437</xdr:colOff>
      <xdr:row>2</xdr:row>
      <xdr:rowOff>0</xdr:rowOff>
    </xdr:to>
    <xdr:sp macro="" textlink="">
      <xdr:nvSpPr>
        <xdr:cNvPr id="16" name="Text Box 27">
          <a:extLst>
            <a:ext uri="{FF2B5EF4-FFF2-40B4-BE49-F238E27FC236}">
              <a16:creationId xmlns:a16="http://schemas.microsoft.com/office/drawing/2014/main" id="{A9A84302-DC70-44E8-A1C1-739058668DA1}"/>
            </a:ext>
          </a:extLst>
        </xdr:cNvPr>
        <xdr:cNvSpPr txBox="1"/>
      </xdr:nvSpPr>
      <xdr:spPr bwMode="auto">
        <a:xfrm>
          <a:off x="7341379" y="50292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2</xdr:row>
      <xdr:rowOff>0</xdr:rowOff>
    </xdr:from>
    <xdr:to>
      <xdr:col>1</xdr:col>
      <xdr:colOff>1373132</xdr:colOff>
      <xdr:row>2</xdr:row>
      <xdr:rowOff>0</xdr:rowOff>
    </xdr:to>
    <xdr:sp macro="" textlink="">
      <xdr:nvSpPr>
        <xdr:cNvPr id="17" name="Text Box 28">
          <a:extLst>
            <a:ext uri="{FF2B5EF4-FFF2-40B4-BE49-F238E27FC236}">
              <a16:creationId xmlns:a16="http://schemas.microsoft.com/office/drawing/2014/main" id="{21B5060E-AB94-43C2-BBB0-9D32713B653E}"/>
            </a:ext>
          </a:extLst>
        </xdr:cNvPr>
        <xdr:cNvSpPr txBox="1"/>
      </xdr:nvSpPr>
      <xdr:spPr bwMode="auto">
        <a:xfrm>
          <a:off x="1032064" y="50292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18" name="Text Box 29">
          <a:extLst>
            <a:ext uri="{FF2B5EF4-FFF2-40B4-BE49-F238E27FC236}">
              <a16:creationId xmlns:a16="http://schemas.microsoft.com/office/drawing/2014/main" id="{B5F58E17-B396-4345-8C74-CCFBFF49A4D9}"/>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19" name="Text Box 30">
          <a:extLst>
            <a:ext uri="{FF2B5EF4-FFF2-40B4-BE49-F238E27FC236}">
              <a16:creationId xmlns:a16="http://schemas.microsoft.com/office/drawing/2014/main" id="{36AB6ABD-83C2-4B05-A005-6960C8DC0D66}"/>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20" name="Text Box 31">
          <a:extLst>
            <a:ext uri="{FF2B5EF4-FFF2-40B4-BE49-F238E27FC236}">
              <a16:creationId xmlns:a16="http://schemas.microsoft.com/office/drawing/2014/main" id="{BD90617C-962E-443B-A769-3887F6D3777F}"/>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76757816-552F-4B02-8E08-0C4B9CC67040}"/>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2</xdr:row>
      <xdr:rowOff>0</xdr:rowOff>
    </xdr:from>
    <xdr:to>
      <xdr:col>6</xdr:col>
      <xdr:colOff>835351</xdr:colOff>
      <xdr:row>2</xdr:row>
      <xdr:rowOff>0</xdr:rowOff>
    </xdr:to>
    <xdr:sp macro="" textlink="">
      <xdr:nvSpPr>
        <xdr:cNvPr id="22" name="Text Box 33">
          <a:extLst>
            <a:ext uri="{FF2B5EF4-FFF2-40B4-BE49-F238E27FC236}">
              <a16:creationId xmlns:a16="http://schemas.microsoft.com/office/drawing/2014/main" id="{C67F658A-5D36-40BE-B607-509216FEDAB7}"/>
            </a:ext>
          </a:extLst>
        </xdr:cNvPr>
        <xdr:cNvSpPr txBox="1"/>
      </xdr:nvSpPr>
      <xdr:spPr bwMode="auto">
        <a:xfrm>
          <a:off x="12030298" y="502920"/>
          <a:ext cx="5017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1488650</xdr:colOff>
      <xdr:row>2</xdr:row>
      <xdr:rowOff>0</xdr:rowOff>
    </xdr:from>
    <xdr:to>
      <xdr:col>4</xdr:col>
      <xdr:colOff>2027475</xdr:colOff>
      <xdr:row>2</xdr:row>
      <xdr:rowOff>0</xdr:rowOff>
    </xdr:to>
    <xdr:sp macro="" textlink="">
      <xdr:nvSpPr>
        <xdr:cNvPr id="23" name="Text Box 34">
          <a:extLst>
            <a:ext uri="{FF2B5EF4-FFF2-40B4-BE49-F238E27FC236}">
              <a16:creationId xmlns:a16="http://schemas.microsoft.com/office/drawing/2014/main" id="{EF8C4A21-CE93-4E2B-815E-16C1537D35FE}"/>
            </a:ext>
          </a:extLst>
        </xdr:cNvPr>
        <xdr:cNvSpPr txBox="1"/>
      </xdr:nvSpPr>
      <xdr:spPr bwMode="auto">
        <a:xfrm>
          <a:off x="7272230" y="502920"/>
          <a:ext cx="5388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24" name="Text Box 35">
          <a:extLst>
            <a:ext uri="{FF2B5EF4-FFF2-40B4-BE49-F238E27FC236}">
              <a16:creationId xmlns:a16="http://schemas.microsoft.com/office/drawing/2014/main" id="{8740E83D-A60F-4D04-A077-0922FD1D9420}"/>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25" name="Text Box 36">
          <a:extLst>
            <a:ext uri="{FF2B5EF4-FFF2-40B4-BE49-F238E27FC236}">
              <a16:creationId xmlns:a16="http://schemas.microsoft.com/office/drawing/2014/main" id="{AE43D273-D8C3-44C9-867D-6E99C8F50C2D}"/>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26" name="Text Box 37">
          <a:extLst>
            <a:ext uri="{FF2B5EF4-FFF2-40B4-BE49-F238E27FC236}">
              <a16:creationId xmlns:a16="http://schemas.microsoft.com/office/drawing/2014/main" id="{0CEA7A41-14D5-4C8D-AD60-72A66EA08BD2}"/>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27" name="Text Box 38">
          <a:extLst>
            <a:ext uri="{FF2B5EF4-FFF2-40B4-BE49-F238E27FC236}">
              <a16:creationId xmlns:a16="http://schemas.microsoft.com/office/drawing/2014/main" id="{D7AC96B7-E662-4567-BB10-A07862C20A1E}"/>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985C4FE9-AF02-447D-8E35-3CCDD247B4FE}"/>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29" name="Text Box 40">
          <a:extLst>
            <a:ext uri="{FF2B5EF4-FFF2-40B4-BE49-F238E27FC236}">
              <a16:creationId xmlns:a16="http://schemas.microsoft.com/office/drawing/2014/main" id="{28EFDA2F-967F-4CAD-B195-6DF286A4C057}"/>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30" name="Text Box 41">
          <a:extLst>
            <a:ext uri="{FF2B5EF4-FFF2-40B4-BE49-F238E27FC236}">
              <a16:creationId xmlns:a16="http://schemas.microsoft.com/office/drawing/2014/main" id="{1896C56C-E695-4993-BBD7-9B2E552BAB03}"/>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31" name="Text Box 42">
          <a:extLst>
            <a:ext uri="{FF2B5EF4-FFF2-40B4-BE49-F238E27FC236}">
              <a16:creationId xmlns:a16="http://schemas.microsoft.com/office/drawing/2014/main" id="{308A614D-B52A-485F-9234-C68BFC86F126}"/>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2</xdr:row>
      <xdr:rowOff>0</xdr:rowOff>
    </xdr:from>
    <xdr:to>
      <xdr:col>10</xdr:col>
      <xdr:colOff>283846</xdr:colOff>
      <xdr:row>2</xdr:row>
      <xdr:rowOff>0</xdr:rowOff>
    </xdr:to>
    <xdr:sp macro="" textlink="">
      <xdr:nvSpPr>
        <xdr:cNvPr id="32" name="Text Box 43">
          <a:extLst>
            <a:ext uri="{FF2B5EF4-FFF2-40B4-BE49-F238E27FC236}">
              <a16:creationId xmlns:a16="http://schemas.microsoft.com/office/drawing/2014/main" id="{2F01B468-BCA5-46EB-84E8-95CF7AC5F7BA}"/>
            </a:ext>
          </a:extLst>
        </xdr:cNvPr>
        <xdr:cNvSpPr txBox="1"/>
      </xdr:nvSpPr>
      <xdr:spPr bwMode="auto">
        <a:xfrm>
          <a:off x="14123810" y="50292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2</xdr:row>
      <xdr:rowOff>0</xdr:rowOff>
    </xdr:from>
    <xdr:to>
      <xdr:col>4</xdr:col>
      <xdr:colOff>2047437</xdr:colOff>
      <xdr:row>2</xdr:row>
      <xdr:rowOff>0</xdr:rowOff>
    </xdr:to>
    <xdr:sp macro="" textlink="">
      <xdr:nvSpPr>
        <xdr:cNvPr id="33" name="Text Box 44">
          <a:extLst>
            <a:ext uri="{FF2B5EF4-FFF2-40B4-BE49-F238E27FC236}">
              <a16:creationId xmlns:a16="http://schemas.microsoft.com/office/drawing/2014/main" id="{2C0F160A-B41D-4E2B-A654-4ADDFFD31F25}"/>
            </a:ext>
          </a:extLst>
        </xdr:cNvPr>
        <xdr:cNvSpPr txBox="1"/>
      </xdr:nvSpPr>
      <xdr:spPr bwMode="auto">
        <a:xfrm>
          <a:off x="7341379" y="50292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2</xdr:row>
      <xdr:rowOff>0</xdr:rowOff>
    </xdr:from>
    <xdr:to>
      <xdr:col>1</xdr:col>
      <xdr:colOff>1373132</xdr:colOff>
      <xdr:row>2</xdr:row>
      <xdr:rowOff>0</xdr:rowOff>
    </xdr:to>
    <xdr:sp macro="" textlink="">
      <xdr:nvSpPr>
        <xdr:cNvPr id="34" name="Text Box 45">
          <a:extLst>
            <a:ext uri="{FF2B5EF4-FFF2-40B4-BE49-F238E27FC236}">
              <a16:creationId xmlns:a16="http://schemas.microsoft.com/office/drawing/2014/main" id="{5F454325-0BD9-4884-941F-B34B30611D30}"/>
            </a:ext>
          </a:extLst>
        </xdr:cNvPr>
        <xdr:cNvSpPr txBox="1"/>
      </xdr:nvSpPr>
      <xdr:spPr bwMode="auto">
        <a:xfrm>
          <a:off x="1032064" y="50292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5" name="Text Box 46">
          <a:extLst>
            <a:ext uri="{FF2B5EF4-FFF2-40B4-BE49-F238E27FC236}">
              <a16:creationId xmlns:a16="http://schemas.microsoft.com/office/drawing/2014/main" id="{29AE96CD-3966-4C84-BBC8-8BD00F7D451B}"/>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6" name="Text Box 47">
          <a:extLst>
            <a:ext uri="{FF2B5EF4-FFF2-40B4-BE49-F238E27FC236}">
              <a16:creationId xmlns:a16="http://schemas.microsoft.com/office/drawing/2014/main" id="{E4F4438E-5670-4D9B-B3C9-70075F2BD173}"/>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7" name="Text Box 48">
          <a:extLst>
            <a:ext uri="{FF2B5EF4-FFF2-40B4-BE49-F238E27FC236}">
              <a16:creationId xmlns:a16="http://schemas.microsoft.com/office/drawing/2014/main" id="{5F630CF5-F7FF-4D77-BD45-B3C4D802EFED}"/>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6044FDA4-410E-4CC7-B454-2DAAF3DD7DB5}"/>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459654F9-2F5C-4166-9F4B-29FCF5D80801}"/>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A95EB16D-9EB9-4436-B5B8-29FA96CD9E46}"/>
            </a:ext>
          </a:extLst>
        </xdr:cNvPr>
        <xdr:cNvSpPr txBox="1"/>
      </xdr:nvSpPr>
      <xdr:spPr bwMode="auto">
        <a:xfrm>
          <a:off x="9544" y="80543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422080</xdr:colOff>
      <xdr:row>40</xdr:row>
      <xdr:rowOff>0</xdr:rowOff>
    </xdr:to>
    <xdr:sp macro="" textlink="">
      <xdr:nvSpPr>
        <xdr:cNvPr id="41" name="Text Box 53">
          <a:extLst>
            <a:ext uri="{FF2B5EF4-FFF2-40B4-BE49-F238E27FC236}">
              <a16:creationId xmlns:a16="http://schemas.microsoft.com/office/drawing/2014/main" id="{CA63F9B2-2310-4B18-A9B3-0A113A0F429B}"/>
            </a:ext>
          </a:extLst>
        </xdr:cNvPr>
        <xdr:cNvSpPr txBox="1"/>
      </xdr:nvSpPr>
      <xdr:spPr bwMode="auto">
        <a:xfrm>
          <a:off x="11598057" y="105689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422080</xdr:colOff>
      <xdr:row>40</xdr:row>
      <xdr:rowOff>0</xdr:rowOff>
    </xdr:to>
    <xdr:sp macro="" textlink="">
      <xdr:nvSpPr>
        <xdr:cNvPr id="42" name="Text Box 54">
          <a:extLst>
            <a:ext uri="{FF2B5EF4-FFF2-40B4-BE49-F238E27FC236}">
              <a16:creationId xmlns:a16="http://schemas.microsoft.com/office/drawing/2014/main" id="{C2F05E9C-646E-43E1-86D5-A1482DF3CD33}"/>
            </a:ext>
          </a:extLst>
        </xdr:cNvPr>
        <xdr:cNvSpPr txBox="1"/>
      </xdr:nvSpPr>
      <xdr:spPr bwMode="auto">
        <a:xfrm>
          <a:off x="11598057" y="105689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422080</xdr:colOff>
      <xdr:row>40</xdr:row>
      <xdr:rowOff>0</xdr:rowOff>
    </xdr:to>
    <xdr:sp macro="" textlink="">
      <xdr:nvSpPr>
        <xdr:cNvPr id="43" name="Text Box 55">
          <a:extLst>
            <a:ext uri="{FF2B5EF4-FFF2-40B4-BE49-F238E27FC236}">
              <a16:creationId xmlns:a16="http://schemas.microsoft.com/office/drawing/2014/main" id="{65479FFC-1B75-4755-AA12-5E8BB0F9ED73}"/>
            </a:ext>
          </a:extLst>
        </xdr:cNvPr>
        <xdr:cNvSpPr txBox="1"/>
      </xdr:nvSpPr>
      <xdr:spPr bwMode="auto">
        <a:xfrm>
          <a:off x="11598057" y="105689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40</xdr:row>
      <xdr:rowOff>0</xdr:rowOff>
    </xdr:from>
    <xdr:to>
      <xdr:col>10</xdr:col>
      <xdr:colOff>283846</xdr:colOff>
      <xdr:row>40</xdr:row>
      <xdr:rowOff>0</xdr:rowOff>
    </xdr:to>
    <xdr:sp macro="" textlink="">
      <xdr:nvSpPr>
        <xdr:cNvPr id="44" name="Text Box 56">
          <a:extLst>
            <a:ext uri="{FF2B5EF4-FFF2-40B4-BE49-F238E27FC236}">
              <a16:creationId xmlns:a16="http://schemas.microsoft.com/office/drawing/2014/main" id="{644150A5-258E-4BE7-B774-DCED3223EA09}"/>
            </a:ext>
          </a:extLst>
        </xdr:cNvPr>
        <xdr:cNvSpPr txBox="1"/>
      </xdr:nvSpPr>
      <xdr:spPr bwMode="auto">
        <a:xfrm>
          <a:off x="14123810" y="1056894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40</xdr:row>
      <xdr:rowOff>0</xdr:rowOff>
    </xdr:from>
    <xdr:to>
      <xdr:col>4</xdr:col>
      <xdr:colOff>2047437</xdr:colOff>
      <xdr:row>40</xdr:row>
      <xdr:rowOff>0</xdr:rowOff>
    </xdr:to>
    <xdr:sp macro="" textlink="">
      <xdr:nvSpPr>
        <xdr:cNvPr id="45" name="Text Box 57">
          <a:extLst>
            <a:ext uri="{FF2B5EF4-FFF2-40B4-BE49-F238E27FC236}">
              <a16:creationId xmlns:a16="http://schemas.microsoft.com/office/drawing/2014/main" id="{B649F420-BCE7-4D7A-B7FD-C9A212239337}"/>
            </a:ext>
          </a:extLst>
        </xdr:cNvPr>
        <xdr:cNvSpPr txBox="1"/>
      </xdr:nvSpPr>
      <xdr:spPr bwMode="auto">
        <a:xfrm>
          <a:off x="7341379" y="1056894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40</xdr:row>
      <xdr:rowOff>0</xdr:rowOff>
    </xdr:from>
    <xdr:to>
      <xdr:col>1</xdr:col>
      <xdr:colOff>1373132</xdr:colOff>
      <xdr:row>40</xdr:row>
      <xdr:rowOff>0</xdr:rowOff>
    </xdr:to>
    <xdr:sp macro="" textlink="">
      <xdr:nvSpPr>
        <xdr:cNvPr id="46" name="Text Box 58">
          <a:extLst>
            <a:ext uri="{FF2B5EF4-FFF2-40B4-BE49-F238E27FC236}">
              <a16:creationId xmlns:a16="http://schemas.microsoft.com/office/drawing/2014/main" id="{15CC71FC-171A-492D-A7C3-55E3DD3C392D}"/>
            </a:ext>
          </a:extLst>
        </xdr:cNvPr>
        <xdr:cNvSpPr txBox="1"/>
      </xdr:nvSpPr>
      <xdr:spPr bwMode="auto">
        <a:xfrm>
          <a:off x="1032064" y="1056894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47" name="Text Box 59">
          <a:extLst>
            <a:ext uri="{FF2B5EF4-FFF2-40B4-BE49-F238E27FC236}">
              <a16:creationId xmlns:a16="http://schemas.microsoft.com/office/drawing/2014/main" id="{901ECB98-83EF-44EA-B9DA-F0C76C89E9B6}"/>
            </a:ext>
          </a:extLst>
        </xdr:cNvPr>
        <xdr:cNvSpPr txBox="1"/>
      </xdr:nvSpPr>
      <xdr:spPr bwMode="auto">
        <a:xfrm>
          <a:off x="7411752" y="1056894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48" name="Text Box 60">
          <a:extLst>
            <a:ext uri="{FF2B5EF4-FFF2-40B4-BE49-F238E27FC236}">
              <a16:creationId xmlns:a16="http://schemas.microsoft.com/office/drawing/2014/main" id="{34F5DB0A-BDD1-4CA9-83CD-F1A2BEAA6B17}"/>
            </a:ext>
          </a:extLst>
        </xdr:cNvPr>
        <xdr:cNvSpPr txBox="1"/>
      </xdr:nvSpPr>
      <xdr:spPr bwMode="auto">
        <a:xfrm>
          <a:off x="7411752" y="1056894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49" name="Text Box 61">
          <a:extLst>
            <a:ext uri="{FF2B5EF4-FFF2-40B4-BE49-F238E27FC236}">
              <a16:creationId xmlns:a16="http://schemas.microsoft.com/office/drawing/2014/main" id="{5E164AEB-8BD8-4B6F-A4B5-19F69D6DA5E1}"/>
            </a:ext>
          </a:extLst>
        </xdr:cNvPr>
        <xdr:cNvSpPr txBox="1"/>
      </xdr:nvSpPr>
      <xdr:spPr bwMode="auto">
        <a:xfrm>
          <a:off x="7411752" y="1056894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8DCC0088-F84B-41B1-AE88-EC59F9A2C82D}"/>
            </a:ext>
          </a:extLst>
        </xdr:cNvPr>
        <xdr:cNvSpPr txBox="1"/>
      </xdr:nvSpPr>
      <xdr:spPr bwMode="auto">
        <a:xfrm>
          <a:off x="9544" y="105689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982980</xdr:colOff>
      <xdr:row>26</xdr:row>
      <xdr:rowOff>182880</xdr:rowOff>
    </xdr:from>
    <xdr:to>
      <xdr:col>5</xdr:col>
      <xdr:colOff>2819400</xdr:colOff>
      <xdr:row>33</xdr:row>
      <xdr:rowOff>121920</xdr:rowOff>
    </xdr:to>
    <xdr:sp macro="" textlink="">
      <xdr:nvSpPr>
        <xdr:cNvPr id="51" name="Rectangle 63">
          <a:extLst>
            <a:ext uri="{FF2B5EF4-FFF2-40B4-BE49-F238E27FC236}">
              <a16:creationId xmlns:a16="http://schemas.microsoft.com/office/drawing/2014/main" id="{94535B95-8413-4B9B-AA1F-126C98BA3E3A}"/>
            </a:ext>
          </a:extLst>
        </xdr:cNvPr>
        <xdr:cNvSpPr>
          <a:spLocks noChangeArrowheads="1"/>
        </xdr:cNvSpPr>
      </xdr:nvSpPr>
      <xdr:spPr bwMode="auto">
        <a:xfrm>
          <a:off x="1143000" y="723138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2781717</xdr:colOff>
      <xdr:row>1</xdr:row>
      <xdr:rowOff>0</xdr:rowOff>
    </xdr:from>
    <xdr:to>
      <xdr:col>6</xdr:col>
      <xdr:colOff>422080</xdr:colOff>
      <xdr:row>1</xdr:row>
      <xdr:rowOff>0</xdr:rowOff>
    </xdr:to>
    <xdr:sp macro="" textlink="">
      <xdr:nvSpPr>
        <xdr:cNvPr id="52" name="Text Box 13">
          <a:extLst>
            <a:ext uri="{FF2B5EF4-FFF2-40B4-BE49-F238E27FC236}">
              <a16:creationId xmlns:a16="http://schemas.microsoft.com/office/drawing/2014/main" id="{C9A165C4-53AF-4DD7-B47D-C02A288C1027}"/>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53" name="Text Box 14">
          <a:extLst>
            <a:ext uri="{FF2B5EF4-FFF2-40B4-BE49-F238E27FC236}">
              <a16:creationId xmlns:a16="http://schemas.microsoft.com/office/drawing/2014/main" id="{C829849C-F995-4EDE-87BD-C869280EDE7A}"/>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54" name="Text Box 15">
          <a:extLst>
            <a:ext uri="{FF2B5EF4-FFF2-40B4-BE49-F238E27FC236}">
              <a16:creationId xmlns:a16="http://schemas.microsoft.com/office/drawing/2014/main" id="{6992B3BC-949C-4FD0-BAF4-AF0F9DA5B31E}"/>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1</xdr:row>
      <xdr:rowOff>0</xdr:rowOff>
    </xdr:from>
    <xdr:to>
      <xdr:col>10</xdr:col>
      <xdr:colOff>283846</xdr:colOff>
      <xdr:row>1</xdr:row>
      <xdr:rowOff>0</xdr:rowOff>
    </xdr:to>
    <xdr:sp macro="" textlink="">
      <xdr:nvSpPr>
        <xdr:cNvPr id="55" name="Text Box 16">
          <a:extLst>
            <a:ext uri="{FF2B5EF4-FFF2-40B4-BE49-F238E27FC236}">
              <a16:creationId xmlns:a16="http://schemas.microsoft.com/office/drawing/2014/main" id="{914CE038-09E6-46BF-B48A-4D1F40EB43D8}"/>
            </a:ext>
          </a:extLst>
        </xdr:cNvPr>
        <xdr:cNvSpPr txBox="1"/>
      </xdr:nvSpPr>
      <xdr:spPr bwMode="auto">
        <a:xfrm>
          <a:off x="14123810" y="25146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1</xdr:row>
      <xdr:rowOff>0</xdr:rowOff>
    </xdr:from>
    <xdr:to>
      <xdr:col>4</xdr:col>
      <xdr:colOff>2047437</xdr:colOff>
      <xdr:row>1</xdr:row>
      <xdr:rowOff>0</xdr:rowOff>
    </xdr:to>
    <xdr:sp macro="" textlink="">
      <xdr:nvSpPr>
        <xdr:cNvPr id="56" name="Text Box 17">
          <a:extLst>
            <a:ext uri="{FF2B5EF4-FFF2-40B4-BE49-F238E27FC236}">
              <a16:creationId xmlns:a16="http://schemas.microsoft.com/office/drawing/2014/main" id="{A734220B-4808-455C-A6C0-B4DC964E41DA}"/>
            </a:ext>
          </a:extLst>
        </xdr:cNvPr>
        <xdr:cNvSpPr txBox="1"/>
      </xdr:nvSpPr>
      <xdr:spPr bwMode="auto">
        <a:xfrm>
          <a:off x="7341379" y="25146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1</xdr:row>
      <xdr:rowOff>0</xdr:rowOff>
    </xdr:from>
    <xdr:to>
      <xdr:col>1</xdr:col>
      <xdr:colOff>1373132</xdr:colOff>
      <xdr:row>1</xdr:row>
      <xdr:rowOff>0</xdr:rowOff>
    </xdr:to>
    <xdr:sp macro="" textlink="">
      <xdr:nvSpPr>
        <xdr:cNvPr id="57" name="Text Box 18">
          <a:extLst>
            <a:ext uri="{FF2B5EF4-FFF2-40B4-BE49-F238E27FC236}">
              <a16:creationId xmlns:a16="http://schemas.microsoft.com/office/drawing/2014/main" id="{B85A02AC-E871-4714-9328-9860D4E20AA4}"/>
            </a:ext>
          </a:extLst>
        </xdr:cNvPr>
        <xdr:cNvSpPr txBox="1"/>
      </xdr:nvSpPr>
      <xdr:spPr bwMode="auto">
        <a:xfrm>
          <a:off x="1032064" y="25146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58" name="Text Box 19">
          <a:extLst>
            <a:ext uri="{FF2B5EF4-FFF2-40B4-BE49-F238E27FC236}">
              <a16:creationId xmlns:a16="http://schemas.microsoft.com/office/drawing/2014/main" id="{7FE99431-90EE-4E2B-9825-8867515FB84A}"/>
            </a:ext>
          </a:extLst>
        </xdr:cNvPr>
        <xdr:cNvSpPr txBox="1"/>
      </xdr:nvSpPr>
      <xdr:spPr bwMode="auto">
        <a:xfrm>
          <a:off x="7411752" y="25146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59" name="Text Box 20">
          <a:extLst>
            <a:ext uri="{FF2B5EF4-FFF2-40B4-BE49-F238E27FC236}">
              <a16:creationId xmlns:a16="http://schemas.microsoft.com/office/drawing/2014/main" id="{8F257CC8-A7AE-4B46-AF47-95E5F849E9A6}"/>
            </a:ext>
          </a:extLst>
        </xdr:cNvPr>
        <xdr:cNvSpPr txBox="1"/>
      </xdr:nvSpPr>
      <xdr:spPr bwMode="auto">
        <a:xfrm>
          <a:off x="7411752" y="25146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60" name="Text Box 21">
          <a:extLst>
            <a:ext uri="{FF2B5EF4-FFF2-40B4-BE49-F238E27FC236}">
              <a16:creationId xmlns:a16="http://schemas.microsoft.com/office/drawing/2014/main" id="{6C2947A5-DDA4-4E57-8E63-69EA8C9518ED}"/>
            </a:ext>
          </a:extLst>
        </xdr:cNvPr>
        <xdr:cNvSpPr txBox="1"/>
      </xdr:nvSpPr>
      <xdr:spPr bwMode="auto">
        <a:xfrm>
          <a:off x="7411752" y="25146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BED68082-73E7-4A99-94ED-86EC36B36B40}"/>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62" name="Text Box 23">
          <a:extLst>
            <a:ext uri="{FF2B5EF4-FFF2-40B4-BE49-F238E27FC236}">
              <a16:creationId xmlns:a16="http://schemas.microsoft.com/office/drawing/2014/main" id="{FAA21BD9-09D9-4E76-A61B-0C99817D8029}"/>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63" name="Text Box 24">
          <a:extLst>
            <a:ext uri="{FF2B5EF4-FFF2-40B4-BE49-F238E27FC236}">
              <a16:creationId xmlns:a16="http://schemas.microsoft.com/office/drawing/2014/main" id="{E2506042-C014-42FD-81B4-AB9B967B2501}"/>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64" name="Text Box 25">
          <a:extLst>
            <a:ext uri="{FF2B5EF4-FFF2-40B4-BE49-F238E27FC236}">
              <a16:creationId xmlns:a16="http://schemas.microsoft.com/office/drawing/2014/main" id="{77F2C32C-61DC-4526-A95B-30DE5F6B0183}"/>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2</xdr:row>
      <xdr:rowOff>0</xdr:rowOff>
    </xdr:from>
    <xdr:to>
      <xdr:col>10</xdr:col>
      <xdr:colOff>283846</xdr:colOff>
      <xdr:row>2</xdr:row>
      <xdr:rowOff>0</xdr:rowOff>
    </xdr:to>
    <xdr:sp macro="" textlink="">
      <xdr:nvSpPr>
        <xdr:cNvPr id="65" name="Text Box 26">
          <a:extLst>
            <a:ext uri="{FF2B5EF4-FFF2-40B4-BE49-F238E27FC236}">
              <a16:creationId xmlns:a16="http://schemas.microsoft.com/office/drawing/2014/main" id="{7471D417-F46D-42C6-9190-FE068390284C}"/>
            </a:ext>
          </a:extLst>
        </xdr:cNvPr>
        <xdr:cNvSpPr txBox="1"/>
      </xdr:nvSpPr>
      <xdr:spPr bwMode="auto">
        <a:xfrm>
          <a:off x="14123810" y="50292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2</xdr:row>
      <xdr:rowOff>0</xdr:rowOff>
    </xdr:from>
    <xdr:to>
      <xdr:col>4</xdr:col>
      <xdr:colOff>2047437</xdr:colOff>
      <xdr:row>2</xdr:row>
      <xdr:rowOff>0</xdr:rowOff>
    </xdr:to>
    <xdr:sp macro="" textlink="">
      <xdr:nvSpPr>
        <xdr:cNvPr id="66" name="Text Box 27">
          <a:extLst>
            <a:ext uri="{FF2B5EF4-FFF2-40B4-BE49-F238E27FC236}">
              <a16:creationId xmlns:a16="http://schemas.microsoft.com/office/drawing/2014/main" id="{AB4874BE-B03C-4DE6-B63D-1445EF87CA2F}"/>
            </a:ext>
          </a:extLst>
        </xdr:cNvPr>
        <xdr:cNvSpPr txBox="1"/>
      </xdr:nvSpPr>
      <xdr:spPr bwMode="auto">
        <a:xfrm>
          <a:off x="7341379" y="50292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2</xdr:row>
      <xdr:rowOff>0</xdr:rowOff>
    </xdr:from>
    <xdr:to>
      <xdr:col>1</xdr:col>
      <xdr:colOff>1373132</xdr:colOff>
      <xdr:row>2</xdr:row>
      <xdr:rowOff>0</xdr:rowOff>
    </xdr:to>
    <xdr:sp macro="" textlink="">
      <xdr:nvSpPr>
        <xdr:cNvPr id="67" name="Text Box 28">
          <a:extLst>
            <a:ext uri="{FF2B5EF4-FFF2-40B4-BE49-F238E27FC236}">
              <a16:creationId xmlns:a16="http://schemas.microsoft.com/office/drawing/2014/main" id="{BBE11492-C7A3-4DEA-A7BE-878D3CDF5D6C}"/>
            </a:ext>
          </a:extLst>
        </xdr:cNvPr>
        <xdr:cNvSpPr txBox="1"/>
      </xdr:nvSpPr>
      <xdr:spPr bwMode="auto">
        <a:xfrm>
          <a:off x="1032064" y="50292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68" name="Text Box 29">
          <a:extLst>
            <a:ext uri="{FF2B5EF4-FFF2-40B4-BE49-F238E27FC236}">
              <a16:creationId xmlns:a16="http://schemas.microsoft.com/office/drawing/2014/main" id="{229D81A3-6B20-4D99-83B1-169B012D987F}"/>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69" name="Text Box 30">
          <a:extLst>
            <a:ext uri="{FF2B5EF4-FFF2-40B4-BE49-F238E27FC236}">
              <a16:creationId xmlns:a16="http://schemas.microsoft.com/office/drawing/2014/main" id="{4A98A36C-79F4-43CB-8A16-5AFC0A73C5A2}"/>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70" name="Text Box 31">
          <a:extLst>
            <a:ext uri="{FF2B5EF4-FFF2-40B4-BE49-F238E27FC236}">
              <a16:creationId xmlns:a16="http://schemas.microsoft.com/office/drawing/2014/main" id="{702F3ED3-D82C-48C2-9D1A-4A2C392BAAC0}"/>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7D830A9E-954B-48AF-825D-BEFD723DA802}"/>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2</xdr:row>
      <xdr:rowOff>0</xdr:rowOff>
    </xdr:from>
    <xdr:to>
      <xdr:col>6</xdr:col>
      <xdr:colOff>835351</xdr:colOff>
      <xdr:row>2</xdr:row>
      <xdr:rowOff>0</xdr:rowOff>
    </xdr:to>
    <xdr:sp macro="" textlink="">
      <xdr:nvSpPr>
        <xdr:cNvPr id="72" name="Text Box 33">
          <a:extLst>
            <a:ext uri="{FF2B5EF4-FFF2-40B4-BE49-F238E27FC236}">
              <a16:creationId xmlns:a16="http://schemas.microsoft.com/office/drawing/2014/main" id="{BC4ABEBA-F520-45BE-8170-18E4132DE768}"/>
            </a:ext>
          </a:extLst>
        </xdr:cNvPr>
        <xdr:cNvSpPr txBox="1"/>
      </xdr:nvSpPr>
      <xdr:spPr bwMode="auto">
        <a:xfrm>
          <a:off x="12030298" y="502920"/>
          <a:ext cx="5017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1488650</xdr:colOff>
      <xdr:row>2</xdr:row>
      <xdr:rowOff>0</xdr:rowOff>
    </xdr:from>
    <xdr:to>
      <xdr:col>4</xdr:col>
      <xdr:colOff>2027475</xdr:colOff>
      <xdr:row>2</xdr:row>
      <xdr:rowOff>0</xdr:rowOff>
    </xdr:to>
    <xdr:sp macro="" textlink="">
      <xdr:nvSpPr>
        <xdr:cNvPr id="73" name="Text Box 34">
          <a:extLst>
            <a:ext uri="{FF2B5EF4-FFF2-40B4-BE49-F238E27FC236}">
              <a16:creationId xmlns:a16="http://schemas.microsoft.com/office/drawing/2014/main" id="{1AA5F885-7922-4D9E-92F8-756FA1B4B705}"/>
            </a:ext>
          </a:extLst>
        </xdr:cNvPr>
        <xdr:cNvSpPr txBox="1"/>
      </xdr:nvSpPr>
      <xdr:spPr bwMode="auto">
        <a:xfrm>
          <a:off x="7272230" y="502920"/>
          <a:ext cx="5388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74" name="Text Box 35">
          <a:extLst>
            <a:ext uri="{FF2B5EF4-FFF2-40B4-BE49-F238E27FC236}">
              <a16:creationId xmlns:a16="http://schemas.microsoft.com/office/drawing/2014/main" id="{58668DC1-9A41-40DA-BC06-E88512748C68}"/>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75" name="Text Box 36">
          <a:extLst>
            <a:ext uri="{FF2B5EF4-FFF2-40B4-BE49-F238E27FC236}">
              <a16:creationId xmlns:a16="http://schemas.microsoft.com/office/drawing/2014/main" id="{245216DB-C439-4BDA-9243-14FF90D9AF4B}"/>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76" name="Text Box 37">
          <a:extLst>
            <a:ext uri="{FF2B5EF4-FFF2-40B4-BE49-F238E27FC236}">
              <a16:creationId xmlns:a16="http://schemas.microsoft.com/office/drawing/2014/main" id="{819CC1BD-D8D7-410F-9543-A406782F28B2}"/>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77" name="Text Box 38">
          <a:extLst>
            <a:ext uri="{FF2B5EF4-FFF2-40B4-BE49-F238E27FC236}">
              <a16:creationId xmlns:a16="http://schemas.microsoft.com/office/drawing/2014/main" id="{79B8E4CC-8012-466C-9BFE-AED3133E3C8A}"/>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EDBF3F2-02DC-4279-ACE1-4B933CCF4526}"/>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79" name="Text Box 40">
          <a:extLst>
            <a:ext uri="{FF2B5EF4-FFF2-40B4-BE49-F238E27FC236}">
              <a16:creationId xmlns:a16="http://schemas.microsoft.com/office/drawing/2014/main" id="{7685DA29-4C95-430D-BA1E-C42D7DFFBD2E}"/>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80" name="Text Box 41">
          <a:extLst>
            <a:ext uri="{FF2B5EF4-FFF2-40B4-BE49-F238E27FC236}">
              <a16:creationId xmlns:a16="http://schemas.microsoft.com/office/drawing/2014/main" id="{CE360FA4-A580-4735-9089-0CA752141D6D}"/>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81" name="Text Box 42">
          <a:extLst>
            <a:ext uri="{FF2B5EF4-FFF2-40B4-BE49-F238E27FC236}">
              <a16:creationId xmlns:a16="http://schemas.microsoft.com/office/drawing/2014/main" id="{E2E0F046-82D3-4D41-AE2A-7D39D270BF34}"/>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2</xdr:row>
      <xdr:rowOff>0</xdr:rowOff>
    </xdr:from>
    <xdr:to>
      <xdr:col>10</xdr:col>
      <xdr:colOff>283846</xdr:colOff>
      <xdr:row>2</xdr:row>
      <xdr:rowOff>0</xdr:rowOff>
    </xdr:to>
    <xdr:sp macro="" textlink="">
      <xdr:nvSpPr>
        <xdr:cNvPr id="82" name="Text Box 43">
          <a:extLst>
            <a:ext uri="{FF2B5EF4-FFF2-40B4-BE49-F238E27FC236}">
              <a16:creationId xmlns:a16="http://schemas.microsoft.com/office/drawing/2014/main" id="{BE78173D-ECC3-420E-8B5E-171C07181D38}"/>
            </a:ext>
          </a:extLst>
        </xdr:cNvPr>
        <xdr:cNvSpPr txBox="1"/>
      </xdr:nvSpPr>
      <xdr:spPr bwMode="auto">
        <a:xfrm>
          <a:off x="14123810" y="50292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2</xdr:row>
      <xdr:rowOff>0</xdr:rowOff>
    </xdr:from>
    <xdr:to>
      <xdr:col>4</xdr:col>
      <xdr:colOff>2047437</xdr:colOff>
      <xdr:row>2</xdr:row>
      <xdr:rowOff>0</xdr:rowOff>
    </xdr:to>
    <xdr:sp macro="" textlink="">
      <xdr:nvSpPr>
        <xdr:cNvPr id="83" name="Text Box 44">
          <a:extLst>
            <a:ext uri="{FF2B5EF4-FFF2-40B4-BE49-F238E27FC236}">
              <a16:creationId xmlns:a16="http://schemas.microsoft.com/office/drawing/2014/main" id="{D55A7D25-5F43-4879-828D-4909010BD503}"/>
            </a:ext>
          </a:extLst>
        </xdr:cNvPr>
        <xdr:cNvSpPr txBox="1"/>
      </xdr:nvSpPr>
      <xdr:spPr bwMode="auto">
        <a:xfrm>
          <a:off x="7341379" y="50292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2</xdr:row>
      <xdr:rowOff>0</xdr:rowOff>
    </xdr:from>
    <xdr:to>
      <xdr:col>1</xdr:col>
      <xdr:colOff>1373132</xdr:colOff>
      <xdr:row>2</xdr:row>
      <xdr:rowOff>0</xdr:rowOff>
    </xdr:to>
    <xdr:sp macro="" textlink="">
      <xdr:nvSpPr>
        <xdr:cNvPr id="84" name="Text Box 45">
          <a:extLst>
            <a:ext uri="{FF2B5EF4-FFF2-40B4-BE49-F238E27FC236}">
              <a16:creationId xmlns:a16="http://schemas.microsoft.com/office/drawing/2014/main" id="{EE579344-C3DB-4700-843C-C3C0CE6218BB}"/>
            </a:ext>
          </a:extLst>
        </xdr:cNvPr>
        <xdr:cNvSpPr txBox="1"/>
      </xdr:nvSpPr>
      <xdr:spPr bwMode="auto">
        <a:xfrm>
          <a:off x="1032064" y="50292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85" name="Text Box 46">
          <a:extLst>
            <a:ext uri="{FF2B5EF4-FFF2-40B4-BE49-F238E27FC236}">
              <a16:creationId xmlns:a16="http://schemas.microsoft.com/office/drawing/2014/main" id="{93159869-C2B4-4713-A43E-565F72FDB195}"/>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86" name="Text Box 47">
          <a:extLst>
            <a:ext uri="{FF2B5EF4-FFF2-40B4-BE49-F238E27FC236}">
              <a16:creationId xmlns:a16="http://schemas.microsoft.com/office/drawing/2014/main" id="{5F0357AF-5FAA-4839-B461-B86A8D813EB6}"/>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87" name="Text Box 48">
          <a:extLst>
            <a:ext uri="{FF2B5EF4-FFF2-40B4-BE49-F238E27FC236}">
              <a16:creationId xmlns:a16="http://schemas.microsoft.com/office/drawing/2014/main" id="{2C43C29F-9B04-4E6B-8D7A-AB799A266E21}"/>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068097E6-924E-48DA-A80B-5BA2EDA4E3BB}"/>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6B7D43D4-A775-4792-9BD1-134A7173BD28}"/>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FB066295-70D3-48F7-9CB0-594B63CF988D}"/>
            </a:ext>
          </a:extLst>
        </xdr:cNvPr>
        <xdr:cNvSpPr txBox="1"/>
      </xdr:nvSpPr>
      <xdr:spPr bwMode="auto">
        <a:xfrm>
          <a:off x="9544" y="80543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422080</xdr:colOff>
      <xdr:row>40</xdr:row>
      <xdr:rowOff>0</xdr:rowOff>
    </xdr:to>
    <xdr:sp macro="" textlink="">
      <xdr:nvSpPr>
        <xdr:cNvPr id="91" name="Text Box 53">
          <a:extLst>
            <a:ext uri="{FF2B5EF4-FFF2-40B4-BE49-F238E27FC236}">
              <a16:creationId xmlns:a16="http://schemas.microsoft.com/office/drawing/2014/main" id="{72781D27-7869-42CE-82C5-A399EEB8B501}"/>
            </a:ext>
          </a:extLst>
        </xdr:cNvPr>
        <xdr:cNvSpPr txBox="1"/>
      </xdr:nvSpPr>
      <xdr:spPr bwMode="auto">
        <a:xfrm>
          <a:off x="11598057" y="105689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422080</xdr:colOff>
      <xdr:row>40</xdr:row>
      <xdr:rowOff>0</xdr:rowOff>
    </xdr:to>
    <xdr:sp macro="" textlink="">
      <xdr:nvSpPr>
        <xdr:cNvPr id="92" name="Text Box 54">
          <a:extLst>
            <a:ext uri="{FF2B5EF4-FFF2-40B4-BE49-F238E27FC236}">
              <a16:creationId xmlns:a16="http://schemas.microsoft.com/office/drawing/2014/main" id="{6B9765DD-2156-4AFF-9FB0-40A0105D4C8D}"/>
            </a:ext>
          </a:extLst>
        </xdr:cNvPr>
        <xdr:cNvSpPr txBox="1"/>
      </xdr:nvSpPr>
      <xdr:spPr bwMode="auto">
        <a:xfrm>
          <a:off x="11598057" y="105689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422080</xdr:colOff>
      <xdr:row>40</xdr:row>
      <xdr:rowOff>0</xdr:rowOff>
    </xdr:to>
    <xdr:sp macro="" textlink="">
      <xdr:nvSpPr>
        <xdr:cNvPr id="93" name="Text Box 55">
          <a:extLst>
            <a:ext uri="{FF2B5EF4-FFF2-40B4-BE49-F238E27FC236}">
              <a16:creationId xmlns:a16="http://schemas.microsoft.com/office/drawing/2014/main" id="{1FF606EB-DA9E-4F90-9437-9D1FD21127C4}"/>
            </a:ext>
          </a:extLst>
        </xdr:cNvPr>
        <xdr:cNvSpPr txBox="1"/>
      </xdr:nvSpPr>
      <xdr:spPr bwMode="auto">
        <a:xfrm>
          <a:off x="11598057" y="105689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40</xdr:row>
      <xdr:rowOff>0</xdr:rowOff>
    </xdr:from>
    <xdr:to>
      <xdr:col>10</xdr:col>
      <xdr:colOff>283846</xdr:colOff>
      <xdr:row>40</xdr:row>
      <xdr:rowOff>0</xdr:rowOff>
    </xdr:to>
    <xdr:sp macro="" textlink="">
      <xdr:nvSpPr>
        <xdr:cNvPr id="94" name="Text Box 56">
          <a:extLst>
            <a:ext uri="{FF2B5EF4-FFF2-40B4-BE49-F238E27FC236}">
              <a16:creationId xmlns:a16="http://schemas.microsoft.com/office/drawing/2014/main" id="{5849C1B0-CC35-4E70-86CD-0CD3720E55D2}"/>
            </a:ext>
          </a:extLst>
        </xdr:cNvPr>
        <xdr:cNvSpPr txBox="1"/>
      </xdr:nvSpPr>
      <xdr:spPr bwMode="auto">
        <a:xfrm>
          <a:off x="14123810" y="1056894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40</xdr:row>
      <xdr:rowOff>0</xdr:rowOff>
    </xdr:from>
    <xdr:to>
      <xdr:col>4</xdr:col>
      <xdr:colOff>2047437</xdr:colOff>
      <xdr:row>40</xdr:row>
      <xdr:rowOff>0</xdr:rowOff>
    </xdr:to>
    <xdr:sp macro="" textlink="">
      <xdr:nvSpPr>
        <xdr:cNvPr id="95" name="Text Box 57">
          <a:extLst>
            <a:ext uri="{FF2B5EF4-FFF2-40B4-BE49-F238E27FC236}">
              <a16:creationId xmlns:a16="http://schemas.microsoft.com/office/drawing/2014/main" id="{FA38799B-DB28-493F-86BE-0F209290FE33}"/>
            </a:ext>
          </a:extLst>
        </xdr:cNvPr>
        <xdr:cNvSpPr txBox="1"/>
      </xdr:nvSpPr>
      <xdr:spPr bwMode="auto">
        <a:xfrm>
          <a:off x="7341379" y="1056894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40</xdr:row>
      <xdr:rowOff>0</xdr:rowOff>
    </xdr:from>
    <xdr:to>
      <xdr:col>1</xdr:col>
      <xdr:colOff>1373132</xdr:colOff>
      <xdr:row>40</xdr:row>
      <xdr:rowOff>0</xdr:rowOff>
    </xdr:to>
    <xdr:sp macro="" textlink="">
      <xdr:nvSpPr>
        <xdr:cNvPr id="96" name="Text Box 58">
          <a:extLst>
            <a:ext uri="{FF2B5EF4-FFF2-40B4-BE49-F238E27FC236}">
              <a16:creationId xmlns:a16="http://schemas.microsoft.com/office/drawing/2014/main" id="{A2EE5218-C935-4396-8206-AAC08F67FADE}"/>
            </a:ext>
          </a:extLst>
        </xdr:cNvPr>
        <xdr:cNvSpPr txBox="1"/>
      </xdr:nvSpPr>
      <xdr:spPr bwMode="auto">
        <a:xfrm>
          <a:off x="1032064" y="1056894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97" name="Text Box 59">
          <a:extLst>
            <a:ext uri="{FF2B5EF4-FFF2-40B4-BE49-F238E27FC236}">
              <a16:creationId xmlns:a16="http://schemas.microsoft.com/office/drawing/2014/main" id="{D9D3AAAC-6873-4640-95A8-8D9D386C15EA}"/>
            </a:ext>
          </a:extLst>
        </xdr:cNvPr>
        <xdr:cNvSpPr txBox="1"/>
      </xdr:nvSpPr>
      <xdr:spPr bwMode="auto">
        <a:xfrm>
          <a:off x="7411752" y="1056894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98" name="Text Box 60">
          <a:extLst>
            <a:ext uri="{FF2B5EF4-FFF2-40B4-BE49-F238E27FC236}">
              <a16:creationId xmlns:a16="http://schemas.microsoft.com/office/drawing/2014/main" id="{F98E4276-88BB-4CA5-A8CC-A49E38B83C0E}"/>
            </a:ext>
          </a:extLst>
        </xdr:cNvPr>
        <xdr:cNvSpPr txBox="1"/>
      </xdr:nvSpPr>
      <xdr:spPr bwMode="auto">
        <a:xfrm>
          <a:off x="7411752" y="1056894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99" name="Text Box 61">
          <a:extLst>
            <a:ext uri="{FF2B5EF4-FFF2-40B4-BE49-F238E27FC236}">
              <a16:creationId xmlns:a16="http://schemas.microsoft.com/office/drawing/2014/main" id="{576106DB-A879-40FB-A425-1333FA49614A}"/>
            </a:ext>
          </a:extLst>
        </xdr:cNvPr>
        <xdr:cNvSpPr txBox="1"/>
      </xdr:nvSpPr>
      <xdr:spPr bwMode="auto">
        <a:xfrm>
          <a:off x="7411752" y="1056894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02CBEA82-0BAA-4DAF-8075-FC8A7522A866}"/>
            </a:ext>
          </a:extLst>
        </xdr:cNvPr>
        <xdr:cNvSpPr txBox="1"/>
      </xdr:nvSpPr>
      <xdr:spPr bwMode="auto">
        <a:xfrm>
          <a:off x="9544" y="105689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1013460</xdr:colOff>
      <xdr:row>26</xdr:row>
      <xdr:rowOff>220980</xdr:rowOff>
    </xdr:from>
    <xdr:to>
      <xdr:col>5</xdr:col>
      <xdr:colOff>2849880</xdr:colOff>
      <xdr:row>33</xdr:row>
      <xdr:rowOff>160020</xdr:rowOff>
    </xdr:to>
    <xdr:sp macro="" textlink="">
      <xdr:nvSpPr>
        <xdr:cNvPr id="101" name="Rectangle 63">
          <a:extLst>
            <a:ext uri="{FF2B5EF4-FFF2-40B4-BE49-F238E27FC236}">
              <a16:creationId xmlns:a16="http://schemas.microsoft.com/office/drawing/2014/main" id="{E96563D3-5F0B-47A8-96D8-3B1790A4FEB4}"/>
            </a:ext>
          </a:extLst>
        </xdr:cNvPr>
        <xdr:cNvSpPr>
          <a:spLocks noChangeArrowheads="1"/>
        </xdr:cNvSpPr>
      </xdr:nvSpPr>
      <xdr:spPr bwMode="auto">
        <a:xfrm>
          <a:off x="1173480" y="726948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76201</xdr:colOff>
      <xdr:row>5</xdr:row>
      <xdr:rowOff>0</xdr:rowOff>
    </xdr:from>
    <xdr:to>
      <xdr:col>27</xdr:col>
      <xdr:colOff>125731</xdr:colOff>
      <xdr:row>6</xdr:row>
      <xdr:rowOff>16803</xdr:rowOff>
    </xdr:to>
    <xdr:sp macro="" textlink="" fLocksText="0">
      <xdr:nvSpPr>
        <xdr:cNvPr id="2" name="大かっこ 1">
          <a:extLst>
            <a:ext uri="{FF2B5EF4-FFF2-40B4-BE49-F238E27FC236}">
              <a16:creationId xmlns:a16="http://schemas.microsoft.com/office/drawing/2014/main" id="{BF7A2C4E-C7D6-4926-99FF-CCB758B49DE2}"/>
            </a:ext>
          </a:extLst>
        </xdr:cNvPr>
        <xdr:cNvSpPr/>
      </xdr:nvSpPr>
      <xdr:spPr>
        <a:xfrm>
          <a:off x="581026" y="962025"/>
          <a:ext cx="5078730" cy="416853"/>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5</xdr:row>
      <xdr:rowOff>1</xdr:rowOff>
    </xdr:from>
    <xdr:to>
      <xdr:col>16</xdr:col>
      <xdr:colOff>0</xdr:colOff>
      <xdr:row>6</xdr:row>
      <xdr:rowOff>0</xdr:rowOff>
    </xdr:to>
    <xdr:sp macro="" textlink="">
      <xdr:nvSpPr>
        <xdr:cNvPr id="2" name="Text Box 8">
          <a:extLst>
            <a:ext uri="{FF2B5EF4-FFF2-40B4-BE49-F238E27FC236}">
              <a16:creationId xmlns:a16="http://schemas.microsoft.com/office/drawing/2014/main" id="{DCB65FE2-A485-45EF-A8A7-1DA8B93671CB}"/>
            </a:ext>
          </a:extLst>
        </xdr:cNvPr>
        <xdr:cNvSpPr txBox="1">
          <a:spLocks noChangeArrowheads="1"/>
        </xdr:cNvSpPr>
      </xdr:nvSpPr>
      <xdr:spPr bwMode="auto">
        <a:xfrm>
          <a:off x="419100" y="3848101"/>
          <a:ext cx="7734300" cy="228599"/>
        </a:xfrm>
        <a:prstGeom prst="rect">
          <a:avLst/>
        </a:prstGeom>
        <a:solidFill>
          <a:srgbClr xmlns:mc="http://schemas.openxmlformats.org/markup-compatibility/2006" xmlns:a14="http://schemas.microsoft.com/office/drawing/2010/main" val="333399" mc:Ignorable="a14" a14:legacySpreadsheetColorIndex="62"/>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18288" rIns="0" bIns="18288" anchor="ctr" upright="1"/>
        <a:lstStyle/>
        <a:p>
          <a:pPr algn="l" rtl="0">
            <a:lnSpc>
              <a:spcPts val="1000"/>
            </a:lnSpc>
            <a:defRPr sz="1000"/>
          </a:pPr>
          <a:r>
            <a:rPr lang="ja-JP" altLang="en-US" sz="1000" b="0" i="0" u="none" strike="noStrike" baseline="0">
              <a:solidFill>
                <a:srgbClr val="FFFFFF"/>
              </a:solidFill>
              <a:latin typeface="ＭＳ Ｐゴシック"/>
              <a:ea typeface="ＭＳ Ｐゴシック"/>
            </a:rPr>
            <a:t>（注）新規事業所等は、下表のうち３月分の欄を使用して計算してください。</a:t>
          </a:r>
        </a:p>
      </xdr:txBody>
    </xdr:sp>
    <xdr:clientData/>
  </xdr:twoCellAnchor>
  <xdr:twoCellAnchor>
    <xdr:from>
      <xdr:col>0</xdr:col>
      <xdr:colOff>0</xdr:colOff>
      <xdr:row>3</xdr:row>
      <xdr:rowOff>0</xdr:rowOff>
    </xdr:from>
    <xdr:to>
      <xdr:col>17</xdr:col>
      <xdr:colOff>0</xdr:colOff>
      <xdr:row>4</xdr:row>
      <xdr:rowOff>0</xdr:rowOff>
    </xdr:to>
    <xdr:sp macro="" textlink="">
      <xdr:nvSpPr>
        <xdr:cNvPr id="3" name="正方形/長方形 2">
          <a:extLst>
            <a:ext uri="{FF2B5EF4-FFF2-40B4-BE49-F238E27FC236}">
              <a16:creationId xmlns:a16="http://schemas.microsoft.com/office/drawing/2014/main" id="{FD94A062-8ED7-4634-A106-F84C4A7DCBC2}"/>
            </a:ext>
          </a:extLst>
        </xdr:cNvPr>
        <xdr:cNvSpPr/>
      </xdr:nvSpPr>
      <xdr:spPr>
        <a:xfrm>
          <a:off x="0" y="1333500"/>
          <a:ext cx="8564880" cy="2438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～～記載に当たって事前にご確認ください～～</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b="1">
              <a:solidFill>
                <a:srgbClr val="FF0000"/>
              </a:solidFill>
              <a:effectLst/>
              <a:latin typeface="ＭＳ Ｐ明朝" panose="02020600040205080304" pitchFamily="18" charset="-128"/>
              <a:ea typeface="ＭＳ Ｐ明朝" panose="02020600040205080304" pitchFamily="18" charset="-128"/>
              <a:cs typeface="+mn-cs"/>
            </a:rPr>
            <a:t>・常勤職員の勤務時間</a:t>
          </a:r>
          <a:r>
            <a:rPr lang="en-US" altLang="ja-JP" sz="900" b="1">
              <a:solidFill>
                <a:srgbClr val="FF0000"/>
              </a:solidFill>
              <a:effectLst/>
              <a:latin typeface="ＭＳ Ｐ明朝" panose="02020600040205080304" pitchFamily="18" charset="-128"/>
              <a:ea typeface="ＭＳ Ｐ明朝" panose="02020600040205080304" pitchFamily="18" charset="-128"/>
              <a:cs typeface="+mn-cs"/>
            </a:rPr>
            <a:t>【</a:t>
          </a:r>
          <a:r>
            <a:rPr lang="ja-JP" altLang="ja-JP" sz="900" b="1">
              <a:solidFill>
                <a:srgbClr val="FF0000"/>
              </a:solidFill>
              <a:effectLst/>
              <a:latin typeface="ＭＳ Ｐ明朝" panose="02020600040205080304" pitchFamily="18" charset="-128"/>
              <a:ea typeface="ＭＳ Ｐ明朝" panose="02020600040205080304" pitchFamily="18" charset="-128"/>
              <a:cs typeface="+mn-cs"/>
            </a:rPr>
            <a:t>Ａ】</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当該事業所において</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（就業規則上）</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定められている常勤</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職員（一人）</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が勤務すべき一月当たりの時間数を</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ご</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記入ください。例：</a:t>
          </a:r>
          <a:r>
            <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rPr>
            <a:t>160</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時間</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endParaRPr lang="ja-JP" altLang="ja-JP" sz="5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b="1">
              <a:solidFill>
                <a:srgbClr val="FF0000"/>
              </a:solidFill>
              <a:effectLst/>
              <a:latin typeface="ＭＳ Ｐ明朝" panose="02020600040205080304" pitchFamily="18" charset="-128"/>
              <a:ea typeface="ＭＳ Ｐ明朝" panose="02020600040205080304" pitchFamily="18" charset="-128"/>
              <a:cs typeface="+mn-cs"/>
            </a:rPr>
            <a:t>・○○</a:t>
          </a:r>
          <a:r>
            <a:rPr lang="ja-JP" altLang="ja-JP" sz="900" b="1">
              <a:solidFill>
                <a:srgbClr val="FF0000"/>
              </a:solidFill>
              <a:effectLst/>
              <a:latin typeface="ＭＳ Ｐ明朝" panose="02020600040205080304" pitchFamily="18" charset="-128"/>
              <a:ea typeface="ＭＳ Ｐ明朝" panose="02020600040205080304" pitchFamily="18" charset="-128"/>
              <a:cs typeface="+mn-cs"/>
            </a:rPr>
            <a:t>職員の総勤務時間数</a:t>
          </a:r>
          <a:r>
            <a:rPr lang="ja-JP" altLang="en-US" sz="900" b="1">
              <a:solidFill>
                <a:srgbClr val="FF0000"/>
              </a:solidFill>
              <a:effectLst/>
              <a:latin typeface="ＭＳ Ｐ明朝" panose="02020600040205080304" pitchFamily="18" charset="-128"/>
              <a:ea typeface="ＭＳ Ｐ明朝" panose="02020600040205080304" pitchFamily="18" charset="-128"/>
              <a:cs typeface="+mn-cs"/>
            </a:rPr>
            <a:t>（ア）・（イ）</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暦月ごとに該当する全ての職員の勤務延時間数（勤務表上、当該事業に係るサービス提供に従事する時間として明確に位置</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付けられている時間に限る。）を合計してください。勤務延時間数の考え方は以下のとおりです。</a:t>
          </a:r>
        </a:p>
        <a:p>
          <a:r>
            <a:rPr lang="ja-JP" altLang="en-US" sz="900" b="1">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b="1">
              <a:solidFill>
                <a:sysClr val="windowText" lastClr="000000"/>
              </a:solidFill>
              <a:effectLst/>
              <a:latin typeface="ＭＳ Ｐ明朝" panose="02020600040205080304" pitchFamily="18" charset="-128"/>
              <a:ea typeface="ＭＳ Ｐ明朝" panose="02020600040205080304" pitchFamily="18" charset="-128"/>
              <a:cs typeface="+mn-cs"/>
            </a:rPr>
            <a:t>＜雇用形態が常勤の職員＞</a:t>
          </a: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介護保険制度における基準上も常勤の取扱いとなり、暦月で１月を超える休暇等がある場合を除き、当該職員の当該月に係る勤務延時間数は【Ａ】の時間数と同じとなります。（当該月における実際の勤務時間数の合計が【Ａ】の時間数を超えていた場合であっても、【Ａ】の時間数までが上限となります。）</a:t>
          </a: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ただし、雇用形態が常勤であっても、週３２時間（育児・介護休業法の所定労働時間の短縮措置の対象者は週３０時間）を下回る場合は、以下の雇用形態が常勤以外（非常勤等）の職員と同様に取り扱います。</a:t>
          </a:r>
        </a:p>
        <a:p>
          <a:r>
            <a:rPr lang="ja-JP" altLang="en-US" sz="900" b="1">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b="1">
              <a:solidFill>
                <a:sysClr val="windowText" lastClr="000000"/>
              </a:solidFill>
              <a:effectLst/>
              <a:latin typeface="ＭＳ Ｐ明朝" panose="02020600040205080304" pitchFamily="18" charset="-128"/>
              <a:ea typeface="ＭＳ Ｐ明朝" panose="02020600040205080304" pitchFamily="18" charset="-128"/>
              <a:cs typeface="+mn-cs"/>
            </a:rPr>
            <a:t>＜雇用形態が常勤以外（非常勤等）の職員＞</a:t>
          </a:r>
        </a:p>
        <a:p>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①　当該職員の当該月に係る勤務延時間数（休暇や出張等の時間は含めない。）が【Ａ】の時間数に達している場合、介護保険制度における基準上は常勤の取扱いとなり、</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【Ａ】の時間数と同じとなります。</a:t>
          </a:r>
        </a:p>
        <a:p>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②　①で【Ａ】の時間数に達していない場合、介護保険制度における基準上も非常勤の取扱いとなり、当該職員の当該月に係る勤務延時間数（休暇や出張等の時間は含め</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ない。）がそのまま勤務延時間数となります。</a:t>
          </a:r>
        </a:p>
        <a:p>
          <a:pPr algn="l"/>
          <a:endParaRPr kumimoji="1" lang="ja-JP" altLang="en-US" sz="9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12</xdr:col>
      <xdr:colOff>89535</xdr:colOff>
      <xdr:row>22</xdr:row>
      <xdr:rowOff>38100</xdr:rowOff>
    </xdr:from>
    <xdr:to>
      <xdr:col>12</xdr:col>
      <xdr:colOff>89535</xdr:colOff>
      <xdr:row>24</xdr:row>
      <xdr:rowOff>161925</xdr:rowOff>
    </xdr:to>
    <xdr:sp macro="" textlink="">
      <xdr:nvSpPr>
        <xdr:cNvPr id="4" name="Line 15">
          <a:extLst>
            <a:ext uri="{FF2B5EF4-FFF2-40B4-BE49-F238E27FC236}">
              <a16:creationId xmlns:a16="http://schemas.microsoft.com/office/drawing/2014/main" id="{099E7688-63E4-4938-83E7-BF0826641153}"/>
            </a:ext>
          </a:extLst>
        </xdr:cNvPr>
        <xdr:cNvSpPr>
          <a:spLocks noChangeShapeType="1"/>
        </xdr:cNvSpPr>
      </xdr:nvSpPr>
      <xdr:spPr bwMode="auto">
        <a:xfrm>
          <a:off x="6414135" y="7787640"/>
          <a:ext cx="0" cy="5505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sm" len="sm"/>
        </a:ln>
        <a:extLst>
          <a:ext uri="{909E8E84-426E-40DD-AFC4-6F175D3DCCD1}">
            <a14:hiddenFill xmlns:a14="http://schemas.microsoft.com/office/drawing/2010/main">
              <a:noFill/>
            </a14:hiddenFill>
          </a:ext>
        </a:extLst>
      </xdr:spPr>
    </xdr:sp>
    <xdr:clientData/>
  </xdr:twoCellAnchor>
  <xdr:twoCellAnchor>
    <xdr:from>
      <xdr:col>14</xdr:col>
      <xdr:colOff>87630</xdr:colOff>
      <xdr:row>22</xdr:row>
      <xdr:rowOff>38100</xdr:rowOff>
    </xdr:from>
    <xdr:to>
      <xdr:col>14</xdr:col>
      <xdr:colOff>87630</xdr:colOff>
      <xdr:row>24</xdr:row>
      <xdr:rowOff>161925</xdr:rowOff>
    </xdr:to>
    <xdr:sp macro="" textlink="">
      <xdr:nvSpPr>
        <xdr:cNvPr id="5" name="Line 18">
          <a:extLst>
            <a:ext uri="{FF2B5EF4-FFF2-40B4-BE49-F238E27FC236}">
              <a16:creationId xmlns:a16="http://schemas.microsoft.com/office/drawing/2014/main" id="{5428EA75-92BA-4148-9FE1-244AF9B8CC20}"/>
            </a:ext>
          </a:extLst>
        </xdr:cNvPr>
        <xdr:cNvSpPr>
          <a:spLocks noChangeShapeType="1"/>
        </xdr:cNvSpPr>
      </xdr:nvSpPr>
      <xdr:spPr bwMode="auto">
        <a:xfrm>
          <a:off x="7326630" y="7787640"/>
          <a:ext cx="0" cy="5505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sm" len="sm"/>
        </a:ln>
        <a:extLst>
          <a:ext uri="{909E8E84-426E-40DD-AFC4-6F175D3DCCD1}">
            <a14:hiddenFill xmlns:a14="http://schemas.microsoft.com/office/drawing/2010/main">
              <a:noFill/>
            </a14:hiddenFill>
          </a:ext>
        </a:extLst>
      </xdr:spPr>
    </xdr:sp>
    <xdr:clientData/>
  </xdr:twoCellAnchor>
  <xdr:twoCellAnchor>
    <xdr:from>
      <xdr:col>10</xdr:col>
      <xdr:colOff>325755</xdr:colOff>
      <xdr:row>32</xdr:row>
      <xdr:rowOff>110490</xdr:rowOff>
    </xdr:from>
    <xdr:to>
      <xdr:col>13</xdr:col>
      <xdr:colOff>89535</xdr:colOff>
      <xdr:row>32</xdr:row>
      <xdr:rowOff>110490</xdr:rowOff>
    </xdr:to>
    <xdr:sp macro="" textlink="">
      <xdr:nvSpPr>
        <xdr:cNvPr id="6" name="Line 1">
          <a:extLst>
            <a:ext uri="{FF2B5EF4-FFF2-40B4-BE49-F238E27FC236}">
              <a16:creationId xmlns:a16="http://schemas.microsoft.com/office/drawing/2014/main" id="{F9734429-4B0E-439A-A57E-FDE2105A0C1B}"/>
            </a:ext>
          </a:extLst>
        </xdr:cNvPr>
        <xdr:cNvSpPr>
          <a:spLocks noChangeShapeType="1"/>
        </xdr:cNvSpPr>
      </xdr:nvSpPr>
      <xdr:spPr bwMode="auto">
        <a:xfrm>
          <a:off x="5674995" y="9993630"/>
          <a:ext cx="100584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5</xdr:row>
      <xdr:rowOff>0</xdr:rowOff>
    </xdr:from>
    <xdr:to>
      <xdr:col>16</xdr:col>
      <xdr:colOff>1</xdr:colOff>
      <xdr:row>6</xdr:row>
      <xdr:rowOff>0</xdr:rowOff>
    </xdr:to>
    <xdr:sp macro="" textlink="">
      <xdr:nvSpPr>
        <xdr:cNvPr id="2" name="Text Box 8">
          <a:extLst>
            <a:ext uri="{FF2B5EF4-FFF2-40B4-BE49-F238E27FC236}">
              <a16:creationId xmlns:a16="http://schemas.microsoft.com/office/drawing/2014/main" id="{D16D5EE1-3B9B-42CD-AFFE-8964523B13A2}"/>
            </a:ext>
          </a:extLst>
        </xdr:cNvPr>
        <xdr:cNvSpPr txBox="1">
          <a:spLocks noChangeArrowheads="1"/>
        </xdr:cNvSpPr>
      </xdr:nvSpPr>
      <xdr:spPr bwMode="auto">
        <a:xfrm>
          <a:off x="419101" y="3848100"/>
          <a:ext cx="7734300" cy="220980"/>
        </a:xfrm>
        <a:prstGeom prst="rect">
          <a:avLst/>
        </a:prstGeom>
        <a:solidFill>
          <a:srgbClr xmlns:mc="http://schemas.openxmlformats.org/markup-compatibility/2006" xmlns:a14="http://schemas.microsoft.com/office/drawing/2010/main" val="333399" mc:Ignorable="a14" a14:legacySpreadsheetColorIndex="62"/>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18288" rIns="0" bIns="18288" anchor="ctr" upright="1"/>
        <a:lstStyle/>
        <a:p>
          <a:pPr algn="l" rtl="0">
            <a:lnSpc>
              <a:spcPts val="1000"/>
            </a:lnSpc>
            <a:defRPr sz="1000"/>
          </a:pPr>
          <a:r>
            <a:rPr lang="ja-JP" altLang="en-US" sz="1000" b="0" i="0" u="none" strike="noStrike" baseline="0">
              <a:solidFill>
                <a:srgbClr val="FFFFFF"/>
              </a:solidFill>
              <a:latin typeface="ＭＳ Ｐゴシック"/>
              <a:ea typeface="ＭＳ Ｐゴシック"/>
            </a:rPr>
            <a:t>（注）新規事業所等は、下表のうち３月分の欄を使用して計算してください。</a:t>
          </a:r>
        </a:p>
      </xdr:txBody>
    </xdr:sp>
    <xdr:clientData/>
  </xdr:twoCellAnchor>
  <xdr:twoCellAnchor>
    <xdr:from>
      <xdr:col>0</xdr:col>
      <xdr:colOff>0</xdr:colOff>
      <xdr:row>3</xdr:row>
      <xdr:rowOff>0</xdr:rowOff>
    </xdr:from>
    <xdr:to>
      <xdr:col>17</xdr:col>
      <xdr:colOff>0</xdr:colOff>
      <xdr:row>4</xdr:row>
      <xdr:rowOff>0</xdr:rowOff>
    </xdr:to>
    <xdr:sp macro="" textlink="">
      <xdr:nvSpPr>
        <xdr:cNvPr id="3" name="正方形/長方形 2">
          <a:extLst>
            <a:ext uri="{FF2B5EF4-FFF2-40B4-BE49-F238E27FC236}">
              <a16:creationId xmlns:a16="http://schemas.microsoft.com/office/drawing/2014/main" id="{A91CD64A-A655-4712-911D-CBA0AC5C114C}"/>
            </a:ext>
          </a:extLst>
        </xdr:cNvPr>
        <xdr:cNvSpPr/>
      </xdr:nvSpPr>
      <xdr:spPr>
        <a:xfrm>
          <a:off x="0" y="1333500"/>
          <a:ext cx="8534400" cy="2438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～～記載に当たって事前にご確認ください～～</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b="1">
              <a:solidFill>
                <a:srgbClr val="FF0000"/>
              </a:solidFill>
              <a:effectLst/>
              <a:latin typeface="ＭＳ Ｐ明朝" panose="02020600040205080304" pitchFamily="18" charset="-128"/>
              <a:ea typeface="ＭＳ Ｐ明朝" panose="02020600040205080304" pitchFamily="18" charset="-128"/>
              <a:cs typeface="+mn-cs"/>
            </a:rPr>
            <a:t>・常勤職員の勤務時間</a:t>
          </a:r>
          <a:r>
            <a:rPr lang="en-US" altLang="ja-JP" sz="900" b="1">
              <a:solidFill>
                <a:srgbClr val="FF0000"/>
              </a:solidFill>
              <a:effectLst/>
              <a:latin typeface="ＭＳ Ｐ明朝" panose="02020600040205080304" pitchFamily="18" charset="-128"/>
              <a:ea typeface="ＭＳ Ｐ明朝" panose="02020600040205080304" pitchFamily="18" charset="-128"/>
              <a:cs typeface="+mn-cs"/>
            </a:rPr>
            <a:t>【</a:t>
          </a:r>
          <a:r>
            <a:rPr lang="ja-JP" altLang="ja-JP" sz="900" b="1">
              <a:solidFill>
                <a:srgbClr val="FF0000"/>
              </a:solidFill>
              <a:effectLst/>
              <a:latin typeface="ＭＳ Ｐ明朝" panose="02020600040205080304" pitchFamily="18" charset="-128"/>
              <a:ea typeface="ＭＳ Ｐ明朝" panose="02020600040205080304" pitchFamily="18" charset="-128"/>
              <a:cs typeface="+mn-cs"/>
            </a:rPr>
            <a:t>Ａ】</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当該事業所において</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（就業規則上）</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定められている常勤</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職員（一人）</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が勤務すべき一月当たりの時間数を</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ご</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記入ください。例：</a:t>
          </a:r>
          <a:r>
            <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rPr>
            <a:t>160</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時間</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endParaRPr lang="ja-JP" altLang="ja-JP" sz="5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b="1">
              <a:solidFill>
                <a:srgbClr val="FF0000"/>
              </a:solidFill>
              <a:effectLst/>
              <a:latin typeface="ＭＳ Ｐ明朝" panose="02020600040205080304" pitchFamily="18" charset="-128"/>
              <a:ea typeface="ＭＳ Ｐ明朝" panose="02020600040205080304" pitchFamily="18" charset="-128"/>
              <a:cs typeface="+mn-cs"/>
            </a:rPr>
            <a:t>・○○</a:t>
          </a:r>
          <a:r>
            <a:rPr lang="ja-JP" altLang="ja-JP" sz="900" b="1">
              <a:solidFill>
                <a:srgbClr val="FF0000"/>
              </a:solidFill>
              <a:effectLst/>
              <a:latin typeface="ＭＳ Ｐ明朝" panose="02020600040205080304" pitchFamily="18" charset="-128"/>
              <a:ea typeface="ＭＳ Ｐ明朝" panose="02020600040205080304" pitchFamily="18" charset="-128"/>
              <a:cs typeface="+mn-cs"/>
            </a:rPr>
            <a:t>職員の総勤務時間数</a:t>
          </a:r>
          <a:r>
            <a:rPr lang="ja-JP" altLang="en-US" sz="900" b="1">
              <a:solidFill>
                <a:srgbClr val="FF0000"/>
              </a:solidFill>
              <a:effectLst/>
              <a:latin typeface="ＭＳ Ｐ明朝" panose="02020600040205080304" pitchFamily="18" charset="-128"/>
              <a:ea typeface="ＭＳ Ｐ明朝" panose="02020600040205080304" pitchFamily="18" charset="-128"/>
              <a:cs typeface="+mn-cs"/>
            </a:rPr>
            <a:t>（ア）・（イ）</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暦月ごとに該当する全ての職員の勤務延時間数（勤務表上、当該事業に係るサービス提供に従事する時間として明確に位置</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付けられている時間に限る。）を合計してください。勤務延時間数の考え方は以下のとおりです。</a:t>
          </a:r>
        </a:p>
        <a:p>
          <a:r>
            <a:rPr lang="ja-JP" altLang="en-US" sz="900" b="1">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b="1">
              <a:solidFill>
                <a:sysClr val="windowText" lastClr="000000"/>
              </a:solidFill>
              <a:effectLst/>
              <a:latin typeface="ＭＳ Ｐ明朝" panose="02020600040205080304" pitchFamily="18" charset="-128"/>
              <a:ea typeface="ＭＳ Ｐ明朝" panose="02020600040205080304" pitchFamily="18" charset="-128"/>
              <a:cs typeface="+mn-cs"/>
            </a:rPr>
            <a:t>＜雇用形態が常勤の職員＞</a:t>
          </a: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介護保険制度における基準上も常勤の取扱いとなり、暦月で１月を超える休暇等がある場合を除き、当該職員の当該月に係る勤務延時間数は【Ａ】の時間数と同じとなります。（当該月における実際の勤務時間数の合計が【Ａ】の時間数を超えていた場合であっても、【Ａ】の時間数までが上限となります。）</a:t>
          </a: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ただし、雇用形態が常勤であっても、週３２時間（育児・介護休業法の所定労働時間の短縮措置の対象者は週３０時間）を下回る場合は、以下の雇用形態が常勤以外（非常勤等）の職員と同様に取り扱います。</a:t>
          </a:r>
        </a:p>
        <a:p>
          <a:r>
            <a:rPr lang="ja-JP" altLang="en-US" sz="900" b="1">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b="1">
              <a:solidFill>
                <a:sysClr val="windowText" lastClr="000000"/>
              </a:solidFill>
              <a:effectLst/>
              <a:latin typeface="ＭＳ Ｐ明朝" panose="02020600040205080304" pitchFamily="18" charset="-128"/>
              <a:ea typeface="ＭＳ Ｐ明朝" panose="02020600040205080304" pitchFamily="18" charset="-128"/>
              <a:cs typeface="+mn-cs"/>
            </a:rPr>
            <a:t>＜雇用形態が常勤以外（非常勤等）の職員＞</a:t>
          </a:r>
        </a:p>
        <a:p>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①　当該職員の当該月に係る勤務延時間数（休暇や出張等の時間は含めない。）が【Ａ】の時間数に達している場合、介護保険制度における基準上は常勤の取扱いとなり、</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【Ａ】の時間数と同じとなります。</a:t>
          </a:r>
        </a:p>
        <a:p>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②　①で【Ａ】の時間数に達していない場合、介護保険制度における基準上も非常勤の取扱いとなり、当該職員の当該月に係る勤務延時間数（休暇や出張等の時間は含め</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ない。）がそのまま勤務延時間数となります。</a:t>
          </a:r>
        </a:p>
        <a:p>
          <a:pPr algn="l"/>
          <a:endParaRPr kumimoji="1" lang="ja-JP" altLang="en-US" sz="9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12</xdr:col>
      <xdr:colOff>89535</xdr:colOff>
      <xdr:row>22</xdr:row>
      <xdr:rowOff>38100</xdr:rowOff>
    </xdr:from>
    <xdr:to>
      <xdr:col>12</xdr:col>
      <xdr:colOff>89535</xdr:colOff>
      <xdr:row>24</xdr:row>
      <xdr:rowOff>161925</xdr:rowOff>
    </xdr:to>
    <xdr:sp macro="" textlink="">
      <xdr:nvSpPr>
        <xdr:cNvPr id="4" name="Line 15">
          <a:extLst>
            <a:ext uri="{FF2B5EF4-FFF2-40B4-BE49-F238E27FC236}">
              <a16:creationId xmlns:a16="http://schemas.microsoft.com/office/drawing/2014/main" id="{81F2F05E-C1BD-49BA-AEF7-18D3C04F60CE}"/>
            </a:ext>
          </a:extLst>
        </xdr:cNvPr>
        <xdr:cNvSpPr>
          <a:spLocks noChangeShapeType="1"/>
        </xdr:cNvSpPr>
      </xdr:nvSpPr>
      <xdr:spPr bwMode="auto">
        <a:xfrm>
          <a:off x="6414135" y="7780020"/>
          <a:ext cx="0" cy="5505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sm" len="sm"/>
        </a:ln>
        <a:extLst>
          <a:ext uri="{909E8E84-426E-40DD-AFC4-6F175D3DCCD1}">
            <a14:hiddenFill xmlns:a14="http://schemas.microsoft.com/office/drawing/2010/main">
              <a:noFill/>
            </a14:hiddenFill>
          </a:ext>
        </a:extLst>
      </xdr:spPr>
    </xdr:sp>
    <xdr:clientData/>
  </xdr:twoCellAnchor>
  <xdr:twoCellAnchor>
    <xdr:from>
      <xdr:col>14</xdr:col>
      <xdr:colOff>87630</xdr:colOff>
      <xdr:row>22</xdr:row>
      <xdr:rowOff>38100</xdr:rowOff>
    </xdr:from>
    <xdr:to>
      <xdr:col>14</xdr:col>
      <xdr:colOff>87630</xdr:colOff>
      <xdr:row>24</xdr:row>
      <xdr:rowOff>161925</xdr:rowOff>
    </xdr:to>
    <xdr:sp macro="" textlink="">
      <xdr:nvSpPr>
        <xdr:cNvPr id="5" name="Line 18">
          <a:extLst>
            <a:ext uri="{FF2B5EF4-FFF2-40B4-BE49-F238E27FC236}">
              <a16:creationId xmlns:a16="http://schemas.microsoft.com/office/drawing/2014/main" id="{B3684E23-EF0F-4ED9-8E6A-5D309B94A8F4}"/>
            </a:ext>
          </a:extLst>
        </xdr:cNvPr>
        <xdr:cNvSpPr>
          <a:spLocks noChangeShapeType="1"/>
        </xdr:cNvSpPr>
      </xdr:nvSpPr>
      <xdr:spPr bwMode="auto">
        <a:xfrm>
          <a:off x="7326630" y="7780020"/>
          <a:ext cx="0" cy="5505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sm" len="sm"/>
        </a:ln>
        <a:extLst>
          <a:ext uri="{909E8E84-426E-40DD-AFC4-6F175D3DCCD1}">
            <a14:hiddenFill xmlns:a14="http://schemas.microsoft.com/office/drawing/2010/main">
              <a:noFill/>
            </a14:hiddenFill>
          </a:ext>
        </a:extLst>
      </xdr:spPr>
    </xdr:sp>
    <xdr:clientData/>
  </xdr:twoCellAnchor>
  <xdr:twoCellAnchor>
    <xdr:from>
      <xdr:col>10</xdr:col>
      <xdr:colOff>325755</xdr:colOff>
      <xdr:row>32</xdr:row>
      <xdr:rowOff>110490</xdr:rowOff>
    </xdr:from>
    <xdr:to>
      <xdr:col>13</xdr:col>
      <xdr:colOff>89535</xdr:colOff>
      <xdr:row>32</xdr:row>
      <xdr:rowOff>110490</xdr:rowOff>
    </xdr:to>
    <xdr:sp macro="" textlink="">
      <xdr:nvSpPr>
        <xdr:cNvPr id="6" name="Line 1">
          <a:extLst>
            <a:ext uri="{FF2B5EF4-FFF2-40B4-BE49-F238E27FC236}">
              <a16:creationId xmlns:a16="http://schemas.microsoft.com/office/drawing/2014/main" id="{31276211-A64E-4CC4-9369-6A9872A7A2F4}"/>
            </a:ext>
          </a:extLst>
        </xdr:cNvPr>
        <xdr:cNvSpPr>
          <a:spLocks noChangeShapeType="1"/>
        </xdr:cNvSpPr>
      </xdr:nvSpPr>
      <xdr:spPr bwMode="auto">
        <a:xfrm>
          <a:off x="5674995" y="9986010"/>
          <a:ext cx="100584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xdr:colOff>
      <xdr:row>5</xdr:row>
      <xdr:rowOff>0</xdr:rowOff>
    </xdr:from>
    <xdr:to>
      <xdr:col>16</xdr:col>
      <xdr:colOff>1</xdr:colOff>
      <xdr:row>6</xdr:row>
      <xdr:rowOff>0</xdr:rowOff>
    </xdr:to>
    <xdr:sp macro="" textlink="">
      <xdr:nvSpPr>
        <xdr:cNvPr id="2" name="Text Box 8">
          <a:extLst>
            <a:ext uri="{FF2B5EF4-FFF2-40B4-BE49-F238E27FC236}">
              <a16:creationId xmlns:a16="http://schemas.microsoft.com/office/drawing/2014/main" id="{2AD5DA00-3D57-4B47-A5C8-4DE2B9BFC085}"/>
            </a:ext>
          </a:extLst>
        </xdr:cNvPr>
        <xdr:cNvSpPr txBox="1">
          <a:spLocks noChangeArrowheads="1"/>
        </xdr:cNvSpPr>
      </xdr:nvSpPr>
      <xdr:spPr bwMode="auto">
        <a:xfrm>
          <a:off x="419101" y="3848100"/>
          <a:ext cx="7734300" cy="220980"/>
        </a:xfrm>
        <a:prstGeom prst="rect">
          <a:avLst/>
        </a:prstGeom>
        <a:solidFill>
          <a:srgbClr xmlns:mc="http://schemas.openxmlformats.org/markup-compatibility/2006" xmlns:a14="http://schemas.microsoft.com/office/drawing/2010/main" val="333399" mc:Ignorable="a14" a14:legacySpreadsheetColorIndex="62"/>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18288" rIns="0" bIns="18288" anchor="ctr" upright="1"/>
        <a:lstStyle/>
        <a:p>
          <a:pPr algn="l" rtl="0">
            <a:lnSpc>
              <a:spcPts val="1000"/>
            </a:lnSpc>
            <a:defRPr sz="1000"/>
          </a:pPr>
          <a:r>
            <a:rPr lang="ja-JP" altLang="en-US" sz="1000" b="0" i="0" u="none" strike="noStrike" baseline="0">
              <a:solidFill>
                <a:srgbClr val="FFFFFF"/>
              </a:solidFill>
              <a:latin typeface="ＭＳ Ｐゴシック"/>
              <a:ea typeface="ＭＳ Ｐゴシック"/>
            </a:rPr>
            <a:t>（注）新規事業所等は、下表のうち３月分の欄を使用して計算してください。</a:t>
          </a:r>
        </a:p>
      </xdr:txBody>
    </xdr:sp>
    <xdr:clientData/>
  </xdr:twoCellAnchor>
  <xdr:twoCellAnchor>
    <xdr:from>
      <xdr:col>12</xdr:col>
      <xdr:colOff>43815</xdr:colOff>
      <xdr:row>37</xdr:row>
      <xdr:rowOff>74295</xdr:rowOff>
    </xdr:from>
    <xdr:to>
      <xdr:col>12</xdr:col>
      <xdr:colOff>198120</xdr:colOff>
      <xdr:row>38</xdr:row>
      <xdr:rowOff>160020</xdr:rowOff>
    </xdr:to>
    <xdr:sp macro="" textlink="">
      <xdr:nvSpPr>
        <xdr:cNvPr id="3" name="AutoShape 21">
          <a:extLst>
            <a:ext uri="{FF2B5EF4-FFF2-40B4-BE49-F238E27FC236}">
              <a16:creationId xmlns:a16="http://schemas.microsoft.com/office/drawing/2014/main" id="{71D0F6E5-0F45-4AA1-BA0D-48FFE43E54E0}"/>
            </a:ext>
          </a:extLst>
        </xdr:cNvPr>
        <xdr:cNvSpPr>
          <a:spLocks noChangeArrowheads="1"/>
        </xdr:cNvSpPr>
      </xdr:nvSpPr>
      <xdr:spPr bwMode="auto">
        <a:xfrm>
          <a:off x="6368415" y="11016615"/>
          <a:ext cx="154305" cy="299085"/>
        </a:xfrm>
        <a:prstGeom prst="downArrow">
          <a:avLst>
            <a:gd name="adj1" fmla="val 50000"/>
            <a:gd name="adj2" fmla="val 40789"/>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3</xdr:row>
      <xdr:rowOff>0</xdr:rowOff>
    </xdr:from>
    <xdr:to>
      <xdr:col>17</xdr:col>
      <xdr:colOff>0</xdr:colOff>
      <xdr:row>4</xdr:row>
      <xdr:rowOff>0</xdr:rowOff>
    </xdr:to>
    <xdr:sp macro="" textlink="">
      <xdr:nvSpPr>
        <xdr:cNvPr id="4" name="正方形/長方形 3">
          <a:extLst>
            <a:ext uri="{FF2B5EF4-FFF2-40B4-BE49-F238E27FC236}">
              <a16:creationId xmlns:a16="http://schemas.microsoft.com/office/drawing/2014/main" id="{B14D4114-61A3-4F55-9B69-3AB21B1C759D}"/>
            </a:ext>
          </a:extLst>
        </xdr:cNvPr>
        <xdr:cNvSpPr/>
      </xdr:nvSpPr>
      <xdr:spPr>
        <a:xfrm>
          <a:off x="0" y="1333500"/>
          <a:ext cx="8534400" cy="2438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～～記載に当たって事前にご確認ください～～</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b="1">
              <a:solidFill>
                <a:srgbClr val="FF0000"/>
              </a:solidFill>
              <a:effectLst/>
              <a:latin typeface="ＭＳ Ｐ明朝" panose="02020600040205080304" pitchFamily="18" charset="-128"/>
              <a:ea typeface="ＭＳ Ｐ明朝" panose="02020600040205080304" pitchFamily="18" charset="-128"/>
              <a:cs typeface="+mn-cs"/>
            </a:rPr>
            <a:t>・常勤職員の勤務時間</a:t>
          </a:r>
          <a:r>
            <a:rPr lang="en-US" altLang="ja-JP" sz="900" b="1">
              <a:solidFill>
                <a:srgbClr val="FF0000"/>
              </a:solidFill>
              <a:effectLst/>
              <a:latin typeface="ＭＳ Ｐ明朝" panose="02020600040205080304" pitchFamily="18" charset="-128"/>
              <a:ea typeface="ＭＳ Ｐ明朝" panose="02020600040205080304" pitchFamily="18" charset="-128"/>
              <a:cs typeface="+mn-cs"/>
            </a:rPr>
            <a:t>【</a:t>
          </a:r>
          <a:r>
            <a:rPr lang="ja-JP" altLang="ja-JP" sz="900" b="1">
              <a:solidFill>
                <a:srgbClr val="FF0000"/>
              </a:solidFill>
              <a:effectLst/>
              <a:latin typeface="ＭＳ Ｐ明朝" panose="02020600040205080304" pitchFamily="18" charset="-128"/>
              <a:ea typeface="ＭＳ Ｐ明朝" panose="02020600040205080304" pitchFamily="18" charset="-128"/>
              <a:cs typeface="+mn-cs"/>
            </a:rPr>
            <a:t>Ａ】</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当該事業所において</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（就業規則上）</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定められている常勤</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職員（一人）</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が勤務すべき一月当たりの時間数を</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ご</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記入ください。例：</a:t>
          </a:r>
          <a:r>
            <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rPr>
            <a:t>160</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時間</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endParaRPr lang="ja-JP" altLang="ja-JP" sz="5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b="1">
              <a:solidFill>
                <a:srgbClr val="FF0000"/>
              </a:solidFill>
              <a:effectLst/>
              <a:latin typeface="ＭＳ Ｐ明朝" panose="02020600040205080304" pitchFamily="18" charset="-128"/>
              <a:ea typeface="ＭＳ Ｐ明朝" panose="02020600040205080304" pitchFamily="18" charset="-128"/>
              <a:cs typeface="+mn-cs"/>
            </a:rPr>
            <a:t>・○○</a:t>
          </a:r>
          <a:r>
            <a:rPr lang="ja-JP" altLang="ja-JP" sz="900" b="1">
              <a:solidFill>
                <a:srgbClr val="FF0000"/>
              </a:solidFill>
              <a:effectLst/>
              <a:latin typeface="ＭＳ Ｐ明朝" panose="02020600040205080304" pitchFamily="18" charset="-128"/>
              <a:ea typeface="ＭＳ Ｐ明朝" panose="02020600040205080304" pitchFamily="18" charset="-128"/>
              <a:cs typeface="+mn-cs"/>
            </a:rPr>
            <a:t>職員の総勤務時間数</a:t>
          </a:r>
          <a:r>
            <a:rPr lang="ja-JP" altLang="en-US" sz="900" b="1">
              <a:solidFill>
                <a:srgbClr val="FF0000"/>
              </a:solidFill>
              <a:effectLst/>
              <a:latin typeface="ＭＳ Ｐ明朝" panose="02020600040205080304" pitchFamily="18" charset="-128"/>
              <a:ea typeface="ＭＳ Ｐ明朝" panose="02020600040205080304" pitchFamily="18" charset="-128"/>
              <a:cs typeface="+mn-cs"/>
            </a:rPr>
            <a:t>（ア）・（イ）</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暦月ごとに該当する全ての職員の勤務延時間数（勤務表上、当該事業に係るサービス提供に従事する時間として明確に位置</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付けられている時間に限る。）を合計してください。勤務延時間数の考え方は以下のとおりです。</a:t>
          </a:r>
        </a:p>
        <a:p>
          <a:r>
            <a:rPr lang="ja-JP" altLang="en-US" sz="900" b="1">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b="1">
              <a:solidFill>
                <a:sysClr val="windowText" lastClr="000000"/>
              </a:solidFill>
              <a:effectLst/>
              <a:latin typeface="ＭＳ Ｐ明朝" panose="02020600040205080304" pitchFamily="18" charset="-128"/>
              <a:ea typeface="ＭＳ Ｐ明朝" panose="02020600040205080304" pitchFamily="18" charset="-128"/>
              <a:cs typeface="+mn-cs"/>
            </a:rPr>
            <a:t>＜雇用形態が常勤の職員＞</a:t>
          </a: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介護保険制度における基準上も常勤の取扱いとなり、暦月で１月を超える休暇等がある場合を除き、当該職員の当該月に係る勤務延時間数は【Ａ】の時間数と同じとなります。（当該月における実際の勤務時間数の合計が【Ａ】の時間数を超えていた場合であっても、【Ａ】の時間数までが上限となります。）</a:t>
          </a: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ただし、雇用形態が常勤であっても、週３２時間（育児・介護休業法の所定労働時間の短縮措置の対象者は週３０時間）を下回る場合は、以下の雇用形態が常勤以外（非常勤等）の職員と同様に取り扱います。</a:t>
          </a:r>
        </a:p>
        <a:p>
          <a:r>
            <a:rPr lang="ja-JP" altLang="en-US" sz="900" b="1">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b="1">
              <a:solidFill>
                <a:sysClr val="windowText" lastClr="000000"/>
              </a:solidFill>
              <a:effectLst/>
              <a:latin typeface="ＭＳ Ｐ明朝" panose="02020600040205080304" pitchFamily="18" charset="-128"/>
              <a:ea typeface="ＭＳ Ｐ明朝" panose="02020600040205080304" pitchFamily="18" charset="-128"/>
              <a:cs typeface="+mn-cs"/>
            </a:rPr>
            <a:t>＜雇用形態が常勤以外（非常勤等）の職員＞</a:t>
          </a:r>
        </a:p>
        <a:p>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①　当該職員の当該月に係る勤務延時間数（休暇や出張等の時間は含めない。）が【Ａ】の時間数に達している場合、介護保険制度における基準上は常勤の取扱いとなり、</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【Ａ】の時間数と同じとなります。</a:t>
          </a:r>
        </a:p>
        <a:p>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②　①で【Ａ】の時間数に達していない場合、介護保険制度における基準上も非常勤の取扱いとなり、当該職員の当該月に係る勤務延時間数（休暇や出張等の時間は含め</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ない。）がそのまま勤務延時間数となります。</a:t>
          </a:r>
        </a:p>
        <a:p>
          <a:pPr algn="l"/>
          <a:endParaRPr kumimoji="1" lang="ja-JP" altLang="en-US" sz="9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12</xdr:col>
      <xdr:colOff>89535</xdr:colOff>
      <xdr:row>22</xdr:row>
      <xdr:rowOff>38100</xdr:rowOff>
    </xdr:from>
    <xdr:to>
      <xdr:col>12</xdr:col>
      <xdr:colOff>89535</xdr:colOff>
      <xdr:row>24</xdr:row>
      <xdr:rowOff>161925</xdr:rowOff>
    </xdr:to>
    <xdr:sp macro="" textlink="">
      <xdr:nvSpPr>
        <xdr:cNvPr id="5" name="Line 15">
          <a:extLst>
            <a:ext uri="{FF2B5EF4-FFF2-40B4-BE49-F238E27FC236}">
              <a16:creationId xmlns:a16="http://schemas.microsoft.com/office/drawing/2014/main" id="{2B37E95A-BA6C-4A45-9D47-F97EDF5CDF59}"/>
            </a:ext>
          </a:extLst>
        </xdr:cNvPr>
        <xdr:cNvSpPr>
          <a:spLocks noChangeShapeType="1"/>
        </xdr:cNvSpPr>
      </xdr:nvSpPr>
      <xdr:spPr bwMode="auto">
        <a:xfrm>
          <a:off x="6414135" y="7780020"/>
          <a:ext cx="0" cy="5505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sm" len="sm"/>
        </a:ln>
        <a:extLst>
          <a:ext uri="{909E8E84-426E-40DD-AFC4-6F175D3DCCD1}">
            <a14:hiddenFill xmlns:a14="http://schemas.microsoft.com/office/drawing/2010/main">
              <a:noFill/>
            </a14:hiddenFill>
          </a:ext>
        </a:extLst>
      </xdr:spPr>
    </xdr:sp>
    <xdr:clientData/>
  </xdr:twoCellAnchor>
  <xdr:twoCellAnchor>
    <xdr:from>
      <xdr:col>14</xdr:col>
      <xdr:colOff>87630</xdr:colOff>
      <xdr:row>22</xdr:row>
      <xdr:rowOff>38100</xdr:rowOff>
    </xdr:from>
    <xdr:to>
      <xdr:col>14</xdr:col>
      <xdr:colOff>87630</xdr:colOff>
      <xdr:row>24</xdr:row>
      <xdr:rowOff>161925</xdr:rowOff>
    </xdr:to>
    <xdr:sp macro="" textlink="">
      <xdr:nvSpPr>
        <xdr:cNvPr id="6" name="Line 18">
          <a:extLst>
            <a:ext uri="{FF2B5EF4-FFF2-40B4-BE49-F238E27FC236}">
              <a16:creationId xmlns:a16="http://schemas.microsoft.com/office/drawing/2014/main" id="{A2F9B5A4-8E64-4EAA-BDB7-9CAE6F801A56}"/>
            </a:ext>
          </a:extLst>
        </xdr:cNvPr>
        <xdr:cNvSpPr>
          <a:spLocks noChangeShapeType="1"/>
        </xdr:cNvSpPr>
      </xdr:nvSpPr>
      <xdr:spPr bwMode="auto">
        <a:xfrm>
          <a:off x="7326630" y="7780020"/>
          <a:ext cx="0" cy="5505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sm" len="sm"/>
        </a:ln>
        <a:extLst>
          <a:ext uri="{909E8E84-426E-40DD-AFC4-6F175D3DCCD1}">
            <a14:hiddenFill xmlns:a14="http://schemas.microsoft.com/office/drawing/2010/main">
              <a:noFill/>
            </a14:hiddenFill>
          </a:ext>
        </a:extLst>
      </xdr:spPr>
    </xdr:sp>
    <xdr:clientData/>
  </xdr:twoCellAnchor>
  <xdr:twoCellAnchor>
    <xdr:from>
      <xdr:col>10</xdr:col>
      <xdr:colOff>325755</xdr:colOff>
      <xdr:row>32</xdr:row>
      <xdr:rowOff>110490</xdr:rowOff>
    </xdr:from>
    <xdr:to>
      <xdr:col>13</xdr:col>
      <xdr:colOff>89535</xdr:colOff>
      <xdr:row>32</xdr:row>
      <xdr:rowOff>110490</xdr:rowOff>
    </xdr:to>
    <xdr:sp macro="" textlink="">
      <xdr:nvSpPr>
        <xdr:cNvPr id="7" name="Line 1">
          <a:extLst>
            <a:ext uri="{FF2B5EF4-FFF2-40B4-BE49-F238E27FC236}">
              <a16:creationId xmlns:a16="http://schemas.microsoft.com/office/drawing/2014/main" id="{540DE3F4-79C2-4D1C-A45A-BF80C7DCD18F}"/>
            </a:ext>
          </a:extLst>
        </xdr:cNvPr>
        <xdr:cNvSpPr>
          <a:spLocks noChangeShapeType="1"/>
        </xdr:cNvSpPr>
      </xdr:nvSpPr>
      <xdr:spPr bwMode="auto">
        <a:xfrm>
          <a:off x="5674995" y="9986010"/>
          <a:ext cx="100584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514350</xdr:colOff>
      <xdr:row>2</xdr:row>
      <xdr:rowOff>9525</xdr:rowOff>
    </xdr:from>
    <xdr:to>
      <xdr:col>5</xdr:col>
      <xdr:colOff>1085850</xdr:colOff>
      <xdr:row>6</xdr:row>
      <xdr:rowOff>85725</xdr:rowOff>
    </xdr:to>
    <xdr:sp macro="" textlink="">
      <xdr:nvSpPr>
        <xdr:cNvPr id="2" name="正方形/長方形 1">
          <a:extLst>
            <a:ext uri="{FF2B5EF4-FFF2-40B4-BE49-F238E27FC236}">
              <a16:creationId xmlns:a16="http://schemas.microsoft.com/office/drawing/2014/main" id="{6A067AD3-D207-464B-AB0B-29E774A86E1B}"/>
            </a:ext>
          </a:extLst>
        </xdr:cNvPr>
        <xdr:cNvSpPr/>
      </xdr:nvSpPr>
      <xdr:spPr>
        <a:xfrm>
          <a:off x="4349115" y="373380"/>
          <a:ext cx="6343650" cy="80010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自治体の皆様へ</a:t>
          </a:r>
          <a:r>
            <a:rPr kumimoji="1" lang="en-US" altLang="ja-JP" sz="1100">
              <a:solidFill>
                <a:sysClr val="windowText" lastClr="000000"/>
              </a:solidFill>
            </a:rPr>
            <a:t>】</a:t>
          </a:r>
        </a:p>
        <a:p>
          <a:pPr algn="l"/>
          <a:r>
            <a:rPr kumimoji="1" lang="ja-JP" altLang="en-US" sz="1100">
              <a:solidFill>
                <a:sysClr val="windowText" lastClr="000000"/>
              </a:solidFill>
            </a:rPr>
            <a:t>本様式を使用する想定のサービス種別と、代表的な組み合わせを記載しています。ここにない組み合わせについては、地域の実情に応じて適宜追加してください。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133350</xdr:colOff>
      <xdr:row>68</xdr:row>
      <xdr:rowOff>219075</xdr:rowOff>
    </xdr:from>
    <xdr:to>
      <xdr:col>16</xdr:col>
      <xdr:colOff>19050</xdr:colOff>
      <xdr:row>78</xdr:row>
      <xdr:rowOff>19050</xdr:rowOff>
    </xdr:to>
    <xdr:sp macro="" textlink="">
      <xdr:nvSpPr>
        <xdr:cNvPr id="2" name="正方形/長方形 1">
          <a:extLst>
            <a:ext uri="{FF2B5EF4-FFF2-40B4-BE49-F238E27FC236}">
              <a16:creationId xmlns:a16="http://schemas.microsoft.com/office/drawing/2014/main" id="{55EF9CD2-8FFB-4CA6-B48C-73FAB8C697C8}"/>
            </a:ext>
          </a:extLst>
        </xdr:cNvPr>
        <xdr:cNvSpPr/>
      </xdr:nvSpPr>
      <xdr:spPr>
        <a:xfrm>
          <a:off x="224790" y="15257145"/>
          <a:ext cx="9705975" cy="217932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・必要項目を満たしていれば、各事業所で使用するシフト表等をもって代替書類として差し支えありません。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12700</xdr:colOff>
      <xdr:row>1</xdr:row>
      <xdr:rowOff>152400</xdr:rowOff>
    </xdr:from>
    <xdr:to>
      <xdr:col>3</xdr:col>
      <xdr:colOff>127000</xdr:colOff>
      <xdr:row>2</xdr:row>
      <xdr:rowOff>241300</xdr:rowOff>
    </xdr:to>
    <xdr:sp macro="" textlink="">
      <xdr:nvSpPr>
        <xdr:cNvPr id="2" name="正方形/長方形 1">
          <a:extLst>
            <a:ext uri="{FF2B5EF4-FFF2-40B4-BE49-F238E27FC236}">
              <a16:creationId xmlns:a16="http://schemas.microsoft.com/office/drawing/2014/main" id="{2A4CC55E-3308-44F6-BAF2-5BD86489D408}"/>
            </a:ext>
          </a:extLst>
        </xdr:cNvPr>
        <xdr:cNvSpPr/>
      </xdr:nvSpPr>
      <xdr:spPr>
        <a:xfrm>
          <a:off x="16510" y="400050"/>
          <a:ext cx="1162050" cy="340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panose="020B0609070205080204" pitchFamily="49" charset="-128"/>
              <a:ea typeface="ＭＳ ゴシック" panose="020B0609070205080204" pitchFamily="49" charset="-128"/>
            </a:rPr>
            <a:t>【</a:t>
          </a:r>
          <a:r>
            <a:rPr kumimoji="1" lang="ja-JP" altLang="en-US" sz="1600">
              <a:solidFill>
                <a:srgbClr val="FF0000"/>
              </a:solidFill>
              <a:latin typeface="ＭＳ ゴシック" panose="020B0609070205080204" pitchFamily="49" charset="-128"/>
              <a:ea typeface="ＭＳ ゴシック" panose="020B0609070205080204" pitchFamily="49" charset="-128"/>
            </a:rPr>
            <a:t>記載例</a:t>
          </a:r>
          <a:r>
            <a:rPr kumimoji="1" lang="en-US" altLang="ja-JP" sz="1600">
              <a:solidFill>
                <a:srgbClr val="FF0000"/>
              </a:solidFill>
              <a:latin typeface="ＭＳ ゴシック" panose="020B0609070205080204" pitchFamily="49" charset="-128"/>
              <a:ea typeface="ＭＳ ゴシック" panose="020B0609070205080204" pitchFamily="49" charset="-128"/>
            </a:rPr>
            <a:t>】</a:t>
          </a:r>
          <a:endParaRPr kumimoji="1" lang="ja-JP" altLang="en-US" sz="16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B1:E91"/>
  <sheetViews>
    <sheetView view="pageBreakPreview" zoomScaleNormal="100" zoomScaleSheetLayoutView="100" workbookViewId="0">
      <selection activeCell="K43" sqref="K43"/>
    </sheetView>
  </sheetViews>
  <sheetFormatPr defaultRowHeight="18" x14ac:dyDescent="0.45"/>
  <cols>
    <col min="1" max="1" width="1" customWidth="1"/>
    <col min="2" max="2" width="2" customWidth="1"/>
    <col min="3" max="3" width="16" customWidth="1"/>
    <col min="5" max="5" width="61.8984375" customWidth="1"/>
    <col min="6" max="6" width="1" customWidth="1"/>
  </cols>
  <sheetData>
    <row r="1" spans="2:5" ht="6" customHeight="1" thickBot="1" x14ac:dyDescent="0.5"/>
    <row r="2" spans="2:5" ht="48" customHeight="1" thickBot="1" x14ac:dyDescent="0.5">
      <c r="B2" s="560" t="s">
        <v>344</v>
      </c>
      <c r="C2" s="561"/>
      <c r="D2" s="561"/>
      <c r="E2" s="562"/>
    </row>
    <row r="3" spans="2:5" ht="6" customHeight="1" x14ac:dyDescent="0.45"/>
    <row r="4" spans="2:5" ht="36" customHeight="1" x14ac:dyDescent="0.45">
      <c r="B4" s="563" t="s">
        <v>348</v>
      </c>
      <c r="C4" s="563"/>
      <c r="D4" s="563"/>
      <c r="E4" s="563"/>
    </row>
    <row r="5" spans="2:5" x14ac:dyDescent="0.45">
      <c r="B5" s="564" t="s">
        <v>349</v>
      </c>
      <c r="C5" s="564"/>
      <c r="D5" s="564"/>
      <c r="E5" s="564"/>
    </row>
    <row r="6" spans="2:5" x14ac:dyDescent="0.45">
      <c r="B6" s="564" t="s">
        <v>350</v>
      </c>
      <c r="C6" s="564"/>
      <c r="D6" s="564"/>
      <c r="E6" s="564"/>
    </row>
    <row r="7" spans="2:5" x14ac:dyDescent="0.45">
      <c r="B7" s="564" t="s">
        <v>351</v>
      </c>
      <c r="C7" s="564"/>
      <c r="D7" s="564"/>
      <c r="E7" s="564"/>
    </row>
    <row r="8" spans="2:5" ht="6" customHeight="1" x14ac:dyDescent="0.45"/>
    <row r="9" spans="2:5" s="159" customFormat="1" ht="27.6" customHeight="1" thickBot="1" x14ac:dyDescent="0.5">
      <c r="B9" s="568" t="s">
        <v>126</v>
      </c>
      <c r="C9" s="568"/>
      <c r="D9" s="568"/>
      <c r="E9" s="568"/>
    </row>
    <row r="10" spans="2:5" s="160" customFormat="1" ht="24" customHeight="1" thickBot="1" x14ac:dyDescent="0.5">
      <c r="B10" s="569" t="s">
        <v>1015</v>
      </c>
      <c r="C10" s="570"/>
      <c r="D10" s="570"/>
      <c r="E10" s="571"/>
    </row>
    <row r="11" spans="2:5" ht="6" customHeight="1" x14ac:dyDescent="0.45"/>
    <row r="12" spans="2:5" s="159" customFormat="1" ht="27.6" customHeight="1" thickBot="1" x14ac:dyDescent="0.5">
      <c r="B12" s="568" t="s">
        <v>125</v>
      </c>
      <c r="C12" s="568"/>
      <c r="D12" s="568"/>
      <c r="E12" s="568"/>
    </row>
    <row r="13" spans="2:5" s="160" customFormat="1" ht="24" customHeight="1" x14ac:dyDescent="0.45">
      <c r="B13" s="565" t="s">
        <v>1014</v>
      </c>
      <c r="C13" s="566"/>
      <c r="D13" s="566"/>
      <c r="E13" s="567"/>
    </row>
    <row r="14" spans="2:5" s="160" customFormat="1" ht="24" customHeight="1" thickBot="1" x14ac:dyDescent="0.5">
      <c r="B14" s="520"/>
      <c r="C14" s="558" t="s">
        <v>345</v>
      </c>
      <c r="D14" s="558"/>
      <c r="E14" s="559"/>
    </row>
    <row r="15" spans="2:5" s="160" customFormat="1" ht="24" customHeight="1" x14ac:dyDescent="0.45">
      <c r="B15" s="565" t="s">
        <v>1016</v>
      </c>
      <c r="C15" s="566"/>
      <c r="D15" s="566"/>
      <c r="E15" s="567"/>
    </row>
    <row r="16" spans="2:5" s="160" customFormat="1" ht="24" customHeight="1" thickBot="1" x14ac:dyDescent="0.5">
      <c r="B16" s="520"/>
      <c r="C16" s="558" t="s">
        <v>346</v>
      </c>
      <c r="D16" s="558"/>
      <c r="E16" s="559"/>
    </row>
    <row r="17" spans="2:5" ht="6" customHeight="1" x14ac:dyDescent="0.45"/>
    <row r="18" spans="2:5" s="159" customFormat="1" ht="27.6" customHeight="1" thickBot="1" x14ac:dyDescent="0.5">
      <c r="B18" s="568" t="s">
        <v>347</v>
      </c>
      <c r="C18" s="568"/>
      <c r="D18" s="568"/>
      <c r="E18" s="568"/>
    </row>
    <row r="19" spans="2:5" s="160" customFormat="1" ht="24" customHeight="1" x14ac:dyDescent="0.45">
      <c r="B19" s="574" t="s">
        <v>0</v>
      </c>
      <c r="C19" s="575"/>
      <c r="D19" s="575"/>
      <c r="E19" s="576"/>
    </row>
    <row r="20" spans="2:5" s="160" customFormat="1" ht="24" customHeight="1" x14ac:dyDescent="0.45">
      <c r="B20" s="521"/>
      <c r="C20" s="572" t="s">
        <v>1017</v>
      </c>
      <c r="D20" s="572"/>
      <c r="E20" s="573"/>
    </row>
    <row r="21" spans="2:5" s="160" customFormat="1" ht="24" customHeight="1" thickBot="1" x14ac:dyDescent="0.5">
      <c r="B21" s="520"/>
      <c r="C21" s="558" t="s">
        <v>112</v>
      </c>
      <c r="D21" s="558"/>
      <c r="E21" s="559"/>
    </row>
    <row r="22" spans="2:5" s="160" customFormat="1" ht="6" customHeight="1" thickBot="1" x14ac:dyDescent="0.5"/>
    <row r="23" spans="2:5" s="160" customFormat="1" ht="24" customHeight="1" thickBot="1" x14ac:dyDescent="0.5">
      <c r="B23" s="555" t="s">
        <v>353</v>
      </c>
      <c r="C23" s="556"/>
      <c r="D23" s="556"/>
      <c r="E23" s="557"/>
    </row>
    <row r="24" spans="2:5" s="160" customFormat="1" ht="6" customHeight="1" thickBot="1" x14ac:dyDescent="0.5"/>
    <row r="25" spans="2:5" s="160" customFormat="1" ht="24" customHeight="1" thickBot="1" x14ac:dyDescent="0.5">
      <c r="B25" s="555" t="s">
        <v>1046</v>
      </c>
      <c r="C25" s="556"/>
      <c r="D25" s="556"/>
      <c r="E25" s="557"/>
    </row>
    <row r="26" spans="2:5" s="160" customFormat="1" ht="6" customHeight="1" thickBot="1" x14ac:dyDescent="0.5"/>
    <row r="27" spans="2:5" s="160" customFormat="1" ht="24" customHeight="1" thickBot="1" x14ac:dyDescent="0.5">
      <c r="B27" s="555" t="s">
        <v>1047</v>
      </c>
      <c r="C27" s="556"/>
      <c r="D27" s="556"/>
      <c r="E27" s="557"/>
    </row>
    <row r="28" spans="2:5" s="160" customFormat="1" ht="6" customHeight="1" thickBot="1" x14ac:dyDescent="0.5"/>
    <row r="29" spans="2:5" s="160" customFormat="1" ht="24" customHeight="1" x14ac:dyDescent="0.45">
      <c r="B29" s="574" t="s">
        <v>1</v>
      </c>
      <c r="C29" s="575"/>
      <c r="D29" s="575"/>
      <c r="E29" s="576"/>
    </row>
    <row r="30" spans="2:5" s="160" customFormat="1" ht="24" customHeight="1" x14ac:dyDescent="0.45">
      <c r="B30" s="521"/>
      <c r="C30" s="572" t="s">
        <v>1018</v>
      </c>
      <c r="D30" s="572"/>
      <c r="E30" s="573"/>
    </row>
    <row r="31" spans="2:5" s="160" customFormat="1" ht="24" customHeight="1" x14ac:dyDescent="0.45">
      <c r="B31" s="521"/>
      <c r="C31" s="572" t="s">
        <v>3</v>
      </c>
      <c r="D31" s="572"/>
      <c r="E31" s="573"/>
    </row>
    <row r="32" spans="2:5" s="160" customFormat="1" ht="24" customHeight="1" thickBot="1" x14ac:dyDescent="0.5">
      <c r="B32" s="520"/>
      <c r="C32" s="558" t="s">
        <v>2</v>
      </c>
      <c r="D32" s="558"/>
      <c r="E32" s="559"/>
    </row>
    <row r="33" spans="2:5" s="160" customFormat="1" ht="6" customHeight="1" thickBot="1" x14ac:dyDescent="0.5"/>
    <row r="34" spans="2:5" s="160" customFormat="1" ht="24" customHeight="1" x14ac:dyDescent="0.45">
      <c r="B34" s="574" t="s">
        <v>5</v>
      </c>
      <c r="C34" s="575"/>
      <c r="D34" s="575"/>
      <c r="E34" s="576"/>
    </row>
    <row r="35" spans="2:5" s="160" customFormat="1" ht="24" customHeight="1" x14ac:dyDescent="0.45">
      <c r="B35" s="521"/>
      <c r="C35" s="572" t="s">
        <v>1019</v>
      </c>
      <c r="D35" s="572"/>
      <c r="E35" s="573"/>
    </row>
    <row r="36" spans="2:5" s="160" customFormat="1" ht="24" customHeight="1" x14ac:dyDescent="0.45">
      <c r="B36" s="521"/>
      <c r="C36" s="572" t="s">
        <v>3</v>
      </c>
      <c r="D36" s="572"/>
      <c r="E36" s="573"/>
    </row>
    <row r="37" spans="2:5" s="160" customFormat="1" ht="24" customHeight="1" thickBot="1" x14ac:dyDescent="0.5">
      <c r="B37" s="520"/>
      <c r="C37" s="558" t="s">
        <v>2</v>
      </c>
      <c r="D37" s="558"/>
      <c r="E37" s="559"/>
    </row>
    <row r="38" spans="2:5" s="160" customFormat="1" ht="6" customHeight="1" thickBot="1" x14ac:dyDescent="0.5"/>
    <row r="39" spans="2:5" s="160" customFormat="1" ht="24" customHeight="1" x14ac:dyDescent="0.45">
      <c r="B39" s="574" t="s">
        <v>4</v>
      </c>
      <c r="C39" s="575"/>
      <c r="D39" s="575"/>
      <c r="E39" s="576"/>
    </row>
    <row r="40" spans="2:5" s="160" customFormat="1" ht="42" customHeight="1" thickBot="1" x14ac:dyDescent="0.5">
      <c r="B40" s="520"/>
      <c r="C40" s="577" t="s">
        <v>6</v>
      </c>
      <c r="D40" s="577"/>
      <c r="E40" s="578"/>
    </row>
    <row r="41" spans="2:5" s="160" customFormat="1" ht="6" customHeight="1" thickBot="1" x14ac:dyDescent="0.5"/>
    <row r="42" spans="2:5" s="160" customFormat="1" ht="24" customHeight="1" x14ac:dyDescent="0.45">
      <c r="B42" s="574" t="s">
        <v>7</v>
      </c>
      <c r="C42" s="575"/>
      <c r="D42" s="575"/>
      <c r="E42" s="576"/>
    </row>
    <row r="43" spans="2:5" s="160" customFormat="1" ht="24" customHeight="1" x14ac:dyDescent="0.45">
      <c r="B43" s="521"/>
      <c r="C43" s="572" t="s">
        <v>1020</v>
      </c>
      <c r="D43" s="572"/>
      <c r="E43" s="573"/>
    </row>
    <row r="44" spans="2:5" s="160" customFormat="1" ht="24" customHeight="1" thickBot="1" x14ac:dyDescent="0.5">
      <c r="B44" s="520"/>
      <c r="C44" s="558" t="s">
        <v>114</v>
      </c>
      <c r="D44" s="558"/>
      <c r="E44" s="559"/>
    </row>
    <row r="45" spans="2:5" s="160" customFormat="1" ht="6" customHeight="1" thickBot="1" x14ac:dyDescent="0.5"/>
    <row r="46" spans="2:5" s="160" customFormat="1" ht="24" customHeight="1" thickBot="1" x14ac:dyDescent="0.5">
      <c r="B46" s="555" t="s">
        <v>354</v>
      </c>
      <c r="C46" s="556"/>
      <c r="D46" s="556"/>
      <c r="E46" s="557"/>
    </row>
    <row r="47" spans="2:5" s="160" customFormat="1" ht="6" customHeight="1" thickBot="1" x14ac:dyDescent="0.5"/>
    <row r="48" spans="2:5" s="160" customFormat="1" ht="24" customHeight="1" x14ac:dyDescent="0.45">
      <c r="B48" s="574" t="s">
        <v>1051</v>
      </c>
      <c r="C48" s="575"/>
      <c r="D48" s="575"/>
      <c r="E48" s="576"/>
    </row>
    <row r="49" spans="2:5" s="160" customFormat="1" ht="24" customHeight="1" x14ac:dyDescent="0.45">
      <c r="B49" s="521"/>
      <c r="C49" s="572" t="s">
        <v>1021</v>
      </c>
      <c r="D49" s="572"/>
      <c r="E49" s="573"/>
    </row>
    <row r="50" spans="2:5" s="160" customFormat="1" ht="24" customHeight="1" x14ac:dyDescent="0.45">
      <c r="B50" s="521"/>
      <c r="C50" s="572" t="s">
        <v>1020</v>
      </c>
      <c r="D50" s="572"/>
      <c r="E50" s="573"/>
    </row>
    <row r="51" spans="2:5" s="160" customFormat="1" ht="24" customHeight="1" x14ac:dyDescent="0.45">
      <c r="B51" s="521"/>
      <c r="C51" s="572" t="s">
        <v>8</v>
      </c>
      <c r="D51" s="572"/>
      <c r="E51" s="573"/>
    </row>
    <row r="52" spans="2:5" s="160" customFormat="1" ht="24" customHeight="1" x14ac:dyDescent="0.45">
      <c r="B52" s="521"/>
      <c r="C52" s="572" t="s">
        <v>9</v>
      </c>
      <c r="D52" s="572"/>
      <c r="E52" s="573"/>
    </row>
    <row r="53" spans="2:5" s="160" customFormat="1" ht="24" customHeight="1" thickBot="1" x14ac:dyDescent="0.5">
      <c r="B53" s="520"/>
      <c r="C53" s="558" t="s">
        <v>113</v>
      </c>
      <c r="D53" s="558"/>
      <c r="E53" s="559"/>
    </row>
    <row r="54" spans="2:5" s="160" customFormat="1" ht="6" customHeight="1" thickBot="1" x14ac:dyDescent="0.5"/>
    <row r="55" spans="2:5" s="160" customFormat="1" ht="24" customHeight="1" thickBot="1" x14ac:dyDescent="0.5">
      <c r="B55" s="555" t="s">
        <v>355</v>
      </c>
      <c r="C55" s="556"/>
      <c r="D55" s="556"/>
      <c r="E55" s="557"/>
    </row>
    <row r="56" spans="2:5" s="160" customFormat="1" ht="6" customHeight="1" thickBot="1" x14ac:dyDescent="0.5"/>
    <row r="57" spans="2:5" s="160" customFormat="1" ht="24" customHeight="1" x14ac:dyDescent="0.45">
      <c r="B57" s="574" t="s">
        <v>356</v>
      </c>
      <c r="C57" s="575"/>
      <c r="D57" s="575"/>
      <c r="E57" s="576"/>
    </row>
    <row r="58" spans="2:5" s="160" customFormat="1" ht="42" customHeight="1" thickBot="1" x14ac:dyDescent="0.5">
      <c r="B58" s="520"/>
      <c r="C58" s="579" t="s">
        <v>115</v>
      </c>
      <c r="D58" s="579"/>
      <c r="E58" s="580"/>
    </row>
    <row r="59" spans="2:5" s="160" customFormat="1" ht="6" customHeight="1" thickBot="1" x14ac:dyDescent="0.5"/>
    <row r="60" spans="2:5" s="160" customFormat="1" ht="24" customHeight="1" x14ac:dyDescent="0.45">
      <c r="B60" s="574" t="s">
        <v>10</v>
      </c>
      <c r="C60" s="575"/>
      <c r="D60" s="575"/>
      <c r="E60" s="576"/>
    </row>
    <row r="61" spans="2:5" s="160" customFormat="1" ht="24" customHeight="1" x14ac:dyDescent="0.45">
      <c r="B61" s="521"/>
      <c r="C61" s="572" t="s">
        <v>1022</v>
      </c>
      <c r="D61" s="572"/>
      <c r="E61" s="573"/>
    </row>
    <row r="62" spans="2:5" s="160" customFormat="1" ht="24" customHeight="1" thickBot="1" x14ac:dyDescent="0.5">
      <c r="B62" s="520"/>
      <c r="C62" s="558" t="s">
        <v>11</v>
      </c>
      <c r="D62" s="558"/>
      <c r="E62" s="559"/>
    </row>
    <row r="63" spans="2:5" s="160" customFormat="1" ht="6" customHeight="1" thickBot="1" x14ac:dyDescent="0.5"/>
    <row r="64" spans="2:5" s="160" customFormat="1" ht="24" customHeight="1" x14ac:dyDescent="0.45">
      <c r="B64" s="574" t="s">
        <v>12</v>
      </c>
      <c r="C64" s="575"/>
      <c r="D64" s="575"/>
      <c r="E64" s="576"/>
    </row>
    <row r="65" spans="2:5" s="160" customFormat="1" ht="24" customHeight="1" x14ac:dyDescent="0.45">
      <c r="B65" s="521"/>
      <c r="C65" s="572" t="s">
        <v>1023</v>
      </c>
      <c r="D65" s="572"/>
      <c r="E65" s="573"/>
    </row>
    <row r="66" spans="2:5" s="160" customFormat="1" ht="24" customHeight="1" x14ac:dyDescent="0.45">
      <c r="B66" s="521"/>
      <c r="C66" s="572" t="s">
        <v>1020</v>
      </c>
      <c r="D66" s="572"/>
      <c r="E66" s="573"/>
    </row>
    <row r="67" spans="2:5" s="160" customFormat="1" ht="24" customHeight="1" x14ac:dyDescent="0.45">
      <c r="B67" s="521"/>
      <c r="C67" s="572" t="s">
        <v>116</v>
      </c>
      <c r="D67" s="572"/>
      <c r="E67" s="573"/>
    </row>
    <row r="68" spans="2:5" s="160" customFormat="1" ht="24" customHeight="1" thickBot="1" x14ac:dyDescent="0.5">
      <c r="B68" s="520"/>
      <c r="C68" s="558" t="s">
        <v>117</v>
      </c>
      <c r="D68" s="558"/>
      <c r="E68" s="559"/>
    </row>
    <row r="69" spans="2:5" s="160" customFormat="1" ht="6" customHeight="1" thickBot="1" x14ac:dyDescent="0.5"/>
    <row r="70" spans="2:5" s="160" customFormat="1" ht="24" customHeight="1" x14ac:dyDescent="0.45">
      <c r="B70" s="574" t="s">
        <v>1049</v>
      </c>
      <c r="C70" s="575"/>
      <c r="D70" s="575"/>
      <c r="E70" s="576"/>
    </row>
    <row r="71" spans="2:5" s="160" customFormat="1" ht="24" customHeight="1" thickBot="1" x14ac:dyDescent="0.5">
      <c r="B71" s="520"/>
      <c r="C71" s="558" t="s">
        <v>1024</v>
      </c>
      <c r="D71" s="558"/>
      <c r="E71" s="559"/>
    </row>
    <row r="72" spans="2:5" s="160" customFormat="1" ht="6" customHeight="1" thickBot="1" x14ac:dyDescent="0.5"/>
    <row r="73" spans="2:5" s="160" customFormat="1" ht="24" customHeight="1" x14ac:dyDescent="0.45">
      <c r="B73" s="574" t="s">
        <v>1050</v>
      </c>
      <c r="C73" s="575"/>
      <c r="D73" s="575"/>
      <c r="E73" s="576"/>
    </row>
    <row r="74" spans="2:5" s="160" customFormat="1" ht="24" customHeight="1" thickBot="1" x14ac:dyDescent="0.5">
      <c r="B74" s="520"/>
      <c r="C74" s="558" t="s">
        <v>1024</v>
      </c>
      <c r="D74" s="558"/>
      <c r="E74" s="559"/>
    </row>
    <row r="75" spans="2:5" s="160" customFormat="1" ht="6" customHeight="1" thickBot="1" x14ac:dyDescent="0.5"/>
    <row r="76" spans="2:5" s="160" customFormat="1" ht="24" customHeight="1" x14ac:dyDescent="0.45">
      <c r="B76" s="574" t="s">
        <v>1048</v>
      </c>
      <c r="C76" s="575"/>
      <c r="D76" s="575"/>
      <c r="E76" s="576"/>
    </row>
    <row r="77" spans="2:5" s="160" customFormat="1" ht="24" customHeight="1" thickBot="1" x14ac:dyDescent="0.5">
      <c r="B77" s="520"/>
      <c r="C77" s="558" t="s">
        <v>1025</v>
      </c>
      <c r="D77" s="558"/>
      <c r="E77" s="559"/>
    </row>
    <row r="78" spans="2:5" s="160" customFormat="1" ht="6" customHeight="1" thickBot="1" x14ac:dyDescent="0.5"/>
    <row r="79" spans="2:5" s="160" customFormat="1" ht="24" customHeight="1" x14ac:dyDescent="0.45">
      <c r="B79" s="574" t="s">
        <v>13</v>
      </c>
      <c r="C79" s="575"/>
      <c r="D79" s="575"/>
      <c r="E79" s="576"/>
    </row>
    <row r="80" spans="2:5" s="160" customFormat="1" ht="24" customHeight="1" x14ac:dyDescent="0.45">
      <c r="B80" s="521"/>
      <c r="C80" s="572" t="s">
        <v>1026</v>
      </c>
      <c r="D80" s="572"/>
      <c r="E80" s="573"/>
    </row>
    <row r="81" spans="2:5" s="160" customFormat="1" ht="24" customHeight="1" x14ac:dyDescent="0.45">
      <c r="B81" s="522"/>
      <c r="C81" s="572" t="s">
        <v>1027</v>
      </c>
      <c r="D81" s="581" t="s">
        <v>119</v>
      </c>
      <c r="E81" s="573"/>
    </row>
    <row r="82" spans="2:5" s="160" customFormat="1" ht="24" customHeight="1" x14ac:dyDescent="0.45">
      <c r="B82" s="523"/>
      <c r="C82" s="572"/>
      <c r="D82" s="581" t="s">
        <v>120</v>
      </c>
      <c r="E82" s="573"/>
    </row>
    <row r="83" spans="2:5" s="160" customFormat="1" ht="24" customHeight="1" x14ac:dyDescent="0.45">
      <c r="B83" s="523"/>
      <c r="C83" s="572"/>
      <c r="D83" s="581" t="s">
        <v>121</v>
      </c>
      <c r="E83" s="573"/>
    </row>
    <row r="84" spans="2:5" s="160" customFormat="1" ht="24" customHeight="1" x14ac:dyDescent="0.45">
      <c r="B84" s="524"/>
      <c r="C84" s="572"/>
      <c r="D84" s="581" t="s">
        <v>122</v>
      </c>
      <c r="E84" s="573"/>
    </row>
    <row r="85" spans="2:5" s="160" customFormat="1" ht="24" customHeight="1" x14ac:dyDescent="0.45">
      <c r="B85" s="521"/>
      <c r="C85" s="161" t="s">
        <v>1028</v>
      </c>
      <c r="D85" s="581" t="s">
        <v>123</v>
      </c>
      <c r="E85" s="573"/>
    </row>
    <row r="86" spans="2:5" s="160" customFormat="1" ht="24" customHeight="1" thickBot="1" x14ac:dyDescent="0.5">
      <c r="B86" s="520"/>
      <c r="C86" s="525" t="s">
        <v>1029</v>
      </c>
      <c r="D86" s="585" t="s">
        <v>124</v>
      </c>
      <c r="E86" s="559"/>
    </row>
    <row r="87" spans="2:5" s="160" customFormat="1" ht="6" customHeight="1" thickBot="1" x14ac:dyDescent="0.5"/>
    <row r="88" spans="2:5" s="160" customFormat="1" ht="24" customHeight="1" x14ac:dyDescent="0.45">
      <c r="B88" s="574" t="s">
        <v>15</v>
      </c>
      <c r="C88" s="575"/>
      <c r="D88" s="575"/>
      <c r="E88" s="576"/>
    </row>
    <row r="89" spans="2:5" s="160" customFormat="1" ht="42" customHeight="1" x14ac:dyDescent="0.45">
      <c r="B89" s="582" t="s">
        <v>352</v>
      </c>
      <c r="C89" s="583"/>
      <c r="D89" s="583"/>
      <c r="E89" s="584"/>
    </row>
    <row r="90" spans="2:5" s="160" customFormat="1" ht="24" customHeight="1" x14ac:dyDescent="0.45">
      <c r="B90" s="521"/>
      <c r="C90" s="572" t="s">
        <v>1043</v>
      </c>
      <c r="D90" s="572"/>
      <c r="E90" s="573"/>
    </row>
    <row r="91" spans="2:5" s="160" customFormat="1" ht="24" customHeight="1" thickBot="1" x14ac:dyDescent="0.5">
      <c r="B91" s="520"/>
      <c r="C91" s="558" t="s">
        <v>118</v>
      </c>
      <c r="D91" s="558"/>
      <c r="E91" s="559"/>
    </row>
  </sheetData>
  <mergeCells count="69">
    <mergeCell ref="C62:E62"/>
    <mergeCell ref="C68:E68"/>
    <mergeCell ref="C67:E67"/>
    <mergeCell ref="C66:E66"/>
    <mergeCell ref="C65:E65"/>
    <mergeCell ref="B64:E64"/>
    <mergeCell ref="C91:E91"/>
    <mergeCell ref="C90:E90"/>
    <mergeCell ref="B88:E88"/>
    <mergeCell ref="D86:E86"/>
    <mergeCell ref="D85:E85"/>
    <mergeCell ref="D81:E81"/>
    <mergeCell ref="B89:E89"/>
    <mergeCell ref="C81:C84"/>
    <mergeCell ref="C71:E71"/>
    <mergeCell ref="B70:E70"/>
    <mergeCell ref="D84:E84"/>
    <mergeCell ref="D83:E83"/>
    <mergeCell ref="D82:E82"/>
    <mergeCell ref="C80:E80"/>
    <mergeCell ref="B79:E79"/>
    <mergeCell ref="C77:E77"/>
    <mergeCell ref="B76:E76"/>
    <mergeCell ref="C74:E74"/>
    <mergeCell ref="B73:E73"/>
    <mergeCell ref="C36:E36"/>
    <mergeCell ref="C61:E61"/>
    <mergeCell ref="B60:E60"/>
    <mergeCell ref="B57:E57"/>
    <mergeCell ref="B55:E55"/>
    <mergeCell ref="C40:E40"/>
    <mergeCell ref="C58:E58"/>
    <mergeCell ref="C14:E14"/>
    <mergeCell ref="B25:E25"/>
    <mergeCell ref="C35:E35"/>
    <mergeCell ref="B34:E34"/>
    <mergeCell ref="C53:E53"/>
    <mergeCell ref="C52:E52"/>
    <mergeCell ref="C51:E51"/>
    <mergeCell ref="C50:E50"/>
    <mergeCell ref="C49:E49"/>
    <mergeCell ref="B48:E48"/>
    <mergeCell ref="B46:E46"/>
    <mergeCell ref="C44:E44"/>
    <mergeCell ref="C43:E43"/>
    <mergeCell ref="B42:E42"/>
    <mergeCell ref="B39:E39"/>
    <mergeCell ref="C37:E37"/>
    <mergeCell ref="C32:E32"/>
    <mergeCell ref="C31:E31"/>
    <mergeCell ref="C30:E30"/>
    <mergeCell ref="B29:E29"/>
    <mergeCell ref="B27:E27"/>
    <mergeCell ref="B23:E23"/>
    <mergeCell ref="C21:E21"/>
    <mergeCell ref="B2:E2"/>
    <mergeCell ref="B4:E4"/>
    <mergeCell ref="B7:E7"/>
    <mergeCell ref="B6:E6"/>
    <mergeCell ref="B5:E5"/>
    <mergeCell ref="B13:E13"/>
    <mergeCell ref="B12:E12"/>
    <mergeCell ref="B10:E10"/>
    <mergeCell ref="B9:E9"/>
    <mergeCell ref="C20:E20"/>
    <mergeCell ref="B19:E19"/>
    <mergeCell ref="B18:E18"/>
    <mergeCell ref="C16:E16"/>
    <mergeCell ref="B15:E15"/>
  </mergeCells>
  <phoneticPr fontId="2"/>
  <pageMargins left="0.23622047244094491" right="0.23622047244094491" top="0.74803149606299213" bottom="0.39370078740157483" header="0.31496062992125984" footer="0.1181102362204724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B1:AJ53"/>
  <sheetViews>
    <sheetView view="pageBreakPreview" zoomScaleNormal="100" zoomScaleSheetLayoutView="100" workbookViewId="0">
      <selection activeCell="L3" sqref="L3"/>
    </sheetView>
  </sheetViews>
  <sheetFormatPr defaultColWidth="3.09765625" defaultRowHeight="13.2" x14ac:dyDescent="0.2"/>
  <cols>
    <col min="1" max="1" width="1.09765625" style="149" customWidth="1"/>
    <col min="2" max="2" width="2.69921875" style="148" customWidth="1"/>
    <col min="3" max="6" width="3.09765625" style="149" customWidth="1"/>
    <col min="7" max="7" width="1.296875" style="149" customWidth="1"/>
    <col min="8" max="8" width="3.09765625" style="149" customWidth="1"/>
    <col min="9" max="23" width="3.09765625" style="149"/>
    <col min="24" max="29" width="3.59765625" style="149" customWidth="1"/>
    <col min="30" max="32" width="2.8984375" style="149" customWidth="1"/>
    <col min="33" max="33" width="1.296875" style="149" customWidth="1"/>
    <col min="34" max="34" width="3.296875" style="149" customWidth="1"/>
    <col min="35" max="256" width="3.09765625" style="149"/>
    <col min="257" max="257" width="1.09765625" style="149" customWidth="1"/>
    <col min="258" max="258" width="2.69921875" style="149" customWidth="1"/>
    <col min="259" max="262" width="3.09765625" style="149"/>
    <col min="263" max="263" width="1.296875" style="149" customWidth="1"/>
    <col min="264" max="279" width="3.09765625" style="149"/>
    <col min="280" max="285" width="3.59765625" style="149" customWidth="1"/>
    <col min="286" max="288" width="2.8984375" style="149" customWidth="1"/>
    <col min="289" max="289" width="1.296875" style="149" customWidth="1"/>
    <col min="290" max="290" width="3.296875" style="149" customWidth="1"/>
    <col min="291" max="512" width="3.09765625" style="149"/>
    <col min="513" max="513" width="1.09765625" style="149" customWidth="1"/>
    <col min="514" max="514" width="2.69921875" style="149" customWidth="1"/>
    <col min="515" max="518" width="3.09765625" style="149"/>
    <col min="519" max="519" width="1.296875" style="149" customWidth="1"/>
    <col min="520" max="535" width="3.09765625" style="149"/>
    <col min="536" max="541" width="3.59765625" style="149" customWidth="1"/>
    <col min="542" max="544" width="2.8984375" style="149" customWidth="1"/>
    <col min="545" max="545" width="1.296875" style="149" customWidth="1"/>
    <col min="546" max="546" width="3.296875" style="149" customWidth="1"/>
    <col min="547" max="768" width="3.09765625" style="149"/>
    <col min="769" max="769" width="1.09765625" style="149" customWidth="1"/>
    <col min="770" max="770" width="2.69921875" style="149" customWidth="1"/>
    <col min="771" max="774" width="3.09765625" style="149"/>
    <col min="775" max="775" width="1.296875" style="149" customWidth="1"/>
    <col min="776" max="791" width="3.09765625" style="149"/>
    <col min="792" max="797" width="3.59765625" style="149" customWidth="1"/>
    <col min="798" max="800" width="2.8984375" style="149" customWidth="1"/>
    <col min="801" max="801" width="1.296875" style="149" customWidth="1"/>
    <col min="802" max="802" width="3.296875" style="149" customWidth="1"/>
    <col min="803" max="1024" width="3.09765625" style="149"/>
    <col min="1025" max="1025" width="1.09765625" style="149" customWidth="1"/>
    <col min="1026" max="1026" width="2.69921875" style="149" customWidth="1"/>
    <col min="1027" max="1030" width="3.09765625" style="149"/>
    <col min="1031" max="1031" width="1.296875" style="149" customWidth="1"/>
    <col min="1032" max="1047" width="3.09765625" style="149"/>
    <col min="1048" max="1053" width="3.59765625" style="149" customWidth="1"/>
    <col min="1054" max="1056" width="2.8984375" style="149" customWidth="1"/>
    <col min="1057" max="1057" width="1.296875" style="149" customWidth="1"/>
    <col min="1058" max="1058" width="3.296875" style="149" customWidth="1"/>
    <col min="1059" max="1280" width="3.09765625" style="149"/>
    <col min="1281" max="1281" width="1.09765625" style="149" customWidth="1"/>
    <col min="1282" max="1282" width="2.69921875" style="149" customWidth="1"/>
    <col min="1283" max="1286" width="3.09765625" style="149"/>
    <col min="1287" max="1287" width="1.296875" style="149" customWidth="1"/>
    <col min="1288" max="1303" width="3.09765625" style="149"/>
    <col min="1304" max="1309" width="3.59765625" style="149" customWidth="1"/>
    <col min="1310" max="1312" width="2.8984375" style="149" customWidth="1"/>
    <col min="1313" max="1313" width="1.296875" style="149" customWidth="1"/>
    <col min="1314" max="1314" width="3.296875" style="149" customWidth="1"/>
    <col min="1315" max="1536" width="3.09765625" style="149"/>
    <col min="1537" max="1537" width="1.09765625" style="149" customWidth="1"/>
    <col min="1538" max="1538" width="2.69921875" style="149" customWidth="1"/>
    <col min="1539" max="1542" width="3.09765625" style="149"/>
    <col min="1543" max="1543" width="1.296875" style="149" customWidth="1"/>
    <col min="1544" max="1559" width="3.09765625" style="149"/>
    <col min="1560" max="1565" width="3.59765625" style="149" customWidth="1"/>
    <col min="1566" max="1568" width="2.8984375" style="149" customWidth="1"/>
    <col min="1569" max="1569" width="1.296875" style="149" customWidth="1"/>
    <col min="1570" max="1570" width="3.296875" style="149" customWidth="1"/>
    <col min="1571" max="1792" width="3.09765625" style="149"/>
    <col min="1793" max="1793" width="1.09765625" style="149" customWidth="1"/>
    <col min="1794" max="1794" width="2.69921875" style="149" customWidth="1"/>
    <col min="1795" max="1798" width="3.09765625" style="149"/>
    <col min="1799" max="1799" width="1.296875" style="149" customWidth="1"/>
    <col min="1800" max="1815" width="3.09765625" style="149"/>
    <col min="1816" max="1821" width="3.59765625" style="149" customWidth="1"/>
    <col min="1822" max="1824" width="2.8984375" style="149" customWidth="1"/>
    <col min="1825" max="1825" width="1.296875" style="149" customWidth="1"/>
    <col min="1826" max="1826" width="3.296875" style="149" customWidth="1"/>
    <col min="1827" max="2048" width="3.09765625" style="149"/>
    <col min="2049" max="2049" width="1.09765625" style="149" customWidth="1"/>
    <col min="2050" max="2050" width="2.69921875" style="149" customWidth="1"/>
    <col min="2051" max="2054" width="3.09765625" style="149"/>
    <col min="2055" max="2055" width="1.296875" style="149" customWidth="1"/>
    <col min="2056" max="2071" width="3.09765625" style="149"/>
    <col min="2072" max="2077" width="3.59765625" style="149" customWidth="1"/>
    <col min="2078" max="2080" width="2.8984375" style="149" customWidth="1"/>
    <col min="2081" max="2081" width="1.296875" style="149" customWidth="1"/>
    <col min="2082" max="2082" width="3.296875" style="149" customWidth="1"/>
    <col min="2083" max="2304" width="3.09765625" style="149"/>
    <col min="2305" max="2305" width="1.09765625" style="149" customWidth="1"/>
    <col min="2306" max="2306" width="2.69921875" style="149" customWidth="1"/>
    <col min="2307" max="2310" width="3.09765625" style="149"/>
    <col min="2311" max="2311" width="1.296875" style="149" customWidth="1"/>
    <col min="2312" max="2327" width="3.09765625" style="149"/>
    <col min="2328" max="2333" width="3.59765625" style="149" customWidth="1"/>
    <col min="2334" max="2336" width="2.8984375" style="149" customWidth="1"/>
    <col min="2337" max="2337" width="1.296875" style="149" customWidth="1"/>
    <col min="2338" max="2338" width="3.296875" style="149" customWidth="1"/>
    <col min="2339" max="2560" width="3.09765625" style="149"/>
    <col min="2561" max="2561" width="1.09765625" style="149" customWidth="1"/>
    <col min="2562" max="2562" width="2.69921875" style="149" customWidth="1"/>
    <col min="2563" max="2566" width="3.09765625" style="149"/>
    <col min="2567" max="2567" width="1.296875" style="149" customWidth="1"/>
    <col min="2568" max="2583" width="3.09765625" style="149"/>
    <col min="2584" max="2589" width="3.59765625" style="149" customWidth="1"/>
    <col min="2590" max="2592" width="2.8984375" style="149" customWidth="1"/>
    <col min="2593" max="2593" width="1.296875" style="149" customWidth="1"/>
    <col min="2594" max="2594" width="3.296875" style="149" customWidth="1"/>
    <col min="2595" max="2816" width="3.09765625" style="149"/>
    <col min="2817" max="2817" width="1.09765625" style="149" customWidth="1"/>
    <col min="2818" max="2818" width="2.69921875" style="149" customWidth="1"/>
    <col min="2819" max="2822" width="3.09765625" style="149"/>
    <col min="2823" max="2823" width="1.296875" style="149" customWidth="1"/>
    <col min="2824" max="2839" width="3.09765625" style="149"/>
    <col min="2840" max="2845" width="3.59765625" style="149" customWidth="1"/>
    <col min="2846" max="2848" width="2.8984375" style="149" customWidth="1"/>
    <col min="2849" max="2849" width="1.296875" style="149" customWidth="1"/>
    <col min="2850" max="2850" width="3.296875" style="149" customWidth="1"/>
    <col min="2851" max="3072" width="3.09765625" style="149"/>
    <col min="3073" max="3073" width="1.09765625" style="149" customWidth="1"/>
    <col min="3074" max="3074" width="2.69921875" style="149" customWidth="1"/>
    <col min="3075" max="3078" width="3.09765625" style="149"/>
    <col min="3079" max="3079" width="1.296875" style="149" customWidth="1"/>
    <col min="3080" max="3095" width="3.09765625" style="149"/>
    <col min="3096" max="3101" width="3.59765625" style="149" customWidth="1"/>
    <col min="3102" max="3104" width="2.8984375" style="149" customWidth="1"/>
    <col min="3105" max="3105" width="1.296875" style="149" customWidth="1"/>
    <col min="3106" max="3106" width="3.296875" style="149" customWidth="1"/>
    <col min="3107" max="3328" width="3.09765625" style="149"/>
    <col min="3329" max="3329" width="1.09765625" style="149" customWidth="1"/>
    <col min="3330" max="3330" width="2.69921875" style="149" customWidth="1"/>
    <col min="3331" max="3334" width="3.09765625" style="149"/>
    <col min="3335" max="3335" width="1.296875" style="149" customWidth="1"/>
    <col min="3336" max="3351" width="3.09765625" style="149"/>
    <col min="3352" max="3357" width="3.59765625" style="149" customWidth="1"/>
    <col min="3358" max="3360" width="2.8984375" style="149" customWidth="1"/>
    <col min="3361" max="3361" width="1.296875" style="149" customWidth="1"/>
    <col min="3362" max="3362" width="3.296875" style="149" customWidth="1"/>
    <col min="3363" max="3584" width="3.09765625" style="149"/>
    <col min="3585" max="3585" width="1.09765625" style="149" customWidth="1"/>
    <col min="3586" max="3586" width="2.69921875" style="149" customWidth="1"/>
    <col min="3587" max="3590" width="3.09765625" style="149"/>
    <col min="3591" max="3591" width="1.296875" style="149" customWidth="1"/>
    <col min="3592" max="3607" width="3.09765625" style="149"/>
    <col min="3608" max="3613" width="3.59765625" style="149" customWidth="1"/>
    <col min="3614" max="3616" width="2.8984375" style="149" customWidth="1"/>
    <col min="3617" max="3617" width="1.296875" style="149" customWidth="1"/>
    <col min="3618" max="3618" width="3.296875" style="149" customWidth="1"/>
    <col min="3619" max="3840" width="3.09765625" style="149"/>
    <col min="3841" max="3841" width="1.09765625" style="149" customWidth="1"/>
    <col min="3842" max="3842" width="2.69921875" style="149" customWidth="1"/>
    <col min="3843" max="3846" width="3.09765625" style="149"/>
    <col min="3847" max="3847" width="1.296875" style="149" customWidth="1"/>
    <col min="3848" max="3863" width="3.09765625" style="149"/>
    <col min="3864" max="3869" width="3.59765625" style="149" customWidth="1"/>
    <col min="3870" max="3872" width="2.8984375" style="149" customWidth="1"/>
    <col min="3873" max="3873" width="1.296875" style="149" customWidth="1"/>
    <col min="3874" max="3874" width="3.296875" style="149" customWidth="1"/>
    <col min="3875" max="4096" width="3.09765625" style="149"/>
    <col min="4097" max="4097" width="1.09765625" style="149" customWidth="1"/>
    <col min="4098" max="4098" width="2.69921875" style="149" customWidth="1"/>
    <col min="4099" max="4102" width="3.09765625" style="149"/>
    <col min="4103" max="4103" width="1.296875" style="149" customWidth="1"/>
    <col min="4104" max="4119" width="3.09765625" style="149"/>
    <col min="4120" max="4125" width="3.59765625" style="149" customWidth="1"/>
    <col min="4126" max="4128" width="2.8984375" style="149" customWidth="1"/>
    <col min="4129" max="4129" width="1.296875" style="149" customWidth="1"/>
    <col min="4130" max="4130" width="3.296875" style="149" customWidth="1"/>
    <col min="4131" max="4352" width="3.09765625" style="149"/>
    <col min="4353" max="4353" width="1.09765625" style="149" customWidth="1"/>
    <col min="4354" max="4354" width="2.69921875" style="149" customWidth="1"/>
    <col min="4355" max="4358" width="3.09765625" style="149"/>
    <col min="4359" max="4359" width="1.296875" style="149" customWidth="1"/>
    <col min="4360" max="4375" width="3.09765625" style="149"/>
    <col min="4376" max="4381" width="3.59765625" style="149" customWidth="1"/>
    <col min="4382" max="4384" width="2.8984375" style="149" customWidth="1"/>
    <col min="4385" max="4385" width="1.296875" style="149" customWidth="1"/>
    <col min="4386" max="4386" width="3.296875" style="149" customWidth="1"/>
    <col min="4387" max="4608" width="3.09765625" style="149"/>
    <col min="4609" max="4609" width="1.09765625" style="149" customWidth="1"/>
    <col min="4610" max="4610" width="2.69921875" style="149" customWidth="1"/>
    <col min="4611" max="4614" width="3.09765625" style="149"/>
    <col min="4615" max="4615" width="1.296875" style="149" customWidth="1"/>
    <col min="4616" max="4631" width="3.09765625" style="149"/>
    <col min="4632" max="4637" width="3.59765625" style="149" customWidth="1"/>
    <col min="4638" max="4640" width="2.8984375" style="149" customWidth="1"/>
    <col min="4641" max="4641" width="1.296875" style="149" customWidth="1"/>
    <col min="4642" max="4642" width="3.296875" style="149" customWidth="1"/>
    <col min="4643" max="4864" width="3.09765625" style="149"/>
    <col min="4865" max="4865" width="1.09765625" style="149" customWidth="1"/>
    <col min="4866" max="4866" width="2.69921875" style="149" customWidth="1"/>
    <col min="4867" max="4870" width="3.09765625" style="149"/>
    <col min="4871" max="4871" width="1.296875" style="149" customWidth="1"/>
    <col min="4872" max="4887" width="3.09765625" style="149"/>
    <col min="4888" max="4893" width="3.59765625" style="149" customWidth="1"/>
    <col min="4894" max="4896" width="2.8984375" style="149" customWidth="1"/>
    <col min="4897" max="4897" width="1.296875" style="149" customWidth="1"/>
    <col min="4898" max="4898" width="3.296875" style="149" customWidth="1"/>
    <col min="4899" max="5120" width="3.09765625" style="149"/>
    <col min="5121" max="5121" width="1.09765625" style="149" customWidth="1"/>
    <col min="5122" max="5122" width="2.69921875" style="149" customWidth="1"/>
    <col min="5123" max="5126" width="3.09765625" style="149"/>
    <col min="5127" max="5127" width="1.296875" style="149" customWidth="1"/>
    <col min="5128" max="5143" width="3.09765625" style="149"/>
    <col min="5144" max="5149" width="3.59765625" style="149" customWidth="1"/>
    <col min="5150" max="5152" width="2.8984375" style="149" customWidth="1"/>
    <col min="5153" max="5153" width="1.296875" style="149" customWidth="1"/>
    <col min="5154" max="5154" width="3.296875" style="149" customWidth="1"/>
    <col min="5155" max="5376" width="3.09765625" style="149"/>
    <col min="5377" max="5377" width="1.09765625" style="149" customWidth="1"/>
    <col min="5378" max="5378" width="2.69921875" style="149" customWidth="1"/>
    <col min="5379" max="5382" width="3.09765625" style="149"/>
    <col min="5383" max="5383" width="1.296875" style="149" customWidth="1"/>
    <col min="5384" max="5399" width="3.09765625" style="149"/>
    <col min="5400" max="5405" width="3.59765625" style="149" customWidth="1"/>
    <col min="5406" max="5408" width="2.8984375" style="149" customWidth="1"/>
    <col min="5409" max="5409" width="1.296875" style="149" customWidth="1"/>
    <col min="5410" max="5410" width="3.296875" style="149" customWidth="1"/>
    <col min="5411" max="5632" width="3.09765625" style="149"/>
    <col min="5633" max="5633" width="1.09765625" style="149" customWidth="1"/>
    <col min="5634" max="5634" width="2.69921875" style="149" customWidth="1"/>
    <col min="5635" max="5638" width="3.09765625" style="149"/>
    <col min="5639" max="5639" width="1.296875" style="149" customWidth="1"/>
    <col min="5640" max="5655" width="3.09765625" style="149"/>
    <col min="5656" max="5661" width="3.59765625" style="149" customWidth="1"/>
    <col min="5662" max="5664" width="2.8984375" style="149" customWidth="1"/>
    <col min="5665" max="5665" width="1.296875" style="149" customWidth="1"/>
    <col min="5666" max="5666" width="3.296875" style="149" customWidth="1"/>
    <col min="5667" max="5888" width="3.09765625" style="149"/>
    <col min="5889" max="5889" width="1.09765625" style="149" customWidth="1"/>
    <col min="5890" max="5890" width="2.69921875" style="149" customWidth="1"/>
    <col min="5891" max="5894" width="3.09765625" style="149"/>
    <col min="5895" max="5895" width="1.296875" style="149" customWidth="1"/>
    <col min="5896" max="5911" width="3.09765625" style="149"/>
    <col min="5912" max="5917" width="3.59765625" style="149" customWidth="1"/>
    <col min="5918" max="5920" width="2.8984375" style="149" customWidth="1"/>
    <col min="5921" max="5921" width="1.296875" style="149" customWidth="1"/>
    <col min="5922" max="5922" width="3.296875" style="149" customWidth="1"/>
    <col min="5923" max="6144" width="3.09765625" style="149"/>
    <col min="6145" max="6145" width="1.09765625" style="149" customWidth="1"/>
    <col min="6146" max="6146" width="2.69921875" style="149" customWidth="1"/>
    <col min="6147" max="6150" width="3.09765625" style="149"/>
    <col min="6151" max="6151" width="1.296875" style="149" customWidth="1"/>
    <col min="6152" max="6167" width="3.09765625" style="149"/>
    <col min="6168" max="6173" width="3.59765625" style="149" customWidth="1"/>
    <col min="6174" max="6176" width="2.8984375" style="149" customWidth="1"/>
    <col min="6177" max="6177" width="1.296875" style="149" customWidth="1"/>
    <col min="6178" max="6178" width="3.296875" style="149" customWidth="1"/>
    <col min="6179" max="6400" width="3.09765625" style="149"/>
    <col min="6401" max="6401" width="1.09765625" style="149" customWidth="1"/>
    <col min="6402" max="6402" width="2.69921875" style="149" customWidth="1"/>
    <col min="6403" max="6406" width="3.09765625" style="149"/>
    <col min="6407" max="6407" width="1.296875" style="149" customWidth="1"/>
    <col min="6408" max="6423" width="3.09765625" style="149"/>
    <col min="6424" max="6429" width="3.59765625" style="149" customWidth="1"/>
    <col min="6430" max="6432" width="2.8984375" style="149" customWidth="1"/>
    <col min="6433" max="6433" width="1.296875" style="149" customWidth="1"/>
    <col min="6434" max="6434" width="3.296875" style="149" customWidth="1"/>
    <col min="6435" max="6656" width="3.09765625" style="149"/>
    <col min="6657" max="6657" width="1.09765625" style="149" customWidth="1"/>
    <col min="6658" max="6658" width="2.69921875" style="149" customWidth="1"/>
    <col min="6659" max="6662" width="3.09765625" style="149"/>
    <col min="6663" max="6663" width="1.296875" style="149" customWidth="1"/>
    <col min="6664" max="6679" width="3.09765625" style="149"/>
    <col min="6680" max="6685" width="3.59765625" style="149" customWidth="1"/>
    <col min="6686" max="6688" width="2.8984375" style="149" customWidth="1"/>
    <col min="6689" max="6689" width="1.296875" style="149" customWidth="1"/>
    <col min="6690" max="6690" width="3.296875" style="149" customWidth="1"/>
    <col min="6691" max="6912" width="3.09765625" style="149"/>
    <col min="6913" max="6913" width="1.09765625" style="149" customWidth="1"/>
    <col min="6914" max="6914" width="2.69921875" style="149" customWidth="1"/>
    <col min="6915" max="6918" width="3.09765625" style="149"/>
    <col min="6919" max="6919" width="1.296875" style="149" customWidth="1"/>
    <col min="6920" max="6935" width="3.09765625" style="149"/>
    <col min="6936" max="6941" width="3.59765625" style="149" customWidth="1"/>
    <col min="6942" max="6944" width="2.8984375" style="149" customWidth="1"/>
    <col min="6945" max="6945" width="1.296875" style="149" customWidth="1"/>
    <col min="6946" max="6946" width="3.296875" style="149" customWidth="1"/>
    <col min="6947" max="7168" width="3.09765625" style="149"/>
    <col min="7169" max="7169" width="1.09765625" style="149" customWidth="1"/>
    <col min="7170" max="7170" width="2.69921875" style="149" customWidth="1"/>
    <col min="7171" max="7174" width="3.09765625" style="149"/>
    <col min="7175" max="7175" width="1.296875" style="149" customWidth="1"/>
    <col min="7176" max="7191" width="3.09765625" style="149"/>
    <col min="7192" max="7197" width="3.59765625" style="149" customWidth="1"/>
    <col min="7198" max="7200" width="2.8984375" style="149" customWidth="1"/>
    <col min="7201" max="7201" width="1.296875" style="149" customWidth="1"/>
    <col min="7202" max="7202" width="3.296875" style="149" customWidth="1"/>
    <col min="7203" max="7424" width="3.09765625" style="149"/>
    <col min="7425" max="7425" width="1.09765625" style="149" customWidth="1"/>
    <col min="7426" max="7426" width="2.69921875" style="149" customWidth="1"/>
    <col min="7427" max="7430" width="3.09765625" style="149"/>
    <col min="7431" max="7431" width="1.296875" style="149" customWidth="1"/>
    <col min="7432" max="7447" width="3.09765625" style="149"/>
    <col min="7448" max="7453" width="3.59765625" style="149" customWidth="1"/>
    <col min="7454" max="7456" width="2.8984375" style="149" customWidth="1"/>
    <col min="7457" max="7457" width="1.296875" style="149" customWidth="1"/>
    <col min="7458" max="7458" width="3.296875" style="149" customWidth="1"/>
    <col min="7459" max="7680" width="3.09765625" style="149"/>
    <col min="7681" max="7681" width="1.09765625" style="149" customWidth="1"/>
    <col min="7682" max="7682" width="2.69921875" style="149" customWidth="1"/>
    <col min="7683" max="7686" width="3.09765625" style="149"/>
    <col min="7687" max="7687" width="1.296875" style="149" customWidth="1"/>
    <col min="7688" max="7703" width="3.09765625" style="149"/>
    <col min="7704" max="7709" width="3.59765625" style="149" customWidth="1"/>
    <col min="7710" max="7712" width="2.8984375" style="149" customWidth="1"/>
    <col min="7713" max="7713" width="1.296875" style="149" customWidth="1"/>
    <col min="7714" max="7714" width="3.296875" style="149" customWidth="1"/>
    <col min="7715" max="7936" width="3.09765625" style="149"/>
    <col min="7937" max="7937" width="1.09765625" style="149" customWidth="1"/>
    <col min="7938" max="7938" width="2.69921875" style="149" customWidth="1"/>
    <col min="7939" max="7942" width="3.09765625" style="149"/>
    <col min="7943" max="7943" width="1.296875" style="149" customWidth="1"/>
    <col min="7944" max="7959" width="3.09765625" style="149"/>
    <col min="7960" max="7965" width="3.59765625" style="149" customWidth="1"/>
    <col min="7966" max="7968" width="2.8984375" style="149" customWidth="1"/>
    <col min="7969" max="7969" width="1.296875" style="149" customWidth="1"/>
    <col min="7970" max="7970" width="3.296875" style="149" customWidth="1"/>
    <col min="7971" max="8192" width="3.09765625" style="149"/>
    <col min="8193" max="8193" width="1.09765625" style="149" customWidth="1"/>
    <col min="8194" max="8194" width="2.69921875" style="149" customWidth="1"/>
    <col min="8195" max="8198" width="3.09765625" style="149"/>
    <col min="8199" max="8199" width="1.296875" style="149" customWidth="1"/>
    <col min="8200" max="8215" width="3.09765625" style="149"/>
    <col min="8216" max="8221" width="3.59765625" style="149" customWidth="1"/>
    <col min="8222" max="8224" width="2.8984375" style="149" customWidth="1"/>
    <col min="8225" max="8225" width="1.296875" style="149" customWidth="1"/>
    <col min="8226" max="8226" width="3.296875" style="149" customWidth="1"/>
    <col min="8227" max="8448" width="3.09765625" style="149"/>
    <col min="8449" max="8449" width="1.09765625" style="149" customWidth="1"/>
    <col min="8450" max="8450" width="2.69921875" style="149" customWidth="1"/>
    <col min="8451" max="8454" width="3.09765625" style="149"/>
    <col min="8455" max="8455" width="1.296875" style="149" customWidth="1"/>
    <col min="8456" max="8471" width="3.09765625" style="149"/>
    <col min="8472" max="8477" width="3.59765625" style="149" customWidth="1"/>
    <col min="8478" max="8480" width="2.8984375" style="149" customWidth="1"/>
    <col min="8481" max="8481" width="1.296875" style="149" customWidth="1"/>
    <col min="8482" max="8482" width="3.296875" style="149" customWidth="1"/>
    <col min="8483" max="8704" width="3.09765625" style="149"/>
    <col min="8705" max="8705" width="1.09765625" style="149" customWidth="1"/>
    <col min="8706" max="8706" width="2.69921875" style="149" customWidth="1"/>
    <col min="8707" max="8710" width="3.09765625" style="149"/>
    <col min="8711" max="8711" width="1.296875" style="149" customWidth="1"/>
    <col min="8712" max="8727" width="3.09765625" style="149"/>
    <col min="8728" max="8733" width="3.59765625" style="149" customWidth="1"/>
    <col min="8734" max="8736" width="2.8984375" style="149" customWidth="1"/>
    <col min="8737" max="8737" width="1.296875" style="149" customWidth="1"/>
    <col min="8738" max="8738" width="3.296875" style="149" customWidth="1"/>
    <col min="8739" max="8960" width="3.09765625" style="149"/>
    <col min="8961" max="8961" width="1.09765625" style="149" customWidth="1"/>
    <col min="8962" max="8962" width="2.69921875" style="149" customWidth="1"/>
    <col min="8963" max="8966" width="3.09765625" style="149"/>
    <col min="8967" max="8967" width="1.296875" style="149" customWidth="1"/>
    <col min="8968" max="8983" width="3.09765625" style="149"/>
    <col min="8984" max="8989" width="3.59765625" style="149" customWidth="1"/>
    <col min="8990" max="8992" width="2.8984375" style="149" customWidth="1"/>
    <col min="8993" max="8993" width="1.296875" style="149" customWidth="1"/>
    <col min="8994" max="8994" width="3.296875" style="149" customWidth="1"/>
    <col min="8995" max="9216" width="3.09765625" style="149"/>
    <col min="9217" max="9217" width="1.09765625" style="149" customWidth="1"/>
    <col min="9218" max="9218" width="2.69921875" style="149" customWidth="1"/>
    <col min="9219" max="9222" width="3.09765625" style="149"/>
    <col min="9223" max="9223" width="1.296875" style="149" customWidth="1"/>
    <col min="9224" max="9239" width="3.09765625" style="149"/>
    <col min="9240" max="9245" width="3.59765625" style="149" customWidth="1"/>
    <col min="9246" max="9248" width="2.8984375" style="149" customWidth="1"/>
    <col min="9249" max="9249" width="1.296875" style="149" customWidth="1"/>
    <col min="9250" max="9250" width="3.296875" style="149" customWidth="1"/>
    <col min="9251" max="9472" width="3.09765625" style="149"/>
    <col min="9473" max="9473" width="1.09765625" style="149" customWidth="1"/>
    <col min="9474" max="9474" width="2.69921875" style="149" customWidth="1"/>
    <col min="9475" max="9478" width="3.09765625" style="149"/>
    <col min="9479" max="9479" width="1.296875" style="149" customWidth="1"/>
    <col min="9480" max="9495" width="3.09765625" style="149"/>
    <col min="9496" max="9501" width="3.59765625" style="149" customWidth="1"/>
    <col min="9502" max="9504" width="2.8984375" style="149" customWidth="1"/>
    <col min="9505" max="9505" width="1.296875" style="149" customWidth="1"/>
    <col min="9506" max="9506" width="3.296875" style="149" customWidth="1"/>
    <col min="9507" max="9728" width="3.09765625" style="149"/>
    <col min="9729" max="9729" width="1.09765625" style="149" customWidth="1"/>
    <col min="9730" max="9730" width="2.69921875" style="149" customWidth="1"/>
    <col min="9731" max="9734" width="3.09765625" style="149"/>
    <col min="9735" max="9735" width="1.296875" style="149" customWidth="1"/>
    <col min="9736" max="9751" width="3.09765625" style="149"/>
    <col min="9752" max="9757" width="3.59765625" style="149" customWidth="1"/>
    <col min="9758" max="9760" width="2.8984375" style="149" customWidth="1"/>
    <col min="9761" max="9761" width="1.296875" style="149" customWidth="1"/>
    <col min="9762" max="9762" width="3.296875" style="149" customWidth="1"/>
    <col min="9763" max="9984" width="3.09765625" style="149"/>
    <col min="9985" max="9985" width="1.09765625" style="149" customWidth="1"/>
    <col min="9986" max="9986" width="2.69921875" style="149" customWidth="1"/>
    <col min="9987" max="9990" width="3.09765625" style="149"/>
    <col min="9991" max="9991" width="1.296875" style="149" customWidth="1"/>
    <col min="9992" max="10007" width="3.09765625" style="149"/>
    <col min="10008" max="10013" width="3.59765625" style="149" customWidth="1"/>
    <col min="10014" max="10016" width="2.8984375" style="149" customWidth="1"/>
    <col min="10017" max="10017" width="1.296875" style="149" customWidth="1"/>
    <col min="10018" max="10018" width="3.296875" style="149" customWidth="1"/>
    <col min="10019" max="10240" width="3.09765625" style="149"/>
    <col min="10241" max="10241" width="1.09765625" style="149" customWidth="1"/>
    <col min="10242" max="10242" width="2.69921875" style="149" customWidth="1"/>
    <col min="10243" max="10246" width="3.09765625" style="149"/>
    <col min="10247" max="10247" width="1.296875" style="149" customWidth="1"/>
    <col min="10248" max="10263" width="3.09765625" style="149"/>
    <col min="10264" max="10269" width="3.59765625" style="149" customWidth="1"/>
    <col min="10270" max="10272" width="2.8984375" style="149" customWidth="1"/>
    <col min="10273" max="10273" width="1.296875" style="149" customWidth="1"/>
    <col min="10274" max="10274" width="3.296875" style="149" customWidth="1"/>
    <col min="10275" max="10496" width="3.09765625" style="149"/>
    <col min="10497" max="10497" width="1.09765625" style="149" customWidth="1"/>
    <col min="10498" max="10498" width="2.69921875" style="149" customWidth="1"/>
    <col min="10499" max="10502" width="3.09765625" style="149"/>
    <col min="10503" max="10503" width="1.296875" style="149" customWidth="1"/>
    <col min="10504" max="10519" width="3.09765625" style="149"/>
    <col min="10520" max="10525" width="3.59765625" style="149" customWidth="1"/>
    <col min="10526" max="10528" width="2.8984375" style="149" customWidth="1"/>
    <col min="10529" max="10529" width="1.296875" style="149" customWidth="1"/>
    <col min="10530" max="10530" width="3.296875" style="149" customWidth="1"/>
    <col min="10531" max="10752" width="3.09765625" style="149"/>
    <col min="10753" max="10753" width="1.09765625" style="149" customWidth="1"/>
    <col min="10754" max="10754" width="2.69921875" style="149" customWidth="1"/>
    <col min="10755" max="10758" width="3.09765625" style="149"/>
    <col min="10759" max="10759" width="1.296875" style="149" customWidth="1"/>
    <col min="10760" max="10775" width="3.09765625" style="149"/>
    <col min="10776" max="10781" width="3.59765625" style="149" customWidth="1"/>
    <col min="10782" max="10784" width="2.8984375" style="149" customWidth="1"/>
    <col min="10785" max="10785" width="1.296875" style="149" customWidth="1"/>
    <col min="10786" max="10786" width="3.296875" style="149" customWidth="1"/>
    <col min="10787" max="11008" width="3.09765625" style="149"/>
    <col min="11009" max="11009" width="1.09765625" style="149" customWidth="1"/>
    <col min="11010" max="11010" width="2.69921875" style="149" customWidth="1"/>
    <col min="11011" max="11014" width="3.09765625" style="149"/>
    <col min="11015" max="11015" width="1.296875" style="149" customWidth="1"/>
    <col min="11016" max="11031" width="3.09765625" style="149"/>
    <col min="11032" max="11037" width="3.59765625" style="149" customWidth="1"/>
    <col min="11038" max="11040" width="2.8984375" style="149" customWidth="1"/>
    <col min="11041" max="11041" width="1.296875" style="149" customWidth="1"/>
    <col min="11042" max="11042" width="3.296875" style="149" customWidth="1"/>
    <col min="11043" max="11264" width="3.09765625" style="149"/>
    <col min="11265" max="11265" width="1.09765625" style="149" customWidth="1"/>
    <col min="11266" max="11266" width="2.69921875" style="149" customWidth="1"/>
    <col min="11267" max="11270" width="3.09765625" style="149"/>
    <col min="11271" max="11271" width="1.296875" style="149" customWidth="1"/>
    <col min="11272" max="11287" width="3.09765625" style="149"/>
    <col min="11288" max="11293" width="3.59765625" style="149" customWidth="1"/>
    <col min="11294" max="11296" width="2.8984375" style="149" customWidth="1"/>
    <col min="11297" max="11297" width="1.296875" style="149" customWidth="1"/>
    <col min="11298" max="11298" width="3.296875" style="149" customWidth="1"/>
    <col min="11299" max="11520" width="3.09765625" style="149"/>
    <col min="11521" max="11521" width="1.09765625" style="149" customWidth="1"/>
    <col min="11522" max="11522" width="2.69921875" style="149" customWidth="1"/>
    <col min="11523" max="11526" width="3.09765625" style="149"/>
    <col min="11527" max="11527" width="1.296875" style="149" customWidth="1"/>
    <col min="11528" max="11543" width="3.09765625" style="149"/>
    <col min="11544" max="11549" width="3.59765625" style="149" customWidth="1"/>
    <col min="11550" max="11552" width="2.8984375" style="149" customWidth="1"/>
    <col min="11553" max="11553" width="1.296875" style="149" customWidth="1"/>
    <col min="11554" max="11554" width="3.296875" style="149" customWidth="1"/>
    <col min="11555" max="11776" width="3.09765625" style="149"/>
    <col min="11777" max="11777" width="1.09765625" style="149" customWidth="1"/>
    <col min="11778" max="11778" width="2.69921875" style="149" customWidth="1"/>
    <col min="11779" max="11782" width="3.09765625" style="149"/>
    <col min="11783" max="11783" width="1.296875" style="149" customWidth="1"/>
    <col min="11784" max="11799" width="3.09765625" style="149"/>
    <col min="11800" max="11805" width="3.59765625" style="149" customWidth="1"/>
    <col min="11806" max="11808" width="2.8984375" style="149" customWidth="1"/>
    <col min="11809" max="11809" width="1.296875" style="149" customWidth="1"/>
    <col min="11810" max="11810" width="3.296875" style="149" customWidth="1"/>
    <col min="11811" max="12032" width="3.09765625" style="149"/>
    <col min="12033" max="12033" width="1.09765625" style="149" customWidth="1"/>
    <col min="12034" max="12034" width="2.69921875" style="149" customWidth="1"/>
    <col min="12035" max="12038" width="3.09765625" style="149"/>
    <col min="12039" max="12039" width="1.296875" style="149" customWidth="1"/>
    <col min="12040" max="12055" width="3.09765625" style="149"/>
    <col min="12056" max="12061" width="3.59765625" style="149" customWidth="1"/>
    <col min="12062" max="12064" width="2.8984375" style="149" customWidth="1"/>
    <col min="12065" max="12065" width="1.296875" style="149" customWidth="1"/>
    <col min="12066" max="12066" width="3.296875" style="149" customWidth="1"/>
    <col min="12067" max="12288" width="3.09765625" style="149"/>
    <col min="12289" max="12289" width="1.09765625" style="149" customWidth="1"/>
    <col min="12290" max="12290" width="2.69921875" style="149" customWidth="1"/>
    <col min="12291" max="12294" width="3.09765625" style="149"/>
    <col min="12295" max="12295" width="1.296875" style="149" customWidth="1"/>
    <col min="12296" max="12311" width="3.09765625" style="149"/>
    <col min="12312" max="12317" width="3.59765625" style="149" customWidth="1"/>
    <col min="12318" max="12320" width="2.8984375" style="149" customWidth="1"/>
    <col min="12321" max="12321" width="1.296875" style="149" customWidth="1"/>
    <col min="12322" max="12322" width="3.296875" style="149" customWidth="1"/>
    <col min="12323" max="12544" width="3.09765625" style="149"/>
    <col min="12545" max="12545" width="1.09765625" style="149" customWidth="1"/>
    <col min="12546" max="12546" width="2.69921875" style="149" customWidth="1"/>
    <col min="12547" max="12550" width="3.09765625" style="149"/>
    <col min="12551" max="12551" width="1.296875" style="149" customWidth="1"/>
    <col min="12552" max="12567" width="3.09765625" style="149"/>
    <col min="12568" max="12573" width="3.59765625" style="149" customWidth="1"/>
    <col min="12574" max="12576" width="2.8984375" style="149" customWidth="1"/>
    <col min="12577" max="12577" width="1.296875" style="149" customWidth="1"/>
    <col min="12578" max="12578" width="3.296875" style="149" customWidth="1"/>
    <col min="12579" max="12800" width="3.09765625" style="149"/>
    <col min="12801" max="12801" width="1.09765625" style="149" customWidth="1"/>
    <col min="12802" max="12802" width="2.69921875" style="149" customWidth="1"/>
    <col min="12803" max="12806" width="3.09765625" style="149"/>
    <col min="12807" max="12807" width="1.296875" style="149" customWidth="1"/>
    <col min="12808" max="12823" width="3.09765625" style="149"/>
    <col min="12824" max="12829" width="3.59765625" style="149" customWidth="1"/>
    <col min="12830" max="12832" width="2.8984375" style="149" customWidth="1"/>
    <col min="12833" max="12833" width="1.296875" style="149" customWidth="1"/>
    <col min="12834" max="12834" width="3.296875" style="149" customWidth="1"/>
    <col min="12835" max="13056" width="3.09765625" style="149"/>
    <col min="13057" max="13057" width="1.09765625" style="149" customWidth="1"/>
    <col min="13058" max="13058" width="2.69921875" style="149" customWidth="1"/>
    <col min="13059" max="13062" width="3.09765625" style="149"/>
    <col min="13063" max="13063" width="1.296875" style="149" customWidth="1"/>
    <col min="13064" max="13079" width="3.09765625" style="149"/>
    <col min="13080" max="13085" width="3.59765625" style="149" customWidth="1"/>
    <col min="13086" max="13088" width="2.8984375" style="149" customWidth="1"/>
    <col min="13089" max="13089" width="1.296875" style="149" customWidth="1"/>
    <col min="13090" max="13090" width="3.296875" style="149" customWidth="1"/>
    <col min="13091" max="13312" width="3.09765625" style="149"/>
    <col min="13313" max="13313" width="1.09765625" style="149" customWidth="1"/>
    <col min="13314" max="13314" width="2.69921875" style="149" customWidth="1"/>
    <col min="13315" max="13318" width="3.09765625" style="149"/>
    <col min="13319" max="13319" width="1.296875" style="149" customWidth="1"/>
    <col min="13320" max="13335" width="3.09765625" style="149"/>
    <col min="13336" max="13341" width="3.59765625" style="149" customWidth="1"/>
    <col min="13342" max="13344" width="2.8984375" style="149" customWidth="1"/>
    <col min="13345" max="13345" width="1.296875" style="149" customWidth="1"/>
    <col min="13346" max="13346" width="3.296875" style="149" customWidth="1"/>
    <col min="13347" max="13568" width="3.09765625" style="149"/>
    <col min="13569" max="13569" width="1.09765625" style="149" customWidth="1"/>
    <col min="13570" max="13570" width="2.69921875" style="149" customWidth="1"/>
    <col min="13571" max="13574" width="3.09765625" style="149"/>
    <col min="13575" max="13575" width="1.296875" style="149" customWidth="1"/>
    <col min="13576" max="13591" width="3.09765625" style="149"/>
    <col min="13592" max="13597" width="3.59765625" style="149" customWidth="1"/>
    <col min="13598" max="13600" width="2.8984375" style="149" customWidth="1"/>
    <col min="13601" max="13601" width="1.296875" style="149" customWidth="1"/>
    <col min="13602" max="13602" width="3.296875" style="149" customWidth="1"/>
    <col min="13603" max="13824" width="3.09765625" style="149"/>
    <col min="13825" max="13825" width="1.09765625" style="149" customWidth="1"/>
    <col min="13826" max="13826" width="2.69921875" style="149" customWidth="1"/>
    <col min="13827" max="13830" width="3.09765625" style="149"/>
    <col min="13831" max="13831" width="1.296875" style="149" customWidth="1"/>
    <col min="13832" max="13847" width="3.09765625" style="149"/>
    <col min="13848" max="13853" width="3.59765625" style="149" customWidth="1"/>
    <col min="13854" max="13856" width="2.8984375" style="149" customWidth="1"/>
    <col min="13857" max="13857" width="1.296875" style="149" customWidth="1"/>
    <col min="13858" max="13858" width="3.296875" style="149" customWidth="1"/>
    <col min="13859" max="14080" width="3.09765625" style="149"/>
    <col min="14081" max="14081" width="1.09765625" style="149" customWidth="1"/>
    <col min="14082" max="14082" width="2.69921875" style="149" customWidth="1"/>
    <col min="14083" max="14086" width="3.09765625" style="149"/>
    <col min="14087" max="14087" width="1.296875" style="149" customWidth="1"/>
    <col min="14088" max="14103" width="3.09765625" style="149"/>
    <col min="14104" max="14109" width="3.59765625" style="149" customWidth="1"/>
    <col min="14110" max="14112" width="2.8984375" style="149" customWidth="1"/>
    <col min="14113" max="14113" width="1.296875" style="149" customWidth="1"/>
    <col min="14114" max="14114" width="3.296875" style="149" customWidth="1"/>
    <col min="14115" max="14336" width="3.09765625" style="149"/>
    <col min="14337" max="14337" width="1.09765625" style="149" customWidth="1"/>
    <col min="14338" max="14338" width="2.69921875" style="149" customWidth="1"/>
    <col min="14339" max="14342" width="3.09765625" style="149"/>
    <col min="14343" max="14343" width="1.296875" style="149" customWidth="1"/>
    <col min="14344" max="14359" width="3.09765625" style="149"/>
    <col min="14360" max="14365" width="3.59765625" style="149" customWidth="1"/>
    <col min="14366" max="14368" width="2.8984375" style="149" customWidth="1"/>
    <col min="14369" max="14369" width="1.296875" style="149" customWidth="1"/>
    <col min="14370" max="14370" width="3.296875" style="149" customWidth="1"/>
    <col min="14371" max="14592" width="3.09765625" style="149"/>
    <col min="14593" max="14593" width="1.09765625" style="149" customWidth="1"/>
    <col min="14594" max="14594" width="2.69921875" style="149" customWidth="1"/>
    <col min="14595" max="14598" width="3.09765625" style="149"/>
    <col min="14599" max="14599" width="1.296875" style="149" customWidth="1"/>
    <col min="14600" max="14615" width="3.09765625" style="149"/>
    <col min="14616" max="14621" width="3.59765625" style="149" customWidth="1"/>
    <col min="14622" max="14624" width="2.8984375" style="149" customWidth="1"/>
    <col min="14625" max="14625" width="1.296875" style="149" customWidth="1"/>
    <col min="14626" max="14626" width="3.296875" style="149" customWidth="1"/>
    <col min="14627" max="14848" width="3.09765625" style="149"/>
    <col min="14849" max="14849" width="1.09765625" style="149" customWidth="1"/>
    <col min="14850" max="14850" width="2.69921875" style="149" customWidth="1"/>
    <col min="14851" max="14854" width="3.09765625" style="149"/>
    <col min="14855" max="14855" width="1.296875" style="149" customWidth="1"/>
    <col min="14856" max="14871" width="3.09765625" style="149"/>
    <col min="14872" max="14877" width="3.59765625" style="149" customWidth="1"/>
    <col min="14878" max="14880" width="2.8984375" style="149" customWidth="1"/>
    <col min="14881" max="14881" width="1.296875" style="149" customWidth="1"/>
    <col min="14882" max="14882" width="3.296875" style="149" customWidth="1"/>
    <col min="14883" max="15104" width="3.09765625" style="149"/>
    <col min="15105" max="15105" width="1.09765625" style="149" customWidth="1"/>
    <col min="15106" max="15106" width="2.69921875" style="149" customWidth="1"/>
    <col min="15107" max="15110" width="3.09765625" style="149"/>
    <col min="15111" max="15111" width="1.296875" style="149" customWidth="1"/>
    <col min="15112" max="15127" width="3.09765625" style="149"/>
    <col min="15128" max="15133" width="3.59765625" style="149" customWidth="1"/>
    <col min="15134" max="15136" width="2.8984375" style="149" customWidth="1"/>
    <col min="15137" max="15137" width="1.296875" style="149" customWidth="1"/>
    <col min="15138" max="15138" width="3.296875" style="149" customWidth="1"/>
    <col min="15139" max="15360" width="3.09765625" style="149"/>
    <col min="15361" max="15361" width="1.09765625" style="149" customWidth="1"/>
    <col min="15362" max="15362" width="2.69921875" style="149" customWidth="1"/>
    <col min="15363" max="15366" width="3.09765625" style="149"/>
    <col min="15367" max="15367" width="1.296875" style="149" customWidth="1"/>
    <col min="15368" max="15383" width="3.09765625" style="149"/>
    <col min="15384" max="15389" width="3.59765625" style="149" customWidth="1"/>
    <col min="15390" max="15392" width="2.8984375" style="149" customWidth="1"/>
    <col min="15393" max="15393" width="1.296875" style="149" customWidth="1"/>
    <col min="15394" max="15394" width="3.296875" style="149" customWidth="1"/>
    <col min="15395" max="15616" width="3.09765625" style="149"/>
    <col min="15617" max="15617" width="1.09765625" style="149" customWidth="1"/>
    <col min="15618" max="15618" width="2.69921875" style="149" customWidth="1"/>
    <col min="15619" max="15622" width="3.09765625" style="149"/>
    <col min="15623" max="15623" width="1.296875" style="149" customWidth="1"/>
    <col min="15624" max="15639" width="3.09765625" style="149"/>
    <col min="15640" max="15645" width="3.59765625" style="149" customWidth="1"/>
    <col min="15646" max="15648" width="2.8984375" style="149" customWidth="1"/>
    <col min="15649" max="15649" width="1.296875" style="149" customWidth="1"/>
    <col min="15650" max="15650" width="3.296875" style="149" customWidth="1"/>
    <col min="15651" max="15872" width="3.09765625" style="149"/>
    <col min="15873" max="15873" width="1.09765625" style="149" customWidth="1"/>
    <col min="15874" max="15874" width="2.69921875" style="149" customWidth="1"/>
    <col min="15875" max="15878" width="3.09765625" style="149"/>
    <col min="15879" max="15879" width="1.296875" style="149" customWidth="1"/>
    <col min="15880" max="15895" width="3.09765625" style="149"/>
    <col min="15896" max="15901" width="3.59765625" style="149" customWidth="1"/>
    <col min="15902" max="15904" width="2.8984375" style="149" customWidth="1"/>
    <col min="15905" max="15905" width="1.296875" style="149" customWidth="1"/>
    <col min="15906" max="15906" width="3.296875" style="149" customWidth="1"/>
    <col min="15907" max="16128" width="3.09765625" style="149"/>
    <col min="16129" max="16129" width="1.09765625" style="149" customWidth="1"/>
    <col min="16130" max="16130" width="2.69921875" style="149" customWidth="1"/>
    <col min="16131" max="16134" width="3.09765625" style="149"/>
    <col min="16135" max="16135" width="1.296875" style="149" customWidth="1"/>
    <col min="16136" max="16151" width="3.09765625" style="149"/>
    <col min="16152" max="16157" width="3.59765625" style="149" customWidth="1"/>
    <col min="16158" max="16160" width="2.8984375" style="149" customWidth="1"/>
    <col min="16161" max="16161" width="1.296875" style="149" customWidth="1"/>
    <col min="16162" max="16162" width="3.296875" style="149" customWidth="1"/>
    <col min="16163" max="16384" width="3.09765625" style="149"/>
  </cols>
  <sheetData>
    <row r="1" spans="2:36" s="96" customFormat="1" x14ac:dyDescent="0.45"/>
    <row r="2" spans="2:36" s="96" customFormat="1" x14ac:dyDescent="0.45">
      <c r="B2" s="96" t="s">
        <v>878</v>
      </c>
    </row>
    <row r="3" spans="2:36" s="96" customFormat="1" x14ac:dyDescent="0.45">
      <c r="W3" s="87" t="s">
        <v>130</v>
      </c>
      <c r="X3" s="443"/>
      <c r="Y3" s="85" t="s">
        <v>131</v>
      </c>
      <c r="Z3" s="443"/>
      <c r="AA3" s="85" t="s">
        <v>694</v>
      </c>
      <c r="AB3" s="443"/>
      <c r="AC3" s="85" t="s">
        <v>695</v>
      </c>
    </row>
    <row r="4" spans="2:36" s="96" customFormat="1" x14ac:dyDescent="0.45">
      <c r="AC4" s="87"/>
    </row>
    <row r="5" spans="2:36" s="96" customFormat="1" ht="47.25" customHeight="1" x14ac:dyDescent="0.45">
      <c r="B5" s="780" t="s">
        <v>879</v>
      </c>
      <c r="C5" s="780"/>
      <c r="D5" s="780"/>
      <c r="E5" s="780"/>
      <c r="F5" s="780"/>
      <c r="G5" s="780"/>
      <c r="H5" s="780"/>
      <c r="I5" s="780"/>
      <c r="J5" s="780"/>
      <c r="K5" s="780"/>
      <c r="L5" s="780"/>
      <c r="M5" s="780"/>
      <c r="N5" s="780"/>
      <c r="O5" s="780"/>
      <c r="P5" s="780"/>
      <c r="Q5" s="780"/>
      <c r="R5" s="780"/>
      <c r="S5" s="780"/>
      <c r="T5" s="780"/>
      <c r="U5" s="780"/>
      <c r="V5" s="780"/>
      <c r="W5" s="780"/>
      <c r="X5" s="780"/>
      <c r="Y5" s="780"/>
      <c r="Z5" s="780"/>
      <c r="AA5" s="780"/>
      <c r="AB5" s="780"/>
      <c r="AC5" s="780"/>
      <c r="AD5" s="780"/>
      <c r="AE5" s="780"/>
      <c r="AF5" s="780"/>
    </row>
    <row r="6" spans="2:36" s="96" customFormat="1" x14ac:dyDescent="0.45"/>
    <row r="7" spans="2:36" s="96" customFormat="1" ht="39" customHeight="1" x14ac:dyDescent="0.45">
      <c r="B7" s="836" t="s">
        <v>779</v>
      </c>
      <c r="C7" s="836"/>
      <c r="D7" s="836"/>
      <c r="E7" s="836"/>
      <c r="F7" s="836"/>
      <c r="G7" s="622"/>
      <c r="H7" s="623"/>
      <c r="I7" s="623"/>
      <c r="J7" s="623"/>
      <c r="K7" s="623"/>
      <c r="L7" s="623"/>
      <c r="M7" s="623"/>
      <c r="N7" s="623"/>
      <c r="O7" s="623"/>
      <c r="P7" s="623"/>
      <c r="Q7" s="623"/>
      <c r="R7" s="623"/>
      <c r="S7" s="623"/>
      <c r="T7" s="623"/>
      <c r="U7" s="623"/>
      <c r="V7" s="623"/>
      <c r="W7" s="623"/>
      <c r="X7" s="623"/>
      <c r="Y7" s="623"/>
      <c r="Z7" s="623"/>
      <c r="AA7" s="623"/>
      <c r="AB7" s="623"/>
      <c r="AC7" s="623"/>
      <c r="AD7" s="623"/>
      <c r="AE7" s="623"/>
      <c r="AF7" s="624"/>
    </row>
    <row r="8" spans="2:36" ht="39" customHeight="1" x14ac:dyDescent="0.2">
      <c r="B8" s="593" t="s">
        <v>780</v>
      </c>
      <c r="C8" s="594"/>
      <c r="D8" s="594"/>
      <c r="E8" s="594"/>
      <c r="F8" s="595"/>
      <c r="G8" s="438"/>
      <c r="H8" s="447" t="s">
        <v>178</v>
      </c>
      <c r="I8" s="365" t="s">
        <v>781</v>
      </c>
      <c r="J8" s="365"/>
      <c r="K8" s="365"/>
      <c r="L8" s="365"/>
      <c r="M8" s="447" t="s">
        <v>178</v>
      </c>
      <c r="N8" s="365" t="s">
        <v>782</v>
      </c>
      <c r="O8" s="365"/>
      <c r="P8" s="365"/>
      <c r="Q8" s="365"/>
      <c r="R8" s="447" t="s">
        <v>178</v>
      </c>
      <c r="S8" s="365" t="s">
        <v>783</v>
      </c>
      <c r="T8" s="365"/>
      <c r="U8" s="365"/>
      <c r="V8" s="365"/>
      <c r="W8" s="365"/>
      <c r="X8" s="365"/>
      <c r="Y8" s="365"/>
      <c r="Z8" s="365"/>
      <c r="AA8" s="365"/>
      <c r="AB8" s="365"/>
      <c r="AC8" s="365"/>
      <c r="AD8" s="461"/>
      <c r="AE8" s="461"/>
      <c r="AF8" s="462"/>
    </row>
    <row r="9" spans="2:36" ht="27" customHeight="1" x14ac:dyDescent="0.2">
      <c r="B9" s="781" t="s">
        <v>880</v>
      </c>
      <c r="C9" s="782"/>
      <c r="D9" s="782"/>
      <c r="E9" s="782"/>
      <c r="F9" s="783"/>
      <c r="G9" s="98"/>
      <c r="H9" s="443" t="s">
        <v>178</v>
      </c>
      <c r="I9" s="492" t="s">
        <v>881</v>
      </c>
      <c r="J9" s="492"/>
      <c r="K9" s="492"/>
      <c r="L9" s="492"/>
      <c r="M9" s="492"/>
      <c r="N9" s="492"/>
      <c r="O9" s="492"/>
      <c r="P9" s="492"/>
      <c r="Q9" s="492"/>
      <c r="R9" s="492"/>
      <c r="S9" s="112"/>
      <c r="T9" s="112"/>
      <c r="U9" s="112"/>
      <c r="V9" s="112"/>
      <c r="W9" s="112"/>
      <c r="X9" s="112"/>
      <c r="Y9" s="112"/>
      <c r="Z9" s="112"/>
      <c r="AA9" s="112"/>
      <c r="AB9" s="112"/>
      <c r="AC9" s="112"/>
      <c r="AD9" s="463"/>
      <c r="AE9" s="463"/>
      <c r="AF9" s="464"/>
    </row>
    <row r="10" spans="2:36" ht="27" customHeight="1" x14ac:dyDescent="0.2">
      <c r="B10" s="844"/>
      <c r="C10" s="845"/>
      <c r="D10" s="845"/>
      <c r="E10" s="845"/>
      <c r="F10" s="860"/>
      <c r="G10" s="138"/>
      <c r="H10" s="85" t="s">
        <v>178</v>
      </c>
      <c r="I10" s="387" t="s">
        <v>882</v>
      </c>
      <c r="J10" s="387"/>
      <c r="K10" s="387"/>
      <c r="L10" s="387"/>
      <c r="M10" s="387"/>
      <c r="N10" s="387"/>
      <c r="O10" s="387"/>
      <c r="P10" s="387"/>
      <c r="Q10" s="387"/>
      <c r="R10" s="387"/>
      <c r="S10" s="387"/>
      <c r="T10" s="387"/>
      <c r="U10" s="387"/>
      <c r="V10" s="387"/>
      <c r="W10" s="387"/>
      <c r="X10" s="387"/>
      <c r="Y10" s="387"/>
      <c r="Z10" s="387"/>
      <c r="AA10" s="387"/>
      <c r="AB10" s="387"/>
      <c r="AC10" s="387"/>
      <c r="AD10" s="454"/>
      <c r="AE10" s="454"/>
      <c r="AF10" s="455"/>
      <c r="AJ10" s="493"/>
    </row>
    <row r="11" spans="2:36" ht="39" customHeight="1" x14ac:dyDescent="0.2">
      <c r="B11" s="593" t="s">
        <v>883</v>
      </c>
      <c r="C11" s="594"/>
      <c r="D11" s="594"/>
      <c r="E11" s="594"/>
      <c r="F11" s="595"/>
      <c r="G11" s="465"/>
      <c r="H11" s="447" t="s">
        <v>178</v>
      </c>
      <c r="I11" s="365" t="s">
        <v>884</v>
      </c>
      <c r="J11" s="466"/>
      <c r="K11" s="466"/>
      <c r="L11" s="466"/>
      <c r="M11" s="466"/>
      <c r="N11" s="466"/>
      <c r="O11" s="466"/>
      <c r="P11" s="466"/>
      <c r="Q11" s="466"/>
      <c r="R11" s="447" t="s">
        <v>178</v>
      </c>
      <c r="S11" s="365" t="s">
        <v>885</v>
      </c>
      <c r="T11" s="466"/>
      <c r="U11" s="466"/>
      <c r="V11" s="466"/>
      <c r="W11" s="466"/>
      <c r="X11" s="466"/>
      <c r="Y11" s="466"/>
      <c r="Z11" s="466"/>
      <c r="AA11" s="466"/>
      <c r="AB11" s="466"/>
      <c r="AC11" s="466"/>
      <c r="AD11" s="454"/>
      <c r="AE11" s="454"/>
      <c r="AF11" s="455"/>
    </row>
    <row r="12" spans="2:36" ht="22.5" customHeight="1" x14ac:dyDescent="0.2">
      <c r="B12" s="85"/>
      <c r="C12" s="85"/>
      <c r="D12" s="85"/>
      <c r="E12" s="85"/>
      <c r="F12" s="85"/>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row>
    <row r="13" spans="2:36" ht="32.25" customHeight="1" x14ac:dyDescent="0.2">
      <c r="B13" s="100" t="s">
        <v>886</v>
      </c>
      <c r="C13" s="370"/>
      <c r="D13" s="370"/>
      <c r="E13" s="370"/>
      <c r="F13" s="99"/>
      <c r="G13" s="468"/>
      <c r="H13" s="468"/>
      <c r="I13" s="468"/>
      <c r="J13" s="468"/>
      <c r="K13" s="468"/>
      <c r="L13" s="468"/>
      <c r="M13" s="468"/>
      <c r="N13" s="468"/>
      <c r="O13" s="468"/>
      <c r="P13" s="468"/>
      <c r="Q13" s="468"/>
      <c r="R13" s="468"/>
      <c r="S13" s="468"/>
      <c r="T13" s="468"/>
      <c r="U13" s="468"/>
      <c r="V13" s="468"/>
      <c r="W13" s="468"/>
      <c r="X13" s="468"/>
      <c r="Y13" s="468"/>
      <c r="Z13" s="468"/>
      <c r="AA13" s="468"/>
      <c r="AB13" s="468"/>
      <c r="AC13" s="468"/>
      <c r="AD13" s="468"/>
      <c r="AE13" s="468"/>
      <c r="AF13" s="469"/>
    </row>
    <row r="14" spans="2:36" s="96" customFormat="1" ht="10.5" customHeight="1" x14ac:dyDescent="0.45">
      <c r="B14" s="117"/>
      <c r="C14" s="603" t="s">
        <v>887</v>
      </c>
      <c r="D14" s="604"/>
      <c r="E14" s="604"/>
      <c r="F14" s="614"/>
      <c r="G14" s="369"/>
      <c r="H14" s="369"/>
      <c r="I14" s="369"/>
      <c r="J14" s="369"/>
      <c r="K14" s="369"/>
      <c r="L14" s="369"/>
      <c r="M14" s="369"/>
      <c r="N14" s="369"/>
      <c r="O14" s="369"/>
      <c r="P14" s="369"/>
      <c r="Q14" s="369"/>
      <c r="R14" s="369"/>
      <c r="S14" s="369"/>
      <c r="T14" s="369"/>
      <c r="U14" s="369"/>
      <c r="V14" s="369"/>
      <c r="W14" s="369"/>
      <c r="X14" s="369"/>
      <c r="Y14" s="369"/>
      <c r="Z14" s="369"/>
      <c r="AA14" s="369"/>
      <c r="AB14" s="369"/>
      <c r="AC14" s="369"/>
      <c r="AD14" s="100"/>
      <c r="AE14" s="369"/>
      <c r="AF14" s="371"/>
    </row>
    <row r="15" spans="2:36" s="96" customFormat="1" ht="15.75" customHeight="1" x14ac:dyDescent="0.2">
      <c r="B15" s="117"/>
      <c r="C15" s="609"/>
      <c r="D15" s="610"/>
      <c r="E15" s="610"/>
      <c r="F15" s="615"/>
      <c r="H15" s="862" t="s">
        <v>888</v>
      </c>
      <c r="I15" s="862"/>
      <c r="J15" s="862"/>
      <c r="K15" s="862"/>
      <c r="L15" s="862"/>
      <c r="M15" s="862"/>
      <c r="N15" s="862"/>
      <c r="O15" s="862"/>
      <c r="P15" s="862"/>
      <c r="Q15" s="862"/>
      <c r="R15" s="862"/>
      <c r="S15" s="862"/>
      <c r="T15" s="862"/>
      <c r="U15" s="862"/>
      <c r="V15" s="470"/>
      <c r="W15" s="470"/>
      <c r="X15" s="470"/>
      <c r="Y15" s="470"/>
      <c r="AD15" s="117"/>
      <c r="AF15" s="372"/>
    </row>
    <row r="16" spans="2:36" s="96" customFormat="1" ht="40.5" customHeight="1" x14ac:dyDescent="0.45">
      <c r="B16" s="408"/>
      <c r="C16" s="609"/>
      <c r="D16" s="610"/>
      <c r="E16" s="610"/>
      <c r="F16" s="615"/>
      <c r="H16" s="471" t="s">
        <v>796</v>
      </c>
      <c r="I16" s="814" t="s">
        <v>889</v>
      </c>
      <c r="J16" s="815"/>
      <c r="K16" s="815"/>
      <c r="L16" s="815"/>
      <c r="M16" s="815"/>
      <c r="N16" s="815"/>
      <c r="O16" s="815"/>
      <c r="P16" s="815"/>
      <c r="Q16" s="815"/>
      <c r="R16" s="815"/>
      <c r="S16" s="815"/>
      <c r="T16" s="815"/>
      <c r="U16" s="863"/>
      <c r="V16" s="622"/>
      <c r="W16" s="623"/>
      <c r="X16" s="97" t="s">
        <v>32</v>
      </c>
      <c r="Z16" s="472"/>
      <c r="AA16" s="472"/>
      <c r="AB16" s="472"/>
      <c r="AD16" s="473" t="s">
        <v>716</v>
      </c>
      <c r="AE16" s="390" t="s">
        <v>717</v>
      </c>
      <c r="AF16" s="474" t="s">
        <v>718</v>
      </c>
    </row>
    <row r="17" spans="2:32" s="96" customFormat="1" ht="17.25" customHeight="1" x14ac:dyDescent="0.45">
      <c r="B17" s="408"/>
      <c r="C17" s="609"/>
      <c r="D17" s="610"/>
      <c r="E17" s="610"/>
      <c r="F17" s="615"/>
      <c r="H17" s="475"/>
      <c r="I17" s="476"/>
      <c r="J17" s="476"/>
      <c r="K17" s="476"/>
      <c r="L17" s="476"/>
      <c r="M17" s="476"/>
      <c r="N17" s="476"/>
      <c r="O17" s="476"/>
      <c r="P17" s="476"/>
      <c r="Q17" s="476"/>
      <c r="R17" s="476"/>
      <c r="S17" s="476"/>
      <c r="T17" s="476"/>
      <c r="U17" s="476"/>
      <c r="V17" s="366"/>
      <c r="W17" s="366"/>
      <c r="X17" s="366"/>
      <c r="Z17" s="472"/>
      <c r="AA17" s="472"/>
      <c r="AB17" s="472"/>
      <c r="AD17" s="473"/>
      <c r="AE17" s="390"/>
      <c r="AF17" s="474"/>
    </row>
    <row r="18" spans="2:32" s="96" customFormat="1" ht="40.5" customHeight="1" x14ac:dyDescent="0.45">
      <c r="B18" s="408"/>
      <c r="C18" s="609"/>
      <c r="D18" s="610"/>
      <c r="E18" s="610"/>
      <c r="F18" s="615"/>
      <c r="H18" s="471" t="s">
        <v>798</v>
      </c>
      <c r="I18" s="814" t="s">
        <v>890</v>
      </c>
      <c r="J18" s="815"/>
      <c r="K18" s="815"/>
      <c r="L18" s="815"/>
      <c r="M18" s="815"/>
      <c r="N18" s="815"/>
      <c r="O18" s="815"/>
      <c r="P18" s="815"/>
      <c r="Q18" s="815"/>
      <c r="R18" s="815"/>
      <c r="S18" s="815"/>
      <c r="T18" s="815"/>
      <c r="U18" s="863"/>
      <c r="V18" s="622"/>
      <c r="W18" s="623"/>
      <c r="X18" s="97" t="s">
        <v>32</v>
      </c>
      <c r="Y18" s="96" t="s">
        <v>891</v>
      </c>
      <c r="Z18" s="857" t="s">
        <v>1009</v>
      </c>
      <c r="AA18" s="857"/>
      <c r="AB18" s="857"/>
      <c r="AD18" s="494" t="s">
        <v>178</v>
      </c>
      <c r="AE18" s="85" t="s">
        <v>717</v>
      </c>
      <c r="AF18" s="173" t="s">
        <v>178</v>
      </c>
    </row>
    <row r="19" spans="2:32" s="96" customFormat="1" ht="20.25" customHeight="1" x14ac:dyDescent="0.45">
      <c r="B19" s="408"/>
      <c r="C19" s="609"/>
      <c r="D19" s="610"/>
      <c r="E19" s="610"/>
      <c r="F19" s="615"/>
      <c r="H19" s="85" t="s">
        <v>892</v>
      </c>
      <c r="I19" s="477"/>
      <c r="J19" s="477"/>
      <c r="K19" s="477"/>
      <c r="L19" s="477"/>
      <c r="M19" s="477"/>
      <c r="N19" s="477"/>
      <c r="O19" s="477"/>
      <c r="P19" s="477"/>
      <c r="Q19" s="477"/>
      <c r="R19" s="477"/>
      <c r="S19" s="85"/>
      <c r="T19" s="85"/>
      <c r="U19" s="85"/>
      <c r="W19" s="472"/>
      <c r="X19" s="472"/>
      <c r="Y19" s="472"/>
      <c r="AD19" s="374"/>
      <c r="AE19" s="85"/>
      <c r="AF19" s="115"/>
    </row>
    <row r="20" spans="2:32" s="96" customFormat="1" ht="69.75" customHeight="1" x14ac:dyDescent="0.45">
      <c r="B20" s="408"/>
      <c r="C20" s="609"/>
      <c r="D20" s="610"/>
      <c r="E20" s="610"/>
      <c r="F20" s="615"/>
      <c r="H20" s="471" t="s">
        <v>802</v>
      </c>
      <c r="I20" s="814" t="s">
        <v>893</v>
      </c>
      <c r="J20" s="815"/>
      <c r="K20" s="815"/>
      <c r="L20" s="815"/>
      <c r="M20" s="815"/>
      <c r="N20" s="815"/>
      <c r="O20" s="815"/>
      <c r="P20" s="815"/>
      <c r="Q20" s="815"/>
      <c r="R20" s="815"/>
      <c r="S20" s="815"/>
      <c r="T20" s="815"/>
      <c r="U20" s="863"/>
      <c r="V20" s="622"/>
      <c r="W20" s="623"/>
      <c r="X20" s="97" t="s">
        <v>32</v>
      </c>
      <c r="Y20" s="96" t="s">
        <v>891</v>
      </c>
      <c r="Z20" s="857" t="s">
        <v>894</v>
      </c>
      <c r="AA20" s="857"/>
      <c r="AB20" s="857"/>
      <c r="AD20" s="494" t="s">
        <v>178</v>
      </c>
      <c r="AE20" s="85" t="s">
        <v>717</v>
      </c>
      <c r="AF20" s="173" t="s">
        <v>178</v>
      </c>
    </row>
    <row r="21" spans="2:32" s="96" customFormat="1" ht="15" customHeight="1" x14ac:dyDescent="0.45">
      <c r="B21" s="408"/>
      <c r="C21" s="609"/>
      <c r="D21" s="610"/>
      <c r="E21" s="610"/>
      <c r="F21" s="615"/>
      <c r="H21" s="375"/>
      <c r="I21" s="477"/>
      <c r="J21" s="477"/>
      <c r="K21" s="477"/>
      <c r="L21" s="477"/>
      <c r="M21" s="477"/>
      <c r="N21" s="477"/>
      <c r="O21" s="477"/>
      <c r="P21" s="477"/>
      <c r="Q21" s="477"/>
      <c r="R21" s="477"/>
      <c r="S21" s="85"/>
      <c r="T21" s="85"/>
      <c r="U21" s="85"/>
      <c r="W21" s="472"/>
      <c r="X21" s="472"/>
      <c r="Y21" s="472"/>
      <c r="AD21" s="374"/>
      <c r="AE21" s="85"/>
      <c r="AF21" s="115"/>
    </row>
    <row r="22" spans="2:32" s="96" customFormat="1" x14ac:dyDescent="0.45">
      <c r="B22" s="408"/>
      <c r="C22" s="609"/>
      <c r="D22" s="610"/>
      <c r="E22" s="610"/>
      <c r="F22" s="615"/>
      <c r="H22" s="452" t="s">
        <v>895</v>
      </c>
      <c r="I22" s="477"/>
      <c r="J22" s="477"/>
      <c r="K22" s="477"/>
      <c r="L22" s="477"/>
      <c r="M22" s="477"/>
      <c r="N22" s="477"/>
      <c r="O22" s="477"/>
      <c r="P22" s="477"/>
      <c r="Q22" s="477"/>
      <c r="R22" s="477"/>
      <c r="U22" s="85"/>
      <c r="W22" s="472"/>
      <c r="X22" s="472"/>
      <c r="Y22" s="472"/>
      <c r="AD22" s="473" t="s">
        <v>716</v>
      </c>
      <c r="AE22" s="390" t="s">
        <v>717</v>
      </c>
      <c r="AF22" s="474" t="s">
        <v>718</v>
      </c>
    </row>
    <row r="23" spans="2:32" s="96" customFormat="1" ht="21" customHeight="1" x14ac:dyDescent="0.45">
      <c r="B23" s="408"/>
      <c r="C23" s="609"/>
      <c r="D23" s="610"/>
      <c r="E23" s="610"/>
      <c r="F23" s="615"/>
      <c r="G23" s="478"/>
      <c r="H23" s="489" t="s">
        <v>896</v>
      </c>
      <c r="I23" s="854" t="s">
        <v>897</v>
      </c>
      <c r="J23" s="855"/>
      <c r="K23" s="855"/>
      <c r="L23" s="855"/>
      <c r="M23" s="855"/>
      <c r="N23" s="855"/>
      <c r="O23" s="855"/>
      <c r="P23" s="855"/>
      <c r="Q23" s="855"/>
      <c r="R23" s="855"/>
      <c r="S23" s="855"/>
      <c r="T23" s="855"/>
      <c r="U23" s="855"/>
      <c r="V23" s="855"/>
      <c r="W23" s="855"/>
      <c r="X23" s="855"/>
      <c r="Y23" s="855"/>
      <c r="Z23" s="855"/>
      <c r="AA23" s="856"/>
      <c r="AD23" s="494" t="s">
        <v>178</v>
      </c>
      <c r="AE23" s="85" t="s">
        <v>717</v>
      </c>
      <c r="AF23" s="173" t="s">
        <v>178</v>
      </c>
    </row>
    <row r="24" spans="2:32" s="96" customFormat="1" x14ac:dyDescent="0.45">
      <c r="B24" s="408"/>
      <c r="C24" s="609"/>
      <c r="D24" s="610"/>
      <c r="E24" s="610"/>
      <c r="F24" s="615"/>
      <c r="H24" s="480" t="s">
        <v>898</v>
      </c>
      <c r="I24" s="477"/>
      <c r="J24" s="477"/>
      <c r="K24" s="477"/>
      <c r="L24" s="477"/>
      <c r="M24" s="477"/>
      <c r="N24" s="477"/>
      <c r="O24" s="477"/>
      <c r="P24" s="477"/>
      <c r="Q24" s="477"/>
      <c r="R24" s="477"/>
      <c r="U24" s="85"/>
      <c r="W24" s="472"/>
      <c r="X24" s="472"/>
      <c r="Y24" s="472"/>
      <c r="AD24" s="437"/>
      <c r="AE24" s="375"/>
      <c r="AF24" s="479"/>
    </row>
    <row r="25" spans="2:32" s="96" customFormat="1" x14ac:dyDescent="0.45">
      <c r="B25" s="408"/>
      <c r="C25" s="609"/>
      <c r="D25" s="610"/>
      <c r="E25" s="610"/>
      <c r="F25" s="615"/>
      <c r="H25" s="375"/>
      <c r="I25" s="477"/>
      <c r="J25" s="477"/>
      <c r="K25" s="477"/>
      <c r="L25" s="477"/>
      <c r="M25" s="477"/>
      <c r="N25" s="477"/>
      <c r="O25" s="477"/>
      <c r="P25" s="477"/>
      <c r="Q25" s="477"/>
      <c r="R25" s="477"/>
      <c r="U25" s="85"/>
      <c r="W25" s="472"/>
      <c r="X25" s="472"/>
      <c r="Y25" s="472"/>
      <c r="AD25" s="437"/>
      <c r="AE25" s="375"/>
      <c r="AF25" s="479"/>
    </row>
    <row r="26" spans="2:32" s="96" customFormat="1" ht="14.25" customHeight="1" x14ac:dyDescent="0.45">
      <c r="B26" s="408"/>
      <c r="C26" s="609"/>
      <c r="D26" s="610"/>
      <c r="E26" s="610"/>
      <c r="F26" s="615"/>
      <c r="H26" s="480" t="s">
        <v>899</v>
      </c>
      <c r="I26" s="477"/>
      <c r="J26" s="477"/>
      <c r="K26" s="477"/>
      <c r="L26" s="477"/>
      <c r="M26" s="477"/>
      <c r="N26" s="477"/>
      <c r="O26" s="477"/>
      <c r="P26" s="477"/>
      <c r="Q26" s="477"/>
      <c r="R26" s="477"/>
      <c r="U26" s="85"/>
      <c r="W26" s="472"/>
      <c r="X26" s="472"/>
      <c r="Y26" s="472"/>
      <c r="AD26" s="473" t="s">
        <v>716</v>
      </c>
      <c r="AE26" s="390" t="s">
        <v>717</v>
      </c>
      <c r="AF26" s="474" t="s">
        <v>718</v>
      </c>
    </row>
    <row r="27" spans="2:32" s="96" customFormat="1" ht="58.5" customHeight="1" x14ac:dyDescent="0.45">
      <c r="B27" s="408"/>
      <c r="C27" s="609"/>
      <c r="D27" s="610"/>
      <c r="E27" s="610"/>
      <c r="F27" s="615"/>
      <c r="H27" s="471" t="s">
        <v>900</v>
      </c>
      <c r="I27" s="481" t="s">
        <v>901</v>
      </c>
      <c r="J27" s="481"/>
      <c r="K27" s="481"/>
      <c r="L27" s="482"/>
      <c r="M27" s="481" t="s">
        <v>902</v>
      </c>
      <c r="N27" s="483"/>
      <c r="O27" s="483"/>
      <c r="P27" s="861"/>
      <c r="Q27" s="861"/>
      <c r="R27" s="861"/>
      <c r="S27" s="861"/>
      <c r="T27" s="861"/>
      <c r="U27" s="861"/>
      <c r="V27" s="861"/>
      <c r="W27" s="861"/>
      <c r="X27" s="97" t="s">
        <v>32</v>
      </c>
      <c r="Y27" s="96" t="s">
        <v>891</v>
      </c>
      <c r="Z27" s="857" t="s">
        <v>903</v>
      </c>
      <c r="AA27" s="857"/>
      <c r="AB27" s="857"/>
      <c r="AD27" s="494" t="s">
        <v>178</v>
      </c>
      <c r="AE27" s="85" t="s">
        <v>717</v>
      </c>
      <c r="AF27" s="173" t="s">
        <v>178</v>
      </c>
    </row>
    <row r="28" spans="2:32" s="96" customFormat="1" ht="17.25" customHeight="1" x14ac:dyDescent="0.45">
      <c r="B28" s="408"/>
      <c r="C28" s="609"/>
      <c r="D28" s="610"/>
      <c r="E28" s="610"/>
      <c r="F28" s="615"/>
      <c r="H28" s="375"/>
      <c r="I28" s="431"/>
      <c r="J28" s="431"/>
      <c r="K28" s="431"/>
      <c r="L28" s="431"/>
      <c r="M28" s="431"/>
      <c r="N28" s="484"/>
      <c r="O28" s="484"/>
      <c r="P28" s="485"/>
      <c r="Q28" s="485"/>
      <c r="R28" s="485"/>
      <c r="S28" s="485"/>
      <c r="T28" s="485"/>
      <c r="U28" s="485"/>
      <c r="V28" s="485"/>
      <c r="W28" s="485"/>
      <c r="X28" s="85"/>
      <c r="Z28" s="472"/>
      <c r="AA28" s="472"/>
      <c r="AB28" s="472"/>
      <c r="AD28" s="374"/>
      <c r="AE28" s="85"/>
      <c r="AF28" s="115"/>
    </row>
    <row r="29" spans="2:32" s="96" customFormat="1" ht="14.25" customHeight="1" x14ac:dyDescent="0.45">
      <c r="B29" s="408"/>
      <c r="C29" s="609"/>
      <c r="D29" s="610"/>
      <c r="E29" s="610"/>
      <c r="F29" s="615"/>
      <c r="H29" s="480" t="s">
        <v>904</v>
      </c>
      <c r="I29" s="477"/>
      <c r="J29" s="477"/>
      <c r="K29" s="477"/>
      <c r="L29" s="477"/>
      <c r="M29" s="477"/>
      <c r="N29" s="477"/>
      <c r="O29" s="477"/>
      <c r="P29" s="477"/>
      <c r="Q29" s="477"/>
      <c r="R29" s="477"/>
      <c r="U29" s="85"/>
      <c r="W29" s="472"/>
      <c r="X29" s="472"/>
      <c r="Y29" s="472"/>
      <c r="AD29" s="473" t="s">
        <v>716</v>
      </c>
      <c r="AE29" s="390" t="s">
        <v>717</v>
      </c>
      <c r="AF29" s="474" t="s">
        <v>718</v>
      </c>
    </row>
    <row r="30" spans="2:32" s="96" customFormat="1" ht="15" customHeight="1" x14ac:dyDescent="0.45">
      <c r="B30" s="408"/>
      <c r="C30" s="609"/>
      <c r="D30" s="610"/>
      <c r="E30" s="610"/>
      <c r="F30" s="615"/>
      <c r="H30" s="392" t="s">
        <v>905</v>
      </c>
      <c r="I30" s="864" t="s">
        <v>906</v>
      </c>
      <c r="J30" s="865"/>
      <c r="K30" s="865"/>
      <c r="L30" s="865"/>
      <c r="M30" s="865"/>
      <c r="N30" s="865"/>
      <c r="O30" s="865"/>
      <c r="P30" s="865"/>
      <c r="Q30" s="865"/>
      <c r="R30" s="865"/>
      <c r="S30" s="865"/>
      <c r="T30" s="865"/>
      <c r="U30" s="865"/>
      <c r="V30" s="865"/>
      <c r="W30" s="865"/>
      <c r="X30" s="866"/>
      <c r="Z30" s="472"/>
      <c r="AA30" s="472"/>
      <c r="AB30" s="472"/>
      <c r="AD30" s="494" t="s">
        <v>178</v>
      </c>
      <c r="AE30" s="85" t="s">
        <v>717</v>
      </c>
      <c r="AF30" s="173" t="s">
        <v>178</v>
      </c>
    </row>
    <row r="31" spans="2:32" s="96" customFormat="1" x14ac:dyDescent="0.45">
      <c r="B31" s="486"/>
      <c r="C31" s="617"/>
      <c r="D31" s="617"/>
      <c r="E31" s="617"/>
      <c r="F31" s="618"/>
      <c r="G31" s="377"/>
      <c r="H31" s="377"/>
      <c r="I31" s="377"/>
      <c r="J31" s="377"/>
      <c r="K31" s="377"/>
      <c r="L31" s="377"/>
      <c r="M31" s="377"/>
      <c r="N31" s="377"/>
      <c r="O31" s="377"/>
      <c r="P31" s="377"/>
      <c r="Q31" s="377"/>
      <c r="R31" s="377"/>
      <c r="S31" s="377"/>
      <c r="T31" s="377"/>
      <c r="U31" s="377"/>
      <c r="V31" s="377"/>
      <c r="W31" s="377"/>
      <c r="X31" s="377"/>
      <c r="Y31" s="377"/>
      <c r="Z31" s="377"/>
      <c r="AA31" s="377"/>
      <c r="AB31" s="377"/>
      <c r="AC31" s="377"/>
      <c r="AD31" s="141"/>
      <c r="AE31" s="377"/>
      <c r="AF31" s="378"/>
    </row>
    <row r="32" spans="2:32" ht="32.25" customHeight="1" x14ac:dyDescent="0.2">
      <c r="B32" s="117" t="s">
        <v>907</v>
      </c>
      <c r="C32" s="370"/>
      <c r="D32" s="370"/>
      <c r="E32" s="370"/>
      <c r="F32" s="99"/>
      <c r="G32" s="468"/>
      <c r="H32" s="468"/>
      <c r="I32" s="468"/>
      <c r="J32" s="468"/>
      <c r="K32" s="468"/>
      <c r="L32" s="468"/>
      <c r="M32" s="468"/>
      <c r="N32" s="468"/>
      <c r="O32" s="468"/>
      <c r="P32" s="468"/>
      <c r="Q32" s="468"/>
      <c r="R32" s="468"/>
      <c r="S32" s="468"/>
      <c r="T32" s="468"/>
      <c r="U32" s="468"/>
      <c r="V32" s="468"/>
      <c r="W32" s="468"/>
      <c r="X32" s="468"/>
      <c r="Y32" s="468"/>
      <c r="Z32" s="468"/>
      <c r="AA32" s="468"/>
      <c r="AB32" s="468"/>
      <c r="AC32" s="468"/>
      <c r="AD32" s="468"/>
      <c r="AE32" s="468"/>
      <c r="AF32" s="469"/>
    </row>
    <row r="33" spans="2:32" s="96" customFormat="1" ht="10.5" customHeight="1" x14ac:dyDescent="0.45">
      <c r="B33" s="117"/>
      <c r="C33" s="603" t="s">
        <v>887</v>
      </c>
      <c r="D33" s="604"/>
      <c r="E33" s="604"/>
      <c r="F33" s="614"/>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100"/>
      <c r="AE33" s="369"/>
      <c r="AF33" s="371"/>
    </row>
    <row r="34" spans="2:32" s="96" customFormat="1" ht="15.75" customHeight="1" x14ac:dyDescent="0.2">
      <c r="B34" s="117"/>
      <c r="C34" s="609"/>
      <c r="D34" s="610"/>
      <c r="E34" s="610"/>
      <c r="F34" s="615"/>
      <c r="H34" s="862" t="s">
        <v>888</v>
      </c>
      <c r="I34" s="862"/>
      <c r="J34" s="862"/>
      <c r="K34" s="862"/>
      <c r="L34" s="862"/>
      <c r="M34" s="862"/>
      <c r="N34" s="862"/>
      <c r="O34" s="862"/>
      <c r="P34" s="862"/>
      <c r="Q34" s="862"/>
      <c r="R34" s="862"/>
      <c r="S34" s="862"/>
      <c r="T34" s="862"/>
      <c r="U34" s="862"/>
      <c r="V34" s="470"/>
      <c r="W34" s="470"/>
      <c r="X34" s="470"/>
      <c r="Y34" s="470"/>
      <c r="AD34" s="117"/>
      <c r="AF34" s="372"/>
    </row>
    <row r="35" spans="2:32" s="96" customFormat="1" ht="40.5" customHeight="1" x14ac:dyDescent="0.45">
      <c r="B35" s="408"/>
      <c r="C35" s="609"/>
      <c r="D35" s="610"/>
      <c r="E35" s="610"/>
      <c r="F35" s="615"/>
      <c r="H35" s="471" t="s">
        <v>796</v>
      </c>
      <c r="I35" s="814" t="s">
        <v>889</v>
      </c>
      <c r="J35" s="815"/>
      <c r="K35" s="815"/>
      <c r="L35" s="815"/>
      <c r="M35" s="815"/>
      <c r="N35" s="815"/>
      <c r="O35" s="815"/>
      <c r="P35" s="815"/>
      <c r="Q35" s="815"/>
      <c r="R35" s="815"/>
      <c r="S35" s="815"/>
      <c r="T35" s="815"/>
      <c r="U35" s="863"/>
      <c r="V35" s="622"/>
      <c r="W35" s="623"/>
      <c r="X35" s="97" t="s">
        <v>32</v>
      </c>
      <c r="Z35" s="472"/>
      <c r="AA35" s="472"/>
      <c r="AB35" s="472"/>
      <c r="AD35" s="473" t="s">
        <v>716</v>
      </c>
      <c r="AE35" s="390" t="s">
        <v>717</v>
      </c>
      <c r="AF35" s="474" t="s">
        <v>718</v>
      </c>
    </row>
    <row r="36" spans="2:32" s="96" customFormat="1" ht="16.5" customHeight="1" x14ac:dyDescent="0.45">
      <c r="B36" s="408"/>
      <c r="C36" s="609"/>
      <c r="D36" s="610"/>
      <c r="E36" s="610"/>
      <c r="F36" s="615"/>
      <c r="H36" s="475"/>
      <c r="I36" s="476"/>
      <c r="J36" s="476"/>
      <c r="K36" s="476"/>
      <c r="L36" s="476"/>
      <c r="M36" s="476"/>
      <c r="N36" s="476"/>
      <c r="O36" s="476"/>
      <c r="P36" s="476"/>
      <c r="Q36" s="476"/>
      <c r="R36" s="476"/>
      <c r="S36" s="476"/>
      <c r="T36" s="476"/>
      <c r="U36" s="476"/>
      <c r="V36" s="366"/>
      <c r="W36" s="366"/>
      <c r="X36" s="366"/>
      <c r="Z36" s="472"/>
      <c r="AA36" s="472"/>
      <c r="AB36" s="472"/>
      <c r="AD36" s="473"/>
      <c r="AE36" s="390"/>
      <c r="AF36" s="474"/>
    </row>
    <row r="37" spans="2:32" s="96" customFormat="1" ht="40.5" customHeight="1" x14ac:dyDescent="0.45">
      <c r="B37" s="408"/>
      <c r="C37" s="609"/>
      <c r="D37" s="610"/>
      <c r="E37" s="610"/>
      <c r="F37" s="615"/>
      <c r="H37" s="471" t="s">
        <v>798</v>
      </c>
      <c r="I37" s="814" t="s">
        <v>890</v>
      </c>
      <c r="J37" s="815"/>
      <c r="K37" s="815"/>
      <c r="L37" s="815"/>
      <c r="M37" s="815"/>
      <c r="N37" s="815"/>
      <c r="O37" s="815"/>
      <c r="P37" s="815"/>
      <c r="Q37" s="815"/>
      <c r="R37" s="815"/>
      <c r="S37" s="815"/>
      <c r="T37" s="815"/>
      <c r="U37" s="863"/>
      <c r="V37" s="622"/>
      <c r="W37" s="623"/>
      <c r="X37" s="97" t="s">
        <v>32</v>
      </c>
      <c r="Y37" s="96" t="s">
        <v>891</v>
      </c>
      <c r="Z37" s="857" t="s">
        <v>908</v>
      </c>
      <c r="AA37" s="857"/>
      <c r="AB37" s="857"/>
      <c r="AD37" s="494" t="s">
        <v>178</v>
      </c>
      <c r="AE37" s="85" t="s">
        <v>717</v>
      </c>
      <c r="AF37" s="173" t="s">
        <v>178</v>
      </c>
    </row>
    <row r="38" spans="2:32" s="96" customFormat="1" ht="20.25" customHeight="1" x14ac:dyDescent="0.45">
      <c r="B38" s="146"/>
      <c r="C38" s="617"/>
      <c r="D38" s="617"/>
      <c r="E38" s="617"/>
      <c r="F38" s="617"/>
      <c r="G38" s="117"/>
      <c r="H38" s="380" t="s">
        <v>800</v>
      </c>
      <c r="I38" s="487"/>
      <c r="J38" s="487"/>
      <c r="K38" s="487"/>
      <c r="L38" s="487"/>
      <c r="M38" s="487"/>
      <c r="N38" s="487"/>
      <c r="O38" s="487"/>
      <c r="P38" s="487"/>
      <c r="Q38" s="487"/>
      <c r="R38" s="487"/>
      <c r="S38" s="380"/>
      <c r="T38" s="380"/>
      <c r="U38" s="380"/>
      <c r="V38" s="377"/>
      <c r="W38" s="488"/>
      <c r="X38" s="488"/>
      <c r="Y38" s="472"/>
      <c r="AD38" s="374"/>
      <c r="AE38" s="85"/>
      <c r="AF38" s="115"/>
    </row>
    <row r="39" spans="2:32" s="96" customFormat="1" ht="74.25" customHeight="1" x14ac:dyDescent="0.45">
      <c r="B39" s="408"/>
      <c r="C39" s="603"/>
      <c r="D39" s="610"/>
      <c r="E39" s="610"/>
      <c r="F39" s="615"/>
      <c r="H39" s="490" t="s">
        <v>802</v>
      </c>
      <c r="I39" s="867" t="s">
        <v>893</v>
      </c>
      <c r="J39" s="862"/>
      <c r="K39" s="862"/>
      <c r="L39" s="862"/>
      <c r="M39" s="862"/>
      <c r="N39" s="862"/>
      <c r="O39" s="862"/>
      <c r="P39" s="862"/>
      <c r="Q39" s="862"/>
      <c r="R39" s="862"/>
      <c r="S39" s="862"/>
      <c r="T39" s="862"/>
      <c r="U39" s="868"/>
      <c r="V39" s="796"/>
      <c r="W39" s="797"/>
      <c r="X39" s="139" t="s">
        <v>32</v>
      </c>
      <c r="Y39" s="96" t="s">
        <v>891</v>
      </c>
      <c r="Z39" s="857" t="s">
        <v>909</v>
      </c>
      <c r="AA39" s="857"/>
      <c r="AB39" s="857"/>
      <c r="AD39" s="494" t="s">
        <v>178</v>
      </c>
      <c r="AE39" s="85" t="s">
        <v>717</v>
      </c>
      <c r="AF39" s="173" t="s">
        <v>178</v>
      </c>
    </row>
    <row r="40" spans="2:32" s="96" customFormat="1" ht="15" customHeight="1" x14ac:dyDescent="0.45">
      <c r="B40" s="408"/>
      <c r="C40" s="609"/>
      <c r="D40" s="610"/>
      <c r="E40" s="610"/>
      <c r="F40" s="615"/>
      <c r="H40" s="375"/>
      <c r="I40" s="477"/>
      <c r="J40" s="477"/>
      <c r="K40" s="477"/>
      <c r="L40" s="477"/>
      <c r="M40" s="477"/>
      <c r="N40" s="477"/>
      <c r="O40" s="477"/>
      <c r="P40" s="477"/>
      <c r="Q40" s="477"/>
      <c r="R40" s="477"/>
      <c r="S40" s="85"/>
      <c r="T40" s="85"/>
      <c r="U40" s="85"/>
      <c r="W40" s="472"/>
      <c r="X40" s="472"/>
      <c r="Y40" s="472"/>
      <c r="AD40" s="374"/>
      <c r="AE40" s="85"/>
      <c r="AF40" s="115"/>
    </row>
    <row r="41" spans="2:32" s="96" customFormat="1" x14ac:dyDescent="0.45">
      <c r="B41" s="408"/>
      <c r="C41" s="609"/>
      <c r="D41" s="610"/>
      <c r="E41" s="610"/>
      <c r="F41" s="615"/>
      <c r="H41" s="480" t="s">
        <v>895</v>
      </c>
      <c r="I41" s="477"/>
      <c r="J41" s="477"/>
      <c r="K41" s="477"/>
      <c r="L41" s="477"/>
      <c r="M41" s="477"/>
      <c r="N41" s="477"/>
      <c r="O41" s="477"/>
      <c r="P41" s="477"/>
      <c r="Q41" s="477"/>
      <c r="R41" s="477"/>
      <c r="U41" s="85"/>
      <c r="W41" s="472"/>
      <c r="X41" s="472"/>
      <c r="Y41" s="472"/>
      <c r="AD41" s="473" t="s">
        <v>716</v>
      </c>
      <c r="AE41" s="390" t="s">
        <v>717</v>
      </c>
      <c r="AF41" s="474" t="s">
        <v>718</v>
      </c>
    </row>
    <row r="42" spans="2:32" s="96" customFormat="1" ht="21.75" customHeight="1" x14ac:dyDescent="0.45">
      <c r="B42" s="408"/>
      <c r="C42" s="609"/>
      <c r="D42" s="610"/>
      <c r="E42" s="610"/>
      <c r="F42" s="615"/>
      <c r="H42" s="471" t="s">
        <v>896</v>
      </c>
      <c r="I42" s="854" t="s">
        <v>897</v>
      </c>
      <c r="J42" s="855"/>
      <c r="K42" s="855"/>
      <c r="L42" s="855"/>
      <c r="M42" s="855"/>
      <c r="N42" s="855"/>
      <c r="O42" s="855"/>
      <c r="P42" s="855"/>
      <c r="Q42" s="855"/>
      <c r="R42" s="855"/>
      <c r="S42" s="855"/>
      <c r="T42" s="855"/>
      <c r="U42" s="855"/>
      <c r="V42" s="855"/>
      <c r="W42" s="855"/>
      <c r="X42" s="855"/>
      <c r="Y42" s="855"/>
      <c r="Z42" s="855"/>
      <c r="AA42" s="856"/>
      <c r="AD42" s="494" t="s">
        <v>178</v>
      </c>
      <c r="AE42" s="85" t="s">
        <v>717</v>
      </c>
      <c r="AF42" s="173" t="s">
        <v>178</v>
      </c>
    </row>
    <row r="43" spans="2:32" s="96" customFormat="1" x14ac:dyDescent="0.45">
      <c r="B43" s="408"/>
      <c r="C43" s="609"/>
      <c r="D43" s="610"/>
      <c r="E43" s="610"/>
      <c r="F43" s="615"/>
      <c r="H43" s="491" t="s">
        <v>910</v>
      </c>
      <c r="I43" s="477"/>
      <c r="J43" s="477"/>
      <c r="K43" s="477"/>
      <c r="L43" s="477"/>
      <c r="M43" s="477"/>
      <c r="N43" s="477"/>
      <c r="O43" s="477"/>
      <c r="P43" s="477"/>
      <c r="Q43" s="477"/>
      <c r="R43" s="477"/>
      <c r="U43" s="85"/>
      <c r="W43" s="472"/>
      <c r="X43" s="472"/>
      <c r="Y43" s="472"/>
      <c r="AD43" s="437"/>
      <c r="AE43" s="375"/>
      <c r="AF43" s="479"/>
    </row>
    <row r="44" spans="2:32" s="96" customFormat="1" x14ac:dyDescent="0.45">
      <c r="B44" s="408"/>
      <c r="C44" s="609"/>
      <c r="D44" s="610"/>
      <c r="E44" s="610"/>
      <c r="F44" s="615"/>
      <c r="H44" s="375"/>
      <c r="I44" s="477"/>
      <c r="J44" s="477"/>
      <c r="K44" s="477"/>
      <c r="L44" s="477"/>
      <c r="M44" s="477"/>
      <c r="N44" s="477"/>
      <c r="O44" s="477"/>
      <c r="P44" s="477"/>
      <c r="Q44" s="477"/>
      <c r="R44" s="477"/>
      <c r="U44" s="85"/>
      <c r="W44" s="472"/>
      <c r="X44" s="472"/>
      <c r="Y44" s="472"/>
      <c r="AD44" s="437"/>
      <c r="AE44" s="375"/>
      <c r="AF44" s="479"/>
    </row>
    <row r="45" spans="2:32" s="96" customFormat="1" ht="14.25" customHeight="1" x14ac:dyDescent="0.45">
      <c r="B45" s="408"/>
      <c r="C45" s="609"/>
      <c r="D45" s="610"/>
      <c r="E45" s="610"/>
      <c r="F45" s="615"/>
      <c r="H45" s="480" t="s">
        <v>899</v>
      </c>
      <c r="I45" s="477"/>
      <c r="J45" s="477"/>
      <c r="K45" s="477"/>
      <c r="L45" s="477"/>
      <c r="M45" s="477"/>
      <c r="N45" s="477"/>
      <c r="O45" s="477"/>
      <c r="P45" s="477"/>
      <c r="Q45" s="477"/>
      <c r="R45" s="477"/>
      <c r="U45" s="85"/>
      <c r="W45" s="472"/>
      <c r="X45" s="472"/>
      <c r="Y45" s="472"/>
      <c r="AD45" s="473" t="s">
        <v>716</v>
      </c>
      <c r="AE45" s="390" t="s">
        <v>717</v>
      </c>
      <c r="AF45" s="474" t="s">
        <v>718</v>
      </c>
    </row>
    <row r="46" spans="2:32" s="96" customFormat="1" ht="58.5" customHeight="1" x14ac:dyDescent="0.45">
      <c r="B46" s="408"/>
      <c r="C46" s="609"/>
      <c r="D46" s="610"/>
      <c r="E46" s="610"/>
      <c r="F46" s="615"/>
      <c r="H46" s="471" t="s">
        <v>900</v>
      </c>
      <c r="I46" s="481" t="s">
        <v>901</v>
      </c>
      <c r="J46" s="481"/>
      <c r="K46" s="481"/>
      <c r="L46" s="482"/>
      <c r="M46" s="481" t="s">
        <v>902</v>
      </c>
      <c r="N46" s="483"/>
      <c r="O46" s="483"/>
      <c r="P46" s="861"/>
      <c r="Q46" s="861"/>
      <c r="R46" s="861"/>
      <c r="S46" s="861"/>
      <c r="T46" s="861"/>
      <c r="U46" s="861"/>
      <c r="V46" s="861"/>
      <c r="W46" s="861"/>
      <c r="X46" s="97" t="s">
        <v>32</v>
      </c>
      <c r="Y46" s="96" t="s">
        <v>891</v>
      </c>
      <c r="Z46" s="857" t="s">
        <v>903</v>
      </c>
      <c r="AA46" s="857"/>
      <c r="AB46" s="857"/>
      <c r="AD46" s="494" t="s">
        <v>178</v>
      </c>
      <c r="AE46" s="85" t="s">
        <v>717</v>
      </c>
      <c r="AF46" s="173" t="s">
        <v>178</v>
      </c>
    </row>
    <row r="47" spans="2:32" s="96" customFormat="1" ht="17.25" customHeight="1" x14ac:dyDescent="0.45">
      <c r="B47" s="408"/>
      <c r="C47" s="609"/>
      <c r="D47" s="610"/>
      <c r="E47" s="610"/>
      <c r="F47" s="615"/>
      <c r="H47" s="375"/>
      <c r="I47" s="431"/>
      <c r="J47" s="431"/>
      <c r="K47" s="431"/>
      <c r="L47" s="431"/>
      <c r="M47" s="431"/>
      <c r="N47" s="484"/>
      <c r="O47" s="484"/>
      <c r="P47" s="485"/>
      <c r="Q47" s="485"/>
      <c r="R47" s="485"/>
      <c r="S47" s="485"/>
      <c r="T47" s="485"/>
      <c r="U47" s="485"/>
      <c r="V47" s="485"/>
      <c r="W47" s="485"/>
      <c r="X47" s="85"/>
      <c r="Z47" s="472"/>
      <c r="AA47" s="472"/>
      <c r="AB47" s="472"/>
      <c r="AD47" s="374"/>
      <c r="AE47" s="85"/>
      <c r="AF47" s="115"/>
    </row>
    <row r="48" spans="2:32" s="96" customFormat="1" ht="14.25" customHeight="1" x14ac:dyDescent="0.45">
      <c r="B48" s="408"/>
      <c r="C48" s="609"/>
      <c r="D48" s="610"/>
      <c r="E48" s="610"/>
      <c r="F48" s="615"/>
      <c r="H48" s="480" t="s">
        <v>904</v>
      </c>
      <c r="I48" s="477"/>
      <c r="J48" s="477"/>
      <c r="K48" s="477"/>
      <c r="L48" s="477"/>
      <c r="M48" s="477"/>
      <c r="N48" s="477"/>
      <c r="O48" s="477"/>
      <c r="P48" s="477"/>
      <c r="Q48" s="477"/>
      <c r="R48" s="477"/>
      <c r="U48" s="85"/>
      <c r="W48" s="472"/>
      <c r="X48" s="472"/>
      <c r="Y48" s="472"/>
      <c r="AD48" s="473" t="s">
        <v>716</v>
      </c>
      <c r="AE48" s="390" t="s">
        <v>717</v>
      </c>
      <c r="AF48" s="474" t="s">
        <v>718</v>
      </c>
    </row>
    <row r="49" spans="2:32" s="96" customFormat="1" ht="15" customHeight="1" x14ac:dyDescent="0.45">
      <c r="B49" s="408"/>
      <c r="C49" s="609"/>
      <c r="D49" s="610"/>
      <c r="E49" s="610"/>
      <c r="F49" s="615"/>
      <c r="H49" s="392" t="s">
        <v>905</v>
      </c>
      <c r="I49" s="864" t="s">
        <v>906</v>
      </c>
      <c r="J49" s="865"/>
      <c r="K49" s="865"/>
      <c r="L49" s="865"/>
      <c r="M49" s="865"/>
      <c r="N49" s="865"/>
      <c r="O49" s="865"/>
      <c r="P49" s="865"/>
      <c r="Q49" s="865"/>
      <c r="R49" s="865"/>
      <c r="S49" s="865"/>
      <c r="T49" s="865"/>
      <c r="U49" s="865"/>
      <c r="V49" s="865"/>
      <c r="W49" s="865"/>
      <c r="X49" s="866"/>
      <c r="Z49" s="472"/>
      <c r="AA49" s="472"/>
      <c r="AB49" s="472"/>
      <c r="AD49" s="494" t="s">
        <v>178</v>
      </c>
      <c r="AE49" s="85" t="s">
        <v>717</v>
      </c>
      <c r="AF49" s="173" t="s">
        <v>178</v>
      </c>
    </row>
    <row r="50" spans="2:32" s="96" customFormat="1" x14ac:dyDescent="0.45">
      <c r="B50" s="141"/>
      <c r="C50" s="616"/>
      <c r="D50" s="617"/>
      <c r="E50" s="617"/>
      <c r="F50" s="618"/>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c r="AD50" s="141"/>
      <c r="AE50" s="377"/>
      <c r="AF50" s="378"/>
    </row>
    <row r="51" spans="2:32" s="96" customFormat="1" ht="38.25" customHeight="1" x14ac:dyDescent="0.45">
      <c r="B51" s="604" t="s">
        <v>911</v>
      </c>
      <c r="C51" s="604"/>
      <c r="D51" s="604"/>
      <c r="E51" s="604"/>
      <c r="F51" s="604"/>
      <c r="G51" s="604"/>
      <c r="H51" s="604"/>
      <c r="I51" s="604"/>
      <c r="J51" s="604"/>
      <c r="K51" s="604"/>
      <c r="L51" s="604"/>
      <c r="M51" s="604"/>
      <c r="N51" s="604"/>
      <c r="O51" s="604"/>
      <c r="P51" s="604"/>
      <c r="Q51" s="604"/>
      <c r="R51" s="604"/>
      <c r="S51" s="604"/>
      <c r="T51" s="604"/>
      <c r="U51" s="604"/>
      <c r="V51" s="604"/>
      <c r="W51" s="604"/>
      <c r="X51" s="604"/>
      <c r="Y51" s="604"/>
      <c r="Z51" s="604"/>
      <c r="AA51" s="604"/>
      <c r="AB51" s="604"/>
      <c r="AC51" s="604"/>
    </row>
    <row r="52" spans="2:32" s="96" customFormat="1" x14ac:dyDescent="0.2">
      <c r="B52" s="407"/>
      <c r="C52" s="407"/>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7"/>
      <c r="AB52" s="407"/>
      <c r="AC52" s="407"/>
    </row>
    <row r="53" spans="2:32" s="407" customFormat="1" x14ac:dyDescent="0.2">
      <c r="B53" s="148"/>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row>
  </sheetData>
  <mergeCells count="35">
    <mergeCell ref="B51:AC51"/>
    <mergeCell ref="Z37:AB37"/>
    <mergeCell ref="I39:U39"/>
    <mergeCell ref="V39:W39"/>
    <mergeCell ref="Z39:AB39"/>
    <mergeCell ref="I42:AA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AA23"/>
    <mergeCell ref="B11:F11"/>
    <mergeCell ref="B5:AF5"/>
    <mergeCell ref="B7:F7"/>
    <mergeCell ref="G7:AF7"/>
    <mergeCell ref="B8:F8"/>
    <mergeCell ref="B9:F10"/>
  </mergeCells>
  <phoneticPr fontId="2"/>
  <printOptions horizontalCentered="1"/>
  <pageMargins left="0.70866141732283472" right="0.39370078740157483" top="0.51181102362204722" bottom="0.35433070866141736" header="0.31496062992125984" footer="0.31496062992125984"/>
  <pageSetup paperSize="9" scale="6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xm:f>
          </x14:formula1>
          <xm: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H65542:H65545 JD65542:JD65545 SZ65542:SZ65545 ACV65542:ACV65545 AMR65542:AMR65545 AWN65542:AWN65545 BGJ65542:BGJ65545 BQF65542:BQF65545 CAB65542:CAB65545 CJX65542:CJX65545 CTT65542:CTT65545 DDP65542:DDP65545 DNL65542:DNL65545 DXH65542:DXH65545 EHD65542:EHD65545 EQZ65542:EQZ65545 FAV65542:FAV65545 FKR65542:FKR65545 FUN65542:FUN65545 GEJ65542:GEJ65545 GOF65542:GOF65545 GYB65542:GYB65545 HHX65542:HHX65545 HRT65542:HRT65545 IBP65542:IBP65545 ILL65542:ILL65545 IVH65542:IVH65545 JFD65542:JFD65545 JOZ65542:JOZ65545 JYV65542:JYV65545 KIR65542:KIR65545 KSN65542:KSN65545 LCJ65542:LCJ65545 LMF65542:LMF65545 LWB65542:LWB65545 MFX65542:MFX65545 MPT65542:MPT65545 MZP65542:MZP65545 NJL65542:NJL65545 NTH65542:NTH65545 ODD65542:ODD65545 OMZ65542:OMZ65545 OWV65542:OWV65545 PGR65542:PGR65545 PQN65542:PQN65545 QAJ65542:QAJ65545 QKF65542:QKF65545 QUB65542:QUB65545 RDX65542:RDX65545 RNT65542:RNT65545 RXP65542:RXP65545 SHL65542:SHL65545 SRH65542:SRH65545 TBD65542:TBD65545 TKZ65542:TKZ65545 TUV65542:TUV65545 UER65542:UER65545 UON65542:UON65545 UYJ65542:UYJ65545 VIF65542:VIF65545 VSB65542:VSB65545 WBX65542:WBX65545 WLT65542:WLT65545 WVP65542:WVP65545 H131078:H131081 JD131078:JD131081 SZ131078:SZ131081 ACV131078:ACV131081 AMR131078:AMR131081 AWN131078:AWN131081 BGJ131078:BGJ131081 BQF131078:BQF131081 CAB131078:CAB131081 CJX131078:CJX131081 CTT131078:CTT131081 DDP131078:DDP131081 DNL131078:DNL131081 DXH131078:DXH131081 EHD131078:EHD131081 EQZ131078:EQZ131081 FAV131078:FAV131081 FKR131078:FKR131081 FUN131078:FUN131081 GEJ131078:GEJ131081 GOF131078:GOF131081 GYB131078:GYB131081 HHX131078:HHX131081 HRT131078:HRT131081 IBP131078:IBP131081 ILL131078:ILL131081 IVH131078:IVH131081 JFD131078:JFD131081 JOZ131078:JOZ131081 JYV131078:JYV131081 KIR131078:KIR131081 KSN131078:KSN131081 LCJ131078:LCJ131081 LMF131078:LMF131081 LWB131078:LWB131081 MFX131078:MFX131081 MPT131078:MPT131081 MZP131078:MZP131081 NJL131078:NJL131081 NTH131078:NTH131081 ODD131078:ODD131081 OMZ131078:OMZ131081 OWV131078:OWV131081 PGR131078:PGR131081 PQN131078:PQN131081 QAJ131078:QAJ131081 QKF131078:QKF131081 QUB131078:QUB131081 RDX131078:RDX131081 RNT131078:RNT131081 RXP131078:RXP131081 SHL131078:SHL131081 SRH131078:SRH131081 TBD131078:TBD131081 TKZ131078:TKZ131081 TUV131078:TUV131081 UER131078:UER131081 UON131078:UON131081 UYJ131078:UYJ131081 VIF131078:VIF131081 VSB131078:VSB131081 WBX131078:WBX131081 WLT131078:WLT131081 WVP131078:WVP131081 H196614:H196617 JD196614:JD196617 SZ196614:SZ196617 ACV196614:ACV196617 AMR196614:AMR196617 AWN196614:AWN196617 BGJ196614:BGJ196617 BQF196614:BQF196617 CAB196614:CAB196617 CJX196614:CJX196617 CTT196614:CTT196617 DDP196614:DDP196617 DNL196614:DNL196617 DXH196614:DXH196617 EHD196614:EHD196617 EQZ196614:EQZ196617 FAV196614:FAV196617 FKR196614:FKR196617 FUN196614:FUN196617 GEJ196614:GEJ196617 GOF196614:GOF196617 GYB196614:GYB196617 HHX196614:HHX196617 HRT196614:HRT196617 IBP196614:IBP196617 ILL196614:ILL196617 IVH196614:IVH196617 JFD196614:JFD196617 JOZ196614:JOZ196617 JYV196614:JYV196617 KIR196614:KIR196617 KSN196614:KSN196617 LCJ196614:LCJ196617 LMF196614:LMF196617 LWB196614:LWB196617 MFX196614:MFX196617 MPT196614:MPT196617 MZP196614:MZP196617 NJL196614:NJL196617 NTH196614:NTH196617 ODD196614:ODD196617 OMZ196614:OMZ196617 OWV196614:OWV196617 PGR196614:PGR196617 PQN196614:PQN196617 QAJ196614:QAJ196617 QKF196614:QKF196617 QUB196614:QUB196617 RDX196614:RDX196617 RNT196614:RNT196617 RXP196614:RXP196617 SHL196614:SHL196617 SRH196614:SRH196617 TBD196614:TBD196617 TKZ196614:TKZ196617 TUV196614:TUV196617 UER196614:UER196617 UON196614:UON196617 UYJ196614:UYJ196617 VIF196614:VIF196617 VSB196614:VSB196617 WBX196614:WBX196617 WLT196614:WLT196617 WVP196614:WVP196617 H262150:H262153 JD262150:JD262153 SZ262150:SZ262153 ACV262150:ACV262153 AMR262150:AMR262153 AWN262150:AWN262153 BGJ262150:BGJ262153 BQF262150:BQF262153 CAB262150:CAB262153 CJX262150:CJX262153 CTT262150:CTT262153 DDP262150:DDP262153 DNL262150:DNL262153 DXH262150:DXH262153 EHD262150:EHD262153 EQZ262150:EQZ262153 FAV262150:FAV262153 FKR262150:FKR262153 FUN262150:FUN262153 GEJ262150:GEJ262153 GOF262150:GOF262153 GYB262150:GYB262153 HHX262150:HHX262153 HRT262150:HRT262153 IBP262150:IBP262153 ILL262150:ILL262153 IVH262150:IVH262153 JFD262150:JFD262153 JOZ262150:JOZ262153 JYV262150:JYV262153 KIR262150:KIR262153 KSN262150:KSN262153 LCJ262150:LCJ262153 LMF262150:LMF262153 LWB262150:LWB262153 MFX262150:MFX262153 MPT262150:MPT262153 MZP262150:MZP262153 NJL262150:NJL262153 NTH262150:NTH262153 ODD262150:ODD262153 OMZ262150:OMZ262153 OWV262150:OWV262153 PGR262150:PGR262153 PQN262150:PQN262153 QAJ262150:QAJ262153 QKF262150:QKF262153 QUB262150:QUB262153 RDX262150:RDX262153 RNT262150:RNT262153 RXP262150:RXP262153 SHL262150:SHL262153 SRH262150:SRH262153 TBD262150:TBD262153 TKZ262150:TKZ262153 TUV262150:TUV262153 UER262150:UER262153 UON262150:UON262153 UYJ262150:UYJ262153 VIF262150:VIF262153 VSB262150:VSB262153 WBX262150:WBX262153 WLT262150:WLT262153 WVP262150:WVP262153 H327686:H327689 JD327686:JD327689 SZ327686:SZ327689 ACV327686:ACV327689 AMR327686:AMR327689 AWN327686:AWN327689 BGJ327686:BGJ327689 BQF327686:BQF327689 CAB327686:CAB327689 CJX327686:CJX327689 CTT327686:CTT327689 DDP327686:DDP327689 DNL327686:DNL327689 DXH327686:DXH327689 EHD327686:EHD327689 EQZ327686:EQZ327689 FAV327686:FAV327689 FKR327686:FKR327689 FUN327686:FUN327689 GEJ327686:GEJ327689 GOF327686:GOF327689 GYB327686:GYB327689 HHX327686:HHX327689 HRT327686:HRT327689 IBP327686:IBP327689 ILL327686:ILL327689 IVH327686:IVH327689 JFD327686:JFD327689 JOZ327686:JOZ327689 JYV327686:JYV327689 KIR327686:KIR327689 KSN327686:KSN327689 LCJ327686:LCJ327689 LMF327686:LMF327689 LWB327686:LWB327689 MFX327686:MFX327689 MPT327686:MPT327689 MZP327686:MZP327689 NJL327686:NJL327689 NTH327686:NTH327689 ODD327686:ODD327689 OMZ327686:OMZ327689 OWV327686:OWV327689 PGR327686:PGR327689 PQN327686:PQN327689 QAJ327686:QAJ327689 QKF327686:QKF327689 QUB327686:QUB327689 RDX327686:RDX327689 RNT327686:RNT327689 RXP327686:RXP327689 SHL327686:SHL327689 SRH327686:SRH327689 TBD327686:TBD327689 TKZ327686:TKZ327689 TUV327686:TUV327689 UER327686:UER327689 UON327686:UON327689 UYJ327686:UYJ327689 VIF327686:VIF327689 VSB327686:VSB327689 WBX327686:WBX327689 WLT327686:WLT327689 WVP327686:WVP327689 H393222:H393225 JD393222:JD393225 SZ393222:SZ393225 ACV393222:ACV393225 AMR393222:AMR393225 AWN393222:AWN393225 BGJ393222:BGJ393225 BQF393222:BQF393225 CAB393222:CAB393225 CJX393222:CJX393225 CTT393222:CTT393225 DDP393222:DDP393225 DNL393222:DNL393225 DXH393222:DXH393225 EHD393222:EHD393225 EQZ393222:EQZ393225 FAV393222:FAV393225 FKR393222:FKR393225 FUN393222:FUN393225 GEJ393222:GEJ393225 GOF393222:GOF393225 GYB393222:GYB393225 HHX393222:HHX393225 HRT393222:HRT393225 IBP393222:IBP393225 ILL393222:ILL393225 IVH393222:IVH393225 JFD393222:JFD393225 JOZ393222:JOZ393225 JYV393222:JYV393225 KIR393222:KIR393225 KSN393222:KSN393225 LCJ393222:LCJ393225 LMF393222:LMF393225 LWB393222:LWB393225 MFX393222:MFX393225 MPT393222:MPT393225 MZP393222:MZP393225 NJL393222:NJL393225 NTH393222:NTH393225 ODD393222:ODD393225 OMZ393222:OMZ393225 OWV393222:OWV393225 PGR393222:PGR393225 PQN393222:PQN393225 QAJ393222:QAJ393225 QKF393222:QKF393225 QUB393222:QUB393225 RDX393222:RDX393225 RNT393222:RNT393225 RXP393222:RXP393225 SHL393222:SHL393225 SRH393222:SRH393225 TBD393222:TBD393225 TKZ393222:TKZ393225 TUV393222:TUV393225 UER393222:UER393225 UON393222:UON393225 UYJ393222:UYJ393225 VIF393222:VIF393225 VSB393222:VSB393225 WBX393222:WBX393225 WLT393222:WLT393225 WVP393222:WVP393225 H458758:H458761 JD458758:JD458761 SZ458758:SZ458761 ACV458758:ACV458761 AMR458758:AMR458761 AWN458758:AWN458761 BGJ458758:BGJ458761 BQF458758:BQF458761 CAB458758:CAB458761 CJX458758:CJX458761 CTT458758:CTT458761 DDP458758:DDP458761 DNL458758:DNL458761 DXH458758:DXH458761 EHD458758:EHD458761 EQZ458758:EQZ458761 FAV458758:FAV458761 FKR458758:FKR458761 FUN458758:FUN458761 GEJ458758:GEJ458761 GOF458758:GOF458761 GYB458758:GYB458761 HHX458758:HHX458761 HRT458758:HRT458761 IBP458758:IBP458761 ILL458758:ILL458761 IVH458758:IVH458761 JFD458758:JFD458761 JOZ458758:JOZ458761 JYV458758:JYV458761 KIR458758:KIR458761 KSN458758:KSN458761 LCJ458758:LCJ458761 LMF458758:LMF458761 LWB458758:LWB458761 MFX458758:MFX458761 MPT458758:MPT458761 MZP458758:MZP458761 NJL458758:NJL458761 NTH458758:NTH458761 ODD458758:ODD458761 OMZ458758:OMZ458761 OWV458758:OWV458761 PGR458758:PGR458761 PQN458758:PQN458761 QAJ458758:QAJ458761 QKF458758:QKF458761 QUB458758:QUB458761 RDX458758:RDX458761 RNT458758:RNT458761 RXP458758:RXP458761 SHL458758:SHL458761 SRH458758:SRH458761 TBD458758:TBD458761 TKZ458758:TKZ458761 TUV458758:TUV458761 UER458758:UER458761 UON458758:UON458761 UYJ458758:UYJ458761 VIF458758:VIF458761 VSB458758:VSB458761 WBX458758:WBX458761 WLT458758:WLT458761 WVP458758:WVP458761 H524294:H524297 JD524294:JD524297 SZ524294:SZ524297 ACV524294:ACV524297 AMR524294:AMR524297 AWN524294:AWN524297 BGJ524294:BGJ524297 BQF524294:BQF524297 CAB524294:CAB524297 CJX524294:CJX524297 CTT524294:CTT524297 DDP524294:DDP524297 DNL524294:DNL524297 DXH524294:DXH524297 EHD524294:EHD524297 EQZ524294:EQZ524297 FAV524294:FAV524297 FKR524294:FKR524297 FUN524294:FUN524297 GEJ524294:GEJ524297 GOF524294:GOF524297 GYB524294:GYB524297 HHX524294:HHX524297 HRT524294:HRT524297 IBP524294:IBP524297 ILL524294:ILL524297 IVH524294:IVH524297 JFD524294:JFD524297 JOZ524294:JOZ524297 JYV524294:JYV524297 KIR524294:KIR524297 KSN524294:KSN524297 LCJ524294:LCJ524297 LMF524294:LMF524297 LWB524294:LWB524297 MFX524294:MFX524297 MPT524294:MPT524297 MZP524294:MZP524297 NJL524294:NJL524297 NTH524294:NTH524297 ODD524294:ODD524297 OMZ524294:OMZ524297 OWV524294:OWV524297 PGR524294:PGR524297 PQN524294:PQN524297 QAJ524294:QAJ524297 QKF524294:QKF524297 QUB524294:QUB524297 RDX524294:RDX524297 RNT524294:RNT524297 RXP524294:RXP524297 SHL524294:SHL524297 SRH524294:SRH524297 TBD524294:TBD524297 TKZ524294:TKZ524297 TUV524294:TUV524297 UER524294:UER524297 UON524294:UON524297 UYJ524294:UYJ524297 VIF524294:VIF524297 VSB524294:VSB524297 WBX524294:WBX524297 WLT524294:WLT524297 WVP524294:WVP524297 H589830:H589833 JD589830:JD589833 SZ589830:SZ589833 ACV589830:ACV589833 AMR589830:AMR589833 AWN589830:AWN589833 BGJ589830:BGJ589833 BQF589830:BQF589833 CAB589830:CAB589833 CJX589830:CJX589833 CTT589830:CTT589833 DDP589830:DDP589833 DNL589830:DNL589833 DXH589830:DXH589833 EHD589830:EHD589833 EQZ589830:EQZ589833 FAV589830:FAV589833 FKR589830:FKR589833 FUN589830:FUN589833 GEJ589830:GEJ589833 GOF589830:GOF589833 GYB589830:GYB589833 HHX589830:HHX589833 HRT589830:HRT589833 IBP589830:IBP589833 ILL589830:ILL589833 IVH589830:IVH589833 JFD589830:JFD589833 JOZ589830:JOZ589833 JYV589830:JYV589833 KIR589830:KIR589833 KSN589830:KSN589833 LCJ589830:LCJ589833 LMF589830:LMF589833 LWB589830:LWB589833 MFX589830:MFX589833 MPT589830:MPT589833 MZP589830:MZP589833 NJL589830:NJL589833 NTH589830:NTH589833 ODD589830:ODD589833 OMZ589830:OMZ589833 OWV589830:OWV589833 PGR589830:PGR589833 PQN589830:PQN589833 QAJ589830:QAJ589833 QKF589830:QKF589833 QUB589830:QUB589833 RDX589830:RDX589833 RNT589830:RNT589833 RXP589830:RXP589833 SHL589830:SHL589833 SRH589830:SRH589833 TBD589830:TBD589833 TKZ589830:TKZ589833 TUV589830:TUV589833 UER589830:UER589833 UON589830:UON589833 UYJ589830:UYJ589833 VIF589830:VIF589833 VSB589830:VSB589833 WBX589830:WBX589833 WLT589830:WLT589833 WVP589830:WVP589833 H655366:H655369 JD655366:JD655369 SZ655366:SZ655369 ACV655366:ACV655369 AMR655366:AMR655369 AWN655366:AWN655369 BGJ655366:BGJ655369 BQF655366:BQF655369 CAB655366:CAB655369 CJX655366:CJX655369 CTT655366:CTT655369 DDP655366:DDP655369 DNL655366:DNL655369 DXH655366:DXH655369 EHD655366:EHD655369 EQZ655366:EQZ655369 FAV655366:FAV655369 FKR655366:FKR655369 FUN655366:FUN655369 GEJ655366:GEJ655369 GOF655366:GOF655369 GYB655366:GYB655369 HHX655366:HHX655369 HRT655366:HRT655369 IBP655366:IBP655369 ILL655366:ILL655369 IVH655366:IVH655369 JFD655366:JFD655369 JOZ655366:JOZ655369 JYV655366:JYV655369 KIR655366:KIR655369 KSN655366:KSN655369 LCJ655366:LCJ655369 LMF655366:LMF655369 LWB655366:LWB655369 MFX655366:MFX655369 MPT655366:MPT655369 MZP655366:MZP655369 NJL655366:NJL655369 NTH655366:NTH655369 ODD655366:ODD655369 OMZ655366:OMZ655369 OWV655366:OWV655369 PGR655366:PGR655369 PQN655366:PQN655369 QAJ655366:QAJ655369 QKF655366:QKF655369 QUB655366:QUB655369 RDX655366:RDX655369 RNT655366:RNT655369 RXP655366:RXP655369 SHL655366:SHL655369 SRH655366:SRH655369 TBD655366:TBD655369 TKZ655366:TKZ655369 TUV655366:TUV655369 UER655366:UER655369 UON655366:UON655369 UYJ655366:UYJ655369 VIF655366:VIF655369 VSB655366:VSB655369 WBX655366:WBX655369 WLT655366:WLT655369 WVP655366:WVP655369 H720902:H720905 JD720902:JD720905 SZ720902:SZ720905 ACV720902:ACV720905 AMR720902:AMR720905 AWN720902:AWN720905 BGJ720902:BGJ720905 BQF720902:BQF720905 CAB720902:CAB720905 CJX720902:CJX720905 CTT720902:CTT720905 DDP720902:DDP720905 DNL720902:DNL720905 DXH720902:DXH720905 EHD720902:EHD720905 EQZ720902:EQZ720905 FAV720902:FAV720905 FKR720902:FKR720905 FUN720902:FUN720905 GEJ720902:GEJ720905 GOF720902:GOF720905 GYB720902:GYB720905 HHX720902:HHX720905 HRT720902:HRT720905 IBP720902:IBP720905 ILL720902:ILL720905 IVH720902:IVH720905 JFD720902:JFD720905 JOZ720902:JOZ720905 JYV720902:JYV720905 KIR720902:KIR720905 KSN720902:KSN720905 LCJ720902:LCJ720905 LMF720902:LMF720905 LWB720902:LWB720905 MFX720902:MFX720905 MPT720902:MPT720905 MZP720902:MZP720905 NJL720902:NJL720905 NTH720902:NTH720905 ODD720902:ODD720905 OMZ720902:OMZ720905 OWV720902:OWV720905 PGR720902:PGR720905 PQN720902:PQN720905 QAJ720902:QAJ720905 QKF720902:QKF720905 QUB720902:QUB720905 RDX720902:RDX720905 RNT720902:RNT720905 RXP720902:RXP720905 SHL720902:SHL720905 SRH720902:SRH720905 TBD720902:TBD720905 TKZ720902:TKZ720905 TUV720902:TUV720905 UER720902:UER720905 UON720902:UON720905 UYJ720902:UYJ720905 VIF720902:VIF720905 VSB720902:VSB720905 WBX720902:WBX720905 WLT720902:WLT720905 WVP720902:WVP720905 H786438:H786441 JD786438:JD786441 SZ786438:SZ786441 ACV786438:ACV786441 AMR786438:AMR786441 AWN786438:AWN786441 BGJ786438:BGJ786441 BQF786438:BQF786441 CAB786438:CAB786441 CJX786438:CJX786441 CTT786438:CTT786441 DDP786438:DDP786441 DNL786438:DNL786441 DXH786438:DXH786441 EHD786438:EHD786441 EQZ786438:EQZ786441 FAV786438:FAV786441 FKR786438:FKR786441 FUN786438:FUN786441 GEJ786438:GEJ786441 GOF786438:GOF786441 GYB786438:GYB786441 HHX786438:HHX786441 HRT786438:HRT786441 IBP786438:IBP786441 ILL786438:ILL786441 IVH786438:IVH786441 JFD786438:JFD786441 JOZ786438:JOZ786441 JYV786438:JYV786441 KIR786438:KIR786441 KSN786438:KSN786441 LCJ786438:LCJ786441 LMF786438:LMF786441 LWB786438:LWB786441 MFX786438:MFX786441 MPT786438:MPT786441 MZP786438:MZP786441 NJL786438:NJL786441 NTH786438:NTH786441 ODD786438:ODD786441 OMZ786438:OMZ786441 OWV786438:OWV786441 PGR786438:PGR786441 PQN786438:PQN786441 QAJ786438:QAJ786441 QKF786438:QKF786441 QUB786438:QUB786441 RDX786438:RDX786441 RNT786438:RNT786441 RXP786438:RXP786441 SHL786438:SHL786441 SRH786438:SRH786441 TBD786438:TBD786441 TKZ786438:TKZ786441 TUV786438:TUV786441 UER786438:UER786441 UON786438:UON786441 UYJ786438:UYJ786441 VIF786438:VIF786441 VSB786438:VSB786441 WBX786438:WBX786441 WLT786438:WLT786441 WVP786438:WVP786441 H851974:H851977 JD851974:JD851977 SZ851974:SZ851977 ACV851974:ACV851977 AMR851974:AMR851977 AWN851974:AWN851977 BGJ851974:BGJ851977 BQF851974:BQF851977 CAB851974:CAB851977 CJX851974:CJX851977 CTT851974:CTT851977 DDP851974:DDP851977 DNL851974:DNL851977 DXH851974:DXH851977 EHD851974:EHD851977 EQZ851974:EQZ851977 FAV851974:FAV851977 FKR851974:FKR851977 FUN851974:FUN851977 GEJ851974:GEJ851977 GOF851974:GOF851977 GYB851974:GYB851977 HHX851974:HHX851977 HRT851974:HRT851977 IBP851974:IBP851977 ILL851974:ILL851977 IVH851974:IVH851977 JFD851974:JFD851977 JOZ851974:JOZ851977 JYV851974:JYV851977 KIR851974:KIR851977 KSN851974:KSN851977 LCJ851974:LCJ851977 LMF851974:LMF851977 LWB851974:LWB851977 MFX851974:MFX851977 MPT851974:MPT851977 MZP851974:MZP851977 NJL851974:NJL851977 NTH851974:NTH851977 ODD851974:ODD851977 OMZ851974:OMZ851977 OWV851974:OWV851977 PGR851974:PGR851977 PQN851974:PQN851977 QAJ851974:QAJ851977 QKF851974:QKF851977 QUB851974:QUB851977 RDX851974:RDX851977 RNT851974:RNT851977 RXP851974:RXP851977 SHL851974:SHL851977 SRH851974:SRH851977 TBD851974:TBD851977 TKZ851974:TKZ851977 TUV851974:TUV851977 UER851974:UER851977 UON851974:UON851977 UYJ851974:UYJ851977 VIF851974:VIF851977 VSB851974:VSB851977 WBX851974:WBX851977 WLT851974:WLT851977 WVP851974:WVP851977 H917510:H917513 JD917510:JD917513 SZ917510:SZ917513 ACV917510:ACV917513 AMR917510:AMR917513 AWN917510:AWN917513 BGJ917510:BGJ917513 BQF917510:BQF917513 CAB917510:CAB917513 CJX917510:CJX917513 CTT917510:CTT917513 DDP917510:DDP917513 DNL917510:DNL917513 DXH917510:DXH917513 EHD917510:EHD917513 EQZ917510:EQZ917513 FAV917510:FAV917513 FKR917510:FKR917513 FUN917510:FUN917513 GEJ917510:GEJ917513 GOF917510:GOF917513 GYB917510:GYB917513 HHX917510:HHX917513 HRT917510:HRT917513 IBP917510:IBP917513 ILL917510:ILL917513 IVH917510:IVH917513 JFD917510:JFD917513 JOZ917510:JOZ917513 JYV917510:JYV917513 KIR917510:KIR917513 KSN917510:KSN917513 LCJ917510:LCJ917513 LMF917510:LMF917513 LWB917510:LWB917513 MFX917510:MFX917513 MPT917510:MPT917513 MZP917510:MZP917513 NJL917510:NJL917513 NTH917510:NTH917513 ODD917510:ODD917513 OMZ917510:OMZ917513 OWV917510:OWV917513 PGR917510:PGR917513 PQN917510:PQN917513 QAJ917510:QAJ917513 QKF917510:QKF917513 QUB917510:QUB917513 RDX917510:RDX917513 RNT917510:RNT917513 RXP917510:RXP917513 SHL917510:SHL917513 SRH917510:SRH917513 TBD917510:TBD917513 TKZ917510:TKZ917513 TUV917510:TUV917513 UER917510:UER917513 UON917510:UON917513 UYJ917510:UYJ917513 VIF917510:VIF917513 VSB917510:VSB917513 WBX917510:WBX917513 WLT917510:WLT917513 WVP917510:WVP917513 H983046:H983049 JD983046:JD983049 SZ983046:SZ983049 ACV983046:ACV983049 AMR983046:AMR983049 AWN983046:AWN983049 BGJ983046:BGJ983049 BQF983046:BQF983049 CAB983046:CAB983049 CJX983046:CJX983049 CTT983046:CTT983049 DDP983046:DDP983049 DNL983046:DNL983049 DXH983046:DXH983049 EHD983046:EHD983049 EQZ983046:EQZ983049 FAV983046:FAV983049 FKR983046:FKR983049 FUN983046:FUN983049 GEJ983046:GEJ983049 GOF983046:GOF983049 GYB983046:GYB983049 HHX983046:HHX983049 HRT983046:HRT983049 IBP983046:IBP983049 ILL983046:ILL983049 IVH983046:IVH983049 JFD983046:JFD983049 JOZ983046:JOZ983049 JYV983046:JYV983049 KIR983046:KIR983049 KSN983046:KSN983049 LCJ983046:LCJ983049 LMF983046:LMF983049 LWB983046:LWB983049 MFX983046:MFX983049 MPT983046:MPT983049 MZP983046:MZP983049 NJL983046:NJL983049 NTH983046:NTH983049 ODD983046:ODD983049 OMZ983046:OMZ983049 OWV983046:OWV983049 PGR983046:PGR983049 PQN983046:PQN983049 QAJ983046:QAJ983049 QKF983046:QKF983049 QUB983046:QUB983049 RDX983046:RDX983049 RNT983046:RNT983049 RXP983046:RXP983049 SHL983046:SHL983049 SRH983046:SRH983049 TBD983046:TBD983049 TKZ983046:TKZ983049 TUV983046:TUV983049 UER983046:UER983049 UON983046:UON983049 UYJ983046:UYJ983049 VIF983046:VIF983049 VSB983046:VSB983049 WBX983046:WBX983049 WLT983046:WLT983049 WVP983046:WVP983049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R65545 JN65545 TJ65545 ADF65545 ANB65545 AWX65545 BGT65545 BQP65545 CAL65545 CKH65545 CUD65545 DDZ65545 DNV65545 DXR65545 EHN65545 ERJ65545 FBF65545 FLB65545 FUX65545 GET65545 GOP65545 GYL65545 HIH65545 HSD65545 IBZ65545 ILV65545 IVR65545 JFN65545 JPJ65545 JZF65545 KJB65545 KSX65545 LCT65545 LMP65545 LWL65545 MGH65545 MQD65545 MZZ65545 NJV65545 NTR65545 ODN65545 ONJ65545 OXF65545 PHB65545 PQX65545 QAT65545 QKP65545 QUL65545 REH65545 ROD65545 RXZ65545 SHV65545 SRR65545 TBN65545 TLJ65545 TVF65545 UFB65545 UOX65545 UYT65545 VIP65545 VSL65545 WCH65545 WMD65545 WVZ65545 R131081 JN131081 TJ131081 ADF131081 ANB131081 AWX131081 BGT131081 BQP131081 CAL131081 CKH131081 CUD131081 DDZ131081 DNV131081 DXR131081 EHN131081 ERJ131081 FBF131081 FLB131081 FUX131081 GET131081 GOP131081 GYL131081 HIH131081 HSD131081 IBZ131081 ILV131081 IVR131081 JFN131081 JPJ131081 JZF131081 KJB131081 KSX131081 LCT131081 LMP131081 LWL131081 MGH131081 MQD131081 MZZ131081 NJV131081 NTR131081 ODN131081 ONJ131081 OXF131081 PHB131081 PQX131081 QAT131081 QKP131081 QUL131081 REH131081 ROD131081 RXZ131081 SHV131081 SRR131081 TBN131081 TLJ131081 TVF131081 UFB131081 UOX131081 UYT131081 VIP131081 VSL131081 WCH131081 WMD131081 WVZ131081 R196617 JN196617 TJ196617 ADF196617 ANB196617 AWX196617 BGT196617 BQP196617 CAL196617 CKH196617 CUD196617 DDZ196617 DNV196617 DXR196617 EHN196617 ERJ196617 FBF196617 FLB196617 FUX196617 GET196617 GOP196617 GYL196617 HIH196617 HSD196617 IBZ196617 ILV196617 IVR196617 JFN196617 JPJ196617 JZF196617 KJB196617 KSX196617 LCT196617 LMP196617 LWL196617 MGH196617 MQD196617 MZZ196617 NJV196617 NTR196617 ODN196617 ONJ196617 OXF196617 PHB196617 PQX196617 QAT196617 QKP196617 QUL196617 REH196617 ROD196617 RXZ196617 SHV196617 SRR196617 TBN196617 TLJ196617 TVF196617 UFB196617 UOX196617 UYT196617 VIP196617 VSL196617 WCH196617 WMD196617 WVZ196617 R262153 JN262153 TJ262153 ADF262153 ANB262153 AWX262153 BGT262153 BQP262153 CAL262153 CKH262153 CUD262153 DDZ262153 DNV262153 DXR262153 EHN262153 ERJ262153 FBF262153 FLB262153 FUX262153 GET262153 GOP262153 GYL262153 HIH262153 HSD262153 IBZ262153 ILV262153 IVR262153 JFN262153 JPJ262153 JZF262153 KJB262153 KSX262153 LCT262153 LMP262153 LWL262153 MGH262153 MQD262153 MZZ262153 NJV262153 NTR262153 ODN262153 ONJ262153 OXF262153 PHB262153 PQX262153 QAT262153 QKP262153 QUL262153 REH262153 ROD262153 RXZ262153 SHV262153 SRR262153 TBN262153 TLJ262153 TVF262153 UFB262153 UOX262153 UYT262153 VIP262153 VSL262153 WCH262153 WMD262153 WVZ262153 R327689 JN327689 TJ327689 ADF327689 ANB327689 AWX327689 BGT327689 BQP327689 CAL327689 CKH327689 CUD327689 DDZ327689 DNV327689 DXR327689 EHN327689 ERJ327689 FBF327689 FLB327689 FUX327689 GET327689 GOP327689 GYL327689 HIH327689 HSD327689 IBZ327689 ILV327689 IVR327689 JFN327689 JPJ327689 JZF327689 KJB327689 KSX327689 LCT327689 LMP327689 LWL327689 MGH327689 MQD327689 MZZ327689 NJV327689 NTR327689 ODN327689 ONJ327689 OXF327689 PHB327689 PQX327689 QAT327689 QKP327689 QUL327689 REH327689 ROD327689 RXZ327689 SHV327689 SRR327689 TBN327689 TLJ327689 TVF327689 UFB327689 UOX327689 UYT327689 VIP327689 VSL327689 WCH327689 WMD327689 WVZ327689 R393225 JN393225 TJ393225 ADF393225 ANB393225 AWX393225 BGT393225 BQP393225 CAL393225 CKH393225 CUD393225 DDZ393225 DNV393225 DXR393225 EHN393225 ERJ393225 FBF393225 FLB393225 FUX393225 GET393225 GOP393225 GYL393225 HIH393225 HSD393225 IBZ393225 ILV393225 IVR393225 JFN393225 JPJ393225 JZF393225 KJB393225 KSX393225 LCT393225 LMP393225 LWL393225 MGH393225 MQD393225 MZZ393225 NJV393225 NTR393225 ODN393225 ONJ393225 OXF393225 PHB393225 PQX393225 QAT393225 QKP393225 QUL393225 REH393225 ROD393225 RXZ393225 SHV393225 SRR393225 TBN393225 TLJ393225 TVF393225 UFB393225 UOX393225 UYT393225 VIP393225 VSL393225 WCH393225 WMD393225 WVZ393225 R458761 JN458761 TJ458761 ADF458761 ANB458761 AWX458761 BGT458761 BQP458761 CAL458761 CKH458761 CUD458761 DDZ458761 DNV458761 DXR458761 EHN458761 ERJ458761 FBF458761 FLB458761 FUX458761 GET458761 GOP458761 GYL458761 HIH458761 HSD458761 IBZ458761 ILV458761 IVR458761 JFN458761 JPJ458761 JZF458761 KJB458761 KSX458761 LCT458761 LMP458761 LWL458761 MGH458761 MQD458761 MZZ458761 NJV458761 NTR458761 ODN458761 ONJ458761 OXF458761 PHB458761 PQX458761 QAT458761 QKP458761 QUL458761 REH458761 ROD458761 RXZ458761 SHV458761 SRR458761 TBN458761 TLJ458761 TVF458761 UFB458761 UOX458761 UYT458761 VIP458761 VSL458761 WCH458761 WMD458761 WVZ458761 R524297 JN524297 TJ524297 ADF524297 ANB524297 AWX524297 BGT524297 BQP524297 CAL524297 CKH524297 CUD524297 DDZ524297 DNV524297 DXR524297 EHN524297 ERJ524297 FBF524297 FLB524297 FUX524297 GET524297 GOP524297 GYL524297 HIH524297 HSD524297 IBZ524297 ILV524297 IVR524297 JFN524297 JPJ524297 JZF524297 KJB524297 KSX524297 LCT524297 LMP524297 LWL524297 MGH524297 MQD524297 MZZ524297 NJV524297 NTR524297 ODN524297 ONJ524297 OXF524297 PHB524297 PQX524297 QAT524297 QKP524297 QUL524297 REH524297 ROD524297 RXZ524297 SHV524297 SRR524297 TBN524297 TLJ524297 TVF524297 UFB524297 UOX524297 UYT524297 VIP524297 VSL524297 WCH524297 WMD524297 WVZ524297 R589833 JN589833 TJ589833 ADF589833 ANB589833 AWX589833 BGT589833 BQP589833 CAL589833 CKH589833 CUD589833 DDZ589833 DNV589833 DXR589833 EHN589833 ERJ589833 FBF589833 FLB589833 FUX589833 GET589833 GOP589833 GYL589833 HIH589833 HSD589833 IBZ589833 ILV589833 IVR589833 JFN589833 JPJ589833 JZF589833 KJB589833 KSX589833 LCT589833 LMP589833 LWL589833 MGH589833 MQD589833 MZZ589833 NJV589833 NTR589833 ODN589833 ONJ589833 OXF589833 PHB589833 PQX589833 QAT589833 QKP589833 QUL589833 REH589833 ROD589833 RXZ589833 SHV589833 SRR589833 TBN589833 TLJ589833 TVF589833 UFB589833 UOX589833 UYT589833 VIP589833 VSL589833 WCH589833 WMD589833 WVZ589833 R655369 JN655369 TJ655369 ADF655369 ANB655369 AWX655369 BGT655369 BQP655369 CAL655369 CKH655369 CUD655369 DDZ655369 DNV655369 DXR655369 EHN655369 ERJ655369 FBF655369 FLB655369 FUX655369 GET655369 GOP655369 GYL655369 HIH655369 HSD655369 IBZ655369 ILV655369 IVR655369 JFN655369 JPJ655369 JZF655369 KJB655369 KSX655369 LCT655369 LMP655369 LWL655369 MGH655369 MQD655369 MZZ655369 NJV655369 NTR655369 ODN655369 ONJ655369 OXF655369 PHB655369 PQX655369 QAT655369 QKP655369 QUL655369 REH655369 ROD655369 RXZ655369 SHV655369 SRR655369 TBN655369 TLJ655369 TVF655369 UFB655369 UOX655369 UYT655369 VIP655369 VSL655369 WCH655369 WMD655369 WVZ655369 R720905 JN720905 TJ720905 ADF720905 ANB720905 AWX720905 BGT720905 BQP720905 CAL720905 CKH720905 CUD720905 DDZ720905 DNV720905 DXR720905 EHN720905 ERJ720905 FBF720905 FLB720905 FUX720905 GET720905 GOP720905 GYL720905 HIH720905 HSD720905 IBZ720905 ILV720905 IVR720905 JFN720905 JPJ720905 JZF720905 KJB720905 KSX720905 LCT720905 LMP720905 LWL720905 MGH720905 MQD720905 MZZ720905 NJV720905 NTR720905 ODN720905 ONJ720905 OXF720905 PHB720905 PQX720905 QAT720905 QKP720905 QUL720905 REH720905 ROD720905 RXZ720905 SHV720905 SRR720905 TBN720905 TLJ720905 TVF720905 UFB720905 UOX720905 UYT720905 VIP720905 VSL720905 WCH720905 WMD720905 WVZ720905 R786441 JN786441 TJ786441 ADF786441 ANB786441 AWX786441 BGT786441 BQP786441 CAL786441 CKH786441 CUD786441 DDZ786441 DNV786441 DXR786441 EHN786441 ERJ786441 FBF786441 FLB786441 FUX786441 GET786441 GOP786441 GYL786441 HIH786441 HSD786441 IBZ786441 ILV786441 IVR786441 JFN786441 JPJ786441 JZF786441 KJB786441 KSX786441 LCT786441 LMP786441 LWL786441 MGH786441 MQD786441 MZZ786441 NJV786441 NTR786441 ODN786441 ONJ786441 OXF786441 PHB786441 PQX786441 QAT786441 QKP786441 QUL786441 REH786441 ROD786441 RXZ786441 SHV786441 SRR786441 TBN786441 TLJ786441 TVF786441 UFB786441 UOX786441 UYT786441 VIP786441 VSL786441 WCH786441 WMD786441 WVZ786441 R851977 JN851977 TJ851977 ADF851977 ANB851977 AWX851977 BGT851977 BQP851977 CAL851977 CKH851977 CUD851977 DDZ851977 DNV851977 DXR851977 EHN851977 ERJ851977 FBF851977 FLB851977 FUX851977 GET851977 GOP851977 GYL851977 HIH851977 HSD851977 IBZ851977 ILV851977 IVR851977 JFN851977 JPJ851977 JZF851977 KJB851977 KSX851977 LCT851977 LMP851977 LWL851977 MGH851977 MQD851977 MZZ851977 NJV851977 NTR851977 ODN851977 ONJ851977 OXF851977 PHB851977 PQX851977 QAT851977 QKP851977 QUL851977 REH851977 ROD851977 RXZ851977 SHV851977 SRR851977 TBN851977 TLJ851977 TVF851977 UFB851977 UOX851977 UYT851977 VIP851977 VSL851977 WCH851977 WMD851977 WVZ851977 R917513 JN917513 TJ917513 ADF917513 ANB917513 AWX917513 BGT917513 BQP917513 CAL917513 CKH917513 CUD917513 DDZ917513 DNV917513 DXR917513 EHN917513 ERJ917513 FBF917513 FLB917513 FUX917513 GET917513 GOP917513 GYL917513 HIH917513 HSD917513 IBZ917513 ILV917513 IVR917513 JFN917513 JPJ917513 JZF917513 KJB917513 KSX917513 LCT917513 LMP917513 LWL917513 MGH917513 MQD917513 MZZ917513 NJV917513 NTR917513 ODN917513 ONJ917513 OXF917513 PHB917513 PQX917513 QAT917513 QKP917513 QUL917513 REH917513 ROD917513 RXZ917513 SHV917513 SRR917513 TBN917513 TLJ917513 TVF917513 UFB917513 UOX917513 UYT917513 VIP917513 VSL917513 WCH917513 WMD917513 WVZ917513 R983049 JN983049 TJ983049 ADF983049 ANB983049 AWX983049 BGT983049 BQP983049 CAL983049 CKH983049 CUD983049 DDZ983049 DNV983049 DXR983049 EHN983049 ERJ983049 FBF983049 FLB983049 FUX983049 GET983049 GOP983049 GYL983049 HIH983049 HSD983049 IBZ983049 ILV983049 IVR983049 JFN983049 JPJ983049 JZF983049 KJB983049 KSX983049 LCT983049 LMP983049 LWL983049 MGH983049 MQD983049 MZZ983049 NJV983049 NTR983049 ODN983049 ONJ983049 OXF983049 PHB983049 PQX983049 QAT983049 QKP983049 QUL983049 REH983049 ROD983049 RXZ983049 SHV983049 SRR983049 TBN983049 TLJ983049 TVF983049 UFB983049 UOX983049 UYT983049 VIP983049 VSL983049 WCH983049 WMD983049 WVZ983049 AF18:AF21 KB18:KB21 TX18:TX21 ADT18:ADT21 ANP18:ANP21 AXL18:AXL21 BHH18:BHH21 BRD18:BRD21 CAZ18:CAZ21 CKV18:CKV21 CUR18:CUR21 DEN18:DEN21 DOJ18:DOJ21 DYF18:DYF21 EIB18:EIB21 ERX18:ERX21 FBT18:FBT21 FLP18:FLP21 FVL18:FVL21 GFH18:GFH21 GPD18:GPD21 GYZ18:GYZ21 HIV18:HIV21 HSR18:HSR21 ICN18:ICN21 IMJ18:IMJ21 IWF18:IWF21 JGB18:JGB21 JPX18:JPX21 JZT18:JZT21 KJP18:KJP21 KTL18:KTL21 LDH18:LDH21 LND18:LND21 LWZ18:LWZ21 MGV18:MGV21 MQR18:MQR21 NAN18:NAN21 NKJ18:NKJ21 NUF18:NUF21 OEB18:OEB21 ONX18:ONX21 OXT18:OXT21 PHP18:PHP21 PRL18:PRL21 QBH18:QBH21 QLD18:QLD21 QUZ18:QUZ21 REV18:REV21 ROR18:ROR21 RYN18:RYN21 SIJ18:SIJ21 SSF18:SSF21 TCB18:TCB21 TLX18:TLX21 TVT18:TVT21 UFP18:UFP21 UPL18:UPL21 UZH18:UZH21 VJD18:VJD21 VSZ18:VSZ21 WCV18:WCV21 WMR18:WMR21 WWN18:WWN21 AF65552:AF65555 KB65552:KB65555 TX65552:TX65555 ADT65552:ADT65555 ANP65552:ANP65555 AXL65552:AXL65555 BHH65552:BHH65555 BRD65552:BRD65555 CAZ65552:CAZ65555 CKV65552:CKV65555 CUR65552:CUR65555 DEN65552:DEN65555 DOJ65552:DOJ65555 DYF65552:DYF65555 EIB65552:EIB65555 ERX65552:ERX65555 FBT65552:FBT65555 FLP65552:FLP65555 FVL65552:FVL65555 GFH65552:GFH65555 GPD65552:GPD65555 GYZ65552:GYZ65555 HIV65552:HIV65555 HSR65552:HSR65555 ICN65552:ICN65555 IMJ65552:IMJ65555 IWF65552:IWF65555 JGB65552:JGB65555 JPX65552:JPX65555 JZT65552:JZT65555 KJP65552:KJP65555 KTL65552:KTL65555 LDH65552:LDH65555 LND65552:LND65555 LWZ65552:LWZ65555 MGV65552:MGV65555 MQR65552:MQR65555 NAN65552:NAN65555 NKJ65552:NKJ65555 NUF65552:NUF65555 OEB65552:OEB65555 ONX65552:ONX65555 OXT65552:OXT65555 PHP65552:PHP65555 PRL65552:PRL65555 QBH65552:QBH65555 QLD65552:QLD65555 QUZ65552:QUZ65555 REV65552:REV65555 ROR65552:ROR65555 RYN65552:RYN65555 SIJ65552:SIJ65555 SSF65552:SSF65555 TCB65552:TCB65555 TLX65552:TLX65555 TVT65552:TVT65555 UFP65552:UFP65555 UPL65552:UPL65555 UZH65552:UZH65555 VJD65552:VJD65555 VSZ65552:VSZ65555 WCV65552:WCV65555 WMR65552:WMR65555 WWN65552:WWN65555 AF131088:AF131091 KB131088:KB131091 TX131088:TX131091 ADT131088:ADT131091 ANP131088:ANP131091 AXL131088:AXL131091 BHH131088:BHH131091 BRD131088:BRD131091 CAZ131088:CAZ131091 CKV131088:CKV131091 CUR131088:CUR131091 DEN131088:DEN131091 DOJ131088:DOJ131091 DYF131088:DYF131091 EIB131088:EIB131091 ERX131088:ERX131091 FBT131088:FBT131091 FLP131088:FLP131091 FVL131088:FVL131091 GFH131088:GFH131091 GPD131088:GPD131091 GYZ131088:GYZ131091 HIV131088:HIV131091 HSR131088:HSR131091 ICN131088:ICN131091 IMJ131088:IMJ131091 IWF131088:IWF131091 JGB131088:JGB131091 JPX131088:JPX131091 JZT131088:JZT131091 KJP131088:KJP131091 KTL131088:KTL131091 LDH131088:LDH131091 LND131088:LND131091 LWZ131088:LWZ131091 MGV131088:MGV131091 MQR131088:MQR131091 NAN131088:NAN131091 NKJ131088:NKJ131091 NUF131088:NUF131091 OEB131088:OEB131091 ONX131088:ONX131091 OXT131088:OXT131091 PHP131088:PHP131091 PRL131088:PRL131091 QBH131088:QBH131091 QLD131088:QLD131091 QUZ131088:QUZ131091 REV131088:REV131091 ROR131088:ROR131091 RYN131088:RYN131091 SIJ131088:SIJ131091 SSF131088:SSF131091 TCB131088:TCB131091 TLX131088:TLX131091 TVT131088:TVT131091 UFP131088:UFP131091 UPL131088:UPL131091 UZH131088:UZH131091 VJD131088:VJD131091 VSZ131088:VSZ131091 WCV131088:WCV131091 WMR131088:WMR131091 WWN131088:WWN131091 AF196624:AF196627 KB196624:KB196627 TX196624:TX196627 ADT196624:ADT196627 ANP196624:ANP196627 AXL196624:AXL196627 BHH196624:BHH196627 BRD196624:BRD196627 CAZ196624:CAZ196627 CKV196624:CKV196627 CUR196624:CUR196627 DEN196624:DEN196627 DOJ196624:DOJ196627 DYF196624:DYF196627 EIB196624:EIB196627 ERX196624:ERX196627 FBT196624:FBT196627 FLP196624:FLP196627 FVL196624:FVL196627 GFH196624:GFH196627 GPD196624:GPD196627 GYZ196624:GYZ196627 HIV196624:HIV196627 HSR196624:HSR196627 ICN196624:ICN196627 IMJ196624:IMJ196627 IWF196624:IWF196627 JGB196624:JGB196627 JPX196624:JPX196627 JZT196624:JZT196627 KJP196624:KJP196627 KTL196624:KTL196627 LDH196624:LDH196627 LND196624:LND196627 LWZ196624:LWZ196627 MGV196624:MGV196627 MQR196624:MQR196627 NAN196624:NAN196627 NKJ196624:NKJ196627 NUF196624:NUF196627 OEB196624:OEB196627 ONX196624:ONX196627 OXT196624:OXT196627 PHP196624:PHP196627 PRL196624:PRL196627 QBH196624:QBH196627 QLD196624:QLD196627 QUZ196624:QUZ196627 REV196624:REV196627 ROR196624:ROR196627 RYN196624:RYN196627 SIJ196624:SIJ196627 SSF196624:SSF196627 TCB196624:TCB196627 TLX196624:TLX196627 TVT196624:TVT196627 UFP196624:UFP196627 UPL196624:UPL196627 UZH196624:UZH196627 VJD196624:VJD196627 VSZ196624:VSZ196627 WCV196624:WCV196627 WMR196624:WMR196627 WWN196624:WWN196627 AF262160:AF262163 KB262160:KB262163 TX262160:TX262163 ADT262160:ADT262163 ANP262160:ANP262163 AXL262160:AXL262163 BHH262160:BHH262163 BRD262160:BRD262163 CAZ262160:CAZ262163 CKV262160:CKV262163 CUR262160:CUR262163 DEN262160:DEN262163 DOJ262160:DOJ262163 DYF262160:DYF262163 EIB262160:EIB262163 ERX262160:ERX262163 FBT262160:FBT262163 FLP262160:FLP262163 FVL262160:FVL262163 GFH262160:GFH262163 GPD262160:GPD262163 GYZ262160:GYZ262163 HIV262160:HIV262163 HSR262160:HSR262163 ICN262160:ICN262163 IMJ262160:IMJ262163 IWF262160:IWF262163 JGB262160:JGB262163 JPX262160:JPX262163 JZT262160:JZT262163 KJP262160:KJP262163 KTL262160:KTL262163 LDH262160:LDH262163 LND262160:LND262163 LWZ262160:LWZ262163 MGV262160:MGV262163 MQR262160:MQR262163 NAN262160:NAN262163 NKJ262160:NKJ262163 NUF262160:NUF262163 OEB262160:OEB262163 ONX262160:ONX262163 OXT262160:OXT262163 PHP262160:PHP262163 PRL262160:PRL262163 QBH262160:QBH262163 QLD262160:QLD262163 QUZ262160:QUZ262163 REV262160:REV262163 ROR262160:ROR262163 RYN262160:RYN262163 SIJ262160:SIJ262163 SSF262160:SSF262163 TCB262160:TCB262163 TLX262160:TLX262163 TVT262160:TVT262163 UFP262160:UFP262163 UPL262160:UPL262163 UZH262160:UZH262163 VJD262160:VJD262163 VSZ262160:VSZ262163 WCV262160:WCV262163 WMR262160:WMR262163 WWN262160:WWN262163 AF327696:AF327699 KB327696:KB327699 TX327696:TX327699 ADT327696:ADT327699 ANP327696:ANP327699 AXL327696:AXL327699 BHH327696:BHH327699 BRD327696:BRD327699 CAZ327696:CAZ327699 CKV327696:CKV327699 CUR327696:CUR327699 DEN327696:DEN327699 DOJ327696:DOJ327699 DYF327696:DYF327699 EIB327696:EIB327699 ERX327696:ERX327699 FBT327696:FBT327699 FLP327696:FLP327699 FVL327696:FVL327699 GFH327696:GFH327699 GPD327696:GPD327699 GYZ327696:GYZ327699 HIV327696:HIV327699 HSR327696:HSR327699 ICN327696:ICN327699 IMJ327696:IMJ327699 IWF327696:IWF327699 JGB327696:JGB327699 JPX327696:JPX327699 JZT327696:JZT327699 KJP327696:KJP327699 KTL327696:KTL327699 LDH327696:LDH327699 LND327696:LND327699 LWZ327696:LWZ327699 MGV327696:MGV327699 MQR327696:MQR327699 NAN327696:NAN327699 NKJ327696:NKJ327699 NUF327696:NUF327699 OEB327696:OEB327699 ONX327696:ONX327699 OXT327696:OXT327699 PHP327696:PHP327699 PRL327696:PRL327699 QBH327696:QBH327699 QLD327696:QLD327699 QUZ327696:QUZ327699 REV327696:REV327699 ROR327696:ROR327699 RYN327696:RYN327699 SIJ327696:SIJ327699 SSF327696:SSF327699 TCB327696:TCB327699 TLX327696:TLX327699 TVT327696:TVT327699 UFP327696:UFP327699 UPL327696:UPL327699 UZH327696:UZH327699 VJD327696:VJD327699 VSZ327696:VSZ327699 WCV327696:WCV327699 WMR327696:WMR327699 WWN327696:WWN327699 AF393232:AF393235 KB393232:KB393235 TX393232:TX393235 ADT393232:ADT393235 ANP393232:ANP393235 AXL393232:AXL393235 BHH393232:BHH393235 BRD393232:BRD393235 CAZ393232:CAZ393235 CKV393232:CKV393235 CUR393232:CUR393235 DEN393232:DEN393235 DOJ393232:DOJ393235 DYF393232:DYF393235 EIB393232:EIB393235 ERX393232:ERX393235 FBT393232:FBT393235 FLP393232:FLP393235 FVL393232:FVL393235 GFH393232:GFH393235 GPD393232:GPD393235 GYZ393232:GYZ393235 HIV393232:HIV393235 HSR393232:HSR393235 ICN393232:ICN393235 IMJ393232:IMJ393235 IWF393232:IWF393235 JGB393232:JGB393235 JPX393232:JPX393235 JZT393232:JZT393235 KJP393232:KJP393235 KTL393232:KTL393235 LDH393232:LDH393235 LND393232:LND393235 LWZ393232:LWZ393235 MGV393232:MGV393235 MQR393232:MQR393235 NAN393232:NAN393235 NKJ393232:NKJ393235 NUF393232:NUF393235 OEB393232:OEB393235 ONX393232:ONX393235 OXT393232:OXT393235 PHP393232:PHP393235 PRL393232:PRL393235 QBH393232:QBH393235 QLD393232:QLD393235 QUZ393232:QUZ393235 REV393232:REV393235 ROR393232:ROR393235 RYN393232:RYN393235 SIJ393232:SIJ393235 SSF393232:SSF393235 TCB393232:TCB393235 TLX393232:TLX393235 TVT393232:TVT393235 UFP393232:UFP393235 UPL393232:UPL393235 UZH393232:UZH393235 VJD393232:VJD393235 VSZ393232:VSZ393235 WCV393232:WCV393235 WMR393232:WMR393235 WWN393232:WWN393235 AF458768:AF458771 KB458768:KB458771 TX458768:TX458771 ADT458768:ADT458771 ANP458768:ANP458771 AXL458768:AXL458771 BHH458768:BHH458771 BRD458768:BRD458771 CAZ458768:CAZ458771 CKV458768:CKV458771 CUR458768:CUR458771 DEN458768:DEN458771 DOJ458768:DOJ458771 DYF458768:DYF458771 EIB458768:EIB458771 ERX458768:ERX458771 FBT458768:FBT458771 FLP458768:FLP458771 FVL458768:FVL458771 GFH458768:GFH458771 GPD458768:GPD458771 GYZ458768:GYZ458771 HIV458768:HIV458771 HSR458768:HSR458771 ICN458768:ICN458771 IMJ458768:IMJ458771 IWF458768:IWF458771 JGB458768:JGB458771 JPX458768:JPX458771 JZT458768:JZT458771 KJP458768:KJP458771 KTL458768:KTL458771 LDH458768:LDH458771 LND458768:LND458771 LWZ458768:LWZ458771 MGV458768:MGV458771 MQR458768:MQR458771 NAN458768:NAN458771 NKJ458768:NKJ458771 NUF458768:NUF458771 OEB458768:OEB458771 ONX458768:ONX458771 OXT458768:OXT458771 PHP458768:PHP458771 PRL458768:PRL458771 QBH458768:QBH458771 QLD458768:QLD458771 QUZ458768:QUZ458771 REV458768:REV458771 ROR458768:ROR458771 RYN458768:RYN458771 SIJ458768:SIJ458771 SSF458768:SSF458771 TCB458768:TCB458771 TLX458768:TLX458771 TVT458768:TVT458771 UFP458768:UFP458771 UPL458768:UPL458771 UZH458768:UZH458771 VJD458768:VJD458771 VSZ458768:VSZ458771 WCV458768:WCV458771 WMR458768:WMR458771 WWN458768:WWN458771 AF524304:AF524307 KB524304:KB524307 TX524304:TX524307 ADT524304:ADT524307 ANP524304:ANP524307 AXL524304:AXL524307 BHH524304:BHH524307 BRD524304:BRD524307 CAZ524304:CAZ524307 CKV524304:CKV524307 CUR524304:CUR524307 DEN524304:DEN524307 DOJ524304:DOJ524307 DYF524304:DYF524307 EIB524304:EIB524307 ERX524304:ERX524307 FBT524304:FBT524307 FLP524304:FLP524307 FVL524304:FVL524307 GFH524304:GFH524307 GPD524304:GPD524307 GYZ524304:GYZ524307 HIV524304:HIV524307 HSR524304:HSR524307 ICN524304:ICN524307 IMJ524304:IMJ524307 IWF524304:IWF524307 JGB524304:JGB524307 JPX524304:JPX524307 JZT524304:JZT524307 KJP524304:KJP524307 KTL524304:KTL524307 LDH524304:LDH524307 LND524304:LND524307 LWZ524304:LWZ524307 MGV524304:MGV524307 MQR524304:MQR524307 NAN524304:NAN524307 NKJ524304:NKJ524307 NUF524304:NUF524307 OEB524304:OEB524307 ONX524304:ONX524307 OXT524304:OXT524307 PHP524304:PHP524307 PRL524304:PRL524307 QBH524304:QBH524307 QLD524304:QLD524307 QUZ524304:QUZ524307 REV524304:REV524307 ROR524304:ROR524307 RYN524304:RYN524307 SIJ524304:SIJ524307 SSF524304:SSF524307 TCB524304:TCB524307 TLX524304:TLX524307 TVT524304:TVT524307 UFP524304:UFP524307 UPL524304:UPL524307 UZH524304:UZH524307 VJD524304:VJD524307 VSZ524304:VSZ524307 WCV524304:WCV524307 WMR524304:WMR524307 WWN524304:WWN524307 AF589840:AF589843 KB589840:KB589843 TX589840:TX589843 ADT589840:ADT589843 ANP589840:ANP589843 AXL589840:AXL589843 BHH589840:BHH589843 BRD589840:BRD589843 CAZ589840:CAZ589843 CKV589840:CKV589843 CUR589840:CUR589843 DEN589840:DEN589843 DOJ589840:DOJ589843 DYF589840:DYF589843 EIB589840:EIB589843 ERX589840:ERX589843 FBT589840:FBT589843 FLP589840:FLP589843 FVL589840:FVL589843 GFH589840:GFH589843 GPD589840:GPD589843 GYZ589840:GYZ589843 HIV589840:HIV589843 HSR589840:HSR589843 ICN589840:ICN589843 IMJ589840:IMJ589843 IWF589840:IWF589843 JGB589840:JGB589843 JPX589840:JPX589843 JZT589840:JZT589843 KJP589840:KJP589843 KTL589840:KTL589843 LDH589840:LDH589843 LND589840:LND589843 LWZ589840:LWZ589843 MGV589840:MGV589843 MQR589840:MQR589843 NAN589840:NAN589843 NKJ589840:NKJ589843 NUF589840:NUF589843 OEB589840:OEB589843 ONX589840:ONX589843 OXT589840:OXT589843 PHP589840:PHP589843 PRL589840:PRL589843 QBH589840:QBH589843 QLD589840:QLD589843 QUZ589840:QUZ589843 REV589840:REV589843 ROR589840:ROR589843 RYN589840:RYN589843 SIJ589840:SIJ589843 SSF589840:SSF589843 TCB589840:TCB589843 TLX589840:TLX589843 TVT589840:TVT589843 UFP589840:UFP589843 UPL589840:UPL589843 UZH589840:UZH589843 VJD589840:VJD589843 VSZ589840:VSZ589843 WCV589840:WCV589843 WMR589840:WMR589843 WWN589840:WWN589843 AF655376:AF655379 KB655376:KB655379 TX655376:TX655379 ADT655376:ADT655379 ANP655376:ANP655379 AXL655376:AXL655379 BHH655376:BHH655379 BRD655376:BRD655379 CAZ655376:CAZ655379 CKV655376:CKV655379 CUR655376:CUR655379 DEN655376:DEN655379 DOJ655376:DOJ655379 DYF655376:DYF655379 EIB655376:EIB655379 ERX655376:ERX655379 FBT655376:FBT655379 FLP655376:FLP655379 FVL655376:FVL655379 GFH655376:GFH655379 GPD655376:GPD655379 GYZ655376:GYZ655379 HIV655376:HIV655379 HSR655376:HSR655379 ICN655376:ICN655379 IMJ655376:IMJ655379 IWF655376:IWF655379 JGB655376:JGB655379 JPX655376:JPX655379 JZT655376:JZT655379 KJP655376:KJP655379 KTL655376:KTL655379 LDH655376:LDH655379 LND655376:LND655379 LWZ655376:LWZ655379 MGV655376:MGV655379 MQR655376:MQR655379 NAN655376:NAN655379 NKJ655376:NKJ655379 NUF655376:NUF655379 OEB655376:OEB655379 ONX655376:ONX655379 OXT655376:OXT655379 PHP655376:PHP655379 PRL655376:PRL655379 QBH655376:QBH655379 QLD655376:QLD655379 QUZ655376:QUZ655379 REV655376:REV655379 ROR655376:ROR655379 RYN655376:RYN655379 SIJ655376:SIJ655379 SSF655376:SSF655379 TCB655376:TCB655379 TLX655376:TLX655379 TVT655376:TVT655379 UFP655376:UFP655379 UPL655376:UPL655379 UZH655376:UZH655379 VJD655376:VJD655379 VSZ655376:VSZ655379 WCV655376:WCV655379 WMR655376:WMR655379 WWN655376:WWN655379 AF720912:AF720915 KB720912:KB720915 TX720912:TX720915 ADT720912:ADT720915 ANP720912:ANP720915 AXL720912:AXL720915 BHH720912:BHH720915 BRD720912:BRD720915 CAZ720912:CAZ720915 CKV720912:CKV720915 CUR720912:CUR720915 DEN720912:DEN720915 DOJ720912:DOJ720915 DYF720912:DYF720915 EIB720912:EIB720915 ERX720912:ERX720915 FBT720912:FBT720915 FLP720912:FLP720915 FVL720912:FVL720915 GFH720912:GFH720915 GPD720912:GPD720915 GYZ720912:GYZ720915 HIV720912:HIV720915 HSR720912:HSR720915 ICN720912:ICN720915 IMJ720912:IMJ720915 IWF720912:IWF720915 JGB720912:JGB720915 JPX720912:JPX720915 JZT720912:JZT720915 KJP720912:KJP720915 KTL720912:KTL720915 LDH720912:LDH720915 LND720912:LND720915 LWZ720912:LWZ720915 MGV720912:MGV720915 MQR720912:MQR720915 NAN720912:NAN720915 NKJ720912:NKJ720915 NUF720912:NUF720915 OEB720912:OEB720915 ONX720912:ONX720915 OXT720912:OXT720915 PHP720912:PHP720915 PRL720912:PRL720915 QBH720912:QBH720915 QLD720912:QLD720915 QUZ720912:QUZ720915 REV720912:REV720915 ROR720912:ROR720915 RYN720912:RYN720915 SIJ720912:SIJ720915 SSF720912:SSF720915 TCB720912:TCB720915 TLX720912:TLX720915 TVT720912:TVT720915 UFP720912:UFP720915 UPL720912:UPL720915 UZH720912:UZH720915 VJD720912:VJD720915 VSZ720912:VSZ720915 WCV720912:WCV720915 WMR720912:WMR720915 WWN720912:WWN720915 AF786448:AF786451 KB786448:KB786451 TX786448:TX786451 ADT786448:ADT786451 ANP786448:ANP786451 AXL786448:AXL786451 BHH786448:BHH786451 BRD786448:BRD786451 CAZ786448:CAZ786451 CKV786448:CKV786451 CUR786448:CUR786451 DEN786448:DEN786451 DOJ786448:DOJ786451 DYF786448:DYF786451 EIB786448:EIB786451 ERX786448:ERX786451 FBT786448:FBT786451 FLP786448:FLP786451 FVL786448:FVL786451 GFH786448:GFH786451 GPD786448:GPD786451 GYZ786448:GYZ786451 HIV786448:HIV786451 HSR786448:HSR786451 ICN786448:ICN786451 IMJ786448:IMJ786451 IWF786448:IWF786451 JGB786448:JGB786451 JPX786448:JPX786451 JZT786448:JZT786451 KJP786448:KJP786451 KTL786448:KTL786451 LDH786448:LDH786451 LND786448:LND786451 LWZ786448:LWZ786451 MGV786448:MGV786451 MQR786448:MQR786451 NAN786448:NAN786451 NKJ786448:NKJ786451 NUF786448:NUF786451 OEB786448:OEB786451 ONX786448:ONX786451 OXT786448:OXT786451 PHP786448:PHP786451 PRL786448:PRL786451 QBH786448:QBH786451 QLD786448:QLD786451 QUZ786448:QUZ786451 REV786448:REV786451 ROR786448:ROR786451 RYN786448:RYN786451 SIJ786448:SIJ786451 SSF786448:SSF786451 TCB786448:TCB786451 TLX786448:TLX786451 TVT786448:TVT786451 UFP786448:UFP786451 UPL786448:UPL786451 UZH786448:UZH786451 VJD786448:VJD786451 VSZ786448:VSZ786451 WCV786448:WCV786451 WMR786448:WMR786451 WWN786448:WWN786451 AF851984:AF851987 KB851984:KB851987 TX851984:TX851987 ADT851984:ADT851987 ANP851984:ANP851987 AXL851984:AXL851987 BHH851984:BHH851987 BRD851984:BRD851987 CAZ851984:CAZ851987 CKV851984:CKV851987 CUR851984:CUR851987 DEN851984:DEN851987 DOJ851984:DOJ851987 DYF851984:DYF851987 EIB851984:EIB851987 ERX851984:ERX851987 FBT851984:FBT851987 FLP851984:FLP851987 FVL851984:FVL851987 GFH851984:GFH851987 GPD851984:GPD851987 GYZ851984:GYZ851987 HIV851984:HIV851987 HSR851984:HSR851987 ICN851984:ICN851987 IMJ851984:IMJ851987 IWF851984:IWF851987 JGB851984:JGB851987 JPX851984:JPX851987 JZT851984:JZT851987 KJP851984:KJP851987 KTL851984:KTL851987 LDH851984:LDH851987 LND851984:LND851987 LWZ851984:LWZ851987 MGV851984:MGV851987 MQR851984:MQR851987 NAN851984:NAN851987 NKJ851984:NKJ851987 NUF851984:NUF851987 OEB851984:OEB851987 ONX851984:ONX851987 OXT851984:OXT851987 PHP851984:PHP851987 PRL851984:PRL851987 QBH851984:QBH851987 QLD851984:QLD851987 QUZ851984:QUZ851987 REV851984:REV851987 ROR851984:ROR851987 RYN851984:RYN851987 SIJ851984:SIJ851987 SSF851984:SSF851987 TCB851984:TCB851987 TLX851984:TLX851987 TVT851984:TVT851987 UFP851984:UFP851987 UPL851984:UPL851987 UZH851984:UZH851987 VJD851984:VJD851987 VSZ851984:VSZ851987 WCV851984:WCV851987 WMR851984:WMR851987 WWN851984:WWN851987 AF917520:AF917523 KB917520:KB917523 TX917520:TX917523 ADT917520:ADT917523 ANP917520:ANP917523 AXL917520:AXL917523 BHH917520:BHH917523 BRD917520:BRD917523 CAZ917520:CAZ917523 CKV917520:CKV917523 CUR917520:CUR917523 DEN917520:DEN917523 DOJ917520:DOJ917523 DYF917520:DYF917523 EIB917520:EIB917523 ERX917520:ERX917523 FBT917520:FBT917523 FLP917520:FLP917523 FVL917520:FVL917523 GFH917520:GFH917523 GPD917520:GPD917523 GYZ917520:GYZ917523 HIV917520:HIV917523 HSR917520:HSR917523 ICN917520:ICN917523 IMJ917520:IMJ917523 IWF917520:IWF917523 JGB917520:JGB917523 JPX917520:JPX917523 JZT917520:JZT917523 KJP917520:KJP917523 KTL917520:KTL917523 LDH917520:LDH917523 LND917520:LND917523 LWZ917520:LWZ917523 MGV917520:MGV917523 MQR917520:MQR917523 NAN917520:NAN917523 NKJ917520:NKJ917523 NUF917520:NUF917523 OEB917520:OEB917523 ONX917520:ONX917523 OXT917520:OXT917523 PHP917520:PHP917523 PRL917520:PRL917523 QBH917520:QBH917523 QLD917520:QLD917523 QUZ917520:QUZ917523 REV917520:REV917523 ROR917520:ROR917523 RYN917520:RYN917523 SIJ917520:SIJ917523 SSF917520:SSF917523 TCB917520:TCB917523 TLX917520:TLX917523 TVT917520:TVT917523 UFP917520:UFP917523 UPL917520:UPL917523 UZH917520:UZH917523 VJD917520:VJD917523 VSZ917520:VSZ917523 WCV917520:WCV917523 WMR917520:WMR917523 WWN917520:WWN917523 AF983056:AF983059 KB983056:KB983059 TX983056:TX983059 ADT983056:ADT983059 ANP983056:ANP983059 AXL983056:AXL983059 BHH983056:BHH983059 BRD983056:BRD983059 CAZ983056:CAZ983059 CKV983056:CKV983059 CUR983056:CUR983059 DEN983056:DEN983059 DOJ983056:DOJ983059 DYF983056:DYF983059 EIB983056:EIB983059 ERX983056:ERX983059 FBT983056:FBT983059 FLP983056:FLP983059 FVL983056:FVL983059 GFH983056:GFH983059 GPD983056:GPD983059 GYZ983056:GYZ983059 HIV983056:HIV983059 HSR983056:HSR983059 ICN983056:ICN983059 IMJ983056:IMJ983059 IWF983056:IWF983059 JGB983056:JGB983059 JPX983056:JPX983059 JZT983056:JZT983059 KJP983056:KJP983059 KTL983056:KTL983059 LDH983056:LDH983059 LND983056:LND983059 LWZ983056:LWZ983059 MGV983056:MGV983059 MQR983056:MQR983059 NAN983056:NAN983059 NKJ983056:NKJ983059 NUF983056:NUF983059 OEB983056:OEB983059 ONX983056:ONX983059 OXT983056:OXT983059 PHP983056:PHP983059 PRL983056:PRL983059 QBH983056:QBH983059 QLD983056:QLD983059 QUZ983056:QUZ983059 REV983056:REV983059 ROR983056:ROR983059 RYN983056:RYN983059 SIJ983056:SIJ983059 SSF983056:SSF983059 TCB983056:TCB983059 TLX983056:TLX983059 TVT983056:TVT983059 UFP983056:UFP983059 UPL983056:UPL983059 UZH983056:UZH983059 VJD983056:VJD983059 VSZ983056:VSZ983059 WCV983056:WCV983059 WMR983056:WMR983059 WWN983056:WWN983059 AD27:AD28 JZ27:JZ28 TV27:TV28 ADR27:ADR28 ANN27:ANN28 AXJ27:AXJ28 BHF27:BHF28 BRB27:BRB28 CAX27:CAX28 CKT27:CKT28 CUP27:CUP28 DEL27:DEL28 DOH27:DOH28 DYD27:DYD28 EHZ27:EHZ28 ERV27:ERV28 FBR27:FBR28 FLN27:FLN28 FVJ27:FVJ28 GFF27:GFF28 GPB27:GPB28 GYX27:GYX28 HIT27:HIT28 HSP27:HSP28 ICL27:ICL28 IMH27:IMH28 IWD27:IWD28 JFZ27:JFZ28 JPV27:JPV28 JZR27:JZR28 KJN27:KJN28 KTJ27:KTJ28 LDF27:LDF28 LNB27:LNB28 LWX27:LWX28 MGT27:MGT28 MQP27:MQP28 NAL27:NAL28 NKH27:NKH28 NUD27:NUD28 ODZ27:ODZ28 ONV27:ONV28 OXR27:OXR28 PHN27:PHN28 PRJ27:PRJ28 QBF27:QBF28 QLB27:QLB28 QUX27:QUX28 RET27:RET28 ROP27:ROP28 RYL27:RYL28 SIH27:SIH28 SSD27:SSD28 TBZ27:TBZ28 TLV27:TLV28 TVR27:TVR28 UFN27:UFN28 UPJ27:UPJ28 UZF27:UZF28 VJB27:VJB28 VSX27:VSX28 WCT27:WCT28 WMP27:WMP28 WWL27:WWL28 AD65561:AD65562 JZ65561:JZ65562 TV65561:TV65562 ADR65561:ADR65562 ANN65561:ANN65562 AXJ65561:AXJ65562 BHF65561:BHF65562 BRB65561:BRB65562 CAX65561:CAX65562 CKT65561:CKT65562 CUP65561:CUP65562 DEL65561:DEL65562 DOH65561:DOH65562 DYD65561:DYD65562 EHZ65561:EHZ65562 ERV65561:ERV65562 FBR65561:FBR65562 FLN65561:FLN65562 FVJ65561:FVJ65562 GFF65561:GFF65562 GPB65561:GPB65562 GYX65561:GYX65562 HIT65561:HIT65562 HSP65561:HSP65562 ICL65561:ICL65562 IMH65561:IMH65562 IWD65561:IWD65562 JFZ65561:JFZ65562 JPV65561:JPV65562 JZR65561:JZR65562 KJN65561:KJN65562 KTJ65561:KTJ65562 LDF65561:LDF65562 LNB65561:LNB65562 LWX65561:LWX65562 MGT65561:MGT65562 MQP65561:MQP65562 NAL65561:NAL65562 NKH65561:NKH65562 NUD65561:NUD65562 ODZ65561:ODZ65562 ONV65561:ONV65562 OXR65561:OXR65562 PHN65561:PHN65562 PRJ65561:PRJ65562 QBF65561:QBF65562 QLB65561:QLB65562 QUX65561:QUX65562 RET65561:RET65562 ROP65561:ROP65562 RYL65561:RYL65562 SIH65561:SIH65562 SSD65561:SSD65562 TBZ65561:TBZ65562 TLV65561:TLV65562 TVR65561:TVR65562 UFN65561:UFN65562 UPJ65561:UPJ65562 UZF65561:UZF65562 VJB65561:VJB65562 VSX65561:VSX65562 WCT65561:WCT65562 WMP65561:WMP65562 WWL65561:WWL65562 AD131097:AD131098 JZ131097:JZ131098 TV131097:TV131098 ADR131097:ADR131098 ANN131097:ANN131098 AXJ131097:AXJ131098 BHF131097:BHF131098 BRB131097:BRB131098 CAX131097:CAX131098 CKT131097:CKT131098 CUP131097:CUP131098 DEL131097:DEL131098 DOH131097:DOH131098 DYD131097:DYD131098 EHZ131097:EHZ131098 ERV131097:ERV131098 FBR131097:FBR131098 FLN131097:FLN131098 FVJ131097:FVJ131098 GFF131097:GFF131098 GPB131097:GPB131098 GYX131097:GYX131098 HIT131097:HIT131098 HSP131097:HSP131098 ICL131097:ICL131098 IMH131097:IMH131098 IWD131097:IWD131098 JFZ131097:JFZ131098 JPV131097:JPV131098 JZR131097:JZR131098 KJN131097:KJN131098 KTJ131097:KTJ131098 LDF131097:LDF131098 LNB131097:LNB131098 LWX131097:LWX131098 MGT131097:MGT131098 MQP131097:MQP131098 NAL131097:NAL131098 NKH131097:NKH131098 NUD131097:NUD131098 ODZ131097:ODZ131098 ONV131097:ONV131098 OXR131097:OXR131098 PHN131097:PHN131098 PRJ131097:PRJ131098 QBF131097:QBF131098 QLB131097:QLB131098 QUX131097:QUX131098 RET131097:RET131098 ROP131097:ROP131098 RYL131097:RYL131098 SIH131097:SIH131098 SSD131097:SSD131098 TBZ131097:TBZ131098 TLV131097:TLV131098 TVR131097:TVR131098 UFN131097:UFN131098 UPJ131097:UPJ131098 UZF131097:UZF131098 VJB131097:VJB131098 VSX131097:VSX131098 WCT131097:WCT131098 WMP131097:WMP131098 WWL131097:WWL131098 AD196633:AD196634 JZ196633:JZ196634 TV196633:TV196634 ADR196633:ADR196634 ANN196633:ANN196634 AXJ196633:AXJ196634 BHF196633:BHF196634 BRB196633:BRB196634 CAX196633:CAX196634 CKT196633:CKT196634 CUP196633:CUP196634 DEL196633:DEL196634 DOH196633:DOH196634 DYD196633:DYD196634 EHZ196633:EHZ196634 ERV196633:ERV196634 FBR196633:FBR196634 FLN196633:FLN196634 FVJ196633:FVJ196634 GFF196633:GFF196634 GPB196633:GPB196634 GYX196633:GYX196634 HIT196633:HIT196634 HSP196633:HSP196634 ICL196633:ICL196634 IMH196633:IMH196634 IWD196633:IWD196634 JFZ196633:JFZ196634 JPV196633:JPV196634 JZR196633:JZR196634 KJN196633:KJN196634 KTJ196633:KTJ196634 LDF196633:LDF196634 LNB196633:LNB196634 LWX196633:LWX196634 MGT196633:MGT196634 MQP196633:MQP196634 NAL196633:NAL196634 NKH196633:NKH196634 NUD196633:NUD196634 ODZ196633:ODZ196634 ONV196633:ONV196634 OXR196633:OXR196634 PHN196633:PHN196634 PRJ196633:PRJ196634 QBF196633:QBF196634 QLB196633:QLB196634 QUX196633:QUX196634 RET196633:RET196634 ROP196633:ROP196634 RYL196633:RYL196634 SIH196633:SIH196634 SSD196633:SSD196634 TBZ196633:TBZ196634 TLV196633:TLV196634 TVR196633:TVR196634 UFN196633:UFN196634 UPJ196633:UPJ196634 UZF196633:UZF196634 VJB196633:VJB196634 VSX196633:VSX196634 WCT196633:WCT196634 WMP196633:WMP196634 WWL196633:WWL196634 AD262169:AD262170 JZ262169:JZ262170 TV262169:TV262170 ADR262169:ADR262170 ANN262169:ANN262170 AXJ262169:AXJ262170 BHF262169:BHF262170 BRB262169:BRB262170 CAX262169:CAX262170 CKT262169:CKT262170 CUP262169:CUP262170 DEL262169:DEL262170 DOH262169:DOH262170 DYD262169:DYD262170 EHZ262169:EHZ262170 ERV262169:ERV262170 FBR262169:FBR262170 FLN262169:FLN262170 FVJ262169:FVJ262170 GFF262169:GFF262170 GPB262169:GPB262170 GYX262169:GYX262170 HIT262169:HIT262170 HSP262169:HSP262170 ICL262169:ICL262170 IMH262169:IMH262170 IWD262169:IWD262170 JFZ262169:JFZ262170 JPV262169:JPV262170 JZR262169:JZR262170 KJN262169:KJN262170 KTJ262169:KTJ262170 LDF262169:LDF262170 LNB262169:LNB262170 LWX262169:LWX262170 MGT262169:MGT262170 MQP262169:MQP262170 NAL262169:NAL262170 NKH262169:NKH262170 NUD262169:NUD262170 ODZ262169:ODZ262170 ONV262169:ONV262170 OXR262169:OXR262170 PHN262169:PHN262170 PRJ262169:PRJ262170 QBF262169:QBF262170 QLB262169:QLB262170 QUX262169:QUX262170 RET262169:RET262170 ROP262169:ROP262170 RYL262169:RYL262170 SIH262169:SIH262170 SSD262169:SSD262170 TBZ262169:TBZ262170 TLV262169:TLV262170 TVR262169:TVR262170 UFN262169:UFN262170 UPJ262169:UPJ262170 UZF262169:UZF262170 VJB262169:VJB262170 VSX262169:VSX262170 WCT262169:WCT262170 WMP262169:WMP262170 WWL262169:WWL262170 AD327705:AD327706 JZ327705:JZ327706 TV327705:TV327706 ADR327705:ADR327706 ANN327705:ANN327706 AXJ327705:AXJ327706 BHF327705:BHF327706 BRB327705:BRB327706 CAX327705:CAX327706 CKT327705:CKT327706 CUP327705:CUP327706 DEL327705:DEL327706 DOH327705:DOH327706 DYD327705:DYD327706 EHZ327705:EHZ327706 ERV327705:ERV327706 FBR327705:FBR327706 FLN327705:FLN327706 FVJ327705:FVJ327706 GFF327705:GFF327706 GPB327705:GPB327706 GYX327705:GYX327706 HIT327705:HIT327706 HSP327705:HSP327706 ICL327705:ICL327706 IMH327705:IMH327706 IWD327705:IWD327706 JFZ327705:JFZ327706 JPV327705:JPV327706 JZR327705:JZR327706 KJN327705:KJN327706 KTJ327705:KTJ327706 LDF327705:LDF327706 LNB327705:LNB327706 LWX327705:LWX327706 MGT327705:MGT327706 MQP327705:MQP327706 NAL327705:NAL327706 NKH327705:NKH327706 NUD327705:NUD327706 ODZ327705:ODZ327706 ONV327705:ONV327706 OXR327705:OXR327706 PHN327705:PHN327706 PRJ327705:PRJ327706 QBF327705:QBF327706 QLB327705:QLB327706 QUX327705:QUX327706 RET327705:RET327706 ROP327705:ROP327706 RYL327705:RYL327706 SIH327705:SIH327706 SSD327705:SSD327706 TBZ327705:TBZ327706 TLV327705:TLV327706 TVR327705:TVR327706 UFN327705:UFN327706 UPJ327705:UPJ327706 UZF327705:UZF327706 VJB327705:VJB327706 VSX327705:VSX327706 WCT327705:WCT327706 WMP327705:WMP327706 WWL327705:WWL327706 AD393241:AD393242 JZ393241:JZ393242 TV393241:TV393242 ADR393241:ADR393242 ANN393241:ANN393242 AXJ393241:AXJ393242 BHF393241:BHF393242 BRB393241:BRB393242 CAX393241:CAX393242 CKT393241:CKT393242 CUP393241:CUP393242 DEL393241:DEL393242 DOH393241:DOH393242 DYD393241:DYD393242 EHZ393241:EHZ393242 ERV393241:ERV393242 FBR393241:FBR393242 FLN393241:FLN393242 FVJ393241:FVJ393242 GFF393241:GFF393242 GPB393241:GPB393242 GYX393241:GYX393242 HIT393241:HIT393242 HSP393241:HSP393242 ICL393241:ICL393242 IMH393241:IMH393242 IWD393241:IWD393242 JFZ393241:JFZ393242 JPV393241:JPV393242 JZR393241:JZR393242 KJN393241:KJN393242 KTJ393241:KTJ393242 LDF393241:LDF393242 LNB393241:LNB393242 LWX393241:LWX393242 MGT393241:MGT393242 MQP393241:MQP393242 NAL393241:NAL393242 NKH393241:NKH393242 NUD393241:NUD393242 ODZ393241:ODZ393242 ONV393241:ONV393242 OXR393241:OXR393242 PHN393241:PHN393242 PRJ393241:PRJ393242 QBF393241:QBF393242 QLB393241:QLB393242 QUX393241:QUX393242 RET393241:RET393242 ROP393241:ROP393242 RYL393241:RYL393242 SIH393241:SIH393242 SSD393241:SSD393242 TBZ393241:TBZ393242 TLV393241:TLV393242 TVR393241:TVR393242 UFN393241:UFN393242 UPJ393241:UPJ393242 UZF393241:UZF393242 VJB393241:VJB393242 VSX393241:VSX393242 WCT393241:WCT393242 WMP393241:WMP393242 WWL393241:WWL393242 AD458777:AD458778 JZ458777:JZ458778 TV458777:TV458778 ADR458777:ADR458778 ANN458777:ANN458778 AXJ458777:AXJ458778 BHF458777:BHF458778 BRB458777:BRB458778 CAX458777:CAX458778 CKT458777:CKT458778 CUP458777:CUP458778 DEL458777:DEL458778 DOH458777:DOH458778 DYD458777:DYD458778 EHZ458777:EHZ458778 ERV458777:ERV458778 FBR458777:FBR458778 FLN458777:FLN458778 FVJ458777:FVJ458778 GFF458777:GFF458778 GPB458777:GPB458778 GYX458777:GYX458778 HIT458777:HIT458778 HSP458777:HSP458778 ICL458777:ICL458778 IMH458777:IMH458778 IWD458777:IWD458778 JFZ458777:JFZ458778 JPV458777:JPV458778 JZR458777:JZR458778 KJN458777:KJN458778 KTJ458777:KTJ458778 LDF458777:LDF458778 LNB458777:LNB458778 LWX458777:LWX458778 MGT458777:MGT458778 MQP458777:MQP458778 NAL458777:NAL458778 NKH458777:NKH458778 NUD458777:NUD458778 ODZ458777:ODZ458778 ONV458777:ONV458778 OXR458777:OXR458778 PHN458777:PHN458778 PRJ458777:PRJ458778 QBF458777:QBF458778 QLB458777:QLB458778 QUX458777:QUX458778 RET458777:RET458778 ROP458777:ROP458778 RYL458777:RYL458778 SIH458777:SIH458778 SSD458777:SSD458778 TBZ458777:TBZ458778 TLV458777:TLV458778 TVR458777:TVR458778 UFN458777:UFN458778 UPJ458777:UPJ458778 UZF458777:UZF458778 VJB458777:VJB458778 VSX458777:VSX458778 WCT458777:WCT458778 WMP458777:WMP458778 WWL458777:WWL458778 AD524313:AD524314 JZ524313:JZ524314 TV524313:TV524314 ADR524313:ADR524314 ANN524313:ANN524314 AXJ524313:AXJ524314 BHF524313:BHF524314 BRB524313:BRB524314 CAX524313:CAX524314 CKT524313:CKT524314 CUP524313:CUP524314 DEL524313:DEL524314 DOH524313:DOH524314 DYD524313:DYD524314 EHZ524313:EHZ524314 ERV524313:ERV524314 FBR524313:FBR524314 FLN524313:FLN524314 FVJ524313:FVJ524314 GFF524313:GFF524314 GPB524313:GPB524314 GYX524313:GYX524314 HIT524313:HIT524314 HSP524313:HSP524314 ICL524313:ICL524314 IMH524313:IMH524314 IWD524313:IWD524314 JFZ524313:JFZ524314 JPV524313:JPV524314 JZR524313:JZR524314 KJN524313:KJN524314 KTJ524313:KTJ524314 LDF524313:LDF524314 LNB524313:LNB524314 LWX524313:LWX524314 MGT524313:MGT524314 MQP524313:MQP524314 NAL524313:NAL524314 NKH524313:NKH524314 NUD524313:NUD524314 ODZ524313:ODZ524314 ONV524313:ONV524314 OXR524313:OXR524314 PHN524313:PHN524314 PRJ524313:PRJ524314 QBF524313:QBF524314 QLB524313:QLB524314 QUX524313:QUX524314 RET524313:RET524314 ROP524313:ROP524314 RYL524313:RYL524314 SIH524313:SIH524314 SSD524313:SSD524314 TBZ524313:TBZ524314 TLV524313:TLV524314 TVR524313:TVR524314 UFN524313:UFN524314 UPJ524313:UPJ524314 UZF524313:UZF524314 VJB524313:VJB524314 VSX524313:VSX524314 WCT524313:WCT524314 WMP524313:WMP524314 WWL524313:WWL524314 AD589849:AD589850 JZ589849:JZ589850 TV589849:TV589850 ADR589849:ADR589850 ANN589849:ANN589850 AXJ589849:AXJ589850 BHF589849:BHF589850 BRB589849:BRB589850 CAX589849:CAX589850 CKT589849:CKT589850 CUP589849:CUP589850 DEL589849:DEL589850 DOH589849:DOH589850 DYD589849:DYD589850 EHZ589849:EHZ589850 ERV589849:ERV589850 FBR589849:FBR589850 FLN589849:FLN589850 FVJ589849:FVJ589850 GFF589849:GFF589850 GPB589849:GPB589850 GYX589849:GYX589850 HIT589849:HIT589850 HSP589849:HSP589850 ICL589849:ICL589850 IMH589849:IMH589850 IWD589849:IWD589850 JFZ589849:JFZ589850 JPV589849:JPV589850 JZR589849:JZR589850 KJN589849:KJN589850 KTJ589849:KTJ589850 LDF589849:LDF589850 LNB589849:LNB589850 LWX589849:LWX589850 MGT589849:MGT589850 MQP589849:MQP589850 NAL589849:NAL589850 NKH589849:NKH589850 NUD589849:NUD589850 ODZ589849:ODZ589850 ONV589849:ONV589850 OXR589849:OXR589850 PHN589849:PHN589850 PRJ589849:PRJ589850 QBF589849:QBF589850 QLB589849:QLB589850 QUX589849:QUX589850 RET589849:RET589850 ROP589849:ROP589850 RYL589849:RYL589850 SIH589849:SIH589850 SSD589849:SSD589850 TBZ589849:TBZ589850 TLV589849:TLV589850 TVR589849:TVR589850 UFN589849:UFN589850 UPJ589849:UPJ589850 UZF589849:UZF589850 VJB589849:VJB589850 VSX589849:VSX589850 WCT589849:WCT589850 WMP589849:WMP589850 WWL589849:WWL589850 AD655385:AD655386 JZ655385:JZ655386 TV655385:TV655386 ADR655385:ADR655386 ANN655385:ANN655386 AXJ655385:AXJ655386 BHF655385:BHF655386 BRB655385:BRB655386 CAX655385:CAX655386 CKT655385:CKT655386 CUP655385:CUP655386 DEL655385:DEL655386 DOH655385:DOH655386 DYD655385:DYD655386 EHZ655385:EHZ655386 ERV655385:ERV655386 FBR655385:FBR655386 FLN655385:FLN655386 FVJ655385:FVJ655386 GFF655385:GFF655386 GPB655385:GPB655386 GYX655385:GYX655386 HIT655385:HIT655386 HSP655385:HSP655386 ICL655385:ICL655386 IMH655385:IMH655386 IWD655385:IWD655386 JFZ655385:JFZ655386 JPV655385:JPV655386 JZR655385:JZR655386 KJN655385:KJN655386 KTJ655385:KTJ655386 LDF655385:LDF655386 LNB655385:LNB655386 LWX655385:LWX655386 MGT655385:MGT655386 MQP655385:MQP655386 NAL655385:NAL655386 NKH655385:NKH655386 NUD655385:NUD655386 ODZ655385:ODZ655386 ONV655385:ONV655386 OXR655385:OXR655386 PHN655385:PHN655386 PRJ655385:PRJ655386 QBF655385:QBF655386 QLB655385:QLB655386 QUX655385:QUX655386 RET655385:RET655386 ROP655385:ROP655386 RYL655385:RYL655386 SIH655385:SIH655386 SSD655385:SSD655386 TBZ655385:TBZ655386 TLV655385:TLV655386 TVR655385:TVR655386 UFN655385:UFN655386 UPJ655385:UPJ655386 UZF655385:UZF655386 VJB655385:VJB655386 VSX655385:VSX655386 WCT655385:WCT655386 WMP655385:WMP655386 WWL655385:WWL655386 AD720921:AD720922 JZ720921:JZ720922 TV720921:TV720922 ADR720921:ADR720922 ANN720921:ANN720922 AXJ720921:AXJ720922 BHF720921:BHF720922 BRB720921:BRB720922 CAX720921:CAX720922 CKT720921:CKT720922 CUP720921:CUP720922 DEL720921:DEL720922 DOH720921:DOH720922 DYD720921:DYD720922 EHZ720921:EHZ720922 ERV720921:ERV720922 FBR720921:FBR720922 FLN720921:FLN720922 FVJ720921:FVJ720922 GFF720921:GFF720922 GPB720921:GPB720922 GYX720921:GYX720922 HIT720921:HIT720922 HSP720921:HSP720922 ICL720921:ICL720922 IMH720921:IMH720922 IWD720921:IWD720922 JFZ720921:JFZ720922 JPV720921:JPV720922 JZR720921:JZR720922 KJN720921:KJN720922 KTJ720921:KTJ720922 LDF720921:LDF720922 LNB720921:LNB720922 LWX720921:LWX720922 MGT720921:MGT720922 MQP720921:MQP720922 NAL720921:NAL720922 NKH720921:NKH720922 NUD720921:NUD720922 ODZ720921:ODZ720922 ONV720921:ONV720922 OXR720921:OXR720922 PHN720921:PHN720922 PRJ720921:PRJ720922 QBF720921:QBF720922 QLB720921:QLB720922 QUX720921:QUX720922 RET720921:RET720922 ROP720921:ROP720922 RYL720921:RYL720922 SIH720921:SIH720922 SSD720921:SSD720922 TBZ720921:TBZ720922 TLV720921:TLV720922 TVR720921:TVR720922 UFN720921:UFN720922 UPJ720921:UPJ720922 UZF720921:UZF720922 VJB720921:VJB720922 VSX720921:VSX720922 WCT720921:WCT720922 WMP720921:WMP720922 WWL720921:WWL720922 AD786457:AD786458 JZ786457:JZ786458 TV786457:TV786458 ADR786457:ADR786458 ANN786457:ANN786458 AXJ786457:AXJ786458 BHF786457:BHF786458 BRB786457:BRB786458 CAX786457:CAX786458 CKT786457:CKT786458 CUP786457:CUP786458 DEL786457:DEL786458 DOH786457:DOH786458 DYD786457:DYD786458 EHZ786457:EHZ786458 ERV786457:ERV786458 FBR786457:FBR786458 FLN786457:FLN786458 FVJ786457:FVJ786458 GFF786457:GFF786458 GPB786457:GPB786458 GYX786457:GYX786458 HIT786457:HIT786458 HSP786457:HSP786458 ICL786457:ICL786458 IMH786457:IMH786458 IWD786457:IWD786458 JFZ786457:JFZ786458 JPV786457:JPV786458 JZR786457:JZR786458 KJN786457:KJN786458 KTJ786457:KTJ786458 LDF786457:LDF786458 LNB786457:LNB786458 LWX786457:LWX786458 MGT786457:MGT786458 MQP786457:MQP786458 NAL786457:NAL786458 NKH786457:NKH786458 NUD786457:NUD786458 ODZ786457:ODZ786458 ONV786457:ONV786458 OXR786457:OXR786458 PHN786457:PHN786458 PRJ786457:PRJ786458 QBF786457:QBF786458 QLB786457:QLB786458 QUX786457:QUX786458 RET786457:RET786458 ROP786457:ROP786458 RYL786457:RYL786458 SIH786457:SIH786458 SSD786457:SSD786458 TBZ786457:TBZ786458 TLV786457:TLV786458 TVR786457:TVR786458 UFN786457:UFN786458 UPJ786457:UPJ786458 UZF786457:UZF786458 VJB786457:VJB786458 VSX786457:VSX786458 WCT786457:WCT786458 WMP786457:WMP786458 WWL786457:WWL786458 AD851993:AD851994 JZ851993:JZ851994 TV851993:TV851994 ADR851993:ADR851994 ANN851993:ANN851994 AXJ851993:AXJ851994 BHF851993:BHF851994 BRB851993:BRB851994 CAX851993:CAX851994 CKT851993:CKT851994 CUP851993:CUP851994 DEL851993:DEL851994 DOH851993:DOH851994 DYD851993:DYD851994 EHZ851993:EHZ851994 ERV851993:ERV851994 FBR851993:FBR851994 FLN851993:FLN851994 FVJ851993:FVJ851994 GFF851993:GFF851994 GPB851993:GPB851994 GYX851993:GYX851994 HIT851993:HIT851994 HSP851993:HSP851994 ICL851993:ICL851994 IMH851993:IMH851994 IWD851993:IWD851994 JFZ851993:JFZ851994 JPV851993:JPV851994 JZR851993:JZR851994 KJN851993:KJN851994 KTJ851993:KTJ851994 LDF851993:LDF851994 LNB851993:LNB851994 LWX851993:LWX851994 MGT851993:MGT851994 MQP851993:MQP851994 NAL851993:NAL851994 NKH851993:NKH851994 NUD851993:NUD851994 ODZ851993:ODZ851994 ONV851993:ONV851994 OXR851993:OXR851994 PHN851993:PHN851994 PRJ851993:PRJ851994 QBF851993:QBF851994 QLB851993:QLB851994 QUX851993:QUX851994 RET851993:RET851994 ROP851993:ROP851994 RYL851993:RYL851994 SIH851993:SIH851994 SSD851993:SSD851994 TBZ851993:TBZ851994 TLV851993:TLV851994 TVR851993:TVR851994 UFN851993:UFN851994 UPJ851993:UPJ851994 UZF851993:UZF851994 VJB851993:VJB851994 VSX851993:VSX851994 WCT851993:WCT851994 WMP851993:WMP851994 WWL851993:WWL851994 AD917529:AD917530 JZ917529:JZ917530 TV917529:TV917530 ADR917529:ADR917530 ANN917529:ANN917530 AXJ917529:AXJ917530 BHF917529:BHF917530 BRB917529:BRB917530 CAX917529:CAX917530 CKT917529:CKT917530 CUP917529:CUP917530 DEL917529:DEL917530 DOH917529:DOH917530 DYD917529:DYD917530 EHZ917529:EHZ917530 ERV917529:ERV917530 FBR917529:FBR917530 FLN917529:FLN917530 FVJ917529:FVJ917530 GFF917529:GFF917530 GPB917529:GPB917530 GYX917529:GYX917530 HIT917529:HIT917530 HSP917529:HSP917530 ICL917529:ICL917530 IMH917529:IMH917530 IWD917529:IWD917530 JFZ917529:JFZ917530 JPV917529:JPV917530 JZR917529:JZR917530 KJN917529:KJN917530 KTJ917529:KTJ917530 LDF917529:LDF917530 LNB917529:LNB917530 LWX917529:LWX917530 MGT917529:MGT917530 MQP917529:MQP917530 NAL917529:NAL917530 NKH917529:NKH917530 NUD917529:NUD917530 ODZ917529:ODZ917530 ONV917529:ONV917530 OXR917529:OXR917530 PHN917529:PHN917530 PRJ917529:PRJ917530 QBF917529:QBF917530 QLB917529:QLB917530 QUX917529:QUX917530 RET917529:RET917530 ROP917529:ROP917530 RYL917529:RYL917530 SIH917529:SIH917530 SSD917529:SSD917530 TBZ917529:TBZ917530 TLV917529:TLV917530 TVR917529:TVR917530 UFN917529:UFN917530 UPJ917529:UPJ917530 UZF917529:UZF917530 VJB917529:VJB917530 VSX917529:VSX917530 WCT917529:WCT917530 WMP917529:WMP917530 WWL917529:WWL917530 AD983065:AD983066 JZ983065:JZ983066 TV983065:TV983066 ADR983065:ADR983066 ANN983065:ANN983066 AXJ983065:AXJ983066 BHF983065:BHF983066 BRB983065:BRB983066 CAX983065:CAX983066 CKT983065:CKT983066 CUP983065:CUP983066 DEL983065:DEL983066 DOH983065:DOH983066 DYD983065:DYD983066 EHZ983065:EHZ983066 ERV983065:ERV983066 FBR983065:FBR983066 FLN983065:FLN983066 FVJ983065:FVJ983066 GFF983065:GFF983066 GPB983065:GPB983066 GYX983065:GYX983066 HIT983065:HIT983066 HSP983065:HSP983066 ICL983065:ICL983066 IMH983065:IMH983066 IWD983065:IWD983066 JFZ983065:JFZ983066 JPV983065:JPV983066 JZR983065:JZR983066 KJN983065:KJN983066 KTJ983065:KTJ983066 LDF983065:LDF983066 LNB983065:LNB983066 LWX983065:LWX983066 MGT983065:MGT983066 MQP983065:MQP983066 NAL983065:NAL983066 NKH983065:NKH983066 NUD983065:NUD983066 ODZ983065:ODZ983066 ONV983065:ONV983066 OXR983065:OXR983066 PHN983065:PHN983066 PRJ983065:PRJ983066 QBF983065:QBF983066 QLB983065:QLB983066 QUX983065:QUX983066 RET983065:RET983066 ROP983065:ROP983066 RYL983065:RYL983066 SIH983065:SIH983066 SSD983065:SSD983066 TBZ983065:TBZ983066 TLV983065:TLV983066 TVR983065:TVR983066 UFN983065:UFN983066 UPJ983065:UPJ983066 UZF983065:UZF983066 VJB983065:VJB983066 VSX983065:VSX983066 WCT983065:WCT983066 WMP983065:WMP983066 WWL983065:WWL983066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AD65571:AD65574 JZ65571:JZ65574 TV65571:TV65574 ADR65571:ADR65574 ANN65571:ANN65574 AXJ65571:AXJ65574 BHF65571:BHF65574 BRB65571:BRB65574 CAX65571:CAX65574 CKT65571:CKT65574 CUP65571:CUP65574 DEL65571:DEL65574 DOH65571:DOH65574 DYD65571:DYD65574 EHZ65571:EHZ65574 ERV65571:ERV65574 FBR65571:FBR65574 FLN65571:FLN65574 FVJ65571:FVJ65574 GFF65571:GFF65574 GPB65571:GPB65574 GYX65571:GYX65574 HIT65571:HIT65574 HSP65571:HSP65574 ICL65571:ICL65574 IMH65571:IMH65574 IWD65571:IWD65574 JFZ65571:JFZ65574 JPV65571:JPV65574 JZR65571:JZR65574 KJN65571:KJN65574 KTJ65571:KTJ65574 LDF65571:LDF65574 LNB65571:LNB65574 LWX65571:LWX65574 MGT65571:MGT65574 MQP65571:MQP65574 NAL65571:NAL65574 NKH65571:NKH65574 NUD65571:NUD65574 ODZ65571:ODZ65574 ONV65571:ONV65574 OXR65571:OXR65574 PHN65571:PHN65574 PRJ65571:PRJ65574 QBF65571:QBF65574 QLB65571:QLB65574 QUX65571:QUX65574 RET65571:RET65574 ROP65571:ROP65574 RYL65571:RYL65574 SIH65571:SIH65574 SSD65571:SSD65574 TBZ65571:TBZ65574 TLV65571:TLV65574 TVR65571:TVR65574 UFN65571:UFN65574 UPJ65571:UPJ65574 UZF65571:UZF65574 VJB65571:VJB65574 VSX65571:VSX65574 WCT65571:WCT65574 WMP65571:WMP65574 WWL65571:WWL65574 AD131107:AD131110 JZ131107:JZ131110 TV131107:TV131110 ADR131107:ADR131110 ANN131107:ANN131110 AXJ131107:AXJ131110 BHF131107:BHF131110 BRB131107:BRB131110 CAX131107:CAX131110 CKT131107:CKT131110 CUP131107:CUP131110 DEL131107:DEL131110 DOH131107:DOH131110 DYD131107:DYD131110 EHZ131107:EHZ131110 ERV131107:ERV131110 FBR131107:FBR131110 FLN131107:FLN131110 FVJ131107:FVJ131110 GFF131107:GFF131110 GPB131107:GPB131110 GYX131107:GYX131110 HIT131107:HIT131110 HSP131107:HSP131110 ICL131107:ICL131110 IMH131107:IMH131110 IWD131107:IWD131110 JFZ131107:JFZ131110 JPV131107:JPV131110 JZR131107:JZR131110 KJN131107:KJN131110 KTJ131107:KTJ131110 LDF131107:LDF131110 LNB131107:LNB131110 LWX131107:LWX131110 MGT131107:MGT131110 MQP131107:MQP131110 NAL131107:NAL131110 NKH131107:NKH131110 NUD131107:NUD131110 ODZ131107:ODZ131110 ONV131107:ONV131110 OXR131107:OXR131110 PHN131107:PHN131110 PRJ131107:PRJ131110 QBF131107:QBF131110 QLB131107:QLB131110 QUX131107:QUX131110 RET131107:RET131110 ROP131107:ROP131110 RYL131107:RYL131110 SIH131107:SIH131110 SSD131107:SSD131110 TBZ131107:TBZ131110 TLV131107:TLV131110 TVR131107:TVR131110 UFN131107:UFN131110 UPJ131107:UPJ131110 UZF131107:UZF131110 VJB131107:VJB131110 VSX131107:VSX131110 WCT131107:WCT131110 WMP131107:WMP131110 WWL131107:WWL131110 AD196643:AD196646 JZ196643:JZ196646 TV196643:TV196646 ADR196643:ADR196646 ANN196643:ANN196646 AXJ196643:AXJ196646 BHF196643:BHF196646 BRB196643:BRB196646 CAX196643:CAX196646 CKT196643:CKT196646 CUP196643:CUP196646 DEL196643:DEL196646 DOH196643:DOH196646 DYD196643:DYD196646 EHZ196643:EHZ196646 ERV196643:ERV196646 FBR196643:FBR196646 FLN196643:FLN196646 FVJ196643:FVJ196646 GFF196643:GFF196646 GPB196643:GPB196646 GYX196643:GYX196646 HIT196643:HIT196646 HSP196643:HSP196646 ICL196643:ICL196646 IMH196643:IMH196646 IWD196643:IWD196646 JFZ196643:JFZ196646 JPV196643:JPV196646 JZR196643:JZR196646 KJN196643:KJN196646 KTJ196643:KTJ196646 LDF196643:LDF196646 LNB196643:LNB196646 LWX196643:LWX196646 MGT196643:MGT196646 MQP196643:MQP196646 NAL196643:NAL196646 NKH196643:NKH196646 NUD196643:NUD196646 ODZ196643:ODZ196646 ONV196643:ONV196646 OXR196643:OXR196646 PHN196643:PHN196646 PRJ196643:PRJ196646 QBF196643:QBF196646 QLB196643:QLB196646 QUX196643:QUX196646 RET196643:RET196646 ROP196643:ROP196646 RYL196643:RYL196646 SIH196643:SIH196646 SSD196643:SSD196646 TBZ196643:TBZ196646 TLV196643:TLV196646 TVR196643:TVR196646 UFN196643:UFN196646 UPJ196643:UPJ196646 UZF196643:UZF196646 VJB196643:VJB196646 VSX196643:VSX196646 WCT196643:WCT196646 WMP196643:WMP196646 WWL196643:WWL196646 AD262179:AD262182 JZ262179:JZ262182 TV262179:TV262182 ADR262179:ADR262182 ANN262179:ANN262182 AXJ262179:AXJ262182 BHF262179:BHF262182 BRB262179:BRB262182 CAX262179:CAX262182 CKT262179:CKT262182 CUP262179:CUP262182 DEL262179:DEL262182 DOH262179:DOH262182 DYD262179:DYD262182 EHZ262179:EHZ262182 ERV262179:ERV262182 FBR262179:FBR262182 FLN262179:FLN262182 FVJ262179:FVJ262182 GFF262179:GFF262182 GPB262179:GPB262182 GYX262179:GYX262182 HIT262179:HIT262182 HSP262179:HSP262182 ICL262179:ICL262182 IMH262179:IMH262182 IWD262179:IWD262182 JFZ262179:JFZ262182 JPV262179:JPV262182 JZR262179:JZR262182 KJN262179:KJN262182 KTJ262179:KTJ262182 LDF262179:LDF262182 LNB262179:LNB262182 LWX262179:LWX262182 MGT262179:MGT262182 MQP262179:MQP262182 NAL262179:NAL262182 NKH262179:NKH262182 NUD262179:NUD262182 ODZ262179:ODZ262182 ONV262179:ONV262182 OXR262179:OXR262182 PHN262179:PHN262182 PRJ262179:PRJ262182 QBF262179:QBF262182 QLB262179:QLB262182 QUX262179:QUX262182 RET262179:RET262182 ROP262179:ROP262182 RYL262179:RYL262182 SIH262179:SIH262182 SSD262179:SSD262182 TBZ262179:TBZ262182 TLV262179:TLV262182 TVR262179:TVR262182 UFN262179:UFN262182 UPJ262179:UPJ262182 UZF262179:UZF262182 VJB262179:VJB262182 VSX262179:VSX262182 WCT262179:WCT262182 WMP262179:WMP262182 WWL262179:WWL262182 AD327715:AD327718 JZ327715:JZ327718 TV327715:TV327718 ADR327715:ADR327718 ANN327715:ANN327718 AXJ327715:AXJ327718 BHF327715:BHF327718 BRB327715:BRB327718 CAX327715:CAX327718 CKT327715:CKT327718 CUP327715:CUP327718 DEL327715:DEL327718 DOH327715:DOH327718 DYD327715:DYD327718 EHZ327715:EHZ327718 ERV327715:ERV327718 FBR327715:FBR327718 FLN327715:FLN327718 FVJ327715:FVJ327718 GFF327715:GFF327718 GPB327715:GPB327718 GYX327715:GYX327718 HIT327715:HIT327718 HSP327715:HSP327718 ICL327715:ICL327718 IMH327715:IMH327718 IWD327715:IWD327718 JFZ327715:JFZ327718 JPV327715:JPV327718 JZR327715:JZR327718 KJN327715:KJN327718 KTJ327715:KTJ327718 LDF327715:LDF327718 LNB327715:LNB327718 LWX327715:LWX327718 MGT327715:MGT327718 MQP327715:MQP327718 NAL327715:NAL327718 NKH327715:NKH327718 NUD327715:NUD327718 ODZ327715:ODZ327718 ONV327715:ONV327718 OXR327715:OXR327718 PHN327715:PHN327718 PRJ327715:PRJ327718 QBF327715:QBF327718 QLB327715:QLB327718 QUX327715:QUX327718 RET327715:RET327718 ROP327715:ROP327718 RYL327715:RYL327718 SIH327715:SIH327718 SSD327715:SSD327718 TBZ327715:TBZ327718 TLV327715:TLV327718 TVR327715:TVR327718 UFN327715:UFN327718 UPJ327715:UPJ327718 UZF327715:UZF327718 VJB327715:VJB327718 VSX327715:VSX327718 WCT327715:WCT327718 WMP327715:WMP327718 WWL327715:WWL327718 AD393251:AD393254 JZ393251:JZ393254 TV393251:TV393254 ADR393251:ADR393254 ANN393251:ANN393254 AXJ393251:AXJ393254 BHF393251:BHF393254 BRB393251:BRB393254 CAX393251:CAX393254 CKT393251:CKT393254 CUP393251:CUP393254 DEL393251:DEL393254 DOH393251:DOH393254 DYD393251:DYD393254 EHZ393251:EHZ393254 ERV393251:ERV393254 FBR393251:FBR393254 FLN393251:FLN393254 FVJ393251:FVJ393254 GFF393251:GFF393254 GPB393251:GPB393254 GYX393251:GYX393254 HIT393251:HIT393254 HSP393251:HSP393254 ICL393251:ICL393254 IMH393251:IMH393254 IWD393251:IWD393254 JFZ393251:JFZ393254 JPV393251:JPV393254 JZR393251:JZR393254 KJN393251:KJN393254 KTJ393251:KTJ393254 LDF393251:LDF393254 LNB393251:LNB393254 LWX393251:LWX393254 MGT393251:MGT393254 MQP393251:MQP393254 NAL393251:NAL393254 NKH393251:NKH393254 NUD393251:NUD393254 ODZ393251:ODZ393254 ONV393251:ONV393254 OXR393251:OXR393254 PHN393251:PHN393254 PRJ393251:PRJ393254 QBF393251:QBF393254 QLB393251:QLB393254 QUX393251:QUX393254 RET393251:RET393254 ROP393251:ROP393254 RYL393251:RYL393254 SIH393251:SIH393254 SSD393251:SSD393254 TBZ393251:TBZ393254 TLV393251:TLV393254 TVR393251:TVR393254 UFN393251:UFN393254 UPJ393251:UPJ393254 UZF393251:UZF393254 VJB393251:VJB393254 VSX393251:VSX393254 WCT393251:WCT393254 WMP393251:WMP393254 WWL393251:WWL393254 AD458787:AD458790 JZ458787:JZ458790 TV458787:TV458790 ADR458787:ADR458790 ANN458787:ANN458790 AXJ458787:AXJ458790 BHF458787:BHF458790 BRB458787:BRB458790 CAX458787:CAX458790 CKT458787:CKT458790 CUP458787:CUP458790 DEL458787:DEL458790 DOH458787:DOH458790 DYD458787:DYD458790 EHZ458787:EHZ458790 ERV458787:ERV458790 FBR458787:FBR458790 FLN458787:FLN458790 FVJ458787:FVJ458790 GFF458787:GFF458790 GPB458787:GPB458790 GYX458787:GYX458790 HIT458787:HIT458790 HSP458787:HSP458790 ICL458787:ICL458790 IMH458787:IMH458790 IWD458787:IWD458790 JFZ458787:JFZ458790 JPV458787:JPV458790 JZR458787:JZR458790 KJN458787:KJN458790 KTJ458787:KTJ458790 LDF458787:LDF458790 LNB458787:LNB458790 LWX458787:LWX458790 MGT458787:MGT458790 MQP458787:MQP458790 NAL458787:NAL458790 NKH458787:NKH458790 NUD458787:NUD458790 ODZ458787:ODZ458790 ONV458787:ONV458790 OXR458787:OXR458790 PHN458787:PHN458790 PRJ458787:PRJ458790 QBF458787:QBF458790 QLB458787:QLB458790 QUX458787:QUX458790 RET458787:RET458790 ROP458787:ROP458790 RYL458787:RYL458790 SIH458787:SIH458790 SSD458787:SSD458790 TBZ458787:TBZ458790 TLV458787:TLV458790 TVR458787:TVR458790 UFN458787:UFN458790 UPJ458787:UPJ458790 UZF458787:UZF458790 VJB458787:VJB458790 VSX458787:VSX458790 WCT458787:WCT458790 WMP458787:WMP458790 WWL458787:WWL458790 AD524323:AD524326 JZ524323:JZ524326 TV524323:TV524326 ADR524323:ADR524326 ANN524323:ANN524326 AXJ524323:AXJ524326 BHF524323:BHF524326 BRB524323:BRB524326 CAX524323:CAX524326 CKT524323:CKT524326 CUP524323:CUP524326 DEL524323:DEL524326 DOH524323:DOH524326 DYD524323:DYD524326 EHZ524323:EHZ524326 ERV524323:ERV524326 FBR524323:FBR524326 FLN524323:FLN524326 FVJ524323:FVJ524326 GFF524323:GFF524326 GPB524323:GPB524326 GYX524323:GYX524326 HIT524323:HIT524326 HSP524323:HSP524326 ICL524323:ICL524326 IMH524323:IMH524326 IWD524323:IWD524326 JFZ524323:JFZ524326 JPV524323:JPV524326 JZR524323:JZR524326 KJN524323:KJN524326 KTJ524323:KTJ524326 LDF524323:LDF524326 LNB524323:LNB524326 LWX524323:LWX524326 MGT524323:MGT524326 MQP524323:MQP524326 NAL524323:NAL524326 NKH524323:NKH524326 NUD524323:NUD524326 ODZ524323:ODZ524326 ONV524323:ONV524326 OXR524323:OXR524326 PHN524323:PHN524326 PRJ524323:PRJ524326 QBF524323:QBF524326 QLB524323:QLB524326 QUX524323:QUX524326 RET524323:RET524326 ROP524323:ROP524326 RYL524323:RYL524326 SIH524323:SIH524326 SSD524323:SSD524326 TBZ524323:TBZ524326 TLV524323:TLV524326 TVR524323:TVR524326 UFN524323:UFN524326 UPJ524323:UPJ524326 UZF524323:UZF524326 VJB524323:VJB524326 VSX524323:VSX524326 WCT524323:WCT524326 WMP524323:WMP524326 WWL524323:WWL524326 AD589859:AD589862 JZ589859:JZ589862 TV589859:TV589862 ADR589859:ADR589862 ANN589859:ANN589862 AXJ589859:AXJ589862 BHF589859:BHF589862 BRB589859:BRB589862 CAX589859:CAX589862 CKT589859:CKT589862 CUP589859:CUP589862 DEL589859:DEL589862 DOH589859:DOH589862 DYD589859:DYD589862 EHZ589859:EHZ589862 ERV589859:ERV589862 FBR589859:FBR589862 FLN589859:FLN589862 FVJ589859:FVJ589862 GFF589859:GFF589862 GPB589859:GPB589862 GYX589859:GYX589862 HIT589859:HIT589862 HSP589859:HSP589862 ICL589859:ICL589862 IMH589859:IMH589862 IWD589859:IWD589862 JFZ589859:JFZ589862 JPV589859:JPV589862 JZR589859:JZR589862 KJN589859:KJN589862 KTJ589859:KTJ589862 LDF589859:LDF589862 LNB589859:LNB589862 LWX589859:LWX589862 MGT589859:MGT589862 MQP589859:MQP589862 NAL589859:NAL589862 NKH589859:NKH589862 NUD589859:NUD589862 ODZ589859:ODZ589862 ONV589859:ONV589862 OXR589859:OXR589862 PHN589859:PHN589862 PRJ589859:PRJ589862 QBF589859:QBF589862 QLB589859:QLB589862 QUX589859:QUX589862 RET589859:RET589862 ROP589859:ROP589862 RYL589859:RYL589862 SIH589859:SIH589862 SSD589859:SSD589862 TBZ589859:TBZ589862 TLV589859:TLV589862 TVR589859:TVR589862 UFN589859:UFN589862 UPJ589859:UPJ589862 UZF589859:UZF589862 VJB589859:VJB589862 VSX589859:VSX589862 WCT589859:WCT589862 WMP589859:WMP589862 WWL589859:WWL589862 AD655395:AD655398 JZ655395:JZ655398 TV655395:TV655398 ADR655395:ADR655398 ANN655395:ANN655398 AXJ655395:AXJ655398 BHF655395:BHF655398 BRB655395:BRB655398 CAX655395:CAX655398 CKT655395:CKT655398 CUP655395:CUP655398 DEL655395:DEL655398 DOH655395:DOH655398 DYD655395:DYD655398 EHZ655395:EHZ655398 ERV655395:ERV655398 FBR655395:FBR655398 FLN655395:FLN655398 FVJ655395:FVJ655398 GFF655395:GFF655398 GPB655395:GPB655398 GYX655395:GYX655398 HIT655395:HIT655398 HSP655395:HSP655398 ICL655395:ICL655398 IMH655395:IMH655398 IWD655395:IWD655398 JFZ655395:JFZ655398 JPV655395:JPV655398 JZR655395:JZR655398 KJN655395:KJN655398 KTJ655395:KTJ655398 LDF655395:LDF655398 LNB655395:LNB655398 LWX655395:LWX655398 MGT655395:MGT655398 MQP655395:MQP655398 NAL655395:NAL655398 NKH655395:NKH655398 NUD655395:NUD655398 ODZ655395:ODZ655398 ONV655395:ONV655398 OXR655395:OXR655398 PHN655395:PHN655398 PRJ655395:PRJ655398 QBF655395:QBF655398 QLB655395:QLB655398 QUX655395:QUX655398 RET655395:RET655398 ROP655395:ROP655398 RYL655395:RYL655398 SIH655395:SIH655398 SSD655395:SSD655398 TBZ655395:TBZ655398 TLV655395:TLV655398 TVR655395:TVR655398 UFN655395:UFN655398 UPJ655395:UPJ655398 UZF655395:UZF655398 VJB655395:VJB655398 VSX655395:VSX655398 WCT655395:WCT655398 WMP655395:WMP655398 WWL655395:WWL655398 AD720931:AD720934 JZ720931:JZ720934 TV720931:TV720934 ADR720931:ADR720934 ANN720931:ANN720934 AXJ720931:AXJ720934 BHF720931:BHF720934 BRB720931:BRB720934 CAX720931:CAX720934 CKT720931:CKT720934 CUP720931:CUP720934 DEL720931:DEL720934 DOH720931:DOH720934 DYD720931:DYD720934 EHZ720931:EHZ720934 ERV720931:ERV720934 FBR720931:FBR720934 FLN720931:FLN720934 FVJ720931:FVJ720934 GFF720931:GFF720934 GPB720931:GPB720934 GYX720931:GYX720934 HIT720931:HIT720934 HSP720931:HSP720934 ICL720931:ICL720934 IMH720931:IMH720934 IWD720931:IWD720934 JFZ720931:JFZ720934 JPV720931:JPV720934 JZR720931:JZR720934 KJN720931:KJN720934 KTJ720931:KTJ720934 LDF720931:LDF720934 LNB720931:LNB720934 LWX720931:LWX720934 MGT720931:MGT720934 MQP720931:MQP720934 NAL720931:NAL720934 NKH720931:NKH720934 NUD720931:NUD720934 ODZ720931:ODZ720934 ONV720931:ONV720934 OXR720931:OXR720934 PHN720931:PHN720934 PRJ720931:PRJ720934 QBF720931:QBF720934 QLB720931:QLB720934 QUX720931:QUX720934 RET720931:RET720934 ROP720931:ROP720934 RYL720931:RYL720934 SIH720931:SIH720934 SSD720931:SSD720934 TBZ720931:TBZ720934 TLV720931:TLV720934 TVR720931:TVR720934 UFN720931:UFN720934 UPJ720931:UPJ720934 UZF720931:UZF720934 VJB720931:VJB720934 VSX720931:VSX720934 WCT720931:WCT720934 WMP720931:WMP720934 WWL720931:WWL720934 AD786467:AD786470 JZ786467:JZ786470 TV786467:TV786470 ADR786467:ADR786470 ANN786467:ANN786470 AXJ786467:AXJ786470 BHF786467:BHF786470 BRB786467:BRB786470 CAX786467:CAX786470 CKT786467:CKT786470 CUP786467:CUP786470 DEL786467:DEL786470 DOH786467:DOH786470 DYD786467:DYD786470 EHZ786467:EHZ786470 ERV786467:ERV786470 FBR786467:FBR786470 FLN786467:FLN786470 FVJ786467:FVJ786470 GFF786467:GFF786470 GPB786467:GPB786470 GYX786467:GYX786470 HIT786467:HIT786470 HSP786467:HSP786470 ICL786467:ICL786470 IMH786467:IMH786470 IWD786467:IWD786470 JFZ786467:JFZ786470 JPV786467:JPV786470 JZR786467:JZR786470 KJN786467:KJN786470 KTJ786467:KTJ786470 LDF786467:LDF786470 LNB786467:LNB786470 LWX786467:LWX786470 MGT786467:MGT786470 MQP786467:MQP786470 NAL786467:NAL786470 NKH786467:NKH786470 NUD786467:NUD786470 ODZ786467:ODZ786470 ONV786467:ONV786470 OXR786467:OXR786470 PHN786467:PHN786470 PRJ786467:PRJ786470 QBF786467:QBF786470 QLB786467:QLB786470 QUX786467:QUX786470 RET786467:RET786470 ROP786467:ROP786470 RYL786467:RYL786470 SIH786467:SIH786470 SSD786467:SSD786470 TBZ786467:TBZ786470 TLV786467:TLV786470 TVR786467:TVR786470 UFN786467:UFN786470 UPJ786467:UPJ786470 UZF786467:UZF786470 VJB786467:VJB786470 VSX786467:VSX786470 WCT786467:WCT786470 WMP786467:WMP786470 WWL786467:WWL786470 AD852003:AD852006 JZ852003:JZ852006 TV852003:TV852006 ADR852003:ADR852006 ANN852003:ANN852006 AXJ852003:AXJ852006 BHF852003:BHF852006 BRB852003:BRB852006 CAX852003:CAX852006 CKT852003:CKT852006 CUP852003:CUP852006 DEL852003:DEL852006 DOH852003:DOH852006 DYD852003:DYD852006 EHZ852003:EHZ852006 ERV852003:ERV852006 FBR852003:FBR852006 FLN852003:FLN852006 FVJ852003:FVJ852006 GFF852003:GFF852006 GPB852003:GPB852006 GYX852003:GYX852006 HIT852003:HIT852006 HSP852003:HSP852006 ICL852003:ICL852006 IMH852003:IMH852006 IWD852003:IWD852006 JFZ852003:JFZ852006 JPV852003:JPV852006 JZR852003:JZR852006 KJN852003:KJN852006 KTJ852003:KTJ852006 LDF852003:LDF852006 LNB852003:LNB852006 LWX852003:LWX852006 MGT852003:MGT852006 MQP852003:MQP852006 NAL852003:NAL852006 NKH852003:NKH852006 NUD852003:NUD852006 ODZ852003:ODZ852006 ONV852003:ONV852006 OXR852003:OXR852006 PHN852003:PHN852006 PRJ852003:PRJ852006 QBF852003:QBF852006 QLB852003:QLB852006 QUX852003:QUX852006 RET852003:RET852006 ROP852003:ROP852006 RYL852003:RYL852006 SIH852003:SIH852006 SSD852003:SSD852006 TBZ852003:TBZ852006 TLV852003:TLV852006 TVR852003:TVR852006 UFN852003:UFN852006 UPJ852003:UPJ852006 UZF852003:UZF852006 VJB852003:VJB852006 VSX852003:VSX852006 WCT852003:WCT852006 WMP852003:WMP852006 WWL852003:WWL852006 AD917539:AD917542 JZ917539:JZ917542 TV917539:TV917542 ADR917539:ADR917542 ANN917539:ANN917542 AXJ917539:AXJ917542 BHF917539:BHF917542 BRB917539:BRB917542 CAX917539:CAX917542 CKT917539:CKT917542 CUP917539:CUP917542 DEL917539:DEL917542 DOH917539:DOH917542 DYD917539:DYD917542 EHZ917539:EHZ917542 ERV917539:ERV917542 FBR917539:FBR917542 FLN917539:FLN917542 FVJ917539:FVJ917542 GFF917539:GFF917542 GPB917539:GPB917542 GYX917539:GYX917542 HIT917539:HIT917542 HSP917539:HSP917542 ICL917539:ICL917542 IMH917539:IMH917542 IWD917539:IWD917542 JFZ917539:JFZ917542 JPV917539:JPV917542 JZR917539:JZR917542 KJN917539:KJN917542 KTJ917539:KTJ917542 LDF917539:LDF917542 LNB917539:LNB917542 LWX917539:LWX917542 MGT917539:MGT917542 MQP917539:MQP917542 NAL917539:NAL917542 NKH917539:NKH917542 NUD917539:NUD917542 ODZ917539:ODZ917542 ONV917539:ONV917542 OXR917539:OXR917542 PHN917539:PHN917542 PRJ917539:PRJ917542 QBF917539:QBF917542 QLB917539:QLB917542 QUX917539:QUX917542 RET917539:RET917542 ROP917539:ROP917542 RYL917539:RYL917542 SIH917539:SIH917542 SSD917539:SSD917542 TBZ917539:TBZ917542 TLV917539:TLV917542 TVR917539:TVR917542 UFN917539:UFN917542 UPJ917539:UPJ917542 UZF917539:UZF917542 VJB917539:VJB917542 VSX917539:VSX917542 WCT917539:WCT917542 WMP917539:WMP917542 WWL917539:WWL917542 AD983075:AD983078 JZ983075:JZ983078 TV983075:TV983078 ADR983075:ADR983078 ANN983075:ANN983078 AXJ983075:AXJ983078 BHF983075:BHF983078 BRB983075:BRB983078 CAX983075:CAX983078 CKT983075:CKT983078 CUP983075:CUP983078 DEL983075:DEL983078 DOH983075:DOH983078 DYD983075:DYD983078 EHZ983075:EHZ983078 ERV983075:ERV983078 FBR983075:FBR983078 FLN983075:FLN983078 FVJ983075:FVJ983078 GFF983075:GFF983078 GPB983075:GPB983078 GYX983075:GYX983078 HIT983075:HIT983078 HSP983075:HSP983078 ICL983075:ICL983078 IMH983075:IMH983078 IWD983075:IWD983078 JFZ983075:JFZ983078 JPV983075:JPV983078 JZR983075:JZR983078 KJN983075:KJN983078 KTJ983075:KTJ983078 LDF983075:LDF983078 LNB983075:LNB983078 LWX983075:LWX983078 MGT983075:MGT983078 MQP983075:MQP983078 NAL983075:NAL983078 NKH983075:NKH983078 NUD983075:NUD983078 ODZ983075:ODZ983078 ONV983075:ONV983078 OXR983075:OXR983078 PHN983075:PHN983078 PRJ983075:PRJ983078 QBF983075:QBF983078 QLB983075:QLB983078 QUX983075:QUX983078 RET983075:RET983078 ROP983075:ROP983078 RYL983075:RYL983078 SIH983075:SIH983078 SSD983075:SSD983078 TBZ983075:TBZ983078 TLV983075:TLV983078 TVR983075:TVR983078 UFN983075:UFN983078 UPJ983075:UPJ983078 UZF983075:UZF983078 VJB983075:VJB983078 VSX983075:VSX983078 WCT983075:WCT983078 WMP983075:WMP983078 WWL983075:WWL983078 AD18:AD21 JZ18:JZ21 TV18:TV21 ADR18:ADR21 ANN18:ANN21 AXJ18:AXJ21 BHF18:BHF21 BRB18:BRB21 CAX18:CAX21 CKT18:CKT21 CUP18:CUP21 DEL18:DEL21 DOH18:DOH21 DYD18:DYD21 EHZ18:EHZ21 ERV18:ERV21 FBR18:FBR21 FLN18:FLN21 FVJ18:FVJ21 GFF18:GFF21 GPB18:GPB21 GYX18:GYX21 HIT18:HIT21 HSP18:HSP21 ICL18:ICL21 IMH18:IMH21 IWD18:IWD21 JFZ18:JFZ21 JPV18:JPV21 JZR18:JZR21 KJN18:KJN21 KTJ18:KTJ21 LDF18:LDF21 LNB18:LNB21 LWX18:LWX21 MGT18:MGT21 MQP18:MQP21 NAL18:NAL21 NKH18:NKH21 NUD18:NUD21 ODZ18:ODZ21 ONV18:ONV21 OXR18:OXR21 PHN18:PHN21 PRJ18:PRJ21 QBF18:QBF21 QLB18:QLB21 QUX18:QUX21 RET18:RET21 ROP18:ROP21 RYL18:RYL21 SIH18:SIH21 SSD18:SSD21 TBZ18:TBZ21 TLV18:TLV21 TVR18:TVR21 UFN18:UFN21 UPJ18:UPJ21 UZF18:UZF21 VJB18:VJB21 VSX18:VSX21 WCT18:WCT21 WMP18:WMP21 WWL18:WWL21 AD65552:AD65555 JZ65552:JZ65555 TV65552:TV65555 ADR65552:ADR65555 ANN65552:ANN65555 AXJ65552:AXJ65555 BHF65552:BHF65555 BRB65552:BRB65555 CAX65552:CAX65555 CKT65552:CKT65555 CUP65552:CUP65555 DEL65552:DEL65555 DOH65552:DOH65555 DYD65552:DYD65555 EHZ65552:EHZ65555 ERV65552:ERV65555 FBR65552:FBR65555 FLN65552:FLN65555 FVJ65552:FVJ65555 GFF65552:GFF65555 GPB65552:GPB65555 GYX65552:GYX65555 HIT65552:HIT65555 HSP65552:HSP65555 ICL65552:ICL65555 IMH65552:IMH65555 IWD65552:IWD65555 JFZ65552:JFZ65555 JPV65552:JPV65555 JZR65552:JZR65555 KJN65552:KJN65555 KTJ65552:KTJ65555 LDF65552:LDF65555 LNB65552:LNB65555 LWX65552:LWX65555 MGT65552:MGT65555 MQP65552:MQP65555 NAL65552:NAL65555 NKH65552:NKH65555 NUD65552:NUD65555 ODZ65552:ODZ65555 ONV65552:ONV65555 OXR65552:OXR65555 PHN65552:PHN65555 PRJ65552:PRJ65555 QBF65552:QBF65555 QLB65552:QLB65555 QUX65552:QUX65555 RET65552:RET65555 ROP65552:ROP65555 RYL65552:RYL65555 SIH65552:SIH65555 SSD65552:SSD65555 TBZ65552:TBZ65555 TLV65552:TLV65555 TVR65552:TVR65555 UFN65552:UFN65555 UPJ65552:UPJ65555 UZF65552:UZF65555 VJB65552:VJB65555 VSX65552:VSX65555 WCT65552:WCT65555 WMP65552:WMP65555 WWL65552:WWL65555 AD131088:AD131091 JZ131088:JZ131091 TV131088:TV131091 ADR131088:ADR131091 ANN131088:ANN131091 AXJ131088:AXJ131091 BHF131088:BHF131091 BRB131088:BRB131091 CAX131088:CAX131091 CKT131088:CKT131091 CUP131088:CUP131091 DEL131088:DEL131091 DOH131088:DOH131091 DYD131088:DYD131091 EHZ131088:EHZ131091 ERV131088:ERV131091 FBR131088:FBR131091 FLN131088:FLN131091 FVJ131088:FVJ131091 GFF131088:GFF131091 GPB131088:GPB131091 GYX131088:GYX131091 HIT131088:HIT131091 HSP131088:HSP131091 ICL131088:ICL131091 IMH131088:IMH131091 IWD131088:IWD131091 JFZ131088:JFZ131091 JPV131088:JPV131091 JZR131088:JZR131091 KJN131088:KJN131091 KTJ131088:KTJ131091 LDF131088:LDF131091 LNB131088:LNB131091 LWX131088:LWX131091 MGT131088:MGT131091 MQP131088:MQP131091 NAL131088:NAL131091 NKH131088:NKH131091 NUD131088:NUD131091 ODZ131088:ODZ131091 ONV131088:ONV131091 OXR131088:OXR131091 PHN131088:PHN131091 PRJ131088:PRJ131091 QBF131088:QBF131091 QLB131088:QLB131091 QUX131088:QUX131091 RET131088:RET131091 ROP131088:ROP131091 RYL131088:RYL131091 SIH131088:SIH131091 SSD131088:SSD131091 TBZ131088:TBZ131091 TLV131088:TLV131091 TVR131088:TVR131091 UFN131088:UFN131091 UPJ131088:UPJ131091 UZF131088:UZF131091 VJB131088:VJB131091 VSX131088:VSX131091 WCT131088:WCT131091 WMP131088:WMP131091 WWL131088:WWL131091 AD196624:AD196627 JZ196624:JZ196627 TV196624:TV196627 ADR196624:ADR196627 ANN196624:ANN196627 AXJ196624:AXJ196627 BHF196624:BHF196627 BRB196624:BRB196627 CAX196624:CAX196627 CKT196624:CKT196627 CUP196624:CUP196627 DEL196624:DEL196627 DOH196624:DOH196627 DYD196624:DYD196627 EHZ196624:EHZ196627 ERV196624:ERV196627 FBR196624:FBR196627 FLN196624:FLN196627 FVJ196624:FVJ196627 GFF196624:GFF196627 GPB196624:GPB196627 GYX196624:GYX196627 HIT196624:HIT196627 HSP196624:HSP196627 ICL196624:ICL196627 IMH196624:IMH196627 IWD196624:IWD196627 JFZ196624:JFZ196627 JPV196624:JPV196627 JZR196624:JZR196627 KJN196624:KJN196627 KTJ196624:KTJ196627 LDF196624:LDF196627 LNB196624:LNB196627 LWX196624:LWX196627 MGT196624:MGT196627 MQP196624:MQP196627 NAL196624:NAL196627 NKH196624:NKH196627 NUD196624:NUD196627 ODZ196624:ODZ196627 ONV196624:ONV196627 OXR196624:OXR196627 PHN196624:PHN196627 PRJ196624:PRJ196627 QBF196624:QBF196627 QLB196624:QLB196627 QUX196624:QUX196627 RET196624:RET196627 ROP196624:ROP196627 RYL196624:RYL196627 SIH196624:SIH196627 SSD196624:SSD196627 TBZ196624:TBZ196627 TLV196624:TLV196627 TVR196624:TVR196627 UFN196624:UFN196627 UPJ196624:UPJ196627 UZF196624:UZF196627 VJB196624:VJB196627 VSX196624:VSX196627 WCT196624:WCT196627 WMP196624:WMP196627 WWL196624:WWL196627 AD262160:AD262163 JZ262160:JZ262163 TV262160:TV262163 ADR262160:ADR262163 ANN262160:ANN262163 AXJ262160:AXJ262163 BHF262160:BHF262163 BRB262160:BRB262163 CAX262160:CAX262163 CKT262160:CKT262163 CUP262160:CUP262163 DEL262160:DEL262163 DOH262160:DOH262163 DYD262160:DYD262163 EHZ262160:EHZ262163 ERV262160:ERV262163 FBR262160:FBR262163 FLN262160:FLN262163 FVJ262160:FVJ262163 GFF262160:GFF262163 GPB262160:GPB262163 GYX262160:GYX262163 HIT262160:HIT262163 HSP262160:HSP262163 ICL262160:ICL262163 IMH262160:IMH262163 IWD262160:IWD262163 JFZ262160:JFZ262163 JPV262160:JPV262163 JZR262160:JZR262163 KJN262160:KJN262163 KTJ262160:KTJ262163 LDF262160:LDF262163 LNB262160:LNB262163 LWX262160:LWX262163 MGT262160:MGT262163 MQP262160:MQP262163 NAL262160:NAL262163 NKH262160:NKH262163 NUD262160:NUD262163 ODZ262160:ODZ262163 ONV262160:ONV262163 OXR262160:OXR262163 PHN262160:PHN262163 PRJ262160:PRJ262163 QBF262160:QBF262163 QLB262160:QLB262163 QUX262160:QUX262163 RET262160:RET262163 ROP262160:ROP262163 RYL262160:RYL262163 SIH262160:SIH262163 SSD262160:SSD262163 TBZ262160:TBZ262163 TLV262160:TLV262163 TVR262160:TVR262163 UFN262160:UFN262163 UPJ262160:UPJ262163 UZF262160:UZF262163 VJB262160:VJB262163 VSX262160:VSX262163 WCT262160:WCT262163 WMP262160:WMP262163 WWL262160:WWL262163 AD327696:AD327699 JZ327696:JZ327699 TV327696:TV327699 ADR327696:ADR327699 ANN327696:ANN327699 AXJ327696:AXJ327699 BHF327696:BHF327699 BRB327696:BRB327699 CAX327696:CAX327699 CKT327696:CKT327699 CUP327696:CUP327699 DEL327696:DEL327699 DOH327696:DOH327699 DYD327696:DYD327699 EHZ327696:EHZ327699 ERV327696:ERV327699 FBR327696:FBR327699 FLN327696:FLN327699 FVJ327696:FVJ327699 GFF327696:GFF327699 GPB327696:GPB327699 GYX327696:GYX327699 HIT327696:HIT327699 HSP327696:HSP327699 ICL327696:ICL327699 IMH327696:IMH327699 IWD327696:IWD327699 JFZ327696:JFZ327699 JPV327696:JPV327699 JZR327696:JZR327699 KJN327696:KJN327699 KTJ327696:KTJ327699 LDF327696:LDF327699 LNB327696:LNB327699 LWX327696:LWX327699 MGT327696:MGT327699 MQP327696:MQP327699 NAL327696:NAL327699 NKH327696:NKH327699 NUD327696:NUD327699 ODZ327696:ODZ327699 ONV327696:ONV327699 OXR327696:OXR327699 PHN327696:PHN327699 PRJ327696:PRJ327699 QBF327696:QBF327699 QLB327696:QLB327699 QUX327696:QUX327699 RET327696:RET327699 ROP327696:ROP327699 RYL327696:RYL327699 SIH327696:SIH327699 SSD327696:SSD327699 TBZ327696:TBZ327699 TLV327696:TLV327699 TVR327696:TVR327699 UFN327696:UFN327699 UPJ327696:UPJ327699 UZF327696:UZF327699 VJB327696:VJB327699 VSX327696:VSX327699 WCT327696:WCT327699 WMP327696:WMP327699 WWL327696:WWL327699 AD393232:AD393235 JZ393232:JZ393235 TV393232:TV393235 ADR393232:ADR393235 ANN393232:ANN393235 AXJ393232:AXJ393235 BHF393232:BHF393235 BRB393232:BRB393235 CAX393232:CAX393235 CKT393232:CKT393235 CUP393232:CUP393235 DEL393232:DEL393235 DOH393232:DOH393235 DYD393232:DYD393235 EHZ393232:EHZ393235 ERV393232:ERV393235 FBR393232:FBR393235 FLN393232:FLN393235 FVJ393232:FVJ393235 GFF393232:GFF393235 GPB393232:GPB393235 GYX393232:GYX393235 HIT393232:HIT393235 HSP393232:HSP393235 ICL393232:ICL393235 IMH393232:IMH393235 IWD393232:IWD393235 JFZ393232:JFZ393235 JPV393232:JPV393235 JZR393232:JZR393235 KJN393232:KJN393235 KTJ393232:KTJ393235 LDF393232:LDF393235 LNB393232:LNB393235 LWX393232:LWX393235 MGT393232:MGT393235 MQP393232:MQP393235 NAL393232:NAL393235 NKH393232:NKH393235 NUD393232:NUD393235 ODZ393232:ODZ393235 ONV393232:ONV393235 OXR393232:OXR393235 PHN393232:PHN393235 PRJ393232:PRJ393235 QBF393232:QBF393235 QLB393232:QLB393235 QUX393232:QUX393235 RET393232:RET393235 ROP393232:ROP393235 RYL393232:RYL393235 SIH393232:SIH393235 SSD393232:SSD393235 TBZ393232:TBZ393235 TLV393232:TLV393235 TVR393232:TVR393235 UFN393232:UFN393235 UPJ393232:UPJ393235 UZF393232:UZF393235 VJB393232:VJB393235 VSX393232:VSX393235 WCT393232:WCT393235 WMP393232:WMP393235 WWL393232:WWL393235 AD458768:AD458771 JZ458768:JZ458771 TV458768:TV458771 ADR458768:ADR458771 ANN458768:ANN458771 AXJ458768:AXJ458771 BHF458768:BHF458771 BRB458768:BRB458771 CAX458768:CAX458771 CKT458768:CKT458771 CUP458768:CUP458771 DEL458768:DEL458771 DOH458768:DOH458771 DYD458768:DYD458771 EHZ458768:EHZ458771 ERV458768:ERV458771 FBR458768:FBR458771 FLN458768:FLN458771 FVJ458768:FVJ458771 GFF458768:GFF458771 GPB458768:GPB458771 GYX458768:GYX458771 HIT458768:HIT458771 HSP458768:HSP458771 ICL458768:ICL458771 IMH458768:IMH458771 IWD458768:IWD458771 JFZ458768:JFZ458771 JPV458768:JPV458771 JZR458768:JZR458771 KJN458768:KJN458771 KTJ458768:KTJ458771 LDF458768:LDF458771 LNB458768:LNB458771 LWX458768:LWX458771 MGT458768:MGT458771 MQP458768:MQP458771 NAL458768:NAL458771 NKH458768:NKH458771 NUD458768:NUD458771 ODZ458768:ODZ458771 ONV458768:ONV458771 OXR458768:OXR458771 PHN458768:PHN458771 PRJ458768:PRJ458771 QBF458768:QBF458771 QLB458768:QLB458771 QUX458768:QUX458771 RET458768:RET458771 ROP458768:ROP458771 RYL458768:RYL458771 SIH458768:SIH458771 SSD458768:SSD458771 TBZ458768:TBZ458771 TLV458768:TLV458771 TVR458768:TVR458771 UFN458768:UFN458771 UPJ458768:UPJ458771 UZF458768:UZF458771 VJB458768:VJB458771 VSX458768:VSX458771 WCT458768:WCT458771 WMP458768:WMP458771 WWL458768:WWL458771 AD524304:AD524307 JZ524304:JZ524307 TV524304:TV524307 ADR524304:ADR524307 ANN524304:ANN524307 AXJ524304:AXJ524307 BHF524304:BHF524307 BRB524304:BRB524307 CAX524304:CAX524307 CKT524304:CKT524307 CUP524304:CUP524307 DEL524304:DEL524307 DOH524304:DOH524307 DYD524304:DYD524307 EHZ524304:EHZ524307 ERV524304:ERV524307 FBR524304:FBR524307 FLN524304:FLN524307 FVJ524304:FVJ524307 GFF524304:GFF524307 GPB524304:GPB524307 GYX524304:GYX524307 HIT524304:HIT524307 HSP524304:HSP524307 ICL524304:ICL524307 IMH524304:IMH524307 IWD524304:IWD524307 JFZ524304:JFZ524307 JPV524304:JPV524307 JZR524304:JZR524307 KJN524304:KJN524307 KTJ524304:KTJ524307 LDF524304:LDF524307 LNB524304:LNB524307 LWX524304:LWX524307 MGT524304:MGT524307 MQP524304:MQP524307 NAL524304:NAL524307 NKH524304:NKH524307 NUD524304:NUD524307 ODZ524304:ODZ524307 ONV524304:ONV524307 OXR524304:OXR524307 PHN524304:PHN524307 PRJ524304:PRJ524307 QBF524304:QBF524307 QLB524304:QLB524307 QUX524304:QUX524307 RET524304:RET524307 ROP524304:ROP524307 RYL524304:RYL524307 SIH524304:SIH524307 SSD524304:SSD524307 TBZ524304:TBZ524307 TLV524304:TLV524307 TVR524304:TVR524307 UFN524304:UFN524307 UPJ524304:UPJ524307 UZF524304:UZF524307 VJB524304:VJB524307 VSX524304:VSX524307 WCT524304:WCT524307 WMP524304:WMP524307 WWL524304:WWL524307 AD589840:AD589843 JZ589840:JZ589843 TV589840:TV589843 ADR589840:ADR589843 ANN589840:ANN589843 AXJ589840:AXJ589843 BHF589840:BHF589843 BRB589840:BRB589843 CAX589840:CAX589843 CKT589840:CKT589843 CUP589840:CUP589843 DEL589840:DEL589843 DOH589840:DOH589843 DYD589840:DYD589843 EHZ589840:EHZ589843 ERV589840:ERV589843 FBR589840:FBR589843 FLN589840:FLN589843 FVJ589840:FVJ589843 GFF589840:GFF589843 GPB589840:GPB589843 GYX589840:GYX589843 HIT589840:HIT589843 HSP589840:HSP589843 ICL589840:ICL589843 IMH589840:IMH589843 IWD589840:IWD589843 JFZ589840:JFZ589843 JPV589840:JPV589843 JZR589840:JZR589843 KJN589840:KJN589843 KTJ589840:KTJ589843 LDF589840:LDF589843 LNB589840:LNB589843 LWX589840:LWX589843 MGT589840:MGT589843 MQP589840:MQP589843 NAL589840:NAL589843 NKH589840:NKH589843 NUD589840:NUD589843 ODZ589840:ODZ589843 ONV589840:ONV589843 OXR589840:OXR589843 PHN589840:PHN589843 PRJ589840:PRJ589843 QBF589840:QBF589843 QLB589840:QLB589843 QUX589840:QUX589843 RET589840:RET589843 ROP589840:ROP589843 RYL589840:RYL589843 SIH589840:SIH589843 SSD589840:SSD589843 TBZ589840:TBZ589843 TLV589840:TLV589843 TVR589840:TVR589843 UFN589840:UFN589843 UPJ589840:UPJ589843 UZF589840:UZF589843 VJB589840:VJB589843 VSX589840:VSX589843 WCT589840:WCT589843 WMP589840:WMP589843 WWL589840:WWL589843 AD655376:AD655379 JZ655376:JZ655379 TV655376:TV655379 ADR655376:ADR655379 ANN655376:ANN655379 AXJ655376:AXJ655379 BHF655376:BHF655379 BRB655376:BRB655379 CAX655376:CAX655379 CKT655376:CKT655379 CUP655376:CUP655379 DEL655376:DEL655379 DOH655376:DOH655379 DYD655376:DYD655379 EHZ655376:EHZ655379 ERV655376:ERV655379 FBR655376:FBR655379 FLN655376:FLN655379 FVJ655376:FVJ655379 GFF655376:GFF655379 GPB655376:GPB655379 GYX655376:GYX655379 HIT655376:HIT655379 HSP655376:HSP655379 ICL655376:ICL655379 IMH655376:IMH655379 IWD655376:IWD655379 JFZ655376:JFZ655379 JPV655376:JPV655379 JZR655376:JZR655379 KJN655376:KJN655379 KTJ655376:KTJ655379 LDF655376:LDF655379 LNB655376:LNB655379 LWX655376:LWX655379 MGT655376:MGT655379 MQP655376:MQP655379 NAL655376:NAL655379 NKH655376:NKH655379 NUD655376:NUD655379 ODZ655376:ODZ655379 ONV655376:ONV655379 OXR655376:OXR655379 PHN655376:PHN655379 PRJ655376:PRJ655379 QBF655376:QBF655379 QLB655376:QLB655379 QUX655376:QUX655379 RET655376:RET655379 ROP655376:ROP655379 RYL655376:RYL655379 SIH655376:SIH655379 SSD655376:SSD655379 TBZ655376:TBZ655379 TLV655376:TLV655379 TVR655376:TVR655379 UFN655376:UFN655379 UPJ655376:UPJ655379 UZF655376:UZF655379 VJB655376:VJB655379 VSX655376:VSX655379 WCT655376:WCT655379 WMP655376:WMP655379 WWL655376:WWL655379 AD720912:AD720915 JZ720912:JZ720915 TV720912:TV720915 ADR720912:ADR720915 ANN720912:ANN720915 AXJ720912:AXJ720915 BHF720912:BHF720915 BRB720912:BRB720915 CAX720912:CAX720915 CKT720912:CKT720915 CUP720912:CUP720915 DEL720912:DEL720915 DOH720912:DOH720915 DYD720912:DYD720915 EHZ720912:EHZ720915 ERV720912:ERV720915 FBR720912:FBR720915 FLN720912:FLN720915 FVJ720912:FVJ720915 GFF720912:GFF720915 GPB720912:GPB720915 GYX720912:GYX720915 HIT720912:HIT720915 HSP720912:HSP720915 ICL720912:ICL720915 IMH720912:IMH720915 IWD720912:IWD720915 JFZ720912:JFZ720915 JPV720912:JPV720915 JZR720912:JZR720915 KJN720912:KJN720915 KTJ720912:KTJ720915 LDF720912:LDF720915 LNB720912:LNB720915 LWX720912:LWX720915 MGT720912:MGT720915 MQP720912:MQP720915 NAL720912:NAL720915 NKH720912:NKH720915 NUD720912:NUD720915 ODZ720912:ODZ720915 ONV720912:ONV720915 OXR720912:OXR720915 PHN720912:PHN720915 PRJ720912:PRJ720915 QBF720912:QBF720915 QLB720912:QLB720915 QUX720912:QUX720915 RET720912:RET720915 ROP720912:ROP720915 RYL720912:RYL720915 SIH720912:SIH720915 SSD720912:SSD720915 TBZ720912:TBZ720915 TLV720912:TLV720915 TVR720912:TVR720915 UFN720912:UFN720915 UPJ720912:UPJ720915 UZF720912:UZF720915 VJB720912:VJB720915 VSX720912:VSX720915 WCT720912:WCT720915 WMP720912:WMP720915 WWL720912:WWL720915 AD786448:AD786451 JZ786448:JZ786451 TV786448:TV786451 ADR786448:ADR786451 ANN786448:ANN786451 AXJ786448:AXJ786451 BHF786448:BHF786451 BRB786448:BRB786451 CAX786448:CAX786451 CKT786448:CKT786451 CUP786448:CUP786451 DEL786448:DEL786451 DOH786448:DOH786451 DYD786448:DYD786451 EHZ786448:EHZ786451 ERV786448:ERV786451 FBR786448:FBR786451 FLN786448:FLN786451 FVJ786448:FVJ786451 GFF786448:GFF786451 GPB786448:GPB786451 GYX786448:GYX786451 HIT786448:HIT786451 HSP786448:HSP786451 ICL786448:ICL786451 IMH786448:IMH786451 IWD786448:IWD786451 JFZ786448:JFZ786451 JPV786448:JPV786451 JZR786448:JZR786451 KJN786448:KJN786451 KTJ786448:KTJ786451 LDF786448:LDF786451 LNB786448:LNB786451 LWX786448:LWX786451 MGT786448:MGT786451 MQP786448:MQP786451 NAL786448:NAL786451 NKH786448:NKH786451 NUD786448:NUD786451 ODZ786448:ODZ786451 ONV786448:ONV786451 OXR786448:OXR786451 PHN786448:PHN786451 PRJ786448:PRJ786451 QBF786448:QBF786451 QLB786448:QLB786451 QUX786448:QUX786451 RET786448:RET786451 ROP786448:ROP786451 RYL786448:RYL786451 SIH786448:SIH786451 SSD786448:SSD786451 TBZ786448:TBZ786451 TLV786448:TLV786451 TVR786448:TVR786451 UFN786448:UFN786451 UPJ786448:UPJ786451 UZF786448:UZF786451 VJB786448:VJB786451 VSX786448:VSX786451 WCT786448:WCT786451 WMP786448:WMP786451 WWL786448:WWL786451 AD851984:AD851987 JZ851984:JZ851987 TV851984:TV851987 ADR851984:ADR851987 ANN851984:ANN851987 AXJ851984:AXJ851987 BHF851984:BHF851987 BRB851984:BRB851987 CAX851984:CAX851987 CKT851984:CKT851987 CUP851984:CUP851987 DEL851984:DEL851987 DOH851984:DOH851987 DYD851984:DYD851987 EHZ851984:EHZ851987 ERV851984:ERV851987 FBR851984:FBR851987 FLN851984:FLN851987 FVJ851984:FVJ851987 GFF851984:GFF851987 GPB851984:GPB851987 GYX851984:GYX851987 HIT851984:HIT851987 HSP851984:HSP851987 ICL851984:ICL851987 IMH851984:IMH851987 IWD851984:IWD851987 JFZ851984:JFZ851987 JPV851984:JPV851987 JZR851984:JZR851987 KJN851984:KJN851987 KTJ851984:KTJ851987 LDF851984:LDF851987 LNB851984:LNB851987 LWX851984:LWX851987 MGT851984:MGT851987 MQP851984:MQP851987 NAL851984:NAL851987 NKH851984:NKH851987 NUD851984:NUD851987 ODZ851984:ODZ851987 ONV851984:ONV851987 OXR851984:OXR851987 PHN851984:PHN851987 PRJ851984:PRJ851987 QBF851984:QBF851987 QLB851984:QLB851987 QUX851984:QUX851987 RET851984:RET851987 ROP851984:ROP851987 RYL851984:RYL851987 SIH851984:SIH851987 SSD851984:SSD851987 TBZ851984:TBZ851987 TLV851984:TLV851987 TVR851984:TVR851987 UFN851984:UFN851987 UPJ851984:UPJ851987 UZF851984:UZF851987 VJB851984:VJB851987 VSX851984:VSX851987 WCT851984:WCT851987 WMP851984:WMP851987 WWL851984:WWL851987 AD917520:AD917523 JZ917520:JZ917523 TV917520:TV917523 ADR917520:ADR917523 ANN917520:ANN917523 AXJ917520:AXJ917523 BHF917520:BHF917523 BRB917520:BRB917523 CAX917520:CAX917523 CKT917520:CKT917523 CUP917520:CUP917523 DEL917520:DEL917523 DOH917520:DOH917523 DYD917520:DYD917523 EHZ917520:EHZ917523 ERV917520:ERV917523 FBR917520:FBR917523 FLN917520:FLN917523 FVJ917520:FVJ917523 GFF917520:GFF917523 GPB917520:GPB917523 GYX917520:GYX917523 HIT917520:HIT917523 HSP917520:HSP917523 ICL917520:ICL917523 IMH917520:IMH917523 IWD917520:IWD917523 JFZ917520:JFZ917523 JPV917520:JPV917523 JZR917520:JZR917523 KJN917520:KJN917523 KTJ917520:KTJ917523 LDF917520:LDF917523 LNB917520:LNB917523 LWX917520:LWX917523 MGT917520:MGT917523 MQP917520:MQP917523 NAL917520:NAL917523 NKH917520:NKH917523 NUD917520:NUD917523 ODZ917520:ODZ917523 ONV917520:ONV917523 OXR917520:OXR917523 PHN917520:PHN917523 PRJ917520:PRJ917523 QBF917520:QBF917523 QLB917520:QLB917523 QUX917520:QUX917523 RET917520:RET917523 ROP917520:ROP917523 RYL917520:RYL917523 SIH917520:SIH917523 SSD917520:SSD917523 TBZ917520:TBZ917523 TLV917520:TLV917523 TVR917520:TVR917523 UFN917520:UFN917523 UPJ917520:UPJ917523 UZF917520:UZF917523 VJB917520:VJB917523 VSX917520:VSX917523 WCT917520:WCT917523 WMP917520:WMP917523 WWL917520:WWL917523 AD983056:AD983059 JZ983056:JZ983059 TV983056:TV983059 ADR983056:ADR983059 ANN983056:ANN983059 AXJ983056:AXJ983059 BHF983056:BHF983059 BRB983056:BRB983059 CAX983056:CAX983059 CKT983056:CKT983059 CUP983056:CUP983059 DEL983056:DEL983059 DOH983056:DOH983059 DYD983056:DYD983059 EHZ983056:EHZ983059 ERV983056:ERV983059 FBR983056:FBR983059 FLN983056:FLN983059 FVJ983056:FVJ983059 GFF983056:GFF983059 GPB983056:GPB983059 GYX983056:GYX983059 HIT983056:HIT983059 HSP983056:HSP983059 ICL983056:ICL983059 IMH983056:IMH983059 IWD983056:IWD983059 JFZ983056:JFZ983059 JPV983056:JPV983059 JZR983056:JZR983059 KJN983056:KJN983059 KTJ983056:KTJ983059 LDF983056:LDF983059 LNB983056:LNB983059 LWX983056:LWX983059 MGT983056:MGT983059 MQP983056:MQP983059 NAL983056:NAL983059 NKH983056:NKH983059 NUD983056:NUD983059 ODZ983056:ODZ983059 ONV983056:ONV983059 OXR983056:OXR983059 PHN983056:PHN983059 PRJ983056:PRJ983059 QBF983056:QBF983059 QLB983056:QLB983059 QUX983056:QUX983059 RET983056:RET983059 ROP983056:ROP983059 RYL983056:RYL983059 SIH983056:SIH983059 SSD983056:SSD983059 TBZ983056:TBZ983059 TLV983056:TLV983059 TVR983056:TVR983059 UFN983056:UFN983059 UPJ983056:UPJ983059 UZF983056:UZF983059 VJB983056:VJB983059 VSX983056:VSX983059 WCT983056:WCT983059 WMP983056:WMP983059 WWL983056:WWL983059 AF23 KB23 TX23 ADT23 ANP23 AXL23 BHH23 BRD23 CAZ23 CKV23 CUR23 DEN23 DOJ23 DYF23 EIB23 ERX23 FBT23 FLP23 FVL23 GFH23 GPD23 GYZ23 HIV23 HSR23 ICN23 IMJ23 IWF23 JGB23 JPX23 JZT23 KJP23 KTL23 LDH23 LND23 LWZ23 MGV23 MQR23 NAN23 NKJ23 NUF23 OEB23 ONX23 OXT23 PHP23 PRL23 QBH23 QLD23 QUZ23 REV23 ROR23 RYN23 SIJ23 SSF23 TCB23 TLX23 TVT23 UFP23 UPL23 UZH23 VJD23 VSZ23 WCV23 WMR23 WWN23 AF65557 KB65557 TX65557 ADT65557 ANP65557 AXL65557 BHH65557 BRD65557 CAZ65557 CKV65557 CUR65557 DEN65557 DOJ65557 DYF65557 EIB65557 ERX65557 FBT65557 FLP65557 FVL65557 GFH65557 GPD65557 GYZ65557 HIV65557 HSR65557 ICN65557 IMJ65557 IWF65557 JGB65557 JPX65557 JZT65557 KJP65557 KTL65557 LDH65557 LND65557 LWZ65557 MGV65557 MQR65557 NAN65557 NKJ65557 NUF65557 OEB65557 ONX65557 OXT65557 PHP65557 PRL65557 QBH65557 QLD65557 QUZ65557 REV65557 ROR65557 RYN65557 SIJ65557 SSF65557 TCB65557 TLX65557 TVT65557 UFP65557 UPL65557 UZH65557 VJD65557 VSZ65557 WCV65557 WMR65557 WWN65557 AF131093 KB131093 TX131093 ADT131093 ANP131093 AXL131093 BHH131093 BRD131093 CAZ131093 CKV131093 CUR131093 DEN131093 DOJ131093 DYF131093 EIB131093 ERX131093 FBT131093 FLP131093 FVL131093 GFH131093 GPD131093 GYZ131093 HIV131093 HSR131093 ICN131093 IMJ131093 IWF131093 JGB131093 JPX131093 JZT131093 KJP131093 KTL131093 LDH131093 LND131093 LWZ131093 MGV131093 MQR131093 NAN131093 NKJ131093 NUF131093 OEB131093 ONX131093 OXT131093 PHP131093 PRL131093 QBH131093 QLD131093 QUZ131093 REV131093 ROR131093 RYN131093 SIJ131093 SSF131093 TCB131093 TLX131093 TVT131093 UFP131093 UPL131093 UZH131093 VJD131093 VSZ131093 WCV131093 WMR131093 WWN131093 AF196629 KB196629 TX196629 ADT196629 ANP196629 AXL196629 BHH196629 BRD196629 CAZ196629 CKV196629 CUR196629 DEN196629 DOJ196629 DYF196629 EIB196629 ERX196629 FBT196629 FLP196629 FVL196629 GFH196629 GPD196629 GYZ196629 HIV196629 HSR196629 ICN196629 IMJ196629 IWF196629 JGB196629 JPX196629 JZT196629 KJP196629 KTL196629 LDH196629 LND196629 LWZ196629 MGV196629 MQR196629 NAN196629 NKJ196629 NUF196629 OEB196629 ONX196629 OXT196629 PHP196629 PRL196629 QBH196629 QLD196629 QUZ196629 REV196629 ROR196629 RYN196629 SIJ196629 SSF196629 TCB196629 TLX196629 TVT196629 UFP196629 UPL196629 UZH196629 VJD196629 VSZ196629 WCV196629 WMR196629 WWN196629 AF262165 KB262165 TX262165 ADT262165 ANP262165 AXL262165 BHH262165 BRD262165 CAZ262165 CKV262165 CUR262165 DEN262165 DOJ262165 DYF262165 EIB262165 ERX262165 FBT262165 FLP262165 FVL262165 GFH262165 GPD262165 GYZ262165 HIV262165 HSR262165 ICN262165 IMJ262165 IWF262165 JGB262165 JPX262165 JZT262165 KJP262165 KTL262165 LDH262165 LND262165 LWZ262165 MGV262165 MQR262165 NAN262165 NKJ262165 NUF262165 OEB262165 ONX262165 OXT262165 PHP262165 PRL262165 QBH262165 QLD262165 QUZ262165 REV262165 ROR262165 RYN262165 SIJ262165 SSF262165 TCB262165 TLX262165 TVT262165 UFP262165 UPL262165 UZH262165 VJD262165 VSZ262165 WCV262165 WMR262165 WWN262165 AF327701 KB327701 TX327701 ADT327701 ANP327701 AXL327701 BHH327701 BRD327701 CAZ327701 CKV327701 CUR327701 DEN327701 DOJ327701 DYF327701 EIB327701 ERX327701 FBT327701 FLP327701 FVL327701 GFH327701 GPD327701 GYZ327701 HIV327701 HSR327701 ICN327701 IMJ327701 IWF327701 JGB327701 JPX327701 JZT327701 KJP327701 KTL327701 LDH327701 LND327701 LWZ327701 MGV327701 MQR327701 NAN327701 NKJ327701 NUF327701 OEB327701 ONX327701 OXT327701 PHP327701 PRL327701 QBH327701 QLD327701 QUZ327701 REV327701 ROR327701 RYN327701 SIJ327701 SSF327701 TCB327701 TLX327701 TVT327701 UFP327701 UPL327701 UZH327701 VJD327701 VSZ327701 WCV327701 WMR327701 WWN327701 AF393237 KB393237 TX393237 ADT393237 ANP393237 AXL393237 BHH393237 BRD393237 CAZ393237 CKV393237 CUR393237 DEN393237 DOJ393237 DYF393237 EIB393237 ERX393237 FBT393237 FLP393237 FVL393237 GFH393237 GPD393237 GYZ393237 HIV393237 HSR393237 ICN393237 IMJ393237 IWF393237 JGB393237 JPX393237 JZT393237 KJP393237 KTL393237 LDH393237 LND393237 LWZ393237 MGV393237 MQR393237 NAN393237 NKJ393237 NUF393237 OEB393237 ONX393237 OXT393237 PHP393237 PRL393237 QBH393237 QLD393237 QUZ393237 REV393237 ROR393237 RYN393237 SIJ393237 SSF393237 TCB393237 TLX393237 TVT393237 UFP393237 UPL393237 UZH393237 VJD393237 VSZ393237 WCV393237 WMR393237 WWN393237 AF458773 KB458773 TX458773 ADT458773 ANP458773 AXL458773 BHH458773 BRD458773 CAZ458773 CKV458773 CUR458773 DEN458773 DOJ458773 DYF458773 EIB458773 ERX458773 FBT458773 FLP458773 FVL458773 GFH458773 GPD458773 GYZ458773 HIV458773 HSR458773 ICN458773 IMJ458773 IWF458773 JGB458773 JPX458773 JZT458773 KJP458773 KTL458773 LDH458773 LND458773 LWZ458773 MGV458773 MQR458773 NAN458773 NKJ458773 NUF458773 OEB458773 ONX458773 OXT458773 PHP458773 PRL458773 QBH458773 QLD458773 QUZ458773 REV458773 ROR458773 RYN458773 SIJ458773 SSF458773 TCB458773 TLX458773 TVT458773 UFP458773 UPL458773 UZH458773 VJD458773 VSZ458773 WCV458773 WMR458773 WWN458773 AF524309 KB524309 TX524309 ADT524309 ANP524309 AXL524309 BHH524309 BRD524309 CAZ524309 CKV524309 CUR524309 DEN524309 DOJ524309 DYF524309 EIB524309 ERX524309 FBT524309 FLP524309 FVL524309 GFH524309 GPD524309 GYZ524309 HIV524309 HSR524309 ICN524309 IMJ524309 IWF524309 JGB524309 JPX524309 JZT524309 KJP524309 KTL524309 LDH524309 LND524309 LWZ524309 MGV524309 MQR524309 NAN524309 NKJ524309 NUF524309 OEB524309 ONX524309 OXT524309 PHP524309 PRL524309 QBH524309 QLD524309 QUZ524309 REV524309 ROR524309 RYN524309 SIJ524309 SSF524309 TCB524309 TLX524309 TVT524309 UFP524309 UPL524309 UZH524309 VJD524309 VSZ524309 WCV524309 WMR524309 WWN524309 AF589845 KB589845 TX589845 ADT589845 ANP589845 AXL589845 BHH589845 BRD589845 CAZ589845 CKV589845 CUR589845 DEN589845 DOJ589845 DYF589845 EIB589845 ERX589845 FBT589845 FLP589845 FVL589845 GFH589845 GPD589845 GYZ589845 HIV589845 HSR589845 ICN589845 IMJ589845 IWF589845 JGB589845 JPX589845 JZT589845 KJP589845 KTL589845 LDH589845 LND589845 LWZ589845 MGV589845 MQR589845 NAN589845 NKJ589845 NUF589845 OEB589845 ONX589845 OXT589845 PHP589845 PRL589845 QBH589845 QLD589845 QUZ589845 REV589845 ROR589845 RYN589845 SIJ589845 SSF589845 TCB589845 TLX589845 TVT589845 UFP589845 UPL589845 UZH589845 VJD589845 VSZ589845 WCV589845 WMR589845 WWN589845 AF655381 KB655381 TX655381 ADT655381 ANP655381 AXL655381 BHH655381 BRD655381 CAZ655381 CKV655381 CUR655381 DEN655381 DOJ655381 DYF655381 EIB655381 ERX655381 FBT655381 FLP655381 FVL655381 GFH655381 GPD655381 GYZ655381 HIV655381 HSR655381 ICN655381 IMJ655381 IWF655381 JGB655381 JPX655381 JZT655381 KJP655381 KTL655381 LDH655381 LND655381 LWZ655381 MGV655381 MQR655381 NAN655381 NKJ655381 NUF655381 OEB655381 ONX655381 OXT655381 PHP655381 PRL655381 QBH655381 QLD655381 QUZ655381 REV655381 ROR655381 RYN655381 SIJ655381 SSF655381 TCB655381 TLX655381 TVT655381 UFP655381 UPL655381 UZH655381 VJD655381 VSZ655381 WCV655381 WMR655381 WWN655381 AF720917 KB720917 TX720917 ADT720917 ANP720917 AXL720917 BHH720917 BRD720917 CAZ720917 CKV720917 CUR720917 DEN720917 DOJ720917 DYF720917 EIB720917 ERX720917 FBT720917 FLP720917 FVL720917 GFH720917 GPD720917 GYZ720917 HIV720917 HSR720917 ICN720917 IMJ720917 IWF720917 JGB720917 JPX720917 JZT720917 KJP720917 KTL720917 LDH720917 LND720917 LWZ720917 MGV720917 MQR720917 NAN720917 NKJ720917 NUF720917 OEB720917 ONX720917 OXT720917 PHP720917 PRL720917 QBH720917 QLD720917 QUZ720917 REV720917 ROR720917 RYN720917 SIJ720917 SSF720917 TCB720917 TLX720917 TVT720917 UFP720917 UPL720917 UZH720917 VJD720917 VSZ720917 WCV720917 WMR720917 WWN720917 AF786453 KB786453 TX786453 ADT786453 ANP786453 AXL786453 BHH786453 BRD786453 CAZ786453 CKV786453 CUR786453 DEN786453 DOJ786453 DYF786453 EIB786453 ERX786453 FBT786453 FLP786453 FVL786453 GFH786453 GPD786453 GYZ786453 HIV786453 HSR786453 ICN786453 IMJ786453 IWF786453 JGB786453 JPX786453 JZT786453 KJP786453 KTL786453 LDH786453 LND786453 LWZ786453 MGV786453 MQR786453 NAN786453 NKJ786453 NUF786453 OEB786453 ONX786453 OXT786453 PHP786453 PRL786453 QBH786453 QLD786453 QUZ786453 REV786453 ROR786453 RYN786453 SIJ786453 SSF786453 TCB786453 TLX786453 TVT786453 UFP786453 UPL786453 UZH786453 VJD786453 VSZ786453 WCV786453 WMR786453 WWN786453 AF851989 KB851989 TX851989 ADT851989 ANP851989 AXL851989 BHH851989 BRD851989 CAZ851989 CKV851989 CUR851989 DEN851989 DOJ851989 DYF851989 EIB851989 ERX851989 FBT851989 FLP851989 FVL851989 GFH851989 GPD851989 GYZ851989 HIV851989 HSR851989 ICN851989 IMJ851989 IWF851989 JGB851989 JPX851989 JZT851989 KJP851989 KTL851989 LDH851989 LND851989 LWZ851989 MGV851989 MQR851989 NAN851989 NKJ851989 NUF851989 OEB851989 ONX851989 OXT851989 PHP851989 PRL851989 QBH851989 QLD851989 QUZ851989 REV851989 ROR851989 RYN851989 SIJ851989 SSF851989 TCB851989 TLX851989 TVT851989 UFP851989 UPL851989 UZH851989 VJD851989 VSZ851989 WCV851989 WMR851989 WWN851989 AF917525 KB917525 TX917525 ADT917525 ANP917525 AXL917525 BHH917525 BRD917525 CAZ917525 CKV917525 CUR917525 DEN917525 DOJ917525 DYF917525 EIB917525 ERX917525 FBT917525 FLP917525 FVL917525 GFH917525 GPD917525 GYZ917525 HIV917525 HSR917525 ICN917525 IMJ917525 IWF917525 JGB917525 JPX917525 JZT917525 KJP917525 KTL917525 LDH917525 LND917525 LWZ917525 MGV917525 MQR917525 NAN917525 NKJ917525 NUF917525 OEB917525 ONX917525 OXT917525 PHP917525 PRL917525 QBH917525 QLD917525 QUZ917525 REV917525 ROR917525 RYN917525 SIJ917525 SSF917525 TCB917525 TLX917525 TVT917525 UFP917525 UPL917525 UZH917525 VJD917525 VSZ917525 WCV917525 WMR917525 WWN917525 AF983061 KB983061 TX983061 ADT983061 ANP983061 AXL983061 BHH983061 BRD983061 CAZ983061 CKV983061 CUR983061 DEN983061 DOJ983061 DYF983061 EIB983061 ERX983061 FBT983061 FLP983061 FVL983061 GFH983061 GPD983061 GYZ983061 HIV983061 HSR983061 ICN983061 IMJ983061 IWF983061 JGB983061 JPX983061 JZT983061 KJP983061 KTL983061 LDH983061 LND983061 LWZ983061 MGV983061 MQR983061 NAN983061 NKJ983061 NUF983061 OEB983061 ONX983061 OXT983061 PHP983061 PRL983061 QBH983061 QLD983061 QUZ983061 REV983061 ROR983061 RYN983061 SIJ983061 SSF983061 TCB983061 TLX983061 TVT983061 UFP983061 UPL983061 UZH983061 VJD983061 VSZ983061 WCV983061 WMR983061 WWN983061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AD65557 JZ65557 TV65557 ADR65557 ANN65557 AXJ65557 BHF65557 BRB65557 CAX65557 CKT65557 CUP65557 DEL65557 DOH65557 DYD65557 EHZ65557 ERV65557 FBR65557 FLN65557 FVJ65557 GFF65557 GPB65557 GYX65557 HIT65557 HSP65557 ICL65557 IMH65557 IWD65557 JFZ65557 JPV65557 JZR65557 KJN65557 KTJ65557 LDF65557 LNB65557 LWX65557 MGT65557 MQP65557 NAL65557 NKH65557 NUD65557 ODZ65557 ONV65557 OXR65557 PHN65557 PRJ65557 QBF65557 QLB65557 QUX65557 RET65557 ROP65557 RYL65557 SIH65557 SSD65557 TBZ65557 TLV65557 TVR65557 UFN65557 UPJ65557 UZF65557 VJB65557 VSX65557 WCT65557 WMP65557 WWL65557 AD131093 JZ131093 TV131093 ADR131093 ANN131093 AXJ131093 BHF131093 BRB131093 CAX131093 CKT131093 CUP131093 DEL131093 DOH131093 DYD131093 EHZ131093 ERV131093 FBR131093 FLN131093 FVJ131093 GFF131093 GPB131093 GYX131093 HIT131093 HSP131093 ICL131093 IMH131093 IWD131093 JFZ131093 JPV131093 JZR131093 KJN131093 KTJ131093 LDF131093 LNB131093 LWX131093 MGT131093 MQP131093 NAL131093 NKH131093 NUD131093 ODZ131093 ONV131093 OXR131093 PHN131093 PRJ131093 QBF131093 QLB131093 QUX131093 RET131093 ROP131093 RYL131093 SIH131093 SSD131093 TBZ131093 TLV131093 TVR131093 UFN131093 UPJ131093 UZF131093 VJB131093 VSX131093 WCT131093 WMP131093 WWL131093 AD196629 JZ196629 TV196629 ADR196629 ANN196629 AXJ196629 BHF196629 BRB196629 CAX196629 CKT196629 CUP196629 DEL196629 DOH196629 DYD196629 EHZ196629 ERV196629 FBR196629 FLN196629 FVJ196629 GFF196629 GPB196629 GYX196629 HIT196629 HSP196629 ICL196629 IMH196629 IWD196629 JFZ196629 JPV196629 JZR196629 KJN196629 KTJ196629 LDF196629 LNB196629 LWX196629 MGT196629 MQP196629 NAL196629 NKH196629 NUD196629 ODZ196629 ONV196629 OXR196629 PHN196629 PRJ196629 QBF196629 QLB196629 QUX196629 RET196629 ROP196629 RYL196629 SIH196629 SSD196629 TBZ196629 TLV196629 TVR196629 UFN196629 UPJ196629 UZF196629 VJB196629 VSX196629 WCT196629 WMP196629 WWL196629 AD262165 JZ262165 TV262165 ADR262165 ANN262165 AXJ262165 BHF262165 BRB262165 CAX262165 CKT262165 CUP262165 DEL262165 DOH262165 DYD262165 EHZ262165 ERV262165 FBR262165 FLN262165 FVJ262165 GFF262165 GPB262165 GYX262165 HIT262165 HSP262165 ICL262165 IMH262165 IWD262165 JFZ262165 JPV262165 JZR262165 KJN262165 KTJ262165 LDF262165 LNB262165 LWX262165 MGT262165 MQP262165 NAL262165 NKH262165 NUD262165 ODZ262165 ONV262165 OXR262165 PHN262165 PRJ262165 QBF262165 QLB262165 QUX262165 RET262165 ROP262165 RYL262165 SIH262165 SSD262165 TBZ262165 TLV262165 TVR262165 UFN262165 UPJ262165 UZF262165 VJB262165 VSX262165 WCT262165 WMP262165 WWL262165 AD327701 JZ327701 TV327701 ADR327701 ANN327701 AXJ327701 BHF327701 BRB327701 CAX327701 CKT327701 CUP327701 DEL327701 DOH327701 DYD327701 EHZ327701 ERV327701 FBR327701 FLN327701 FVJ327701 GFF327701 GPB327701 GYX327701 HIT327701 HSP327701 ICL327701 IMH327701 IWD327701 JFZ327701 JPV327701 JZR327701 KJN327701 KTJ327701 LDF327701 LNB327701 LWX327701 MGT327701 MQP327701 NAL327701 NKH327701 NUD327701 ODZ327701 ONV327701 OXR327701 PHN327701 PRJ327701 QBF327701 QLB327701 QUX327701 RET327701 ROP327701 RYL327701 SIH327701 SSD327701 TBZ327701 TLV327701 TVR327701 UFN327701 UPJ327701 UZF327701 VJB327701 VSX327701 WCT327701 WMP327701 WWL327701 AD393237 JZ393237 TV393237 ADR393237 ANN393237 AXJ393237 BHF393237 BRB393237 CAX393237 CKT393237 CUP393237 DEL393237 DOH393237 DYD393237 EHZ393237 ERV393237 FBR393237 FLN393237 FVJ393237 GFF393237 GPB393237 GYX393237 HIT393237 HSP393237 ICL393237 IMH393237 IWD393237 JFZ393237 JPV393237 JZR393237 KJN393237 KTJ393237 LDF393237 LNB393237 LWX393237 MGT393237 MQP393237 NAL393237 NKH393237 NUD393237 ODZ393237 ONV393237 OXR393237 PHN393237 PRJ393237 QBF393237 QLB393237 QUX393237 RET393237 ROP393237 RYL393237 SIH393237 SSD393237 TBZ393237 TLV393237 TVR393237 UFN393237 UPJ393237 UZF393237 VJB393237 VSX393237 WCT393237 WMP393237 WWL393237 AD458773 JZ458773 TV458773 ADR458773 ANN458773 AXJ458773 BHF458773 BRB458773 CAX458773 CKT458773 CUP458773 DEL458773 DOH458773 DYD458773 EHZ458773 ERV458773 FBR458773 FLN458773 FVJ458773 GFF458773 GPB458773 GYX458773 HIT458773 HSP458773 ICL458773 IMH458773 IWD458773 JFZ458773 JPV458773 JZR458773 KJN458773 KTJ458773 LDF458773 LNB458773 LWX458773 MGT458773 MQP458773 NAL458773 NKH458773 NUD458773 ODZ458773 ONV458773 OXR458773 PHN458773 PRJ458773 QBF458773 QLB458773 QUX458773 RET458773 ROP458773 RYL458773 SIH458773 SSD458773 TBZ458773 TLV458773 TVR458773 UFN458773 UPJ458773 UZF458773 VJB458773 VSX458773 WCT458773 WMP458773 WWL458773 AD524309 JZ524309 TV524309 ADR524309 ANN524309 AXJ524309 BHF524309 BRB524309 CAX524309 CKT524309 CUP524309 DEL524309 DOH524309 DYD524309 EHZ524309 ERV524309 FBR524309 FLN524309 FVJ524309 GFF524309 GPB524309 GYX524309 HIT524309 HSP524309 ICL524309 IMH524309 IWD524309 JFZ524309 JPV524309 JZR524309 KJN524309 KTJ524309 LDF524309 LNB524309 LWX524309 MGT524309 MQP524309 NAL524309 NKH524309 NUD524309 ODZ524309 ONV524309 OXR524309 PHN524309 PRJ524309 QBF524309 QLB524309 QUX524309 RET524309 ROP524309 RYL524309 SIH524309 SSD524309 TBZ524309 TLV524309 TVR524309 UFN524309 UPJ524309 UZF524309 VJB524309 VSX524309 WCT524309 WMP524309 WWL524309 AD589845 JZ589845 TV589845 ADR589845 ANN589845 AXJ589845 BHF589845 BRB589845 CAX589845 CKT589845 CUP589845 DEL589845 DOH589845 DYD589845 EHZ589845 ERV589845 FBR589845 FLN589845 FVJ589845 GFF589845 GPB589845 GYX589845 HIT589845 HSP589845 ICL589845 IMH589845 IWD589845 JFZ589845 JPV589845 JZR589845 KJN589845 KTJ589845 LDF589845 LNB589845 LWX589845 MGT589845 MQP589845 NAL589845 NKH589845 NUD589845 ODZ589845 ONV589845 OXR589845 PHN589845 PRJ589845 QBF589845 QLB589845 QUX589845 RET589845 ROP589845 RYL589845 SIH589845 SSD589845 TBZ589845 TLV589845 TVR589845 UFN589845 UPJ589845 UZF589845 VJB589845 VSX589845 WCT589845 WMP589845 WWL589845 AD655381 JZ655381 TV655381 ADR655381 ANN655381 AXJ655381 BHF655381 BRB655381 CAX655381 CKT655381 CUP655381 DEL655381 DOH655381 DYD655381 EHZ655381 ERV655381 FBR655381 FLN655381 FVJ655381 GFF655381 GPB655381 GYX655381 HIT655381 HSP655381 ICL655381 IMH655381 IWD655381 JFZ655381 JPV655381 JZR655381 KJN655381 KTJ655381 LDF655381 LNB655381 LWX655381 MGT655381 MQP655381 NAL655381 NKH655381 NUD655381 ODZ655381 ONV655381 OXR655381 PHN655381 PRJ655381 QBF655381 QLB655381 QUX655381 RET655381 ROP655381 RYL655381 SIH655381 SSD655381 TBZ655381 TLV655381 TVR655381 UFN655381 UPJ655381 UZF655381 VJB655381 VSX655381 WCT655381 WMP655381 WWL655381 AD720917 JZ720917 TV720917 ADR720917 ANN720917 AXJ720917 BHF720917 BRB720917 CAX720917 CKT720917 CUP720917 DEL720917 DOH720917 DYD720917 EHZ720917 ERV720917 FBR720917 FLN720917 FVJ720917 GFF720917 GPB720917 GYX720917 HIT720917 HSP720917 ICL720917 IMH720917 IWD720917 JFZ720917 JPV720917 JZR720917 KJN720917 KTJ720917 LDF720917 LNB720917 LWX720917 MGT720917 MQP720917 NAL720917 NKH720917 NUD720917 ODZ720917 ONV720917 OXR720917 PHN720917 PRJ720917 QBF720917 QLB720917 QUX720917 RET720917 ROP720917 RYL720917 SIH720917 SSD720917 TBZ720917 TLV720917 TVR720917 UFN720917 UPJ720917 UZF720917 VJB720917 VSX720917 WCT720917 WMP720917 WWL720917 AD786453 JZ786453 TV786453 ADR786453 ANN786453 AXJ786453 BHF786453 BRB786453 CAX786453 CKT786453 CUP786453 DEL786453 DOH786453 DYD786453 EHZ786453 ERV786453 FBR786453 FLN786453 FVJ786453 GFF786453 GPB786453 GYX786453 HIT786453 HSP786453 ICL786453 IMH786453 IWD786453 JFZ786453 JPV786453 JZR786453 KJN786453 KTJ786453 LDF786453 LNB786453 LWX786453 MGT786453 MQP786453 NAL786453 NKH786453 NUD786453 ODZ786453 ONV786453 OXR786453 PHN786453 PRJ786453 QBF786453 QLB786453 QUX786453 RET786453 ROP786453 RYL786453 SIH786453 SSD786453 TBZ786453 TLV786453 TVR786453 UFN786453 UPJ786453 UZF786453 VJB786453 VSX786453 WCT786453 WMP786453 WWL786453 AD851989 JZ851989 TV851989 ADR851989 ANN851989 AXJ851989 BHF851989 BRB851989 CAX851989 CKT851989 CUP851989 DEL851989 DOH851989 DYD851989 EHZ851989 ERV851989 FBR851989 FLN851989 FVJ851989 GFF851989 GPB851989 GYX851989 HIT851989 HSP851989 ICL851989 IMH851989 IWD851989 JFZ851989 JPV851989 JZR851989 KJN851989 KTJ851989 LDF851989 LNB851989 LWX851989 MGT851989 MQP851989 NAL851989 NKH851989 NUD851989 ODZ851989 ONV851989 OXR851989 PHN851989 PRJ851989 QBF851989 QLB851989 QUX851989 RET851989 ROP851989 RYL851989 SIH851989 SSD851989 TBZ851989 TLV851989 TVR851989 UFN851989 UPJ851989 UZF851989 VJB851989 VSX851989 WCT851989 WMP851989 WWL851989 AD917525 JZ917525 TV917525 ADR917525 ANN917525 AXJ917525 BHF917525 BRB917525 CAX917525 CKT917525 CUP917525 DEL917525 DOH917525 DYD917525 EHZ917525 ERV917525 FBR917525 FLN917525 FVJ917525 GFF917525 GPB917525 GYX917525 HIT917525 HSP917525 ICL917525 IMH917525 IWD917525 JFZ917525 JPV917525 JZR917525 KJN917525 KTJ917525 LDF917525 LNB917525 LWX917525 MGT917525 MQP917525 NAL917525 NKH917525 NUD917525 ODZ917525 ONV917525 OXR917525 PHN917525 PRJ917525 QBF917525 QLB917525 QUX917525 RET917525 ROP917525 RYL917525 SIH917525 SSD917525 TBZ917525 TLV917525 TVR917525 UFN917525 UPJ917525 UZF917525 VJB917525 VSX917525 WCT917525 WMP917525 WWL917525 AD983061 JZ983061 TV983061 ADR983061 ANN983061 AXJ983061 BHF983061 BRB983061 CAX983061 CKT983061 CUP983061 DEL983061 DOH983061 DYD983061 EHZ983061 ERV983061 FBR983061 FLN983061 FVJ983061 GFF983061 GPB983061 GYX983061 HIT983061 HSP983061 ICL983061 IMH983061 IWD983061 JFZ983061 JPV983061 JZR983061 KJN983061 KTJ983061 LDF983061 LNB983061 LWX983061 MGT983061 MQP983061 NAL983061 NKH983061 NUD983061 ODZ983061 ONV983061 OXR983061 PHN983061 PRJ983061 QBF983061 QLB983061 QUX983061 RET983061 ROP983061 RYL983061 SIH983061 SSD983061 TBZ983061 TLV983061 TVR983061 UFN983061 UPJ983061 UZF983061 VJB983061 VSX983061 WCT983061 WMP983061 WWL983061 AF46:AF47 KB46:KB47 TX46:TX47 ADT46:ADT47 ANP46:ANP47 AXL46:AXL47 BHH46:BHH47 BRD46:BRD47 CAZ46:CAZ47 CKV46:CKV47 CUR46:CUR47 DEN46:DEN47 DOJ46:DOJ47 DYF46:DYF47 EIB46:EIB47 ERX46:ERX47 FBT46:FBT47 FLP46:FLP47 FVL46:FVL47 GFH46:GFH47 GPD46:GPD47 GYZ46:GYZ47 HIV46:HIV47 HSR46:HSR47 ICN46:ICN47 IMJ46:IMJ47 IWF46:IWF47 JGB46:JGB47 JPX46:JPX47 JZT46:JZT47 KJP46:KJP47 KTL46:KTL47 LDH46:LDH47 LND46:LND47 LWZ46:LWZ47 MGV46:MGV47 MQR46:MQR47 NAN46:NAN47 NKJ46:NKJ47 NUF46:NUF47 OEB46:OEB47 ONX46:ONX47 OXT46:OXT47 PHP46:PHP47 PRL46:PRL47 QBH46:QBH47 QLD46:QLD47 QUZ46:QUZ47 REV46:REV47 ROR46:ROR47 RYN46:RYN47 SIJ46:SIJ47 SSF46:SSF47 TCB46:TCB47 TLX46:TLX47 TVT46:TVT47 UFP46:UFP47 UPL46:UPL47 UZH46:UZH47 VJD46:VJD47 VSZ46:VSZ47 WCV46:WCV47 WMR46:WMR47 WWN46:WWN47 AF65580:AF65581 KB65580:KB65581 TX65580:TX65581 ADT65580:ADT65581 ANP65580:ANP65581 AXL65580:AXL65581 BHH65580:BHH65581 BRD65580:BRD65581 CAZ65580:CAZ65581 CKV65580:CKV65581 CUR65580:CUR65581 DEN65580:DEN65581 DOJ65580:DOJ65581 DYF65580:DYF65581 EIB65580:EIB65581 ERX65580:ERX65581 FBT65580:FBT65581 FLP65580:FLP65581 FVL65580:FVL65581 GFH65580:GFH65581 GPD65580:GPD65581 GYZ65580:GYZ65581 HIV65580:HIV65581 HSR65580:HSR65581 ICN65580:ICN65581 IMJ65580:IMJ65581 IWF65580:IWF65581 JGB65580:JGB65581 JPX65580:JPX65581 JZT65580:JZT65581 KJP65580:KJP65581 KTL65580:KTL65581 LDH65580:LDH65581 LND65580:LND65581 LWZ65580:LWZ65581 MGV65580:MGV65581 MQR65580:MQR65581 NAN65580:NAN65581 NKJ65580:NKJ65581 NUF65580:NUF65581 OEB65580:OEB65581 ONX65580:ONX65581 OXT65580:OXT65581 PHP65580:PHP65581 PRL65580:PRL65581 QBH65580:QBH65581 QLD65580:QLD65581 QUZ65580:QUZ65581 REV65580:REV65581 ROR65580:ROR65581 RYN65580:RYN65581 SIJ65580:SIJ65581 SSF65580:SSF65581 TCB65580:TCB65581 TLX65580:TLX65581 TVT65580:TVT65581 UFP65580:UFP65581 UPL65580:UPL65581 UZH65580:UZH65581 VJD65580:VJD65581 VSZ65580:VSZ65581 WCV65580:WCV65581 WMR65580:WMR65581 WWN65580:WWN65581 AF131116:AF131117 KB131116:KB131117 TX131116:TX131117 ADT131116:ADT131117 ANP131116:ANP131117 AXL131116:AXL131117 BHH131116:BHH131117 BRD131116:BRD131117 CAZ131116:CAZ131117 CKV131116:CKV131117 CUR131116:CUR131117 DEN131116:DEN131117 DOJ131116:DOJ131117 DYF131116:DYF131117 EIB131116:EIB131117 ERX131116:ERX131117 FBT131116:FBT131117 FLP131116:FLP131117 FVL131116:FVL131117 GFH131116:GFH131117 GPD131116:GPD131117 GYZ131116:GYZ131117 HIV131116:HIV131117 HSR131116:HSR131117 ICN131116:ICN131117 IMJ131116:IMJ131117 IWF131116:IWF131117 JGB131116:JGB131117 JPX131116:JPX131117 JZT131116:JZT131117 KJP131116:KJP131117 KTL131116:KTL131117 LDH131116:LDH131117 LND131116:LND131117 LWZ131116:LWZ131117 MGV131116:MGV131117 MQR131116:MQR131117 NAN131116:NAN131117 NKJ131116:NKJ131117 NUF131116:NUF131117 OEB131116:OEB131117 ONX131116:ONX131117 OXT131116:OXT131117 PHP131116:PHP131117 PRL131116:PRL131117 QBH131116:QBH131117 QLD131116:QLD131117 QUZ131116:QUZ131117 REV131116:REV131117 ROR131116:ROR131117 RYN131116:RYN131117 SIJ131116:SIJ131117 SSF131116:SSF131117 TCB131116:TCB131117 TLX131116:TLX131117 TVT131116:TVT131117 UFP131116:UFP131117 UPL131116:UPL131117 UZH131116:UZH131117 VJD131116:VJD131117 VSZ131116:VSZ131117 WCV131116:WCV131117 WMR131116:WMR131117 WWN131116:WWN131117 AF196652:AF196653 KB196652:KB196653 TX196652:TX196653 ADT196652:ADT196653 ANP196652:ANP196653 AXL196652:AXL196653 BHH196652:BHH196653 BRD196652:BRD196653 CAZ196652:CAZ196653 CKV196652:CKV196653 CUR196652:CUR196653 DEN196652:DEN196653 DOJ196652:DOJ196653 DYF196652:DYF196653 EIB196652:EIB196653 ERX196652:ERX196653 FBT196652:FBT196653 FLP196652:FLP196653 FVL196652:FVL196653 GFH196652:GFH196653 GPD196652:GPD196653 GYZ196652:GYZ196653 HIV196652:HIV196653 HSR196652:HSR196653 ICN196652:ICN196653 IMJ196652:IMJ196653 IWF196652:IWF196653 JGB196652:JGB196653 JPX196652:JPX196653 JZT196652:JZT196653 KJP196652:KJP196653 KTL196652:KTL196653 LDH196652:LDH196653 LND196652:LND196653 LWZ196652:LWZ196653 MGV196652:MGV196653 MQR196652:MQR196653 NAN196652:NAN196653 NKJ196652:NKJ196653 NUF196652:NUF196653 OEB196652:OEB196653 ONX196652:ONX196653 OXT196652:OXT196653 PHP196652:PHP196653 PRL196652:PRL196653 QBH196652:QBH196653 QLD196652:QLD196653 QUZ196652:QUZ196653 REV196652:REV196653 ROR196652:ROR196653 RYN196652:RYN196653 SIJ196652:SIJ196653 SSF196652:SSF196653 TCB196652:TCB196653 TLX196652:TLX196653 TVT196652:TVT196653 UFP196652:UFP196653 UPL196652:UPL196653 UZH196652:UZH196653 VJD196652:VJD196653 VSZ196652:VSZ196653 WCV196652:WCV196653 WMR196652:WMR196653 WWN196652:WWN196653 AF262188:AF262189 KB262188:KB262189 TX262188:TX262189 ADT262188:ADT262189 ANP262188:ANP262189 AXL262188:AXL262189 BHH262188:BHH262189 BRD262188:BRD262189 CAZ262188:CAZ262189 CKV262188:CKV262189 CUR262188:CUR262189 DEN262188:DEN262189 DOJ262188:DOJ262189 DYF262188:DYF262189 EIB262188:EIB262189 ERX262188:ERX262189 FBT262188:FBT262189 FLP262188:FLP262189 FVL262188:FVL262189 GFH262188:GFH262189 GPD262188:GPD262189 GYZ262188:GYZ262189 HIV262188:HIV262189 HSR262188:HSR262189 ICN262188:ICN262189 IMJ262188:IMJ262189 IWF262188:IWF262189 JGB262188:JGB262189 JPX262188:JPX262189 JZT262188:JZT262189 KJP262188:KJP262189 KTL262188:KTL262189 LDH262188:LDH262189 LND262188:LND262189 LWZ262188:LWZ262189 MGV262188:MGV262189 MQR262188:MQR262189 NAN262188:NAN262189 NKJ262188:NKJ262189 NUF262188:NUF262189 OEB262188:OEB262189 ONX262188:ONX262189 OXT262188:OXT262189 PHP262188:PHP262189 PRL262188:PRL262189 QBH262188:QBH262189 QLD262188:QLD262189 QUZ262188:QUZ262189 REV262188:REV262189 ROR262188:ROR262189 RYN262188:RYN262189 SIJ262188:SIJ262189 SSF262188:SSF262189 TCB262188:TCB262189 TLX262188:TLX262189 TVT262188:TVT262189 UFP262188:UFP262189 UPL262188:UPL262189 UZH262188:UZH262189 VJD262188:VJD262189 VSZ262188:VSZ262189 WCV262188:WCV262189 WMR262188:WMR262189 WWN262188:WWN262189 AF327724:AF327725 KB327724:KB327725 TX327724:TX327725 ADT327724:ADT327725 ANP327724:ANP327725 AXL327724:AXL327725 BHH327724:BHH327725 BRD327724:BRD327725 CAZ327724:CAZ327725 CKV327724:CKV327725 CUR327724:CUR327725 DEN327724:DEN327725 DOJ327724:DOJ327725 DYF327724:DYF327725 EIB327724:EIB327725 ERX327724:ERX327725 FBT327724:FBT327725 FLP327724:FLP327725 FVL327724:FVL327725 GFH327724:GFH327725 GPD327724:GPD327725 GYZ327724:GYZ327725 HIV327724:HIV327725 HSR327724:HSR327725 ICN327724:ICN327725 IMJ327724:IMJ327725 IWF327724:IWF327725 JGB327724:JGB327725 JPX327724:JPX327725 JZT327724:JZT327725 KJP327724:KJP327725 KTL327724:KTL327725 LDH327724:LDH327725 LND327724:LND327725 LWZ327724:LWZ327725 MGV327724:MGV327725 MQR327724:MQR327725 NAN327724:NAN327725 NKJ327724:NKJ327725 NUF327724:NUF327725 OEB327724:OEB327725 ONX327724:ONX327725 OXT327724:OXT327725 PHP327724:PHP327725 PRL327724:PRL327725 QBH327724:QBH327725 QLD327724:QLD327725 QUZ327724:QUZ327725 REV327724:REV327725 ROR327724:ROR327725 RYN327724:RYN327725 SIJ327724:SIJ327725 SSF327724:SSF327725 TCB327724:TCB327725 TLX327724:TLX327725 TVT327724:TVT327725 UFP327724:UFP327725 UPL327724:UPL327725 UZH327724:UZH327725 VJD327724:VJD327725 VSZ327724:VSZ327725 WCV327724:WCV327725 WMR327724:WMR327725 WWN327724:WWN327725 AF393260:AF393261 KB393260:KB393261 TX393260:TX393261 ADT393260:ADT393261 ANP393260:ANP393261 AXL393260:AXL393261 BHH393260:BHH393261 BRD393260:BRD393261 CAZ393260:CAZ393261 CKV393260:CKV393261 CUR393260:CUR393261 DEN393260:DEN393261 DOJ393260:DOJ393261 DYF393260:DYF393261 EIB393260:EIB393261 ERX393260:ERX393261 FBT393260:FBT393261 FLP393260:FLP393261 FVL393260:FVL393261 GFH393260:GFH393261 GPD393260:GPD393261 GYZ393260:GYZ393261 HIV393260:HIV393261 HSR393260:HSR393261 ICN393260:ICN393261 IMJ393260:IMJ393261 IWF393260:IWF393261 JGB393260:JGB393261 JPX393260:JPX393261 JZT393260:JZT393261 KJP393260:KJP393261 KTL393260:KTL393261 LDH393260:LDH393261 LND393260:LND393261 LWZ393260:LWZ393261 MGV393260:MGV393261 MQR393260:MQR393261 NAN393260:NAN393261 NKJ393260:NKJ393261 NUF393260:NUF393261 OEB393260:OEB393261 ONX393260:ONX393261 OXT393260:OXT393261 PHP393260:PHP393261 PRL393260:PRL393261 QBH393260:QBH393261 QLD393260:QLD393261 QUZ393260:QUZ393261 REV393260:REV393261 ROR393260:ROR393261 RYN393260:RYN393261 SIJ393260:SIJ393261 SSF393260:SSF393261 TCB393260:TCB393261 TLX393260:TLX393261 TVT393260:TVT393261 UFP393260:UFP393261 UPL393260:UPL393261 UZH393260:UZH393261 VJD393260:VJD393261 VSZ393260:VSZ393261 WCV393260:WCV393261 WMR393260:WMR393261 WWN393260:WWN393261 AF458796:AF458797 KB458796:KB458797 TX458796:TX458797 ADT458796:ADT458797 ANP458796:ANP458797 AXL458796:AXL458797 BHH458796:BHH458797 BRD458796:BRD458797 CAZ458796:CAZ458797 CKV458796:CKV458797 CUR458796:CUR458797 DEN458796:DEN458797 DOJ458796:DOJ458797 DYF458796:DYF458797 EIB458796:EIB458797 ERX458796:ERX458797 FBT458796:FBT458797 FLP458796:FLP458797 FVL458796:FVL458797 GFH458796:GFH458797 GPD458796:GPD458797 GYZ458796:GYZ458797 HIV458796:HIV458797 HSR458796:HSR458797 ICN458796:ICN458797 IMJ458796:IMJ458797 IWF458796:IWF458797 JGB458796:JGB458797 JPX458796:JPX458797 JZT458796:JZT458797 KJP458796:KJP458797 KTL458796:KTL458797 LDH458796:LDH458797 LND458796:LND458797 LWZ458796:LWZ458797 MGV458796:MGV458797 MQR458796:MQR458797 NAN458796:NAN458797 NKJ458796:NKJ458797 NUF458796:NUF458797 OEB458796:OEB458797 ONX458796:ONX458797 OXT458796:OXT458797 PHP458796:PHP458797 PRL458796:PRL458797 QBH458796:QBH458797 QLD458796:QLD458797 QUZ458796:QUZ458797 REV458796:REV458797 ROR458796:ROR458797 RYN458796:RYN458797 SIJ458796:SIJ458797 SSF458796:SSF458797 TCB458796:TCB458797 TLX458796:TLX458797 TVT458796:TVT458797 UFP458796:UFP458797 UPL458796:UPL458797 UZH458796:UZH458797 VJD458796:VJD458797 VSZ458796:VSZ458797 WCV458796:WCV458797 WMR458796:WMR458797 WWN458796:WWN458797 AF524332:AF524333 KB524332:KB524333 TX524332:TX524333 ADT524332:ADT524333 ANP524332:ANP524333 AXL524332:AXL524333 BHH524332:BHH524333 BRD524332:BRD524333 CAZ524332:CAZ524333 CKV524332:CKV524333 CUR524332:CUR524333 DEN524332:DEN524333 DOJ524332:DOJ524333 DYF524332:DYF524333 EIB524332:EIB524333 ERX524332:ERX524333 FBT524332:FBT524333 FLP524332:FLP524333 FVL524332:FVL524333 GFH524332:GFH524333 GPD524332:GPD524333 GYZ524332:GYZ524333 HIV524332:HIV524333 HSR524332:HSR524333 ICN524332:ICN524333 IMJ524332:IMJ524333 IWF524332:IWF524333 JGB524332:JGB524333 JPX524332:JPX524333 JZT524332:JZT524333 KJP524332:KJP524333 KTL524332:KTL524333 LDH524332:LDH524333 LND524332:LND524333 LWZ524332:LWZ524333 MGV524332:MGV524333 MQR524332:MQR524333 NAN524332:NAN524333 NKJ524332:NKJ524333 NUF524332:NUF524333 OEB524332:OEB524333 ONX524332:ONX524333 OXT524332:OXT524333 PHP524332:PHP524333 PRL524332:PRL524333 QBH524332:QBH524333 QLD524332:QLD524333 QUZ524332:QUZ524333 REV524332:REV524333 ROR524332:ROR524333 RYN524332:RYN524333 SIJ524332:SIJ524333 SSF524332:SSF524333 TCB524332:TCB524333 TLX524332:TLX524333 TVT524332:TVT524333 UFP524332:UFP524333 UPL524332:UPL524333 UZH524332:UZH524333 VJD524332:VJD524333 VSZ524332:VSZ524333 WCV524332:WCV524333 WMR524332:WMR524333 WWN524332:WWN524333 AF589868:AF589869 KB589868:KB589869 TX589868:TX589869 ADT589868:ADT589869 ANP589868:ANP589869 AXL589868:AXL589869 BHH589868:BHH589869 BRD589868:BRD589869 CAZ589868:CAZ589869 CKV589868:CKV589869 CUR589868:CUR589869 DEN589868:DEN589869 DOJ589868:DOJ589869 DYF589868:DYF589869 EIB589868:EIB589869 ERX589868:ERX589869 FBT589868:FBT589869 FLP589868:FLP589869 FVL589868:FVL589869 GFH589868:GFH589869 GPD589868:GPD589869 GYZ589868:GYZ589869 HIV589868:HIV589869 HSR589868:HSR589869 ICN589868:ICN589869 IMJ589868:IMJ589869 IWF589868:IWF589869 JGB589868:JGB589869 JPX589868:JPX589869 JZT589868:JZT589869 KJP589868:KJP589869 KTL589868:KTL589869 LDH589868:LDH589869 LND589868:LND589869 LWZ589868:LWZ589869 MGV589868:MGV589869 MQR589868:MQR589869 NAN589868:NAN589869 NKJ589868:NKJ589869 NUF589868:NUF589869 OEB589868:OEB589869 ONX589868:ONX589869 OXT589868:OXT589869 PHP589868:PHP589869 PRL589868:PRL589869 QBH589868:QBH589869 QLD589868:QLD589869 QUZ589868:QUZ589869 REV589868:REV589869 ROR589868:ROR589869 RYN589868:RYN589869 SIJ589868:SIJ589869 SSF589868:SSF589869 TCB589868:TCB589869 TLX589868:TLX589869 TVT589868:TVT589869 UFP589868:UFP589869 UPL589868:UPL589869 UZH589868:UZH589869 VJD589868:VJD589869 VSZ589868:VSZ589869 WCV589868:WCV589869 WMR589868:WMR589869 WWN589868:WWN589869 AF655404:AF655405 KB655404:KB655405 TX655404:TX655405 ADT655404:ADT655405 ANP655404:ANP655405 AXL655404:AXL655405 BHH655404:BHH655405 BRD655404:BRD655405 CAZ655404:CAZ655405 CKV655404:CKV655405 CUR655404:CUR655405 DEN655404:DEN655405 DOJ655404:DOJ655405 DYF655404:DYF655405 EIB655404:EIB655405 ERX655404:ERX655405 FBT655404:FBT655405 FLP655404:FLP655405 FVL655404:FVL655405 GFH655404:GFH655405 GPD655404:GPD655405 GYZ655404:GYZ655405 HIV655404:HIV655405 HSR655404:HSR655405 ICN655404:ICN655405 IMJ655404:IMJ655405 IWF655404:IWF655405 JGB655404:JGB655405 JPX655404:JPX655405 JZT655404:JZT655405 KJP655404:KJP655405 KTL655404:KTL655405 LDH655404:LDH655405 LND655404:LND655405 LWZ655404:LWZ655405 MGV655404:MGV655405 MQR655404:MQR655405 NAN655404:NAN655405 NKJ655404:NKJ655405 NUF655404:NUF655405 OEB655404:OEB655405 ONX655404:ONX655405 OXT655404:OXT655405 PHP655404:PHP655405 PRL655404:PRL655405 QBH655404:QBH655405 QLD655404:QLD655405 QUZ655404:QUZ655405 REV655404:REV655405 ROR655404:ROR655405 RYN655404:RYN655405 SIJ655404:SIJ655405 SSF655404:SSF655405 TCB655404:TCB655405 TLX655404:TLX655405 TVT655404:TVT655405 UFP655404:UFP655405 UPL655404:UPL655405 UZH655404:UZH655405 VJD655404:VJD655405 VSZ655404:VSZ655405 WCV655404:WCV655405 WMR655404:WMR655405 WWN655404:WWN655405 AF720940:AF720941 KB720940:KB720941 TX720940:TX720941 ADT720940:ADT720941 ANP720940:ANP720941 AXL720940:AXL720941 BHH720940:BHH720941 BRD720940:BRD720941 CAZ720940:CAZ720941 CKV720940:CKV720941 CUR720940:CUR720941 DEN720940:DEN720941 DOJ720940:DOJ720941 DYF720940:DYF720941 EIB720940:EIB720941 ERX720940:ERX720941 FBT720940:FBT720941 FLP720940:FLP720941 FVL720940:FVL720941 GFH720940:GFH720941 GPD720940:GPD720941 GYZ720940:GYZ720941 HIV720940:HIV720941 HSR720940:HSR720941 ICN720940:ICN720941 IMJ720940:IMJ720941 IWF720940:IWF720941 JGB720940:JGB720941 JPX720940:JPX720941 JZT720940:JZT720941 KJP720940:KJP720941 KTL720940:KTL720941 LDH720940:LDH720941 LND720940:LND720941 LWZ720940:LWZ720941 MGV720940:MGV720941 MQR720940:MQR720941 NAN720940:NAN720941 NKJ720940:NKJ720941 NUF720940:NUF720941 OEB720940:OEB720941 ONX720940:ONX720941 OXT720940:OXT720941 PHP720940:PHP720941 PRL720940:PRL720941 QBH720940:QBH720941 QLD720940:QLD720941 QUZ720940:QUZ720941 REV720940:REV720941 ROR720940:ROR720941 RYN720940:RYN720941 SIJ720940:SIJ720941 SSF720940:SSF720941 TCB720940:TCB720941 TLX720940:TLX720941 TVT720940:TVT720941 UFP720940:UFP720941 UPL720940:UPL720941 UZH720940:UZH720941 VJD720940:VJD720941 VSZ720940:VSZ720941 WCV720940:WCV720941 WMR720940:WMR720941 WWN720940:WWN720941 AF786476:AF786477 KB786476:KB786477 TX786476:TX786477 ADT786476:ADT786477 ANP786476:ANP786477 AXL786476:AXL786477 BHH786476:BHH786477 BRD786476:BRD786477 CAZ786476:CAZ786477 CKV786476:CKV786477 CUR786476:CUR786477 DEN786476:DEN786477 DOJ786476:DOJ786477 DYF786476:DYF786477 EIB786476:EIB786477 ERX786476:ERX786477 FBT786476:FBT786477 FLP786476:FLP786477 FVL786476:FVL786477 GFH786476:GFH786477 GPD786476:GPD786477 GYZ786476:GYZ786477 HIV786476:HIV786477 HSR786476:HSR786477 ICN786476:ICN786477 IMJ786476:IMJ786477 IWF786476:IWF786477 JGB786476:JGB786477 JPX786476:JPX786477 JZT786476:JZT786477 KJP786476:KJP786477 KTL786476:KTL786477 LDH786476:LDH786477 LND786476:LND786477 LWZ786476:LWZ786477 MGV786476:MGV786477 MQR786476:MQR786477 NAN786476:NAN786477 NKJ786476:NKJ786477 NUF786476:NUF786477 OEB786476:OEB786477 ONX786476:ONX786477 OXT786476:OXT786477 PHP786476:PHP786477 PRL786476:PRL786477 QBH786476:QBH786477 QLD786476:QLD786477 QUZ786476:QUZ786477 REV786476:REV786477 ROR786476:ROR786477 RYN786476:RYN786477 SIJ786476:SIJ786477 SSF786476:SSF786477 TCB786476:TCB786477 TLX786476:TLX786477 TVT786476:TVT786477 UFP786476:UFP786477 UPL786476:UPL786477 UZH786476:UZH786477 VJD786476:VJD786477 VSZ786476:VSZ786477 WCV786476:WCV786477 WMR786476:WMR786477 WWN786476:WWN786477 AF852012:AF852013 KB852012:KB852013 TX852012:TX852013 ADT852012:ADT852013 ANP852012:ANP852013 AXL852012:AXL852013 BHH852012:BHH852013 BRD852012:BRD852013 CAZ852012:CAZ852013 CKV852012:CKV852013 CUR852012:CUR852013 DEN852012:DEN852013 DOJ852012:DOJ852013 DYF852012:DYF852013 EIB852012:EIB852013 ERX852012:ERX852013 FBT852012:FBT852013 FLP852012:FLP852013 FVL852012:FVL852013 GFH852012:GFH852013 GPD852012:GPD852013 GYZ852012:GYZ852013 HIV852012:HIV852013 HSR852012:HSR852013 ICN852012:ICN852013 IMJ852012:IMJ852013 IWF852012:IWF852013 JGB852012:JGB852013 JPX852012:JPX852013 JZT852012:JZT852013 KJP852012:KJP852013 KTL852012:KTL852013 LDH852012:LDH852013 LND852012:LND852013 LWZ852012:LWZ852013 MGV852012:MGV852013 MQR852012:MQR852013 NAN852012:NAN852013 NKJ852012:NKJ852013 NUF852012:NUF852013 OEB852012:OEB852013 ONX852012:ONX852013 OXT852012:OXT852013 PHP852012:PHP852013 PRL852012:PRL852013 QBH852012:QBH852013 QLD852012:QLD852013 QUZ852012:QUZ852013 REV852012:REV852013 ROR852012:ROR852013 RYN852012:RYN852013 SIJ852012:SIJ852013 SSF852012:SSF852013 TCB852012:TCB852013 TLX852012:TLX852013 TVT852012:TVT852013 UFP852012:UFP852013 UPL852012:UPL852013 UZH852012:UZH852013 VJD852012:VJD852013 VSZ852012:VSZ852013 WCV852012:WCV852013 WMR852012:WMR852013 WWN852012:WWN852013 AF917548:AF917549 KB917548:KB917549 TX917548:TX917549 ADT917548:ADT917549 ANP917548:ANP917549 AXL917548:AXL917549 BHH917548:BHH917549 BRD917548:BRD917549 CAZ917548:CAZ917549 CKV917548:CKV917549 CUR917548:CUR917549 DEN917548:DEN917549 DOJ917548:DOJ917549 DYF917548:DYF917549 EIB917548:EIB917549 ERX917548:ERX917549 FBT917548:FBT917549 FLP917548:FLP917549 FVL917548:FVL917549 GFH917548:GFH917549 GPD917548:GPD917549 GYZ917548:GYZ917549 HIV917548:HIV917549 HSR917548:HSR917549 ICN917548:ICN917549 IMJ917548:IMJ917549 IWF917548:IWF917549 JGB917548:JGB917549 JPX917548:JPX917549 JZT917548:JZT917549 KJP917548:KJP917549 KTL917548:KTL917549 LDH917548:LDH917549 LND917548:LND917549 LWZ917548:LWZ917549 MGV917548:MGV917549 MQR917548:MQR917549 NAN917548:NAN917549 NKJ917548:NKJ917549 NUF917548:NUF917549 OEB917548:OEB917549 ONX917548:ONX917549 OXT917548:OXT917549 PHP917548:PHP917549 PRL917548:PRL917549 QBH917548:QBH917549 QLD917548:QLD917549 QUZ917548:QUZ917549 REV917548:REV917549 ROR917548:ROR917549 RYN917548:RYN917549 SIJ917548:SIJ917549 SSF917548:SSF917549 TCB917548:TCB917549 TLX917548:TLX917549 TVT917548:TVT917549 UFP917548:UFP917549 UPL917548:UPL917549 UZH917548:UZH917549 VJD917548:VJD917549 VSZ917548:VSZ917549 WCV917548:WCV917549 WMR917548:WMR917549 WWN917548:WWN917549 AF983084:AF983085 KB983084:KB983085 TX983084:TX983085 ADT983084:ADT983085 ANP983084:ANP983085 AXL983084:AXL983085 BHH983084:BHH983085 BRD983084:BRD983085 CAZ983084:CAZ983085 CKV983084:CKV983085 CUR983084:CUR983085 DEN983084:DEN983085 DOJ983084:DOJ983085 DYF983084:DYF983085 EIB983084:EIB983085 ERX983084:ERX983085 FBT983084:FBT983085 FLP983084:FLP983085 FVL983084:FVL983085 GFH983084:GFH983085 GPD983084:GPD983085 GYZ983084:GYZ983085 HIV983084:HIV983085 HSR983084:HSR983085 ICN983084:ICN983085 IMJ983084:IMJ983085 IWF983084:IWF983085 JGB983084:JGB983085 JPX983084:JPX983085 JZT983084:JZT983085 KJP983084:KJP983085 KTL983084:KTL983085 LDH983084:LDH983085 LND983084:LND983085 LWZ983084:LWZ983085 MGV983084:MGV983085 MQR983084:MQR983085 NAN983084:NAN983085 NKJ983084:NKJ983085 NUF983084:NUF983085 OEB983084:OEB983085 ONX983084:ONX983085 OXT983084:OXT983085 PHP983084:PHP983085 PRL983084:PRL983085 QBH983084:QBH983085 QLD983084:QLD983085 QUZ983084:QUZ983085 REV983084:REV983085 ROR983084:ROR983085 RYN983084:RYN983085 SIJ983084:SIJ983085 SSF983084:SSF983085 TCB983084:TCB983085 TLX983084:TLX983085 TVT983084:TVT983085 UFP983084:UFP983085 UPL983084:UPL983085 UZH983084:UZH983085 VJD983084:VJD983085 VSZ983084:VSZ983085 WCV983084:WCV983085 WMR983084:WMR983085 WWN983084:WWN983085 AF30 KB30 TX30 ADT30 ANP30 AXL30 BHH30 BRD30 CAZ30 CKV30 CUR30 DEN30 DOJ30 DYF30 EIB30 ERX30 FBT30 FLP30 FVL30 GFH30 GPD30 GYZ30 HIV30 HSR30 ICN30 IMJ30 IWF30 JGB30 JPX30 JZT30 KJP30 KTL30 LDH30 LND30 LWZ30 MGV30 MQR30 NAN30 NKJ30 NUF30 OEB30 ONX30 OXT30 PHP30 PRL30 QBH30 QLD30 QUZ30 REV30 ROR30 RYN30 SIJ30 SSF30 TCB30 TLX30 TVT30 UFP30 UPL30 UZH30 VJD30 VSZ30 WCV30 WMR30 WWN30 AF65564 KB65564 TX65564 ADT65564 ANP65564 AXL65564 BHH65564 BRD65564 CAZ65564 CKV65564 CUR65564 DEN65564 DOJ65564 DYF65564 EIB65564 ERX65564 FBT65564 FLP65564 FVL65564 GFH65564 GPD65564 GYZ65564 HIV65564 HSR65564 ICN65564 IMJ65564 IWF65564 JGB65564 JPX65564 JZT65564 KJP65564 KTL65564 LDH65564 LND65564 LWZ65564 MGV65564 MQR65564 NAN65564 NKJ65564 NUF65564 OEB65564 ONX65564 OXT65564 PHP65564 PRL65564 QBH65564 QLD65564 QUZ65564 REV65564 ROR65564 RYN65564 SIJ65564 SSF65564 TCB65564 TLX65564 TVT65564 UFP65564 UPL65564 UZH65564 VJD65564 VSZ65564 WCV65564 WMR65564 WWN65564 AF131100 KB131100 TX131100 ADT131100 ANP131100 AXL131100 BHH131100 BRD131100 CAZ131100 CKV131100 CUR131100 DEN131100 DOJ131100 DYF131100 EIB131100 ERX131100 FBT131100 FLP131100 FVL131100 GFH131100 GPD131100 GYZ131100 HIV131100 HSR131100 ICN131100 IMJ131100 IWF131100 JGB131100 JPX131100 JZT131100 KJP131100 KTL131100 LDH131100 LND131100 LWZ131100 MGV131100 MQR131100 NAN131100 NKJ131100 NUF131100 OEB131100 ONX131100 OXT131100 PHP131100 PRL131100 QBH131100 QLD131100 QUZ131100 REV131100 ROR131100 RYN131100 SIJ131100 SSF131100 TCB131100 TLX131100 TVT131100 UFP131100 UPL131100 UZH131100 VJD131100 VSZ131100 WCV131100 WMR131100 WWN131100 AF196636 KB196636 TX196636 ADT196636 ANP196636 AXL196636 BHH196636 BRD196636 CAZ196636 CKV196636 CUR196636 DEN196636 DOJ196636 DYF196636 EIB196636 ERX196636 FBT196636 FLP196636 FVL196636 GFH196636 GPD196636 GYZ196636 HIV196636 HSR196636 ICN196636 IMJ196636 IWF196636 JGB196636 JPX196636 JZT196636 KJP196636 KTL196636 LDH196636 LND196636 LWZ196636 MGV196636 MQR196636 NAN196636 NKJ196636 NUF196636 OEB196636 ONX196636 OXT196636 PHP196636 PRL196636 QBH196636 QLD196636 QUZ196636 REV196636 ROR196636 RYN196636 SIJ196636 SSF196636 TCB196636 TLX196636 TVT196636 UFP196636 UPL196636 UZH196636 VJD196636 VSZ196636 WCV196636 WMR196636 WWN196636 AF262172 KB262172 TX262172 ADT262172 ANP262172 AXL262172 BHH262172 BRD262172 CAZ262172 CKV262172 CUR262172 DEN262172 DOJ262172 DYF262172 EIB262172 ERX262172 FBT262172 FLP262172 FVL262172 GFH262172 GPD262172 GYZ262172 HIV262172 HSR262172 ICN262172 IMJ262172 IWF262172 JGB262172 JPX262172 JZT262172 KJP262172 KTL262172 LDH262172 LND262172 LWZ262172 MGV262172 MQR262172 NAN262172 NKJ262172 NUF262172 OEB262172 ONX262172 OXT262172 PHP262172 PRL262172 QBH262172 QLD262172 QUZ262172 REV262172 ROR262172 RYN262172 SIJ262172 SSF262172 TCB262172 TLX262172 TVT262172 UFP262172 UPL262172 UZH262172 VJD262172 VSZ262172 WCV262172 WMR262172 WWN262172 AF327708 KB327708 TX327708 ADT327708 ANP327708 AXL327708 BHH327708 BRD327708 CAZ327708 CKV327708 CUR327708 DEN327708 DOJ327708 DYF327708 EIB327708 ERX327708 FBT327708 FLP327708 FVL327708 GFH327708 GPD327708 GYZ327708 HIV327708 HSR327708 ICN327708 IMJ327708 IWF327708 JGB327708 JPX327708 JZT327708 KJP327708 KTL327708 LDH327708 LND327708 LWZ327708 MGV327708 MQR327708 NAN327708 NKJ327708 NUF327708 OEB327708 ONX327708 OXT327708 PHP327708 PRL327708 QBH327708 QLD327708 QUZ327708 REV327708 ROR327708 RYN327708 SIJ327708 SSF327708 TCB327708 TLX327708 TVT327708 UFP327708 UPL327708 UZH327708 VJD327708 VSZ327708 WCV327708 WMR327708 WWN327708 AF393244 KB393244 TX393244 ADT393244 ANP393244 AXL393244 BHH393244 BRD393244 CAZ393244 CKV393244 CUR393244 DEN393244 DOJ393244 DYF393244 EIB393244 ERX393244 FBT393244 FLP393244 FVL393244 GFH393244 GPD393244 GYZ393244 HIV393244 HSR393244 ICN393244 IMJ393244 IWF393244 JGB393244 JPX393244 JZT393244 KJP393244 KTL393244 LDH393244 LND393244 LWZ393244 MGV393244 MQR393244 NAN393244 NKJ393244 NUF393244 OEB393244 ONX393244 OXT393244 PHP393244 PRL393244 QBH393244 QLD393244 QUZ393244 REV393244 ROR393244 RYN393244 SIJ393244 SSF393244 TCB393244 TLX393244 TVT393244 UFP393244 UPL393244 UZH393244 VJD393244 VSZ393244 WCV393244 WMR393244 WWN393244 AF458780 KB458780 TX458780 ADT458780 ANP458780 AXL458780 BHH458780 BRD458780 CAZ458780 CKV458780 CUR458780 DEN458780 DOJ458780 DYF458780 EIB458780 ERX458780 FBT458780 FLP458780 FVL458780 GFH458780 GPD458780 GYZ458780 HIV458780 HSR458780 ICN458780 IMJ458780 IWF458780 JGB458780 JPX458780 JZT458780 KJP458780 KTL458780 LDH458780 LND458780 LWZ458780 MGV458780 MQR458780 NAN458780 NKJ458780 NUF458780 OEB458780 ONX458780 OXT458780 PHP458780 PRL458780 QBH458780 QLD458780 QUZ458780 REV458780 ROR458780 RYN458780 SIJ458780 SSF458780 TCB458780 TLX458780 TVT458780 UFP458780 UPL458780 UZH458780 VJD458780 VSZ458780 WCV458780 WMR458780 WWN458780 AF524316 KB524316 TX524316 ADT524316 ANP524316 AXL524316 BHH524316 BRD524316 CAZ524316 CKV524316 CUR524316 DEN524316 DOJ524316 DYF524316 EIB524316 ERX524316 FBT524316 FLP524316 FVL524316 GFH524316 GPD524316 GYZ524316 HIV524316 HSR524316 ICN524316 IMJ524316 IWF524316 JGB524316 JPX524316 JZT524316 KJP524316 KTL524316 LDH524316 LND524316 LWZ524316 MGV524316 MQR524316 NAN524316 NKJ524316 NUF524316 OEB524316 ONX524316 OXT524316 PHP524316 PRL524316 QBH524316 QLD524316 QUZ524316 REV524316 ROR524316 RYN524316 SIJ524316 SSF524316 TCB524316 TLX524316 TVT524316 UFP524316 UPL524316 UZH524316 VJD524316 VSZ524316 WCV524316 WMR524316 WWN524316 AF589852 KB589852 TX589852 ADT589852 ANP589852 AXL589852 BHH589852 BRD589852 CAZ589852 CKV589852 CUR589852 DEN589852 DOJ589852 DYF589852 EIB589852 ERX589852 FBT589852 FLP589852 FVL589852 GFH589852 GPD589852 GYZ589852 HIV589852 HSR589852 ICN589852 IMJ589852 IWF589852 JGB589852 JPX589852 JZT589852 KJP589852 KTL589852 LDH589852 LND589852 LWZ589852 MGV589852 MQR589852 NAN589852 NKJ589852 NUF589852 OEB589852 ONX589852 OXT589852 PHP589852 PRL589852 QBH589852 QLD589852 QUZ589852 REV589852 ROR589852 RYN589852 SIJ589852 SSF589852 TCB589852 TLX589852 TVT589852 UFP589852 UPL589852 UZH589852 VJD589852 VSZ589852 WCV589852 WMR589852 WWN589852 AF655388 KB655388 TX655388 ADT655388 ANP655388 AXL655388 BHH655388 BRD655388 CAZ655388 CKV655388 CUR655388 DEN655388 DOJ655388 DYF655388 EIB655388 ERX655388 FBT655388 FLP655388 FVL655388 GFH655388 GPD655388 GYZ655388 HIV655388 HSR655388 ICN655388 IMJ655388 IWF655388 JGB655388 JPX655388 JZT655388 KJP655388 KTL655388 LDH655388 LND655388 LWZ655388 MGV655388 MQR655388 NAN655388 NKJ655388 NUF655388 OEB655388 ONX655388 OXT655388 PHP655388 PRL655388 QBH655388 QLD655388 QUZ655388 REV655388 ROR655388 RYN655388 SIJ655388 SSF655388 TCB655388 TLX655388 TVT655388 UFP655388 UPL655388 UZH655388 VJD655388 VSZ655388 WCV655388 WMR655388 WWN655388 AF720924 KB720924 TX720924 ADT720924 ANP720924 AXL720924 BHH720924 BRD720924 CAZ720924 CKV720924 CUR720924 DEN720924 DOJ720924 DYF720924 EIB720924 ERX720924 FBT720924 FLP720924 FVL720924 GFH720924 GPD720924 GYZ720924 HIV720924 HSR720924 ICN720924 IMJ720924 IWF720924 JGB720924 JPX720924 JZT720924 KJP720924 KTL720924 LDH720924 LND720924 LWZ720924 MGV720924 MQR720924 NAN720924 NKJ720924 NUF720924 OEB720924 ONX720924 OXT720924 PHP720924 PRL720924 QBH720924 QLD720924 QUZ720924 REV720924 ROR720924 RYN720924 SIJ720924 SSF720924 TCB720924 TLX720924 TVT720924 UFP720924 UPL720924 UZH720924 VJD720924 VSZ720924 WCV720924 WMR720924 WWN720924 AF786460 KB786460 TX786460 ADT786460 ANP786460 AXL786460 BHH786460 BRD786460 CAZ786460 CKV786460 CUR786460 DEN786460 DOJ786460 DYF786460 EIB786460 ERX786460 FBT786460 FLP786460 FVL786460 GFH786460 GPD786460 GYZ786460 HIV786460 HSR786460 ICN786460 IMJ786460 IWF786460 JGB786460 JPX786460 JZT786460 KJP786460 KTL786460 LDH786460 LND786460 LWZ786460 MGV786460 MQR786460 NAN786460 NKJ786460 NUF786460 OEB786460 ONX786460 OXT786460 PHP786460 PRL786460 QBH786460 QLD786460 QUZ786460 REV786460 ROR786460 RYN786460 SIJ786460 SSF786460 TCB786460 TLX786460 TVT786460 UFP786460 UPL786460 UZH786460 VJD786460 VSZ786460 WCV786460 WMR786460 WWN786460 AF851996 KB851996 TX851996 ADT851996 ANP851996 AXL851996 BHH851996 BRD851996 CAZ851996 CKV851996 CUR851996 DEN851996 DOJ851996 DYF851996 EIB851996 ERX851996 FBT851996 FLP851996 FVL851996 GFH851996 GPD851996 GYZ851996 HIV851996 HSR851996 ICN851996 IMJ851996 IWF851996 JGB851996 JPX851996 JZT851996 KJP851996 KTL851996 LDH851996 LND851996 LWZ851996 MGV851996 MQR851996 NAN851996 NKJ851996 NUF851996 OEB851996 ONX851996 OXT851996 PHP851996 PRL851996 QBH851996 QLD851996 QUZ851996 REV851996 ROR851996 RYN851996 SIJ851996 SSF851996 TCB851996 TLX851996 TVT851996 UFP851996 UPL851996 UZH851996 VJD851996 VSZ851996 WCV851996 WMR851996 WWN851996 AF917532 KB917532 TX917532 ADT917532 ANP917532 AXL917532 BHH917532 BRD917532 CAZ917532 CKV917532 CUR917532 DEN917532 DOJ917532 DYF917532 EIB917532 ERX917532 FBT917532 FLP917532 FVL917532 GFH917532 GPD917532 GYZ917532 HIV917532 HSR917532 ICN917532 IMJ917532 IWF917532 JGB917532 JPX917532 JZT917532 KJP917532 KTL917532 LDH917532 LND917532 LWZ917532 MGV917532 MQR917532 NAN917532 NKJ917532 NUF917532 OEB917532 ONX917532 OXT917532 PHP917532 PRL917532 QBH917532 QLD917532 QUZ917532 REV917532 ROR917532 RYN917532 SIJ917532 SSF917532 TCB917532 TLX917532 TVT917532 UFP917532 UPL917532 UZH917532 VJD917532 VSZ917532 WCV917532 WMR917532 WWN917532 AF983068 KB983068 TX983068 ADT983068 ANP983068 AXL983068 BHH983068 BRD983068 CAZ983068 CKV983068 CUR983068 DEN983068 DOJ983068 DYF983068 EIB983068 ERX983068 FBT983068 FLP983068 FVL983068 GFH983068 GPD983068 GYZ983068 HIV983068 HSR983068 ICN983068 IMJ983068 IWF983068 JGB983068 JPX983068 JZT983068 KJP983068 KTL983068 LDH983068 LND983068 LWZ983068 MGV983068 MQR983068 NAN983068 NKJ983068 NUF983068 OEB983068 ONX983068 OXT983068 PHP983068 PRL983068 QBH983068 QLD983068 QUZ983068 REV983068 ROR983068 RYN983068 SIJ983068 SSF983068 TCB983068 TLX983068 TVT983068 UFP983068 UPL983068 UZH983068 VJD983068 VSZ983068 WCV983068 WMR983068 WWN983068 AF42 KB42 TX42 ADT42 ANP42 AXL42 BHH42 BRD42 CAZ42 CKV42 CUR42 DEN42 DOJ42 DYF42 EIB42 ERX42 FBT42 FLP42 FVL42 GFH42 GPD42 GYZ42 HIV42 HSR42 ICN42 IMJ42 IWF42 JGB42 JPX42 JZT42 KJP42 KTL42 LDH42 LND42 LWZ42 MGV42 MQR42 NAN42 NKJ42 NUF42 OEB42 ONX42 OXT42 PHP42 PRL42 QBH42 QLD42 QUZ42 REV42 ROR42 RYN42 SIJ42 SSF42 TCB42 TLX42 TVT42 UFP42 UPL42 UZH42 VJD42 VSZ42 WCV42 WMR42 WWN42 AF65576 KB65576 TX65576 ADT65576 ANP65576 AXL65576 BHH65576 BRD65576 CAZ65576 CKV65576 CUR65576 DEN65576 DOJ65576 DYF65576 EIB65576 ERX65576 FBT65576 FLP65576 FVL65576 GFH65576 GPD65576 GYZ65576 HIV65576 HSR65576 ICN65576 IMJ65576 IWF65576 JGB65576 JPX65576 JZT65576 KJP65576 KTL65576 LDH65576 LND65576 LWZ65576 MGV65576 MQR65576 NAN65576 NKJ65576 NUF65576 OEB65576 ONX65576 OXT65576 PHP65576 PRL65576 QBH65576 QLD65576 QUZ65576 REV65576 ROR65576 RYN65576 SIJ65576 SSF65576 TCB65576 TLX65576 TVT65576 UFP65576 UPL65576 UZH65576 VJD65576 VSZ65576 WCV65576 WMR65576 WWN65576 AF131112 KB131112 TX131112 ADT131112 ANP131112 AXL131112 BHH131112 BRD131112 CAZ131112 CKV131112 CUR131112 DEN131112 DOJ131112 DYF131112 EIB131112 ERX131112 FBT131112 FLP131112 FVL131112 GFH131112 GPD131112 GYZ131112 HIV131112 HSR131112 ICN131112 IMJ131112 IWF131112 JGB131112 JPX131112 JZT131112 KJP131112 KTL131112 LDH131112 LND131112 LWZ131112 MGV131112 MQR131112 NAN131112 NKJ131112 NUF131112 OEB131112 ONX131112 OXT131112 PHP131112 PRL131112 QBH131112 QLD131112 QUZ131112 REV131112 ROR131112 RYN131112 SIJ131112 SSF131112 TCB131112 TLX131112 TVT131112 UFP131112 UPL131112 UZH131112 VJD131112 VSZ131112 WCV131112 WMR131112 WWN131112 AF196648 KB196648 TX196648 ADT196648 ANP196648 AXL196648 BHH196648 BRD196648 CAZ196648 CKV196648 CUR196648 DEN196648 DOJ196648 DYF196648 EIB196648 ERX196648 FBT196648 FLP196648 FVL196648 GFH196648 GPD196648 GYZ196648 HIV196648 HSR196648 ICN196648 IMJ196648 IWF196648 JGB196648 JPX196648 JZT196648 KJP196648 KTL196648 LDH196648 LND196648 LWZ196648 MGV196648 MQR196648 NAN196648 NKJ196648 NUF196648 OEB196648 ONX196648 OXT196648 PHP196648 PRL196648 QBH196648 QLD196648 QUZ196648 REV196648 ROR196648 RYN196648 SIJ196648 SSF196648 TCB196648 TLX196648 TVT196648 UFP196648 UPL196648 UZH196648 VJD196648 VSZ196648 WCV196648 WMR196648 WWN196648 AF262184 KB262184 TX262184 ADT262184 ANP262184 AXL262184 BHH262184 BRD262184 CAZ262184 CKV262184 CUR262184 DEN262184 DOJ262184 DYF262184 EIB262184 ERX262184 FBT262184 FLP262184 FVL262184 GFH262184 GPD262184 GYZ262184 HIV262184 HSR262184 ICN262184 IMJ262184 IWF262184 JGB262184 JPX262184 JZT262184 KJP262184 KTL262184 LDH262184 LND262184 LWZ262184 MGV262184 MQR262184 NAN262184 NKJ262184 NUF262184 OEB262184 ONX262184 OXT262184 PHP262184 PRL262184 QBH262184 QLD262184 QUZ262184 REV262184 ROR262184 RYN262184 SIJ262184 SSF262184 TCB262184 TLX262184 TVT262184 UFP262184 UPL262184 UZH262184 VJD262184 VSZ262184 WCV262184 WMR262184 WWN262184 AF327720 KB327720 TX327720 ADT327720 ANP327720 AXL327720 BHH327720 BRD327720 CAZ327720 CKV327720 CUR327720 DEN327720 DOJ327720 DYF327720 EIB327720 ERX327720 FBT327720 FLP327720 FVL327720 GFH327720 GPD327720 GYZ327720 HIV327720 HSR327720 ICN327720 IMJ327720 IWF327720 JGB327720 JPX327720 JZT327720 KJP327720 KTL327720 LDH327720 LND327720 LWZ327720 MGV327720 MQR327720 NAN327720 NKJ327720 NUF327720 OEB327720 ONX327720 OXT327720 PHP327720 PRL327720 QBH327720 QLD327720 QUZ327720 REV327720 ROR327720 RYN327720 SIJ327720 SSF327720 TCB327720 TLX327720 TVT327720 UFP327720 UPL327720 UZH327720 VJD327720 VSZ327720 WCV327720 WMR327720 WWN327720 AF393256 KB393256 TX393256 ADT393256 ANP393256 AXL393256 BHH393256 BRD393256 CAZ393256 CKV393256 CUR393256 DEN393256 DOJ393256 DYF393256 EIB393256 ERX393256 FBT393256 FLP393256 FVL393256 GFH393256 GPD393256 GYZ393256 HIV393256 HSR393256 ICN393256 IMJ393256 IWF393256 JGB393256 JPX393256 JZT393256 KJP393256 KTL393256 LDH393256 LND393256 LWZ393256 MGV393256 MQR393256 NAN393256 NKJ393256 NUF393256 OEB393256 ONX393256 OXT393256 PHP393256 PRL393256 QBH393256 QLD393256 QUZ393256 REV393256 ROR393256 RYN393256 SIJ393256 SSF393256 TCB393256 TLX393256 TVT393256 UFP393256 UPL393256 UZH393256 VJD393256 VSZ393256 WCV393256 WMR393256 WWN393256 AF458792 KB458792 TX458792 ADT458792 ANP458792 AXL458792 BHH458792 BRD458792 CAZ458792 CKV458792 CUR458792 DEN458792 DOJ458792 DYF458792 EIB458792 ERX458792 FBT458792 FLP458792 FVL458792 GFH458792 GPD458792 GYZ458792 HIV458792 HSR458792 ICN458792 IMJ458792 IWF458792 JGB458792 JPX458792 JZT458792 KJP458792 KTL458792 LDH458792 LND458792 LWZ458792 MGV458792 MQR458792 NAN458792 NKJ458792 NUF458792 OEB458792 ONX458792 OXT458792 PHP458792 PRL458792 QBH458792 QLD458792 QUZ458792 REV458792 ROR458792 RYN458792 SIJ458792 SSF458792 TCB458792 TLX458792 TVT458792 UFP458792 UPL458792 UZH458792 VJD458792 VSZ458792 WCV458792 WMR458792 WWN458792 AF524328 KB524328 TX524328 ADT524328 ANP524328 AXL524328 BHH524328 BRD524328 CAZ524328 CKV524328 CUR524328 DEN524328 DOJ524328 DYF524328 EIB524328 ERX524328 FBT524328 FLP524328 FVL524328 GFH524328 GPD524328 GYZ524328 HIV524328 HSR524328 ICN524328 IMJ524328 IWF524328 JGB524328 JPX524328 JZT524328 KJP524328 KTL524328 LDH524328 LND524328 LWZ524328 MGV524328 MQR524328 NAN524328 NKJ524328 NUF524328 OEB524328 ONX524328 OXT524328 PHP524328 PRL524328 QBH524328 QLD524328 QUZ524328 REV524328 ROR524328 RYN524328 SIJ524328 SSF524328 TCB524328 TLX524328 TVT524328 UFP524328 UPL524328 UZH524328 VJD524328 VSZ524328 WCV524328 WMR524328 WWN524328 AF589864 KB589864 TX589864 ADT589864 ANP589864 AXL589864 BHH589864 BRD589864 CAZ589864 CKV589864 CUR589864 DEN589864 DOJ589864 DYF589864 EIB589864 ERX589864 FBT589864 FLP589864 FVL589864 GFH589864 GPD589864 GYZ589864 HIV589864 HSR589864 ICN589864 IMJ589864 IWF589864 JGB589864 JPX589864 JZT589864 KJP589864 KTL589864 LDH589864 LND589864 LWZ589864 MGV589864 MQR589864 NAN589864 NKJ589864 NUF589864 OEB589864 ONX589864 OXT589864 PHP589864 PRL589864 QBH589864 QLD589864 QUZ589864 REV589864 ROR589864 RYN589864 SIJ589864 SSF589864 TCB589864 TLX589864 TVT589864 UFP589864 UPL589864 UZH589864 VJD589864 VSZ589864 WCV589864 WMR589864 WWN589864 AF655400 KB655400 TX655400 ADT655400 ANP655400 AXL655400 BHH655400 BRD655400 CAZ655400 CKV655400 CUR655400 DEN655400 DOJ655400 DYF655400 EIB655400 ERX655400 FBT655400 FLP655400 FVL655400 GFH655400 GPD655400 GYZ655400 HIV655400 HSR655400 ICN655400 IMJ655400 IWF655400 JGB655400 JPX655400 JZT655400 KJP655400 KTL655400 LDH655400 LND655400 LWZ655400 MGV655400 MQR655400 NAN655400 NKJ655400 NUF655400 OEB655400 ONX655400 OXT655400 PHP655400 PRL655400 QBH655400 QLD655400 QUZ655400 REV655400 ROR655400 RYN655400 SIJ655400 SSF655400 TCB655400 TLX655400 TVT655400 UFP655400 UPL655400 UZH655400 VJD655400 VSZ655400 WCV655400 WMR655400 WWN655400 AF720936 KB720936 TX720936 ADT720936 ANP720936 AXL720936 BHH720936 BRD720936 CAZ720936 CKV720936 CUR720936 DEN720936 DOJ720936 DYF720936 EIB720936 ERX720936 FBT720936 FLP720936 FVL720936 GFH720936 GPD720936 GYZ720936 HIV720936 HSR720936 ICN720936 IMJ720936 IWF720936 JGB720936 JPX720936 JZT720936 KJP720936 KTL720936 LDH720936 LND720936 LWZ720936 MGV720936 MQR720936 NAN720936 NKJ720936 NUF720936 OEB720936 ONX720936 OXT720936 PHP720936 PRL720936 QBH720936 QLD720936 QUZ720936 REV720936 ROR720936 RYN720936 SIJ720936 SSF720936 TCB720936 TLX720936 TVT720936 UFP720936 UPL720936 UZH720936 VJD720936 VSZ720936 WCV720936 WMR720936 WWN720936 AF786472 KB786472 TX786472 ADT786472 ANP786472 AXL786472 BHH786472 BRD786472 CAZ786472 CKV786472 CUR786472 DEN786472 DOJ786472 DYF786472 EIB786472 ERX786472 FBT786472 FLP786472 FVL786472 GFH786472 GPD786472 GYZ786472 HIV786472 HSR786472 ICN786472 IMJ786472 IWF786472 JGB786472 JPX786472 JZT786472 KJP786472 KTL786472 LDH786472 LND786472 LWZ786472 MGV786472 MQR786472 NAN786472 NKJ786472 NUF786472 OEB786472 ONX786472 OXT786472 PHP786472 PRL786472 QBH786472 QLD786472 QUZ786472 REV786472 ROR786472 RYN786472 SIJ786472 SSF786472 TCB786472 TLX786472 TVT786472 UFP786472 UPL786472 UZH786472 VJD786472 VSZ786472 WCV786472 WMR786472 WWN786472 AF852008 KB852008 TX852008 ADT852008 ANP852008 AXL852008 BHH852008 BRD852008 CAZ852008 CKV852008 CUR852008 DEN852008 DOJ852008 DYF852008 EIB852008 ERX852008 FBT852008 FLP852008 FVL852008 GFH852008 GPD852008 GYZ852008 HIV852008 HSR852008 ICN852008 IMJ852008 IWF852008 JGB852008 JPX852008 JZT852008 KJP852008 KTL852008 LDH852008 LND852008 LWZ852008 MGV852008 MQR852008 NAN852008 NKJ852008 NUF852008 OEB852008 ONX852008 OXT852008 PHP852008 PRL852008 QBH852008 QLD852008 QUZ852008 REV852008 ROR852008 RYN852008 SIJ852008 SSF852008 TCB852008 TLX852008 TVT852008 UFP852008 UPL852008 UZH852008 VJD852008 VSZ852008 WCV852008 WMR852008 WWN852008 AF917544 KB917544 TX917544 ADT917544 ANP917544 AXL917544 BHH917544 BRD917544 CAZ917544 CKV917544 CUR917544 DEN917544 DOJ917544 DYF917544 EIB917544 ERX917544 FBT917544 FLP917544 FVL917544 GFH917544 GPD917544 GYZ917544 HIV917544 HSR917544 ICN917544 IMJ917544 IWF917544 JGB917544 JPX917544 JZT917544 KJP917544 KTL917544 LDH917544 LND917544 LWZ917544 MGV917544 MQR917544 NAN917544 NKJ917544 NUF917544 OEB917544 ONX917544 OXT917544 PHP917544 PRL917544 QBH917544 QLD917544 QUZ917544 REV917544 ROR917544 RYN917544 SIJ917544 SSF917544 TCB917544 TLX917544 TVT917544 UFP917544 UPL917544 UZH917544 VJD917544 VSZ917544 WCV917544 WMR917544 WWN917544 AF983080 KB983080 TX983080 ADT983080 ANP983080 AXL983080 BHH983080 BRD983080 CAZ983080 CKV983080 CUR983080 DEN983080 DOJ983080 DYF983080 EIB983080 ERX983080 FBT983080 FLP983080 FVL983080 GFH983080 GPD983080 GYZ983080 HIV983080 HSR983080 ICN983080 IMJ983080 IWF983080 JGB983080 JPX983080 JZT983080 KJP983080 KTL983080 LDH983080 LND983080 LWZ983080 MGV983080 MQR983080 NAN983080 NKJ983080 NUF983080 OEB983080 ONX983080 OXT983080 PHP983080 PRL983080 QBH983080 QLD983080 QUZ983080 REV983080 ROR983080 RYN983080 SIJ983080 SSF983080 TCB983080 TLX983080 TVT983080 UFP983080 UPL983080 UZH983080 VJD983080 VSZ983080 WCV983080 WMR983080 WWN983080 AD42 JZ42 TV42 ADR42 ANN42 AXJ42 BHF42 BRB42 CAX42 CKT42 CUP42 DEL42 DOH42 DYD42 EHZ42 ERV42 FBR42 FLN42 FVJ42 GFF42 GPB42 GYX42 HIT42 HSP42 ICL42 IMH42 IWD42 JFZ42 JPV42 JZR42 KJN42 KTJ42 LDF42 LNB42 LWX42 MGT42 MQP42 NAL42 NKH42 NUD42 ODZ42 ONV42 OXR42 PHN42 PRJ42 QBF42 QLB42 QUX42 RET42 ROP42 RYL42 SIH42 SSD42 TBZ42 TLV42 TVR42 UFN42 UPJ42 UZF42 VJB42 VSX42 WCT42 WMP42 WWL42 AD65576 JZ65576 TV65576 ADR65576 ANN65576 AXJ65576 BHF65576 BRB65576 CAX65576 CKT65576 CUP65576 DEL65576 DOH65576 DYD65576 EHZ65576 ERV65576 FBR65576 FLN65576 FVJ65576 GFF65576 GPB65576 GYX65576 HIT65576 HSP65576 ICL65576 IMH65576 IWD65576 JFZ65576 JPV65576 JZR65576 KJN65576 KTJ65576 LDF65576 LNB65576 LWX65576 MGT65576 MQP65576 NAL65576 NKH65576 NUD65576 ODZ65576 ONV65576 OXR65576 PHN65576 PRJ65576 QBF65576 QLB65576 QUX65576 RET65576 ROP65576 RYL65576 SIH65576 SSD65576 TBZ65576 TLV65576 TVR65576 UFN65576 UPJ65576 UZF65576 VJB65576 VSX65576 WCT65576 WMP65576 WWL65576 AD131112 JZ131112 TV131112 ADR131112 ANN131112 AXJ131112 BHF131112 BRB131112 CAX131112 CKT131112 CUP131112 DEL131112 DOH131112 DYD131112 EHZ131112 ERV131112 FBR131112 FLN131112 FVJ131112 GFF131112 GPB131112 GYX131112 HIT131112 HSP131112 ICL131112 IMH131112 IWD131112 JFZ131112 JPV131112 JZR131112 KJN131112 KTJ131112 LDF131112 LNB131112 LWX131112 MGT131112 MQP131112 NAL131112 NKH131112 NUD131112 ODZ131112 ONV131112 OXR131112 PHN131112 PRJ131112 QBF131112 QLB131112 QUX131112 RET131112 ROP131112 RYL131112 SIH131112 SSD131112 TBZ131112 TLV131112 TVR131112 UFN131112 UPJ131112 UZF131112 VJB131112 VSX131112 WCT131112 WMP131112 WWL131112 AD196648 JZ196648 TV196648 ADR196648 ANN196648 AXJ196648 BHF196648 BRB196648 CAX196648 CKT196648 CUP196648 DEL196648 DOH196648 DYD196648 EHZ196648 ERV196648 FBR196648 FLN196648 FVJ196648 GFF196648 GPB196648 GYX196648 HIT196648 HSP196648 ICL196648 IMH196648 IWD196648 JFZ196648 JPV196648 JZR196648 KJN196648 KTJ196648 LDF196648 LNB196648 LWX196648 MGT196648 MQP196648 NAL196648 NKH196648 NUD196648 ODZ196648 ONV196648 OXR196648 PHN196648 PRJ196648 QBF196648 QLB196648 QUX196648 RET196648 ROP196648 RYL196648 SIH196648 SSD196648 TBZ196648 TLV196648 TVR196648 UFN196648 UPJ196648 UZF196648 VJB196648 VSX196648 WCT196648 WMP196648 WWL196648 AD262184 JZ262184 TV262184 ADR262184 ANN262184 AXJ262184 BHF262184 BRB262184 CAX262184 CKT262184 CUP262184 DEL262184 DOH262184 DYD262184 EHZ262184 ERV262184 FBR262184 FLN262184 FVJ262184 GFF262184 GPB262184 GYX262184 HIT262184 HSP262184 ICL262184 IMH262184 IWD262184 JFZ262184 JPV262184 JZR262184 KJN262184 KTJ262184 LDF262184 LNB262184 LWX262184 MGT262184 MQP262184 NAL262184 NKH262184 NUD262184 ODZ262184 ONV262184 OXR262184 PHN262184 PRJ262184 QBF262184 QLB262184 QUX262184 RET262184 ROP262184 RYL262184 SIH262184 SSD262184 TBZ262184 TLV262184 TVR262184 UFN262184 UPJ262184 UZF262184 VJB262184 VSX262184 WCT262184 WMP262184 WWL262184 AD327720 JZ327720 TV327720 ADR327720 ANN327720 AXJ327720 BHF327720 BRB327720 CAX327720 CKT327720 CUP327720 DEL327720 DOH327720 DYD327720 EHZ327720 ERV327720 FBR327720 FLN327720 FVJ327720 GFF327720 GPB327720 GYX327720 HIT327720 HSP327720 ICL327720 IMH327720 IWD327720 JFZ327720 JPV327720 JZR327720 KJN327720 KTJ327720 LDF327720 LNB327720 LWX327720 MGT327720 MQP327720 NAL327720 NKH327720 NUD327720 ODZ327720 ONV327720 OXR327720 PHN327720 PRJ327720 QBF327720 QLB327720 QUX327720 RET327720 ROP327720 RYL327720 SIH327720 SSD327720 TBZ327720 TLV327720 TVR327720 UFN327720 UPJ327720 UZF327720 VJB327720 VSX327720 WCT327720 WMP327720 WWL327720 AD393256 JZ393256 TV393256 ADR393256 ANN393256 AXJ393256 BHF393256 BRB393256 CAX393256 CKT393256 CUP393256 DEL393256 DOH393256 DYD393256 EHZ393256 ERV393256 FBR393256 FLN393256 FVJ393256 GFF393256 GPB393256 GYX393256 HIT393256 HSP393256 ICL393256 IMH393256 IWD393256 JFZ393256 JPV393256 JZR393256 KJN393256 KTJ393256 LDF393256 LNB393256 LWX393256 MGT393256 MQP393256 NAL393256 NKH393256 NUD393256 ODZ393256 ONV393256 OXR393256 PHN393256 PRJ393256 QBF393256 QLB393256 QUX393256 RET393256 ROP393256 RYL393256 SIH393256 SSD393256 TBZ393256 TLV393256 TVR393256 UFN393256 UPJ393256 UZF393256 VJB393256 VSX393256 WCT393256 WMP393256 WWL393256 AD458792 JZ458792 TV458792 ADR458792 ANN458792 AXJ458792 BHF458792 BRB458792 CAX458792 CKT458792 CUP458792 DEL458792 DOH458792 DYD458792 EHZ458792 ERV458792 FBR458792 FLN458792 FVJ458792 GFF458792 GPB458792 GYX458792 HIT458792 HSP458792 ICL458792 IMH458792 IWD458792 JFZ458792 JPV458792 JZR458792 KJN458792 KTJ458792 LDF458792 LNB458792 LWX458792 MGT458792 MQP458792 NAL458792 NKH458792 NUD458792 ODZ458792 ONV458792 OXR458792 PHN458792 PRJ458792 QBF458792 QLB458792 QUX458792 RET458792 ROP458792 RYL458792 SIH458792 SSD458792 TBZ458792 TLV458792 TVR458792 UFN458792 UPJ458792 UZF458792 VJB458792 VSX458792 WCT458792 WMP458792 WWL458792 AD524328 JZ524328 TV524328 ADR524328 ANN524328 AXJ524328 BHF524328 BRB524328 CAX524328 CKT524328 CUP524328 DEL524328 DOH524328 DYD524328 EHZ524328 ERV524328 FBR524328 FLN524328 FVJ524328 GFF524328 GPB524328 GYX524328 HIT524328 HSP524328 ICL524328 IMH524328 IWD524328 JFZ524328 JPV524328 JZR524328 KJN524328 KTJ524328 LDF524328 LNB524328 LWX524328 MGT524328 MQP524328 NAL524328 NKH524328 NUD524328 ODZ524328 ONV524328 OXR524328 PHN524328 PRJ524328 QBF524328 QLB524328 QUX524328 RET524328 ROP524328 RYL524328 SIH524328 SSD524328 TBZ524328 TLV524328 TVR524328 UFN524328 UPJ524328 UZF524328 VJB524328 VSX524328 WCT524328 WMP524328 WWL524328 AD589864 JZ589864 TV589864 ADR589864 ANN589864 AXJ589864 BHF589864 BRB589864 CAX589864 CKT589864 CUP589864 DEL589864 DOH589864 DYD589864 EHZ589864 ERV589864 FBR589864 FLN589864 FVJ589864 GFF589864 GPB589864 GYX589864 HIT589864 HSP589864 ICL589864 IMH589864 IWD589864 JFZ589864 JPV589864 JZR589864 KJN589864 KTJ589864 LDF589864 LNB589864 LWX589864 MGT589864 MQP589864 NAL589864 NKH589864 NUD589864 ODZ589864 ONV589864 OXR589864 PHN589864 PRJ589864 QBF589864 QLB589864 QUX589864 RET589864 ROP589864 RYL589864 SIH589864 SSD589864 TBZ589864 TLV589864 TVR589864 UFN589864 UPJ589864 UZF589864 VJB589864 VSX589864 WCT589864 WMP589864 WWL589864 AD655400 JZ655400 TV655400 ADR655400 ANN655400 AXJ655400 BHF655400 BRB655400 CAX655400 CKT655400 CUP655400 DEL655400 DOH655400 DYD655400 EHZ655400 ERV655400 FBR655400 FLN655400 FVJ655400 GFF655400 GPB655400 GYX655400 HIT655400 HSP655400 ICL655400 IMH655400 IWD655400 JFZ655400 JPV655400 JZR655400 KJN655400 KTJ655400 LDF655400 LNB655400 LWX655400 MGT655400 MQP655400 NAL655400 NKH655400 NUD655400 ODZ655400 ONV655400 OXR655400 PHN655400 PRJ655400 QBF655400 QLB655400 QUX655400 RET655400 ROP655400 RYL655400 SIH655400 SSD655400 TBZ655400 TLV655400 TVR655400 UFN655400 UPJ655400 UZF655400 VJB655400 VSX655400 WCT655400 WMP655400 WWL655400 AD720936 JZ720936 TV720936 ADR720936 ANN720936 AXJ720936 BHF720936 BRB720936 CAX720936 CKT720936 CUP720936 DEL720936 DOH720936 DYD720936 EHZ720936 ERV720936 FBR720936 FLN720936 FVJ720936 GFF720936 GPB720936 GYX720936 HIT720936 HSP720936 ICL720936 IMH720936 IWD720936 JFZ720936 JPV720936 JZR720936 KJN720936 KTJ720936 LDF720936 LNB720936 LWX720936 MGT720936 MQP720936 NAL720936 NKH720936 NUD720936 ODZ720936 ONV720936 OXR720936 PHN720936 PRJ720936 QBF720936 QLB720936 QUX720936 RET720936 ROP720936 RYL720936 SIH720936 SSD720936 TBZ720936 TLV720936 TVR720936 UFN720936 UPJ720936 UZF720936 VJB720936 VSX720936 WCT720936 WMP720936 WWL720936 AD786472 JZ786472 TV786472 ADR786472 ANN786472 AXJ786472 BHF786472 BRB786472 CAX786472 CKT786472 CUP786472 DEL786472 DOH786472 DYD786472 EHZ786472 ERV786472 FBR786472 FLN786472 FVJ786472 GFF786472 GPB786472 GYX786472 HIT786472 HSP786472 ICL786472 IMH786472 IWD786472 JFZ786472 JPV786472 JZR786472 KJN786472 KTJ786472 LDF786472 LNB786472 LWX786472 MGT786472 MQP786472 NAL786472 NKH786472 NUD786472 ODZ786472 ONV786472 OXR786472 PHN786472 PRJ786472 QBF786472 QLB786472 QUX786472 RET786472 ROP786472 RYL786472 SIH786472 SSD786472 TBZ786472 TLV786472 TVR786472 UFN786472 UPJ786472 UZF786472 VJB786472 VSX786472 WCT786472 WMP786472 WWL786472 AD852008 JZ852008 TV852008 ADR852008 ANN852008 AXJ852008 BHF852008 BRB852008 CAX852008 CKT852008 CUP852008 DEL852008 DOH852008 DYD852008 EHZ852008 ERV852008 FBR852008 FLN852008 FVJ852008 GFF852008 GPB852008 GYX852008 HIT852008 HSP852008 ICL852008 IMH852008 IWD852008 JFZ852008 JPV852008 JZR852008 KJN852008 KTJ852008 LDF852008 LNB852008 LWX852008 MGT852008 MQP852008 NAL852008 NKH852008 NUD852008 ODZ852008 ONV852008 OXR852008 PHN852008 PRJ852008 QBF852008 QLB852008 QUX852008 RET852008 ROP852008 RYL852008 SIH852008 SSD852008 TBZ852008 TLV852008 TVR852008 UFN852008 UPJ852008 UZF852008 VJB852008 VSX852008 WCT852008 WMP852008 WWL852008 AD917544 JZ917544 TV917544 ADR917544 ANN917544 AXJ917544 BHF917544 BRB917544 CAX917544 CKT917544 CUP917544 DEL917544 DOH917544 DYD917544 EHZ917544 ERV917544 FBR917544 FLN917544 FVJ917544 GFF917544 GPB917544 GYX917544 HIT917544 HSP917544 ICL917544 IMH917544 IWD917544 JFZ917544 JPV917544 JZR917544 KJN917544 KTJ917544 LDF917544 LNB917544 LWX917544 MGT917544 MQP917544 NAL917544 NKH917544 NUD917544 ODZ917544 ONV917544 OXR917544 PHN917544 PRJ917544 QBF917544 QLB917544 QUX917544 RET917544 ROP917544 RYL917544 SIH917544 SSD917544 TBZ917544 TLV917544 TVR917544 UFN917544 UPJ917544 UZF917544 VJB917544 VSX917544 WCT917544 WMP917544 WWL917544 AD983080 JZ983080 TV983080 ADR983080 ANN983080 AXJ983080 BHF983080 BRB983080 CAX983080 CKT983080 CUP983080 DEL983080 DOH983080 DYD983080 EHZ983080 ERV983080 FBR983080 FLN983080 FVJ983080 GFF983080 GPB983080 GYX983080 HIT983080 HSP983080 ICL983080 IMH983080 IWD983080 JFZ983080 JPV983080 JZR983080 KJN983080 KTJ983080 LDF983080 LNB983080 LWX983080 MGT983080 MQP983080 NAL983080 NKH983080 NUD983080 ODZ983080 ONV983080 OXR983080 PHN983080 PRJ983080 QBF983080 QLB983080 QUX983080 RET983080 ROP983080 RYL983080 SIH983080 SSD983080 TBZ983080 TLV983080 TVR983080 UFN983080 UPJ983080 UZF983080 VJB983080 VSX983080 WCT983080 WMP983080 WWL983080 AF37:AF40 KB37:KB40 TX37:TX40 ADT37:ADT40 ANP37:ANP40 AXL37:AXL40 BHH37:BHH40 BRD37:BRD40 CAZ37:CAZ40 CKV37:CKV40 CUR37:CUR40 DEN37:DEN40 DOJ37:DOJ40 DYF37:DYF40 EIB37:EIB40 ERX37:ERX40 FBT37:FBT40 FLP37:FLP40 FVL37:FVL40 GFH37:GFH40 GPD37:GPD40 GYZ37:GYZ40 HIV37:HIV40 HSR37:HSR40 ICN37:ICN40 IMJ37:IMJ40 IWF37:IWF40 JGB37:JGB40 JPX37:JPX40 JZT37:JZT40 KJP37:KJP40 KTL37:KTL40 LDH37:LDH40 LND37:LND40 LWZ37:LWZ40 MGV37:MGV40 MQR37:MQR40 NAN37:NAN40 NKJ37:NKJ40 NUF37:NUF40 OEB37:OEB40 ONX37:ONX40 OXT37:OXT40 PHP37:PHP40 PRL37:PRL40 QBH37:QBH40 QLD37:QLD40 QUZ37:QUZ40 REV37:REV40 ROR37:ROR40 RYN37:RYN40 SIJ37:SIJ40 SSF37:SSF40 TCB37:TCB40 TLX37:TLX40 TVT37:TVT40 UFP37:UFP40 UPL37:UPL40 UZH37:UZH40 VJD37:VJD40 VSZ37:VSZ40 WCV37:WCV40 WMR37:WMR40 WWN37:WWN40 AF65571:AF65574 KB65571:KB65574 TX65571:TX65574 ADT65571:ADT65574 ANP65571:ANP65574 AXL65571:AXL65574 BHH65571:BHH65574 BRD65571:BRD65574 CAZ65571:CAZ65574 CKV65571:CKV65574 CUR65571:CUR65574 DEN65571:DEN65574 DOJ65571:DOJ65574 DYF65571:DYF65574 EIB65571:EIB65574 ERX65571:ERX65574 FBT65571:FBT65574 FLP65571:FLP65574 FVL65571:FVL65574 GFH65571:GFH65574 GPD65571:GPD65574 GYZ65571:GYZ65574 HIV65571:HIV65574 HSR65571:HSR65574 ICN65571:ICN65574 IMJ65571:IMJ65574 IWF65571:IWF65574 JGB65571:JGB65574 JPX65571:JPX65574 JZT65571:JZT65574 KJP65571:KJP65574 KTL65571:KTL65574 LDH65571:LDH65574 LND65571:LND65574 LWZ65571:LWZ65574 MGV65571:MGV65574 MQR65571:MQR65574 NAN65571:NAN65574 NKJ65571:NKJ65574 NUF65571:NUF65574 OEB65571:OEB65574 ONX65571:ONX65574 OXT65571:OXT65574 PHP65571:PHP65574 PRL65571:PRL65574 QBH65571:QBH65574 QLD65571:QLD65574 QUZ65571:QUZ65574 REV65571:REV65574 ROR65571:ROR65574 RYN65571:RYN65574 SIJ65571:SIJ65574 SSF65571:SSF65574 TCB65571:TCB65574 TLX65571:TLX65574 TVT65571:TVT65574 UFP65571:UFP65574 UPL65571:UPL65574 UZH65571:UZH65574 VJD65571:VJD65574 VSZ65571:VSZ65574 WCV65571:WCV65574 WMR65571:WMR65574 WWN65571:WWN65574 AF131107:AF131110 KB131107:KB131110 TX131107:TX131110 ADT131107:ADT131110 ANP131107:ANP131110 AXL131107:AXL131110 BHH131107:BHH131110 BRD131107:BRD131110 CAZ131107:CAZ131110 CKV131107:CKV131110 CUR131107:CUR131110 DEN131107:DEN131110 DOJ131107:DOJ131110 DYF131107:DYF131110 EIB131107:EIB131110 ERX131107:ERX131110 FBT131107:FBT131110 FLP131107:FLP131110 FVL131107:FVL131110 GFH131107:GFH131110 GPD131107:GPD131110 GYZ131107:GYZ131110 HIV131107:HIV131110 HSR131107:HSR131110 ICN131107:ICN131110 IMJ131107:IMJ131110 IWF131107:IWF131110 JGB131107:JGB131110 JPX131107:JPX131110 JZT131107:JZT131110 KJP131107:KJP131110 KTL131107:KTL131110 LDH131107:LDH131110 LND131107:LND131110 LWZ131107:LWZ131110 MGV131107:MGV131110 MQR131107:MQR131110 NAN131107:NAN131110 NKJ131107:NKJ131110 NUF131107:NUF131110 OEB131107:OEB131110 ONX131107:ONX131110 OXT131107:OXT131110 PHP131107:PHP131110 PRL131107:PRL131110 QBH131107:QBH131110 QLD131107:QLD131110 QUZ131107:QUZ131110 REV131107:REV131110 ROR131107:ROR131110 RYN131107:RYN131110 SIJ131107:SIJ131110 SSF131107:SSF131110 TCB131107:TCB131110 TLX131107:TLX131110 TVT131107:TVT131110 UFP131107:UFP131110 UPL131107:UPL131110 UZH131107:UZH131110 VJD131107:VJD131110 VSZ131107:VSZ131110 WCV131107:WCV131110 WMR131107:WMR131110 WWN131107:WWN131110 AF196643:AF196646 KB196643:KB196646 TX196643:TX196646 ADT196643:ADT196646 ANP196643:ANP196646 AXL196643:AXL196646 BHH196643:BHH196646 BRD196643:BRD196646 CAZ196643:CAZ196646 CKV196643:CKV196646 CUR196643:CUR196646 DEN196643:DEN196646 DOJ196643:DOJ196646 DYF196643:DYF196646 EIB196643:EIB196646 ERX196643:ERX196646 FBT196643:FBT196646 FLP196643:FLP196646 FVL196643:FVL196646 GFH196643:GFH196646 GPD196643:GPD196646 GYZ196643:GYZ196646 HIV196643:HIV196646 HSR196643:HSR196646 ICN196643:ICN196646 IMJ196643:IMJ196646 IWF196643:IWF196646 JGB196643:JGB196646 JPX196643:JPX196646 JZT196643:JZT196646 KJP196643:KJP196646 KTL196643:KTL196646 LDH196643:LDH196646 LND196643:LND196646 LWZ196643:LWZ196646 MGV196643:MGV196646 MQR196643:MQR196646 NAN196643:NAN196646 NKJ196643:NKJ196646 NUF196643:NUF196646 OEB196643:OEB196646 ONX196643:ONX196646 OXT196643:OXT196646 PHP196643:PHP196646 PRL196643:PRL196646 QBH196643:QBH196646 QLD196643:QLD196646 QUZ196643:QUZ196646 REV196643:REV196646 ROR196643:ROR196646 RYN196643:RYN196646 SIJ196643:SIJ196646 SSF196643:SSF196646 TCB196643:TCB196646 TLX196643:TLX196646 TVT196643:TVT196646 UFP196643:UFP196646 UPL196643:UPL196646 UZH196643:UZH196646 VJD196643:VJD196646 VSZ196643:VSZ196646 WCV196643:WCV196646 WMR196643:WMR196646 WWN196643:WWN196646 AF262179:AF262182 KB262179:KB262182 TX262179:TX262182 ADT262179:ADT262182 ANP262179:ANP262182 AXL262179:AXL262182 BHH262179:BHH262182 BRD262179:BRD262182 CAZ262179:CAZ262182 CKV262179:CKV262182 CUR262179:CUR262182 DEN262179:DEN262182 DOJ262179:DOJ262182 DYF262179:DYF262182 EIB262179:EIB262182 ERX262179:ERX262182 FBT262179:FBT262182 FLP262179:FLP262182 FVL262179:FVL262182 GFH262179:GFH262182 GPD262179:GPD262182 GYZ262179:GYZ262182 HIV262179:HIV262182 HSR262179:HSR262182 ICN262179:ICN262182 IMJ262179:IMJ262182 IWF262179:IWF262182 JGB262179:JGB262182 JPX262179:JPX262182 JZT262179:JZT262182 KJP262179:KJP262182 KTL262179:KTL262182 LDH262179:LDH262182 LND262179:LND262182 LWZ262179:LWZ262182 MGV262179:MGV262182 MQR262179:MQR262182 NAN262179:NAN262182 NKJ262179:NKJ262182 NUF262179:NUF262182 OEB262179:OEB262182 ONX262179:ONX262182 OXT262179:OXT262182 PHP262179:PHP262182 PRL262179:PRL262182 QBH262179:QBH262182 QLD262179:QLD262182 QUZ262179:QUZ262182 REV262179:REV262182 ROR262179:ROR262182 RYN262179:RYN262182 SIJ262179:SIJ262182 SSF262179:SSF262182 TCB262179:TCB262182 TLX262179:TLX262182 TVT262179:TVT262182 UFP262179:UFP262182 UPL262179:UPL262182 UZH262179:UZH262182 VJD262179:VJD262182 VSZ262179:VSZ262182 WCV262179:WCV262182 WMR262179:WMR262182 WWN262179:WWN262182 AF327715:AF327718 KB327715:KB327718 TX327715:TX327718 ADT327715:ADT327718 ANP327715:ANP327718 AXL327715:AXL327718 BHH327715:BHH327718 BRD327715:BRD327718 CAZ327715:CAZ327718 CKV327715:CKV327718 CUR327715:CUR327718 DEN327715:DEN327718 DOJ327715:DOJ327718 DYF327715:DYF327718 EIB327715:EIB327718 ERX327715:ERX327718 FBT327715:FBT327718 FLP327715:FLP327718 FVL327715:FVL327718 GFH327715:GFH327718 GPD327715:GPD327718 GYZ327715:GYZ327718 HIV327715:HIV327718 HSR327715:HSR327718 ICN327715:ICN327718 IMJ327715:IMJ327718 IWF327715:IWF327718 JGB327715:JGB327718 JPX327715:JPX327718 JZT327715:JZT327718 KJP327715:KJP327718 KTL327715:KTL327718 LDH327715:LDH327718 LND327715:LND327718 LWZ327715:LWZ327718 MGV327715:MGV327718 MQR327715:MQR327718 NAN327715:NAN327718 NKJ327715:NKJ327718 NUF327715:NUF327718 OEB327715:OEB327718 ONX327715:ONX327718 OXT327715:OXT327718 PHP327715:PHP327718 PRL327715:PRL327718 QBH327715:QBH327718 QLD327715:QLD327718 QUZ327715:QUZ327718 REV327715:REV327718 ROR327715:ROR327718 RYN327715:RYN327718 SIJ327715:SIJ327718 SSF327715:SSF327718 TCB327715:TCB327718 TLX327715:TLX327718 TVT327715:TVT327718 UFP327715:UFP327718 UPL327715:UPL327718 UZH327715:UZH327718 VJD327715:VJD327718 VSZ327715:VSZ327718 WCV327715:WCV327718 WMR327715:WMR327718 WWN327715:WWN327718 AF393251:AF393254 KB393251:KB393254 TX393251:TX393254 ADT393251:ADT393254 ANP393251:ANP393254 AXL393251:AXL393254 BHH393251:BHH393254 BRD393251:BRD393254 CAZ393251:CAZ393254 CKV393251:CKV393254 CUR393251:CUR393254 DEN393251:DEN393254 DOJ393251:DOJ393254 DYF393251:DYF393254 EIB393251:EIB393254 ERX393251:ERX393254 FBT393251:FBT393254 FLP393251:FLP393254 FVL393251:FVL393254 GFH393251:GFH393254 GPD393251:GPD393254 GYZ393251:GYZ393254 HIV393251:HIV393254 HSR393251:HSR393254 ICN393251:ICN393254 IMJ393251:IMJ393254 IWF393251:IWF393254 JGB393251:JGB393254 JPX393251:JPX393254 JZT393251:JZT393254 KJP393251:KJP393254 KTL393251:KTL393254 LDH393251:LDH393254 LND393251:LND393254 LWZ393251:LWZ393254 MGV393251:MGV393254 MQR393251:MQR393254 NAN393251:NAN393254 NKJ393251:NKJ393254 NUF393251:NUF393254 OEB393251:OEB393254 ONX393251:ONX393254 OXT393251:OXT393254 PHP393251:PHP393254 PRL393251:PRL393254 QBH393251:QBH393254 QLD393251:QLD393254 QUZ393251:QUZ393254 REV393251:REV393254 ROR393251:ROR393254 RYN393251:RYN393254 SIJ393251:SIJ393254 SSF393251:SSF393254 TCB393251:TCB393254 TLX393251:TLX393254 TVT393251:TVT393254 UFP393251:UFP393254 UPL393251:UPL393254 UZH393251:UZH393254 VJD393251:VJD393254 VSZ393251:VSZ393254 WCV393251:WCV393254 WMR393251:WMR393254 WWN393251:WWN393254 AF458787:AF458790 KB458787:KB458790 TX458787:TX458790 ADT458787:ADT458790 ANP458787:ANP458790 AXL458787:AXL458790 BHH458787:BHH458790 BRD458787:BRD458790 CAZ458787:CAZ458790 CKV458787:CKV458790 CUR458787:CUR458790 DEN458787:DEN458790 DOJ458787:DOJ458790 DYF458787:DYF458790 EIB458787:EIB458790 ERX458787:ERX458790 FBT458787:FBT458790 FLP458787:FLP458790 FVL458787:FVL458790 GFH458787:GFH458790 GPD458787:GPD458790 GYZ458787:GYZ458790 HIV458787:HIV458790 HSR458787:HSR458790 ICN458787:ICN458790 IMJ458787:IMJ458790 IWF458787:IWF458790 JGB458787:JGB458790 JPX458787:JPX458790 JZT458787:JZT458790 KJP458787:KJP458790 KTL458787:KTL458790 LDH458787:LDH458790 LND458787:LND458790 LWZ458787:LWZ458790 MGV458787:MGV458790 MQR458787:MQR458790 NAN458787:NAN458790 NKJ458787:NKJ458790 NUF458787:NUF458790 OEB458787:OEB458790 ONX458787:ONX458790 OXT458787:OXT458790 PHP458787:PHP458790 PRL458787:PRL458790 QBH458787:QBH458790 QLD458787:QLD458790 QUZ458787:QUZ458790 REV458787:REV458790 ROR458787:ROR458790 RYN458787:RYN458790 SIJ458787:SIJ458790 SSF458787:SSF458790 TCB458787:TCB458790 TLX458787:TLX458790 TVT458787:TVT458790 UFP458787:UFP458790 UPL458787:UPL458790 UZH458787:UZH458790 VJD458787:VJD458790 VSZ458787:VSZ458790 WCV458787:WCV458790 WMR458787:WMR458790 WWN458787:WWN458790 AF524323:AF524326 KB524323:KB524326 TX524323:TX524326 ADT524323:ADT524326 ANP524323:ANP524326 AXL524323:AXL524326 BHH524323:BHH524326 BRD524323:BRD524326 CAZ524323:CAZ524326 CKV524323:CKV524326 CUR524323:CUR524326 DEN524323:DEN524326 DOJ524323:DOJ524326 DYF524323:DYF524326 EIB524323:EIB524326 ERX524323:ERX524326 FBT524323:FBT524326 FLP524323:FLP524326 FVL524323:FVL524326 GFH524323:GFH524326 GPD524323:GPD524326 GYZ524323:GYZ524326 HIV524323:HIV524326 HSR524323:HSR524326 ICN524323:ICN524326 IMJ524323:IMJ524326 IWF524323:IWF524326 JGB524323:JGB524326 JPX524323:JPX524326 JZT524323:JZT524326 KJP524323:KJP524326 KTL524323:KTL524326 LDH524323:LDH524326 LND524323:LND524326 LWZ524323:LWZ524326 MGV524323:MGV524326 MQR524323:MQR524326 NAN524323:NAN524326 NKJ524323:NKJ524326 NUF524323:NUF524326 OEB524323:OEB524326 ONX524323:ONX524326 OXT524323:OXT524326 PHP524323:PHP524326 PRL524323:PRL524326 QBH524323:QBH524326 QLD524323:QLD524326 QUZ524323:QUZ524326 REV524323:REV524326 ROR524323:ROR524326 RYN524323:RYN524326 SIJ524323:SIJ524326 SSF524323:SSF524326 TCB524323:TCB524326 TLX524323:TLX524326 TVT524323:TVT524326 UFP524323:UFP524326 UPL524323:UPL524326 UZH524323:UZH524326 VJD524323:VJD524326 VSZ524323:VSZ524326 WCV524323:WCV524326 WMR524323:WMR524326 WWN524323:WWN524326 AF589859:AF589862 KB589859:KB589862 TX589859:TX589862 ADT589859:ADT589862 ANP589859:ANP589862 AXL589859:AXL589862 BHH589859:BHH589862 BRD589859:BRD589862 CAZ589859:CAZ589862 CKV589859:CKV589862 CUR589859:CUR589862 DEN589859:DEN589862 DOJ589859:DOJ589862 DYF589859:DYF589862 EIB589859:EIB589862 ERX589859:ERX589862 FBT589859:FBT589862 FLP589859:FLP589862 FVL589859:FVL589862 GFH589859:GFH589862 GPD589859:GPD589862 GYZ589859:GYZ589862 HIV589859:HIV589862 HSR589859:HSR589862 ICN589859:ICN589862 IMJ589859:IMJ589862 IWF589859:IWF589862 JGB589859:JGB589862 JPX589859:JPX589862 JZT589859:JZT589862 KJP589859:KJP589862 KTL589859:KTL589862 LDH589859:LDH589862 LND589859:LND589862 LWZ589859:LWZ589862 MGV589859:MGV589862 MQR589859:MQR589862 NAN589859:NAN589862 NKJ589859:NKJ589862 NUF589859:NUF589862 OEB589859:OEB589862 ONX589859:ONX589862 OXT589859:OXT589862 PHP589859:PHP589862 PRL589859:PRL589862 QBH589859:QBH589862 QLD589859:QLD589862 QUZ589859:QUZ589862 REV589859:REV589862 ROR589859:ROR589862 RYN589859:RYN589862 SIJ589859:SIJ589862 SSF589859:SSF589862 TCB589859:TCB589862 TLX589859:TLX589862 TVT589859:TVT589862 UFP589859:UFP589862 UPL589859:UPL589862 UZH589859:UZH589862 VJD589859:VJD589862 VSZ589859:VSZ589862 WCV589859:WCV589862 WMR589859:WMR589862 WWN589859:WWN589862 AF655395:AF655398 KB655395:KB655398 TX655395:TX655398 ADT655395:ADT655398 ANP655395:ANP655398 AXL655395:AXL655398 BHH655395:BHH655398 BRD655395:BRD655398 CAZ655395:CAZ655398 CKV655395:CKV655398 CUR655395:CUR655398 DEN655395:DEN655398 DOJ655395:DOJ655398 DYF655395:DYF655398 EIB655395:EIB655398 ERX655395:ERX655398 FBT655395:FBT655398 FLP655395:FLP655398 FVL655395:FVL655398 GFH655395:GFH655398 GPD655395:GPD655398 GYZ655395:GYZ655398 HIV655395:HIV655398 HSR655395:HSR655398 ICN655395:ICN655398 IMJ655395:IMJ655398 IWF655395:IWF655398 JGB655395:JGB655398 JPX655395:JPX655398 JZT655395:JZT655398 KJP655395:KJP655398 KTL655395:KTL655398 LDH655395:LDH655398 LND655395:LND655398 LWZ655395:LWZ655398 MGV655395:MGV655398 MQR655395:MQR655398 NAN655395:NAN655398 NKJ655395:NKJ655398 NUF655395:NUF655398 OEB655395:OEB655398 ONX655395:ONX655398 OXT655395:OXT655398 PHP655395:PHP655398 PRL655395:PRL655398 QBH655395:QBH655398 QLD655395:QLD655398 QUZ655395:QUZ655398 REV655395:REV655398 ROR655395:ROR655398 RYN655395:RYN655398 SIJ655395:SIJ655398 SSF655395:SSF655398 TCB655395:TCB655398 TLX655395:TLX655398 TVT655395:TVT655398 UFP655395:UFP655398 UPL655395:UPL655398 UZH655395:UZH655398 VJD655395:VJD655398 VSZ655395:VSZ655398 WCV655395:WCV655398 WMR655395:WMR655398 WWN655395:WWN655398 AF720931:AF720934 KB720931:KB720934 TX720931:TX720934 ADT720931:ADT720934 ANP720931:ANP720934 AXL720931:AXL720934 BHH720931:BHH720934 BRD720931:BRD720934 CAZ720931:CAZ720934 CKV720931:CKV720934 CUR720931:CUR720934 DEN720931:DEN720934 DOJ720931:DOJ720934 DYF720931:DYF720934 EIB720931:EIB720934 ERX720931:ERX720934 FBT720931:FBT720934 FLP720931:FLP720934 FVL720931:FVL720934 GFH720931:GFH720934 GPD720931:GPD720934 GYZ720931:GYZ720934 HIV720931:HIV720934 HSR720931:HSR720934 ICN720931:ICN720934 IMJ720931:IMJ720934 IWF720931:IWF720934 JGB720931:JGB720934 JPX720931:JPX720934 JZT720931:JZT720934 KJP720931:KJP720934 KTL720931:KTL720934 LDH720931:LDH720934 LND720931:LND720934 LWZ720931:LWZ720934 MGV720931:MGV720934 MQR720931:MQR720934 NAN720931:NAN720934 NKJ720931:NKJ720934 NUF720931:NUF720934 OEB720931:OEB720934 ONX720931:ONX720934 OXT720931:OXT720934 PHP720931:PHP720934 PRL720931:PRL720934 QBH720931:QBH720934 QLD720931:QLD720934 QUZ720931:QUZ720934 REV720931:REV720934 ROR720931:ROR720934 RYN720931:RYN720934 SIJ720931:SIJ720934 SSF720931:SSF720934 TCB720931:TCB720934 TLX720931:TLX720934 TVT720931:TVT720934 UFP720931:UFP720934 UPL720931:UPL720934 UZH720931:UZH720934 VJD720931:VJD720934 VSZ720931:VSZ720934 WCV720931:WCV720934 WMR720931:WMR720934 WWN720931:WWN720934 AF786467:AF786470 KB786467:KB786470 TX786467:TX786470 ADT786467:ADT786470 ANP786467:ANP786470 AXL786467:AXL786470 BHH786467:BHH786470 BRD786467:BRD786470 CAZ786467:CAZ786470 CKV786467:CKV786470 CUR786467:CUR786470 DEN786467:DEN786470 DOJ786467:DOJ786470 DYF786467:DYF786470 EIB786467:EIB786470 ERX786467:ERX786470 FBT786467:FBT786470 FLP786467:FLP786470 FVL786467:FVL786470 GFH786467:GFH786470 GPD786467:GPD786470 GYZ786467:GYZ786470 HIV786467:HIV786470 HSR786467:HSR786470 ICN786467:ICN786470 IMJ786467:IMJ786470 IWF786467:IWF786470 JGB786467:JGB786470 JPX786467:JPX786470 JZT786467:JZT786470 KJP786467:KJP786470 KTL786467:KTL786470 LDH786467:LDH786470 LND786467:LND786470 LWZ786467:LWZ786470 MGV786467:MGV786470 MQR786467:MQR786470 NAN786467:NAN786470 NKJ786467:NKJ786470 NUF786467:NUF786470 OEB786467:OEB786470 ONX786467:ONX786470 OXT786467:OXT786470 PHP786467:PHP786470 PRL786467:PRL786470 QBH786467:QBH786470 QLD786467:QLD786470 QUZ786467:QUZ786470 REV786467:REV786470 ROR786467:ROR786470 RYN786467:RYN786470 SIJ786467:SIJ786470 SSF786467:SSF786470 TCB786467:TCB786470 TLX786467:TLX786470 TVT786467:TVT786470 UFP786467:UFP786470 UPL786467:UPL786470 UZH786467:UZH786470 VJD786467:VJD786470 VSZ786467:VSZ786470 WCV786467:WCV786470 WMR786467:WMR786470 WWN786467:WWN786470 AF852003:AF852006 KB852003:KB852006 TX852003:TX852006 ADT852003:ADT852006 ANP852003:ANP852006 AXL852003:AXL852006 BHH852003:BHH852006 BRD852003:BRD852006 CAZ852003:CAZ852006 CKV852003:CKV852006 CUR852003:CUR852006 DEN852003:DEN852006 DOJ852003:DOJ852006 DYF852003:DYF852006 EIB852003:EIB852006 ERX852003:ERX852006 FBT852003:FBT852006 FLP852003:FLP852006 FVL852003:FVL852006 GFH852003:GFH852006 GPD852003:GPD852006 GYZ852003:GYZ852006 HIV852003:HIV852006 HSR852003:HSR852006 ICN852003:ICN852006 IMJ852003:IMJ852006 IWF852003:IWF852006 JGB852003:JGB852006 JPX852003:JPX852006 JZT852003:JZT852006 KJP852003:KJP852006 KTL852003:KTL852006 LDH852003:LDH852006 LND852003:LND852006 LWZ852003:LWZ852006 MGV852003:MGV852006 MQR852003:MQR852006 NAN852003:NAN852006 NKJ852003:NKJ852006 NUF852003:NUF852006 OEB852003:OEB852006 ONX852003:ONX852006 OXT852003:OXT852006 PHP852003:PHP852006 PRL852003:PRL852006 QBH852003:QBH852006 QLD852003:QLD852006 QUZ852003:QUZ852006 REV852003:REV852006 ROR852003:ROR852006 RYN852003:RYN852006 SIJ852003:SIJ852006 SSF852003:SSF852006 TCB852003:TCB852006 TLX852003:TLX852006 TVT852003:TVT852006 UFP852003:UFP852006 UPL852003:UPL852006 UZH852003:UZH852006 VJD852003:VJD852006 VSZ852003:VSZ852006 WCV852003:WCV852006 WMR852003:WMR852006 WWN852003:WWN852006 AF917539:AF917542 KB917539:KB917542 TX917539:TX917542 ADT917539:ADT917542 ANP917539:ANP917542 AXL917539:AXL917542 BHH917539:BHH917542 BRD917539:BRD917542 CAZ917539:CAZ917542 CKV917539:CKV917542 CUR917539:CUR917542 DEN917539:DEN917542 DOJ917539:DOJ917542 DYF917539:DYF917542 EIB917539:EIB917542 ERX917539:ERX917542 FBT917539:FBT917542 FLP917539:FLP917542 FVL917539:FVL917542 GFH917539:GFH917542 GPD917539:GPD917542 GYZ917539:GYZ917542 HIV917539:HIV917542 HSR917539:HSR917542 ICN917539:ICN917542 IMJ917539:IMJ917542 IWF917539:IWF917542 JGB917539:JGB917542 JPX917539:JPX917542 JZT917539:JZT917542 KJP917539:KJP917542 KTL917539:KTL917542 LDH917539:LDH917542 LND917539:LND917542 LWZ917539:LWZ917542 MGV917539:MGV917542 MQR917539:MQR917542 NAN917539:NAN917542 NKJ917539:NKJ917542 NUF917539:NUF917542 OEB917539:OEB917542 ONX917539:ONX917542 OXT917539:OXT917542 PHP917539:PHP917542 PRL917539:PRL917542 QBH917539:QBH917542 QLD917539:QLD917542 QUZ917539:QUZ917542 REV917539:REV917542 ROR917539:ROR917542 RYN917539:RYN917542 SIJ917539:SIJ917542 SSF917539:SSF917542 TCB917539:TCB917542 TLX917539:TLX917542 TVT917539:TVT917542 UFP917539:UFP917542 UPL917539:UPL917542 UZH917539:UZH917542 VJD917539:VJD917542 VSZ917539:VSZ917542 WCV917539:WCV917542 WMR917539:WMR917542 WWN917539:WWN917542 AF983075:AF983078 KB983075:KB983078 TX983075:TX983078 ADT983075:ADT983078 ANP983075:ANP983078 AXL983075:AXL983078 BHH983075:BHH983078 BRD983075:BRD983078 CAZ983075:CAZ983078 CKV983075:CKV983078 CUR983075:CUR983078 DEN983075:DEN983078 DOJ983075:DOJ983078 DYF983075:DYF983078 EIB983075:EIB983078 ERX983075:ERX983078 FBT983075:FBT983078 FLP983075:FLP983078 FVL983075:FVL983078 GFH983075:GFH983078 GPD983075:GPD983078 GYZ983075:GYZ983078 HIV983075:HIV983078 HSR983075:HSR983078 ICN983075:ICN983078 IMJ983075:IMJ983078 IWF983075:IWF983078 JGB983075:JGB983078 JPX983075:JPX983078 JZT983075:JZT983078 KJP983075:KJP983078 KTL983075:KTL983078 LDH983075:LDH983078 LND983075:LND983078 LWZ983075:LWZ983078 MGV983075:MGV983078 MQR983075:MQR983078 NAN983075:NAN983078 NKJ983075:NKJ983078 NUF983075:NUF983078 OEB983075:OEB983078 ONX983075:ONX983078 OXT983075:OXT983078 PHP983075:PHP983078 PRL983075:PRL983078 QBH983075:QBH983078 QLD983075:QLD983078 QUZ983075:QUZ983078 REV983075:REV983078 ROR983075:ROR983078 RYN983075:RYN983078 SIJ983075:SIJ983078 SSF983075:SSF983078 TCB983075:TCB983078 TLX983075:TLX983078 TVT983075:TVT983078 UFP983075:UFP983078 UPL983075:UPL983078 UZH983075:UZH983078 VJD983075:VJD983078 VSZ983075:VSZ983078 WCV983075:WCV983078 WMR983075:WMR983078 WWN983075:WWN983078 AF27:AF28 KB27:KB28 TX27:TX28 ADT27:ADT28 ANP27:ANP28 AXL27:AXL28 BHH27:BHH28 BRD27:BRD28 CAZ27:CAZ28 CKV27:CKV28 CUR27:CUR28 DEN27:DEN28 DOJ27:DOJ28 DYF27:DYF28 EIB27:EIB28 ERX27:ERX28 FBT27:FBT28 FLP27:FLP28 FVL27:FVL28 GFH27:GFH28 GPD27:GPD28 GYZ27:GYZ28 HIV27:HIV28 HSR27:HSR28 ICN27:ICN28 IMJ27:IMJ28 IWF27:IWF28 JGB27:JGB28 JPX27:JPX28 JZT27:JZT28 KJP27:KJP28 KTL27:KTL28 LDH27:LDH28 LND27:LND28 LWZ27:LWZ28 MGV27:MGV28 MQR27:MQR28 NAN27:NAN28 NKJ27:NKJ28 NUF27:NUF28 OEB27:OEB28 ONX27:ONX28 OXT27:OXT28 PHP27:PHP28 PRL27:PRL28 QBH27:QBH28 QLD27:QLD28 QUZ27:QUZ28 REV27:REV28 ROR27:ROR28 RYN27:RYN28 SIJ27:SIJ28 SSF27:SSF28 TCB27:TCB28 TLX27:TLX28 TVT27:TVT28 UFP27:UFP28 UPL27:UPL28 UZH27:UZH28 VJD27:VJD28 VSZ27:VSZ28 WCV27:WCV28 WMR27:WMR28 WWN27:WWN28 AF65561:AF65562 KB65561:KB65562 TX65561:TX65562 ADT65561:ADT65562 ANP65561:ANP65562 AXL65561:AXL65562 BHH65561:BHH65562 BRD65561:BRD65562 CAZ65561:CAZ65562 CKV65561:CKV65562 CUR65561:CUR65562 DEN65561:DEN65562 DOJ65561:DOJ65562 DYF65561:DYF65562 EIB65561:EIB65562 ERX65561:ERX65562 FBT65561:FBT65562 FLP65561:FLP65562 FVL65561:FVL65562 GFH65561:GFH65562 GPD65561:GPD65562 GYZ65561:GYZ65562 HIV65561:HIV65562 HSR65561:HSR65562 ICN65561:ICN65562 IMJ65561:IMJ65562 IWF65561:IWF65562 JGB65561:JGB65562 JPX65561:JPX65562 JZT65561:JZT65562 KJP65561:KJP65562 KTL65561:KTL65562 LDH65561:LDH65562 LND65561:LND65562 LWZ65561:LWZ65562 MGV65561:MGV65562 MQR65561:MQR65562 NAN65561:NAN65562 NKJ65561:NKJ65562 NUF65561:NUF65562 OEB65561:OEB65562 ONX65561:ONX65562 OXT65561:OXT65562 PHP65561:PHP65562 PRL65561:PRL65562 QBH65561:QBH65562 QLD65561:QLD65562 QUZ65561:QUZ65562 REV65561:REV65562 ROR65561:ROR65562 RYN65561:RYN65562 SIJ65561:SIJ65562 SSF65561:SSF65562 TCB65561:TCB65562 TLX65561:TLX65562 TVT65561:TVT65562 UFP65561:UFP65562 UPL65561:UPL65562 UZH65561:UZH65562 VJD65561:VJD65562 VSZ65561:VSZ65562 WCV65561:WCV65562 WMR65561:WMR65562 WWN65561:WWN65562 AF131097:AF131098 KB131097:KB131098 TX131097:TX131098 ADT131097:ADT131098 ANP131097:ANP131098 AXL131097:AXL131098 BHH131097:BHH131098 BRD131097:BRD131098 CAZ131097:CAZ131098 CKV131097:CKV131098 CUR131097:CUR131098 DEN131097:DEN131098 DOJ131097:DOJ131098 DYF131097:DYF131098 EIB131097:EIB131098 ERX131097:ERX131098 FBT131097:FBT131098 FLP131097:FLP131098 FVL131097:FVL131098 GFH131097:GFH131098 GPD131097:GPD131098 GYZ131097:GYZ131098 HIV131097:HIV131098 HSR131097:HSR131098 ICN131097:ICN131098 IMJ131097:IMJ131098 IWF131097:IWF131098 JGB131097:JGB131098 JPX131097:JPX131098 JZT131097:JZT131098 KJP131097:KJP131098 KTL131097:KTL131098 LDH131097:LDH131098 LND131097:LND131098 LWZ131097:LWZ131098 MGV131097:MGV131098 MQR131097:MQR131098 NAN131097:NAN131098 NKJ131097:NKJ131098 NUF131097:NUF131098 OEB131097:OEB131098 ONX131097:ONX131098 OXT131097:OXT131098 PHP131097:PHP131098 PRL131097:PRL131098 QBH131097:QBH131098 QLD131097:QLD131098 QUZ131097:QUZ131098 REV131097:REV131098 ROR131097:ROR131098 RYN131097:RYN131098 SIJ131097:SIJ131098 SSF131097:SSF131098 TCB131097:TCB131098 TLX131097:TLX131098 TVT131097:TVT131098 UFP131097:UFP131098 UPL131097:UPL131098 UZH131097:UZH131098 VJD131097:VJD131098 VSZ131097:VSZ131098 WCV131097:WCV131098 WMR131097:WMR131098 WWN131097:WWN131098 AF196633:AF196634 KB196633:KB196634 TX196633:TX196634 ADT196633:ADT196634 ANP196633:ANP196634 AXL196633:AXL196634 BHH196633:BHH196634 BRD196633:BRD196634 CAZ196633:CAZ196634 CKV196633:CKV196634 CUR196633:CUR196634 DEN196633:DEN196634 DOJ196633:DOJ196634 DYF196633:DYF196634 EIB196633:EIB196634 ERX196633:ERX196634 FBT196633:FBT196634 FLP196633:FLP196634 FVL196633:FVL196634 GFH196633:GFH196634 GPD196633:GPD196634 GYZ196633:GYZ196634 HIV196633:HIV196634 HSR196633:HSR196634 ICN196633:ICN196634 IMJ196633:IMJ196634 IWF196633:IWF196634 JGB196633:JGB196634 JPX196633:JPX196634 JZT196633:JZT196634 KJP196633:KJP196634 KTL196633:KTL196634 LDH196633:LDH196634 LND196633:LND196634 LWZ196633:LWZ196634 MGV196633:MGV196634 MQR196633:MQR196634 NAN196633:NAN196634 NKJ196633:NKJ196634 NUF196633:NUF196634 OEB196633:OEB196634 ONX196633:ONX196634 OXT196633:OXT196634 PHP196633:PHP196634 PRL196633:PRL196634 QBH196633:QBH196634 QLD196633:QLD196634 QUZ196633:QUZ196634 REV196633:REV196634 ROR196633:ROR196634 RYN196633:RYN196634 SIJ196633:SIJ196634 SSF196633:SSF196634 TCB196633:TCB196634 TLX196633:TLX196634 TVT196633:TVT196634 UFP196633:UFP196634 UPL196633:UPL196634 UZH196633:UZH196634 VJD196633:VJD196634 VSZ196633:VSZ196634 WCV196633:WCV196634 WMR196633:WMR196634 WWN196633:WWN196634 AF262169:AF262170 KB262169:KB262170 TX262169:TX262170 ADT262169:ADT262170 ANP262169:ANP262170 AXL262169:AXL262170 BHH262169:BHH262170 BRD262169:BRD262170 CAZ262169:CAZ262170 CKV262169:CKV262170 CUR262169:CUR262170 DEN262169:DEN262170 DOJ262169:DOJ262170 DYF262169:DYF262170 EIB262169:EIB262170 ERX262169:ERX262170 FBT262169:FBT262170 FLP262169:FLP262170 FVL262169:FVL262170 GFH262169:GFH262170 GPD262169:GPD262170 GYZ262169:GYZ262170 HIV262169:HIV262170 HSR262169:HSR262170 ICN262169:ICN262170 IMJ262169:IMJ262170 IWF262169:IWF262170 JGB262169:JGB262170 JPX262169:JPX262170 JZT262169:JZT262170 KJP262169:KJP262170 KTL262169:KTL262170 LDH262169:LDH262170 LND262169:LND262170 LWZ262169:LWZ262170 MGV262169:MGV262170 MQR262169:MQR262170 NAN262169:NAN262170 NKJ262169:NKJ262170 NUF262169:NUF262170 OEB262169:OEB262170 ONX262169:ONX262170 OXT262169:OXT262170 PHP262169:PHP262170 PRL262169:PRL262170 QBH262169:QBH262170 QLD262169:QLD262170 QUZ262169:QUZ262170 REV262169:REV262170 ROR262169:ROR262170 RYN262169:RYN262170 SIJ262169:SIJ262170 SSF262169:SSF262170 TCB262169:TCB262170 TLX262169:TLX262170 TVT262169:TVT262170 UFP262169:UFP262170 UPL262169:UPL262170 UZH262169:UZH262170 VJD262169:VJD262170 VSZ262169:VSZ262170 WCV262169:WCV262170 WMR262169:WMR262170 WWN262169:WWN262170 AF327705:AF327706 KB327705:KB327706 TX327705:TX327706 ADT327705:ADT327706 ANP327705:ANP327706 AXL327705:AXL327706 BHH327705:BHH327706 BRD327705:BRD327706 CAZ327705:CAZ327706 CKV327705:CKV327706 CUR327705:CUR327706 DEN327705:DEN327706 DOJ327705:DOJ327706 DYF327705:DYF327706 EIB327705:EIB327706 ERX327705:ERX327706 FBT327705:FBT327706 FLP327705:FLP327706 FVL327705:FVL327706 GFH327705:GFH327706 GPD327705:GPD327706 GYZ327705:GYZ327706 HIV327705:HIV327706 HSR327705:HSR327706 ICN327705:ICN327706 IMJ327705:IMJ327706 IWF327705:IWF327706 JGB327705:JGB327706 JPX327705:JPX327706 JZT327705:JZT327706 KJP327705:KJP327706 KTL327705:KTL327706 LDH327705:LDH327706 LND327705:LND327706 LWZ327705:LWZ327706 MGV327705:MGV327706 MQR327705:MQR327706 NAN327705:NAN327706 NKJ327705:NKJ327706 NUF327705:NUF327706 OEB327705:OEB327706 ONX327705:ONX327706 OXT327705:OXT327706 PHP327705:PHP327706 PRL327705:PRL327706 QBH327705:QBH327706 QLD327705:QLD327706 QUZ327705:QUZ327706 REV327705:REV327706 ROR327705:ROR327706 RYN327705:RYN327706 SIJ327705:SIJ327706 SSF327705:SSF327706 TCB327705:TCB327706 TLX327705:TLX327706 TVT327705:TVT327706 UFP327705:UFP327706 UPL327705:UPL327706 UZH327705:UZH327706 VJD327705:VJD327706 VSZ327705:VSZ327706 WCV327705:WCV327706 WMR327705:WMR327706 WWN327705:WWN327706 AF393241:AF393242 KB393241:KB393242 TX393241:TX393242 ADT393241:ADT393242 ANP393241:ANP393242 AXL393241:AXL393242 BHH393241:BHH393242 BRD393241:BRD393242 CAZ393241:CAZ393242 CKV393241:CKV393242 CUR393241:CUR393242 DEN393241:DEN393242 DOJ393241:DOJ393242 DYF393241:DYF393242 EIB393241:EIB393242 ERX393241:ERX393242 FBT393241:FBT393242 FLP393241:FLP393242 FVL393241:FVL393242 GFH393241:GFH393242 GPD393241:GPD393242 GYZ393241:GYZ393242 HIV393241:HIV393242 HSR393241:HSR393242 ICN393241:ICN393242 IMJ393241:IMJ393242 IWF393241:IWF393242 JGB393241:JGB393242 JPX393241:JPX393242 JZT393241:JZT393242 KJP393241:KJP393242 KTL393241:KTL393242 LDH393241:LDH393242 LND393241:LND393242 LWZ393241:LWZ393242 MGV393241:MGV393242 MQR393241:MQR393242 NAN393241:NAN393242 NKJ393241:NKJ393242 NUF393241:NUF393242 OEB393241:OEB393242 ONX393241:ONX393242 OXT393241:OXT393242 PHP393241:PHP393242 PRL393241:PRL393242 QBH393241:QBH393242 QLD393241:QLD393242 QUZ393241:QUZ393242 REV393241:REV393242 ROR393241:ROR393242 RYN393241:RYN393242 SIJ393241:SIJ393242 SSF393241:SSF393242 TCB393241:TCB393242 TLX393241:TLX393242 TVT393241:TVT393242 UFP393241:UFP393242 UPL393241:UPL393242 UZH393241:UZH393242 VJD393241:VJD393242 VSZ393241:VSZ393242 WCV393241:WCV393242 WMR393241:WMR393242 WWN393241:WWN393242 AF458777:AF458778 KB458777:KB458778 TX458777:TX458778 ADT458777:ADT458778 ANP458777:ANP458778 AXL458777:AXL458778 BHH458777:BHH458778 BRD458777:BRD458778 CAZ458777:CAZ458778 CKV458777:CKV458778 CUR458777:CUR458778 DEN458777:DEN458778 DOJ458777:DOJ458778 DYF458777:DYF458778 EIB458777:EIB458778 ERX458777:ERX458778 FBT458777:FBT458778 FLP458777:FLP458778 FVL458777:FVL458778 GFH458777:GFH458778 GPD458777:GPD458778 GYZ458777:GYZ458778 HIV458777:HIV458778 HSR458777:HSR458778 ICN458777:ICN458778 IMJ458777:IMJ458778 IWF458777:IWF458778 JGB458777:JGB458778 JPX458777:JPX458778 JZT458777:JZT458778 KJP458777:KJP458778 KTL458777:KTL458778 LDH458777:LDH458778 LND458777:LND458778 LWZ458777:LWZ458778 MGV458777:MGV458778 MQR458777:MQR458778 NAN458777:NAN458778 NKJ458777:NKJ458778 NUF458777:NUF458778 OEB458777:OEB458778 ONX458777:ONX458778 OXT458777:OXT458778 PHP458777:PHP458778 PRL458777:PRL458778 QBH458777:QBH458778 QLD458777:QLD458778 QUZ458777:QUZ458778 REV458777:REV458778 ROR458777:ROR458778 RYN458777:RYN458778 SIJ458777:SIJ458778 SSF458777:SSF458778 TCB458777:TCB458778 TLX458777:TLX458778 TVT458777:TVT458778 UFP458777:UFP458778 UPL458777:UPL458778 UZH458777:UZH458778 VJD458777:VJD458778 VSZ458777:VSZ458778 WCV458777:WCV458778 WMR458777:WMR458778 WWN458777:WWN458778 AF524313:AF524314 KB524313:KB524314 TX524313:TX524314 ADT524313:ADT524314 ANP524313:ANP524314 AXL524313:AXL524314 BHH524313:BHH524314 BRD524313:BRD524314 CAZ524313:CAZ524314 CKV524313:CKV524314 CUR524313:CUR524314 DEN524313:DEN524314 DOJ524313:DOJ524314 DYF524313:DYF524314 EIB524313:EIB524314 ERX524313:ERX524314 FBT524313:FBT524314 FLP524313:FLP524314 FVL524313:FVL524314 GFH524313:GFH524314 GPD524313:GPD524314 GYZ524313:GYZ524314 HIV524313:HIV524314 HSR524313:HSR524314 ICN524313:ICN524314 IMJ524313:IMJ524314 IWF524313:IWF524314 JGB524313:JGB524314 JPX524313:JPX524314 JZT524313:JZT524314 KJP524313:KJP524314 KTL524313:KTL524314 LDH524313:LDH524314 LND524313:LND524314 LWZ524313:LWZ524314 MGV524313:MGV524314 MQR524313:MQR524314 NAN524313:NAN524314 NKJ524313:NKJ524314 NUF524313:NUF524314 OEB524313:OEB524314 ONX524313:ONX524314 OXT524313:OXT524314 PHP524313:PHP524314 PRL524313:PRL524314 QBH524313:QBH524314 QLD524313:QLD524314 QUZ524313:QUZ524314 REV524313:REV524314 ROR524313:ROR524314 RYN524313:RYN524314 SIJ524313:SIJ524314 SSF524313:SSF524314 TCB524313:TCB524314 TLX524313:TLX524314 TVT524313:TVT524314 UFP524313:UFP524314 UPL524313:UPL524314 UZH524313:UZH524314 VJD524313:VJD524314 VSZ524313:VSZ524314 WCV524313:WCV524314 WMR524313:WMR524314 WWN524313:WWN524314 AF589849:AF589850 KB589849:KB589850 TX589849:TX589850 ADT589849:ADT589850 ANP589849:ANP589850 AXL589849:AXL589850 BHH589849:BHH589850 BRD589849:BRD589850 CAZ589849:CAZ589850 CKV589849:CKV589850 CUR589849:CUR589850 DEN589849:DEN589850 DOJ589849:DOJ589850 DYF589849:DYF589850 EIB589849:EIB589850 ERX589849:ERX589850 FBT589849:FBT589850 FLP589849:FLP589850 FVL589849:FVL589850 GFH589849:GFH589850 GPD589849:GPD589850 GYZ589849:GYZ589850 HIV589849:HIV589850 HSR589849:HSR589850 ICN589849:ICN589850 IMJ589849:IMJ589850 IWF589849:IWF589850 JGB589849:JGB589850 JPX589849:JPX589850 JZT589849:JZT589850 KJP589849:KJP589850 KTL589849:KTL589850 LDH589849:LDH589850 LND589849:LND589850 LWZ589849:LWZ589850 MGV589849:MGV589850 MQR589849:MQR589850 NAN589849:NAN589850 NKJ589849:NKJ589850 NUF589849:NUF589850 OEB589849:OEB589850 ONX589849:ONX589850 OXT589849:OXT589850 PHP589849:PHP589850 PRL589849:PRL589850 QBH589849:QBH589850 QLD589849:QLD589850 QUZ589849:QUZ589850 REV589849:REV589850 ROR589849:ROR589850 RYN589849:RYN589850 SIJ589849:SIJ589850 SSF589849:SSF589850 TCB589849:TCB589850 TLX589849:TLX589850 TVT589849:TVT589850 UFP589849:UFP589850 UPL589849:UPL589850 UZH589849:UZH589850 VJD589849:VJD589850 VSZ589849:VSZ589850 WCV589849:WCV589850 WMR589849:WMR589850 WWN589849:WWN589850 AF655385:AF655386 KB655385:KB655386 TX655385:TX655386 ADT655385:ADT655386 ANP655385:ANP655386 AXL655385:AXL655386 BHH655385:BHH655386 BRD655385:BRD655386 CAZ655385:CAZ655386 CKV655385:CKV655386 CUR655385:CUR655386 DEN655385:DEN655386 DOJ655385:DOJ655386 DYF655385:DYF655386 EIB655385:EIB655386 ERX655385:ERX655386 FBT655385:FBT655386 FLP655385:FLP655386 FVL655385:FVL655386 GFH655385:GFH655386 GPD655385:GPD655386 GYZ655385:GYZ655386 HIV655385:HIV655386 HSR655385:HSR655386 ICN655385:ICN655386 IMJ655385:IMJ655386 IWF655385:IWF655386 JGB655385:JGB655386 JPX655385:JPX655386 JZT655385:JZT655386 KJP655385:KJP655386 KTL655385:KTL655386 LDH655385:LDH655386 LND655385:LND655386 LWZ655385:LWZ655386 MGV655385:MGV655386 MQR655385:MQR655386 NAN655385:NAN655386 NKJ655385:NKJ655386 NUF655385:NUF655386 OEB655385:OEB655386 ONX655385:ONX655386 OXT655385:OXT655386 PHP655385:PHP655386 PRL655385:PRL655386 QBH655385:QBH655386 QLD655385:QLD655386 QUZ655385:QUZ655386 REV655385:REV655386 ROR655385:ROR655386 RYN655385:RYN655386 SIJ655385:SIJ655386 SSF655385:SSF655386 TCB655385:TCB655386 TLX655385:TLX655386 TVT655385:TVT655386 UFP655385:UFP655386 UPL655385:UPL655386 UZH655385:UZH655386 VJD655385:VJD655386 VSZ655385:VSZ655386 WCV655385:WCV655386 WMR655385:WMR655386 WWN655385:WWN655386 AF720921:AF720922 KB720921:KB720922 TX720921:TX720922 ADT720921:ADT720922 ANP720921:ANP720922 AXL720921:AXL720922 BHH720921:BHH720922 BRD720921:BRD720922 CAZ720921:CAZ720922 CKV720921:CKV720922 CUR720921:CUR720922 DEN720921:DEN720922 DOJ720921:DOJ720922 DYF720921:DYF720922 EIB720921:EIB720922 ERX720921:ERX720922 FBT720921:FBT720922 FLP720921:FLP720922 FVL720921:FVL720922 GFH720921:GFH720922 GPD720921:GPD720922 GYZ720921:GYZ720922 HIV720921:HIV720922 HSR720921:HSR720922 ICN720921:ICN720922 IMJ720921:IMJ720922 IWF720921:IWF720922 JGB720921:JGB720922 JPX720921:JPX720922 JZT720921:JZT720922 KJP720921:KJP720922 KTL720921:KTL720922 LDH720921:LDH720922 LND720921:LND720922 LWZ720921:LWZ720922 MGV720921:MGV720922 MQR720921:MQR720922 NAN720921:NAN720922 NKJ720921:NKJ720922 NUF720921:NUF720922 OEB720921:OEB720922 ONX720921:ONX720922 OXT720921:OXT720922 PHP720921:PHP720922 PRL720921:PRL720922 QBH720921:QBH720922 QLD720921:QLD720922 QUZ720921:QUZ720922 REV720921:REV720922 ROR720921:ROR720922 RYN720921:RYN720922 SIJ720921:SIJ720922 SSF720921:SSF720922 TCB720921:TCB720922 TLX720921:TLX720922 TVT720921:TVT720922 UFP720921:UFP720922 UPL720921:UPL720922 UZH720921:UZH720922 VJD720921:VJD720922 VSZ720921:VSZ720922 WCV720921:WCV720922 WMR720921:WMR720922 WWN720921:WWN720922 AF786457:AF786458 KB786457:KB786458 TX786457:TX786458 ADT786457:ADT786458 ANP786457:ANP786458 AXL786457:AXL786458 BHH786457:BHH786458 BRD786457:BRD786458 CAZ786457:CAZ786458 CKV786457:CKV786458 CUR786457:CUR786458 DEN786457:DEN786458 DOJ786457:DOJ786458 DYF786457:DYF786458 EIB786457:EIB786458 ERX786457:ERX786458 FBT786457:FBT786458 FLP786457:FLP786458 FVL786457:FVL786458 GFH786457:GFH786458 GPD786457:GPD786458 GYZ786457:GYZ786458 HIV786457:HIV786458 HSR786457:HSR786458 ICN786457:ICN786458 IMJ786457:IMJ786458 IWF786457:IWF786458 JGB786457:JGB786458 JPX786457:JPX786458 JZT786457:JZT786458 KJP786457:KJP786458 KTL786457:KTL786458 LDH786457:LDH786458 LND786457:LND786458 LWZ786457:LWZ786458 MGV786457:MGV786458 MQR786457:MQR786458 NAN786457:NAN786458 NKJ786457:NKJ786458 NUF786457:NUF786458 OEB786457:OEB786458 ONX786457:ONX786458 OXT786457:OXT786458 PHP786457:PHP786458 PRL786457:PRL786458 QBH786457:QBH786458 QLD786457:QLD786458 QUZ786457:QUZ786458 REV786457:REV786458 ROR786457:ROR786458 RYN786457:RYN786458 SIJ786457:SIJ786458 SSF786457:SSF786458 TCB786457:TCB786458 TLX786457:TLX786458 TVT786457:TVT786458 UFP786457:UFP786458 UPL786457:UPL786458 UZH786457:UZH786458 VJD786457:VJD786458 VSZ786457:VSZ786458 WCV786457:WCV786458 WMR786457:WMR786458 WWN786457:WWN786458 AF851993:AF851994 KB851993:KB851994 TX851993:TX851994 ADT851993:ADT851994 ANP851993:ANP851994 AXL851993:AXL851994 BHH851993:BHH851994 BRD851993:BRD851994 CAZ851993:CAZ851994 CKV851993:CKV851994 CUR851993:CUR851994 DEN851993:DEN851994 DOJ851993:DOJ851994 DYF851993:DYF851994 EIB851993:EIB851994 ERX851993:ERX851994 FBT851993:FBT851994 FLP851993:FLP851994 FVL851993:FVL851994 GFH851993:GFH851994 GPD851993:GPD851994 GYZ851993:GYZ851994 HIV851993:HIV851994 HSR851993:HSR851994 ICN851993:ICN851994 IMJ851993:IMJ851994 IWF851993:IWF851994 JGB851993:JGB851994 JPX851993:JPX851994 JZT851993:JZT851994 KJP851993:KJP851994 KTL851993:KTL851994 LDH851993:LDH851994 LND851993:LND851994 LWZ851993:LWZ851994 MGV851993:MGV851994 MQR851993:MQR851994 NAN851993:NAN851994 NKJ851993:NKJ851994 NUF851993:NUF851994 OEB851993:OEB851994 ONX851993:ONX851994 OXT851993:OXT851994 PHP851993:PHP851994 PRL851993:PRL851994 QBH851993:QBH851994 QLD851993:QLD851994 QUZ851993:QUZ851994 REV851993:REV851994 ROR851993:ROR851994 RYN851993:RYN851994 SIJ851993:SIJ851994 SSF851993:SSF851994 TCB851993:TCB851994 TLX851993:TLX851994 TVT851993:TVT851994 UFP851993:UFP851994 UPL851993:UPL851994 UZH851993:UZH851994 VJD851993:VJD851994 VSZ851993:VSZ851994 WCV851993:WCV851994 WMR851993:WMR851994 WWN851993:WWN851994 AF917529:AF917530 KB917529:KB917530 TX917529:TX917530 ADT917529:ADT917530 ANP917529:ANP917530 AXL917529:AXL917530 BHH917529:BHH917530 BRD917529:BRD917530 CAZ917529:CAZ917530 CKV917529:CKV917530 CUR917529:CUR917530 DEN917529:DEN917530 DOJ917529:DOJ917530 DYF917529:DYF917530 EIB917529:EIB917530 ERX917529:ERX917530 FBT917529:FBT917530 FLP917529:FLP917530 FVL917529:FVL917530 GFH917529:GFH917530 GPD917529:GPD917530 GYZ917529:GYZ917530 HIV917529:HIV917530 HSR917529:HSR917530 ICN917529:ICN917530 IMJ917529:IMJ917530 IWF917529:IWF917530 JGB917529:JGB917530 JPX917529:JPX917530 JZT917529:JZT917530 KJP917529:KJP917530 KTL917529:KTL917530 LDH917529:LDH917530 LND917529:LND917530 LWZ917529:LWZ917530 MGV917529:MGV917530 MQR917529:MQR917530 NAN917529:NAN917530 NKJ917529:NKJ917530 NUF917529:NUF917530 OEB917529:OEB917530 ONX917529:ONX917530 OXT917529:OXT917530 PHP917529:PHP917530 PRL917529:PRL917530 QBH917529:QBH917530 QLD917529:QLD917530 QUZ917529:QUZ917530 REV917529:REV917530 ROR917529:ROR917530 RYN917529:RYN917530 SIJ917529:SIJ917530 SSF917529:SSF917530 TCB917529:TCB917530 TLX917529:TLX917530 TVT917529:TVT917530 UFP917529:UFP917530 UPL917529:UPL917530 UZH917529:UZH917530 VJD917529:VJD917530 VSZ917529:VSZ917530 WCV917529:WCV917530 WMR917529:WMR917530 WWN917529:WWN917530 AF983065:AF983066 KB983065:KB983066 TX983065:TX983066 ADT983065:ADT983066 ANP983065:ANP983066 AXL983065:AXL983066 BHH983065:BHH983066 BRD983065:BRD983066 CAZ983065:CAZ983066 CKV983065:CKV983066 CUR983065:CUR983066 DEN983065:DEN983066 DOJ983065:DOJ983066 DYF983065:DYF983066 EIB983065:EIB983066 ERX983065:ERX983066 FBT983065:FBT983066 FLP983065:FLP983066 FVL983065:FVL983066 GFH983065:GFH983066 GPD983065:GPD983066 GYZ983065:GYZ983066 HIV983065:HIV983066 HSR983065:HSR983066 ICN983065:ICN983066 IMJ983065:IMJ983066 IWF983065:IWF983066 JGB983065:JGB983066 JPX983065:JPX983066 JZT983065:JZT983066 KJP983065:KJP983066 KTL983065:KTL983066 LDH983065:LDH983066 LND983065:LND983066 LWZ983065:LWZ983066 MGV983065:MGV983066 MQR983065:MQR983066 NAN983065:NAN983066 NKJ983065:NKJ983066 NUF983065:NUF983066 OEB983065:OEB983066 ONX983065:ONX983066 OXT983065:OXT983066 PHP983065:PHP983066 PRL983065:PRL983066 QBH983065:QBH983066 QLD983065:QLD983066 QUZ983065:QUZ983066 REV983065:REV983066 ROR983065:ROR983066 RYN983065:RYN983066 SIJ983065:SIJ983066 SSF983065:SSF983066 TCB983065:TCB983066 TLX983065:TLX983066 TVT983065:TVT983066 UFP983065:UFP983066 UPL983065:UPL983066 UZH983065:UZH983066 VJD983065:VJD983066 VSZ983065:VSZ983066 WCV983065:WCV983066 WMR983065:WMR983066 WWN983065:WWN983066 AD30 JZ30 TV30 ADR30 ANN30 AXJ30 BHF30 BRB30 CAX30 CKT30 CUP30 DEL30 DOH30 DYD30 EHZ30 ERV30 FBR30 FLN30 FVJ30 GFF30 GPB30 GYX30 HIT30 HSP30 ICL30 IMH30 IWD30 JFZ30 JPV30 JZR30 KJN30 KTJ30 LDF30 LNB30 LWX30 MGT30 MQP30 NAL30 NKH30 NUD30 ODZ30 ONV30 OXR30 PHN30 PRJ30 QBF30 QLB30 QUX30 RET30 ROP30 RYL30 SIH30 SSD30 TBZ30 TLV30 TVR30 UFN30 UPJ30 UZF30 VJB30 VSX30 WCT30 WMP30 WWL30 AD65564 JZ65564 TV65564 ADR65564 ANN65564 AXJ65564 BHF65564 BRB65564 CAX65564 CKT65564 CUP65564 DEL65564 DOH65564 DYD65564 EHZ65564 ERV65564 FBR65564 FLN65564 FVJ65564 GFF65564 GPB65564 GYX65564 HIT65564 HSP65564 ICL65564 IMH65564 IWD65564 JFZ65564 JPV65564 JZR65564 KJN65564 KTJ65564 LDF65564 LNB65564 LWX65564 MGT65564 MQP65564 NAL65564 NKH65564 NUD65564 ODZ65564 ONV65564 OXR65564 PHN65564 PRJ65564 QBF65564 QLB65564 QUX65564 RET65564 ROP65564 RYL65564 SIH65564 SSD65564 TBZ65564 TLV65564 TVR65564 UFN65564 UPJ65564 UZF65564 VJB65564 VSX65564 WCT65564 WMP65564 WWL65564 AD131100 JZ131100 TV131100 ADR131100 ANN131100 AXJ131100 BHF131100 BRB131100 CAX131100 CKT131100 CUP131100 DEL131100 DOH131100 DYD131100 EHZ131100 ERV131100 FBR131100 FLN131100 FVJ131100 GFF131100 GPB131100 GYX131100 HIT131100 HSP131100 ICL131100 IMH131100 IWD131100 JFZ131100 JPV131100 JZR131100 KJN131100 KTJ131100 LDF131100 LNB131100 LWX131100 MGT131100 MQP131100 NAL131100 NKH131100 NUD131100 ODZ131100 ONV131100 OXR131100 PHN131100 PRJ131100 QBF131100 QLB131100 QUX131100 RET131100 ROP131100 RYL131100 SIH131100 SSD131100 TBZ131100 TLV131100 TVR131100 UFN131100 UPJ131100 UZF131100 VJB131100 VSX131100 WCT131100 WMP131100 WWL131100 AD196636 JZ196636 TV196636 ADR196636 ANN196636 AXJ196636 BHF196636 BRB196636 CAX196636 CKT196636 CUP196636 DEL196636 DOH196636 DYD196636 EHZ196636 ERV196636 FBR196636 FLN196636 FVJ196636 GFF196636 GPB196636 GYX196636 HIT196636 HSP196636 ICL196636 IMH196636 IWD196636 JFZ196636 JPV196636 JZR196636 KJN196636 KTJ196636 LDF196636 LNB196636 LWX196636 MGT196636 MQP196636 NAL196636 NKH196636 NUD196636 ODZ196636 ONV196636 OXR196636 PHN196636 PRJ196636 QBF196636 QLB196636 QUX196636 RET196636 ROP196636 RYL196636 SIH196636 SSD196636 TBZ196636 TLV196636 TVR196636 UFN196636 UPJ196636 UZF196636 VJB196636 VSX196636 WCT196636 WMP196636 WWL196636 AD262172 JZ262172 TV262172 ADR262172 ANN262172 AXJ262172 BHF262172 BRB262172 CAX262172 CKT262172 CUP262172 DEL262172 DOH262172 DYD262172 EHZ262172 ERV262172 FBR262172 FLN262172 FVJ262172 GFF262172 GPB262172 GYX262172 HIT262172 HSP262172 ICL262172 IMH262172 IWD262172 JFZ262172 JPV262172 JZR262172 KJN262172 KTJ262172 LDF262172 LNB262172 LWX262172 MGT262172 MQP262172 NAL262172 NKH262172 NUD262172 ODZ262172 ONV262172 OXR262172 PHN262172 PRJ262172 QBF262172 QLB262172 QUX262172 RET262172 ROP262172 RYL262172 SIH262172 SSD262172 TBZ262172 TLV262172 TVR262172 UFN262172 UPJ262172 UZF262172 VJB262172 VSX262172 WCT262172 WMP262172 WWL262172 AD327708 JZ327708 TV327708 ADR327708 ANN327708 AXJ327708 BHF327708 BRB327708 CAX327708 CKT327708 CUP327708 DEL327708 DOH327708 DYD327708 EHZ327708 ERV327708 FBR327708 FLN327708 FVJ327708 GFF327708 GPB327708 GYX327708 HIT327708 HSP327708 ICL327708 IMH327708 IWD327708 JFZ327708 JPV327708 JZR327708 KJN327708 KTJ327708 LDF327708 LNB327708 LWX327708 MGT327708 MQP327708 NAL327708 NKH327708 NUD327708 ODZ327708 ONV327708 OXR327708 PHN327708 PRJ327708 QBF327708 QLB327708 QUX327708 RET327708 ROP327708 RYL327708 SIH327708 SSD327708 TBZ327708 TLV327708 TVR327708 UFN327708 UPJ327708 UZF327708 VJB327708 VSX327708 WCT327708 WMP327708 WWL327708 AD393244 JZ393244 TV393244 ADR393244 ANN393244 AXJ393244 BHF393244 BRB393244 CAX393244 CKT393244 CUP393244 DEL393244 DOH393244 DYD393244 EHZ393244 ERV393244 FBR393244 FLN393244 FVJ393244 GFF393244 GPB393244 GYX393244 HIT393244 HSP393244 ICL393244 IMH393244 IWD393244 JFZ393244 JPV393244 JZR393244 KJN393244 KTJ393244 LDF393244 LNB393244 LWX393244 MGT393244 MQP393244 NAL393244 NKH393244 NUD393244 ODZ393244 ONV393244 OXR393244 PHN393244 PRJ393244 QBF393244 QLB393244 QUX393244 RET393244 ROP393244 RYL393244 SIH393244 SSD393244 TBZ393244 TLV393244 TVR393244 UFN393244 UPJ393244 UZF393244 VJB393244 VSX393244 WCT393244 WMP393244 WWL393244 AD458780 JZ458780 TV458780 ADR458780 ANN458780 AXJ458780 BHF458780 BRB458780 CAX458780 CKT458780 CUP458780 DEL458780 DOH458780 DYD458780 EHZ458780 ERV458780 FBR458780 FLN458780 FVJ458780 GFF458780 GPB458780 GYX458780 HIT458780 HSP458780 ICL458780 IMH458780 IWD458780 JFZ458780 JPV458780 JZR458780 KJN458780 KTJ458780 LDF458780 LNB458780 LWX458780 MGT458780 MQP458780 NAL458780 NKH458780 NUD458780 ODZ458780 ONV458780 OXR458780 PHN458780 PRJ458780 QBF458780 QLB458780 QUX458780 RET458780 ROP458780 RYL458780 SIH458780 SSD458780 TBZ458780 TLV458780 TVR458780 UFN458780 UPJ458780 UZF458780 VJB458780 VSX458780 WCT458780 WMP458780 WWL458780 AD524316 JZ524316 TV524316 ADR524316 ANN524316 AXJ524316 BHF524316 BRB524316 CAX524316 CKT524316 CUP524316 DEL524316 DOH524316 DYD524316 EHZ524316 ERV524316 FBR524316 FLN524316 FVJ524316 GFF524316 GPB524316 GYX524316 HIT524316 HSP524316 ICL524316 IMH524316 IWD524316 JFZ524316 JPV524316 JZR524316 KJN524316 KTJ524316 LDF524316 LNB524316 LWX524316 MGT524316 MQP524316 NAL524316 NKH524316 NUD524316 ODZ524316 ONV524316 OXR524316 PHN524316 PRJ524316 QBF524316 QLB524316 QUX524316 RET524316 ROP524316 RYL524316 SIH524316 SSD524316 TBZ524316 TLV524316 TVR524316 UFN524316 UPJ524316 UZF524316 VJB524316 VSX524316 WCT524316 WMP524316 WWL524316 AD589852 JZ589852 TV589852 ADR589852 ANN589852 AXJ589852 BHF589852 BRB589852 CAX589852 CKT589852 CUP589852 DEL589852 DOH589852 DYD589852 EHZ589852 ERV589852 FBR589852 FLN589852 FVJ589852 GFF589852 GPB589852 GYX589852 HIT589852 HSP589852 ICL589852 IMH589852 IWD589852 JFZ589852 JPV589852 JZR589852 KJN589852 KTJ589852 LDF589852 LNB589852 LWX589852 MGT589852 MQP589852 NAL589852 NKH589852 NUD589852 ODZ589852 ONV589852 OXR589852 PHN589852 PRJ589852 QBF589852 QLB589852 QUX589852 RET589852 ROP589852 RYL589852 SIH589852 SSD589852 TBZ589852 TLV589852 TVR589852 UFN589852 UPJ589852 UZF589852 VJB589852 VSX589852 WCT589852 WMP589852 WWL589852 AD655388 JZ655388 TV655388 ADR655388 ANN655388 AXJ655388 BHF655388 BRB655388 CAX655388 CKT655388 CUP655388 DEL655388 DOH655388 DYD655388 EHZ655388 ERV655388 FBR655388 FLN655388 FVJ655388 GFF655388 GPB655388 GYX655388 HIT655388 HSP655388 ICL655388 IMH655388 IWD655388 JFZ655388 JPV655388 JZR655388 KJN655388 KTJ655388 LDF655388 LNB655388 LWX655388 MGT655388 MQP655388 NAL655388 NKH655388 NUD655388 ODZ655388 ONV655388 OXR655388 PHN655388 PRJ655388 QBF655388 QLB655388 QUX655388 RET655388 ROP655388 RYL655388 SIH655388 SSD655388 TBZ655388 TLV655388 TVR655388 UFN655388 UPJ655388 UZF655388 VJB655388 VSX655388 WCT655388 WMP655388 WWL655388 AD720924 JZ720924 TV720924 ADR720924 ANN720924 AXJ720924 BHF720924 BRB720924 CAX720924 CKT720924 CUP720924 DEL720924 DOH720924 DYD720924 EHZ720924 ERV720924 FBR720924 FLN720924 FVJ720924 GFF720924 GPB720924 GYX720924 HIT720924 HSP720924 ICL720924 IMH720924 IWD720924 JFZ720924 JPV720924 JZR720924 KJN720924 KTJ720924 LDF720924 LNB720924 LWX720924 MGT720924 MQP720924 NAL720924 NKH720924 NUD720924 ODZ720924 ONV720924 OXR720924 PHN720924 PRJ720924 QBF720924 QLB720924 QUX720924 RET720924 ROP720924 RYL720924 SIH720924 SSD720924 TBZ720924 TLV720924 TVR720924 UFN720924 UPJ720924 UZF720924 VJB720924 VSX720924 WCT720924 WMP720924 WWL720924 AD786460 JZ786460 TV786460 ADR786460 ANN786460 AXJ786460 BHF786460 BRB786460 CAX786460 CKT786460 CUP786460 DEL786460 DOH786460 DYD786460 EHZ786460 ERV786460 FBR786460 FLN786460 FVJ786460 GFF786460 GPB786460 GYX786460 HIT786460 HSP786460 ICL786460 IMH786460 IWD786460 JFZ786460 JPV786460 JZR786460 KJN786460 KTJ786460 LDF786460 LNB786460 LWX786460 MGT786460 MQP786460 NAL786460 NKH786460 NUD786460 ODZ786460 ONV786460 OXR786460 PHN786460 PRJ786460 QBF786460 QLB786460 QUX786460 RET786460 ROP786460 RYL786460 SIH786460 SSD786460 TBZ786460 TLV786460 TVR786460 UFN786460 UPJ786460 UZF786460 VJB786460 VSX786460 WCT786460 WMP786460 WWL786460 AD851996 JZ851996 TV851996 ADR851996 ANN851996 AXJ851996 BHF851996 BRB851996 CAX851996 CKT851996 CUP851996 DEL851996 DOH851996 DYD851996 EHZ851996 ERV851996 FBR851996 FLN851996 FVJ851996 GFF851996 GPB851996 GYX851996 HIT851996 HSP851996 ICL851996 IMH851996 IWD851996 JFZ851996 JPV851996 JZR851996 KJN851996 KTJ851996 LDF851996 LNB851996 LWX851996 MGT851996 MQP851996 NAL851996 NKH851996 NUD851996 ODZ851996 ONV851996 OXR851996 PHN851996 PRJ851996 QBF851996 QLB851996 QUX851996 RET851996 ROP851996 RYL851996 SIH851996 SSD851996 TBZ851996 TLV851996 TVR851996 UFN851996 UPJ851996 UZF851996 VJB851996 VSX851996 WCT851996 WMP851996 WWL851996 AD917532 JZ917532 TV917532 ADR917532 ANN917532 AXJ917532 BHF917532 BRB917532 CAX917532 CKT917532 CUP917532 DEL917532 DOH917532 DYD917532 EHZ917532 ERV917532 FBR917532 FLN917532 FVJ917532 GFF917532 GPB917532 GYX917532 HIT917532 HSP917532 ICL917532 IMH917532 IWD917532 JFZ917532 JPV917532 JZR917532 KJN917532 KTJ917532 LDF917532 LNB917532 LWX917532 MGT917532 MQP917532 NAL917532 NKH917532 NUD917532 ODZ917532 ONV917532 OXR917532 PHN917532 PRJ917532 QBF917532 QLB917532 QUX917532 RET917532 ROP917532 RYL917532 SIH917532 SSD917532 TBZ917532 TLV917532 TVR917532 UFN917532 UPJ917532 UZF917532 VJB917532 VSX917532 WCT917532 WMP917532 WWL917532 AD983068 JZ983068 TV983068 ADR983068 ANN983068 AXJ983068 BHF983068 BRB983068 CAX983068 CKT983068 CUP983068 DEL983068 DOH983068 DYD983068 EHZ983068 ERV983068 FBR983068 FLN983068 FVJ983068 GFF983068 GPB983068 GYX983068 HIT983068 HSP983068 ICL983068 IMH983068 IWD983068 JFZ983068 JPV983068 JZR983068 KJN983068 KTJ983068 LDF983068 LNB983068 LWX983068 MGT983068 MQP983068 NAL983068 NKH983068 NUD983068 ODZ983068 ONV983068 OXR983068 PHN983068 PRJ983068 QBF983068 QLB983068 QUX983068 RET983068 ROP983068 RYL983068 SIH983068 SSD983068 TBZ983068 TLV983068 TVR983068 UFN983068 UPJ983068 UZF983068 VJB983068 VSX983068 WCT983068 WMP983068 WWL983068 AD46:AD47 JZ46:JZ47 TV46:TV47 ADR46:ADR47 ANN46:ANN47 AXJ46:AXJ47 BHF46:BHF47 BRB46:BRB47 CAX46:CAX47 CKT46:CKT47 CUP46:CUP47 DEL46:DEL47 DOH46:DOH47 DYD46:DYD47 EHZ46:EHZ47 ERV46:ERV47 FBR46:FBR47 FLN46:FLN47 FVJ46:FVJ47 GFF46:GFF47 GPB46:GPB47 GYX46:GYX47 HIT46:HIT47 HSP46:HSP47 ICL46:ICL47 IMH46:IMH47 IWD46:IWD47 JFZ46:JFZ47 JPV46:JPV47 JZR46:JZR47 KJN46:KJN47 KTJ46:KTJ47 LDF46:LDF47 LNB46:LNB47 LWX46:LWX47 MGT46:MGT47 MQP46:MQP47 NAL46:NAL47 NKH46:NKH47 NUD46:NUD47 ODZ46:ODZ47 ONV46:ONV47 OXR46:OXR47 PHN46:PHN47 PRJ46:PRJ47 QBF46:QBF47 QLB46:QLB47 QUX46:QUX47 RET46:RET47 ROP46:ROP47 RYL46:RYL47 SIH46:SIH47 SSD46:SSD47 TBZ46:TBZ47 TLV46:TLV47 TVR46:TVR47 UFN46:UFN47 UPJ46:UPJ47 UZF46:UZF47 VJB46:VJB47 VSX46:VSX47 WCT46:WCT47 WMP46:WMP47 WWL46:WWL47 AD65580:AD65581 JZ65580:JZ65581 TV65580:TV65581 ADR65580:ADR65581 ANN65580:ANN65581 AXJ65580:AXJ65581 BHF65580:BHF65581 BRB65580:BRB65581 CAX65580:CAX65581 CKT65580:CKT65581 CUP65580:CUP65581 DEL65580:DEL65581 DOH65580:DOH65581 DYD65580:DYD65581 EHZ65580:EHZ65581 ERV65580:ERV65581 FBR65580:FBR65581 FLN65580:FLN65581 FVJ65580:FVJ65581 GFF65580:GFF65581 GPB65580:GPB65581 GYX65580:GYX65581 HIT65580:HIT65581 HSP65580:HSP65581 ICL65580:ICL65581 IMH65580:IMH65581 IWD65580:IWD65581 JFZ65580:JFZ65581 JPV65580:JPV65581 JZR65580:JZR65581 KJN65580:KJN65581 KTJ65580:KTJ65581 LDF65580:LDF65581 LNB65580:LNB65581 LWX65580:LWX65581 MGT65580:MGT65581 MQP65580:MQP65581 NAL65580:NAL65581 NKH65580:NKH65581 NUD65580:NUD65581 ODZ65580:ODZ65581 ONV65580:ONV65581 OXR65580:OXR65581 PHN65580:PHN65581 PRJ65580:PRJ65581 QBF65580:QBF65581 QLB65580:QLB65581 QUX65580:QUX65581 RET65580:RET65581 ROP65580:ROP65581 RYL65580:RYL65581 SIH65580:SIH65581 SSD65580:SSD65581 TBZ65580:TBZ65581 TLV65580:TLV65581 TVR65580:TVR65581 UFN65580:UFN65581 UPJ65580:UPJ65581 UZF65580:UZF65581 VJB65580:VJB65581 VSX65580:VSX65581 WCT65580:WCT65581 WMP65580:WMP65581 WWL65580:WWL65581 AD131116:AD131117 JZ131116:JZ131117 TV131116:TV131117 ADR131116:ADR131117 ANN131116:ANN131117 AXJ131116:AXJ131117 BHF131116:BHF131117 BRB131116:BRB131117 CAX131116:CAX131117 CKT131116:CKT131117 CUP131116:CUP131117 DEL131116:DEL131117 DOH131116:DOH131117 DYD131116:DYD131117 EHZ131116:EHZ131117 ERV131116:ERV131117 FBR131116:FBR131117 FLN131116:FLN131117 FVJ131116:FVJ131117 GFF131116:GFF131117 GPB131116:GPB131117 GYX131116:GYX131117 HIT131116:HIT131117 HSP131116:HSP131117 ICL131116:ICL131117 IMH131116:IMH131117 IWD131116:IWD131117 JFZ131116:JFZ131117 JPV131116:JPV131117 JZR131116:JZR131117 KJN131116:KJN131117 KTJ131116:KTJ131117 LDF131116:LDF131117 LNB131116:LNB131117 LWX131116:LWX131117 MGT131116:MGT131117 MQP131116:MQP131117 NAL131116:NAL131117 NKH131116:NKH131117 NUD131116:NUD131117 ODZ131116:ODZ131117 ONV131116:ONV131117 OXR131116:OXR131117 PHN131116:PHN131117 PRJ131116:PRJ131117 QBF131116:QBF131117 QLB131116:QLB131117 QUX131116:QUX131117 RET131116:RET131117 ROP131116:ROP131117 RYL131116:RYL131117 SIH131116:SIH131117 SSD131116:SSD131117 TBZ131116:TBZ131117 TLV131116:TLV131117 TVR131116:TVR131117 UFN131116:UFN131117 UPJ131116:UPJ131117 UZF131116:UZF131117 VJB131116:VJB131117 VSX131116:VSX131117 WCT131116:WCT131117 WMP131116:WMP131117 WWL131116:WWL131117 AD196652:AD196653 JZ196652:JZ196653 TV196652:TV196653 ADR196652:ADR196653 ANN196652:ANN196653 AXJ196652:AXJ196653 BHF196652:BHF196653 BRB196652:BRB196653 CAX196652:CAX196653 CKT196652:CKT196653 CUP196652:CUP196653 DEL196652:DEL196653 DOH196652:DOH196653 DYD196652:DYD196653 EHZ196652:EHZ196653 ERV196652:ERV196653 FBR196652:FBR196653 FLN196652:FLN196653 FVJ196652:FVJ196653 GFF196652:GFF196653 GPB196652:GPB196653 GYX196652:GYX196653 HIT196652:HIT196653 HSP196652:HSP196653 ICL196652:ICL196653 IMH196652:IMH196653 IWD196652:IWD196653 JFZ196652:JFZ196653 JPV196652:JPV196653 JZR196652:JZR196653 KJN196652:KJN196653 KTJ196652:KTJ196653 LDF196652:LDF196653 LNB196652:LNB196653 LWX196652:LWX196653 MGT196652:MGT196653 MQP196652:MQP196653 NAL196652:NAL196653 NKH196652:NKH196653 NUD196652:NUD196653 ODZ196652:ODZ196653 ONV196652:ONV196653 OXR196652:OXR196653 PHN196652:PHN196653 PRJ196652:PRJ196653 QBF196652:QBF196653 QLB196652:QLB196653 QUX196652:QUX196653 RET196652:RET196653 ROP196652:ROP196653 RYL196652:RYL196653 SIH196652:SIH196653 SSD196652:SSD196653 TBZ196652:TBZ196653 TLV196652:TLV196653 TVR196652:TVR196653 UFN196652:UFN196653 UPJ196652:UPJ196653 UZF196652:UZF196653 VJB196652:VJB196653 VSX196652:VSX196653 WCT196652:WCT196653 WMP196652:WMP196653 WWL196652:WWL196653 AD262188:AD262189 JZ262188:JZ262189 TV262188:TV262189 ADR262188:ADR262189 ANN262188:ANN262189 AXJ262188:AXJ262189 BHF262188:BHF262189 BRB262188:BRB262189 CAX262188:CAX262189 CKT262188:CKT262189 CUP262188:CUP262189 DEL262188:DEL262189 DOH262188:DOH262189 DYD262188:DYD262189 EHZ262188:EHZ262189 ERV262188:ERV262189 FBR262188:FBR262189 FLN262188:FLN262189 FVJ262188:FVJ262189 GFF262188:GFF262189 GPB262188:GPB262189 GYX262188:GYX262189 HIT262188:HIT262189 HSP262188:HSP262189 ICL262188:ICL262189 IMH262188:IMH262189 IWD262188:IWD262189 JFZ262188:JFZ262189 JPV262188:JPV262189 JZR262188:JZR262189 KJN262188:KJN262189 KTJ262188:KTJ262189 LDF262188:LDF262189 LNB262188:LNB262189 LWX262188:LWX262189 MGT262188:MGT262189 MQP262188:MQP262189 NAL262188:NAL262189 NKH262188:NKH262189 NUD262188:NUD262189 ODZ262188:ODZ262189 ONV262188:ONV262189 OXR262188:OXR262189 PHN262188:PHN262189 PRJ262188:PRJ262189 QBF262188:QBF262189 QLB262188:QLB262189 QUX262188:QUX262189 RET262188:RET262189 ROP262188:ROP262189 RYL262188:RYL262189 SIH262188:SIH262189 SSD262188:SSD262189 TBZ262188:TBZ262189 TLV262188:TLV262189 TVR262188:TVR262189 UFN262188:UFN262189 UPJ262188:UPJ262189 UZF262188:UZF262189 VJB262188:VJB262189 VSX262188:VSX262189 WCT262188:WCT262189 WMP262188:WMP262189 WWL262188:WWL262189 AD327724:AD327725 JZ327724:JZ327725 TV327724:TV327725 ADR327724:ADR327725 ANN327724:ANN327725 AXJ327724:AXJ327725 BHF327724:BHF327725 BRB327724:BRB327725 CAX327724:CAX327725 CKT327724:CKT327725 CUP327724:CUP327725 DEL327724:DEL327725 DOH327724:DOH327725 DYD327724:DYD327725 EHZ327724:EHZ327725 ERV327724:ERV327725 FBR327724:FBR327725 FLN327724:FLN327725 FVJ327724:FVJ327725 GFF327724:GFF327725 GPB327724:GPB327725 GYX327724:GYX327725 HIT327724:HIT327725 HSP327724:HSP327725 ICL327724:ICL327725 IMH327724:IMH327725 IWD327724:IWD327725 JFZ327724:JFZ327725 JPV327724:JPV327725 JZR327724:JZR327725 KJN327724:KJN327725 KTJ327724:KTJ327725 LDF327724:LDF327725 LNB327724:LNB327725 LWX327724:LWX327725 MGT327724:MGT327725 MQP327724:MQP327725 NAL327724:NAL327725 NKH327724:NKH327725 NUD327724:NUD327725 ODZ327724:ODZ327725 ONV327724:ONV327725 OXR327724:OXR327725 PHN327724:PHN327725 PRJ327724:PRJ327725 QBF327724:QBF327725 QLB327724:QLB327725 QUX327724:QUX327725 RET327724:RET327725 ROP327724:ROP327725 RYL327724:RYL327725 SIH327724:SIH327725 SSD327724:SSD327725 TBZ327724:TBZ327725 TLV327724:TLV327725 TVR327724:TVR327725 UFN327724:UFN327725 UPJ327724:UPJ327725 UZF327724:UZF327725 VJB327724:VJB327725 VSX327724:VSX327725 WCT327724:WCT327725 WMP327724:WMP327725 WWL327724:WWL327725 AD393260:AD393261 JZ393260:JZ393261 TV393260:TV393261 ADR393260:ADR393261 ANN393260:ANN393261 AXJ393260:AXJ393261 BHF393260:BHF393261 BRB393260:BRB393261 CAX393260:CAX393261 CKT393260:CKT393261 CUP393260:CUP393261 DEL393260:DEL393261 DOH393260:DOH393261 DYD393260:DYD393261 EHZ393260:EHZ393261 ERV393260:ERV393261 FBR393260:FBR393261 FLN393260:FLN393261 FVJ393260:FVJ393261 GFF393260:GFF393261 GPB393260:GPB393261 GYX393260:GYX393261 HIT393260:HIT393261 HSP393260:HSP393261 ICL393260:ICL393261 IMH393260:IMH393261 IWD393260:IWD393261 JFZ393260:JFZ393261 JPV393260:JPV393261 JZR393260:JZR393261 KJN393260:KJN393261 KTJ393260:KTJ393261 LDF393260:LDF393261 LNB393260:LNB393261 LWX393260:LWX393261 MGT393260:MGT393261 MQP393260:MQP393261 NAL393260:NAL393261 NKH393260:NKH393261 NUD393260:NUD393261 ODZ393260:ODZ393261 ONV393260:ONV393261 OXR393260:OXR393261 PHN393260:PHN393261 PRJ393260:PRJ393261 QBF393260:QBF393261 QLB393260:QLB393261 QUX393260:QUX393261 RET393260:RET393261 ROP393260:ROP393261 RYL393260:RYL393261 SIH393260:SIH393261 SSD393260:SSD393261 TBZ393260:TBZ393261 TLV393260:TLV393261 TVR393260:TVR393261 UFN393260:UFN393261 UPJ393260:UPJ393261 UZF393260:UZF393261 VJB393260:VJB393261 VSX393260:VSX393261 WCT393260:WCT393261 WMP393260:WMP393261 WWL393260:WWL393261 AD458796:AD458797 JZ458796:JZ458797 TV458796:TV458797 ADR458796:ADR458797 ANN458796:ANN458797 AXJ458796:AXJ458797 BHF458796:BHF458797 BRB458796:BRB458797 CAX458796:CAX458797 CKT458796:CKT458797 CUP458796:CUP458797 DEL458796:DEL458797 DOH458796:DOH458797 DYD458796:DYD458797 EHZ458796:EHZ458797 ERV458796:ERV458797 FBR458796:FBR458797 FLN458796:FLN458797 FVJ458796:FVJ458797 GFF458796:GFF458797 GPB458796:GPB458797 GYX458796:GYX458797 HIT458796:HIT458797 HSP458796:HSP458797 ICL458796:ICL458797 IMH458796:IMH458797 IWD458796:IWD458797 JFZ458796:JFZ458797 JPV458796:JPV458797 JZR458796:JZR458797 KJN458796:KJN458797 KTJ458796:KTJ458797 LDF458796:LDF458797 LNB458796:LNB458797 LWX458796:LWX458797 MGT458796:MGT458797 MQP458796:MQP458797 NAL458796:NAL458797 NKH458796:NKH458797 NUD458796:NUD458797 ODZ458796:ODZ458797 ONV458796:ONV458797 OXR458796:OXR458797 PHN458796:PHN458797 PRJ458796:PRJ458797 QBF458796:QBF458797 QLB458796:QLB458797 QUX458796:QUX458797 RET458796:RET458797 ROP458796:ROP458797 RYL458796:RYL458797 SIH458796:SIH458797 SSD458796:SSD458797 TBZ458796:TBZ458797 TLV458796:TLV458797 TVR458796:TVR458797 UFN458796:UFN458797 UPJ458796:UPJ458797 UZF458796:UZF458797 VJB458796:VJB458797 VSX458796:VSX458797 WCT458796:WCT458797 WMP458796:WMP458797 WWL458796:WWL458797 AD524332:AD524333 JZ524332:JZ524333 TV524332:TV524333 ADR524332:ADR524333 ANN524332:ANN524333 AXJ524332:AXJ524333 BHF524332:BHF524333 BRB524332:BRB524333 CAX524332:CAX524333 CKT524332:CKT524333 CUP524332:CUP524333 DEL524332:DEL524333 DOH524332:DOH524333 DYD524332:DYD524333 EHZ524332:EHZ524333 ERV524332:ERV524333 FBR524332:FBR524333 FLN524332:FLN524333 FVJ524332:FVJ524333 GFF524332:GFF524333 GPB524332:GPB524333 GYX524332:GYX524333 HIT524332:HIT524333 HSP524332:HSP524333 ICL524332:ICL524333 IMH524332:IMH524333 IWD524332:IWD524333 JFZ524332:JFZ524333 JPV524332:JPV524333 JZR524332:JZR524333 KJN524332:KJN524333 KTJ524332:KTJ524333 LDF524332:LDF524333 LNB524332:LNB524333 LWX524332:LWX524333 MGT524332:MGT524333 MQP524332:MQP524333 NAL524332:NAL524333 NKH524332:NKH524333 NUD524332:NUD524333 ODZ524332:ODZ524333 ONV524332:ONV524333 OXR524332:OXR524333 PHN524332:PHN524333 PRJ524332:PRJ524333 QBF524332:QBF524333 QLB524332:QLB524333 QUX524332:QUX524333 RET524332:RET524333 ROP524332:ROP524333 RYL524332:RYL524333 SIH524332:SIH524333 SSD524332:SSD524333 TBZ524332:TBZ524333 TLV524332:TLV524333 TVR524332:TVR524333 UFN524332:UFN524333 UPJ524332:UPJ524333 UZF524332:UZF524333 VJB524332:VJB524333 VSX524332:VSX524333 WCT524332:WCT524333 WMP524332:WMP524333 WWL524332:WWL524333 AD589868:AD589869 JZ589868:JZ589869 TV589868:TV589869 ADR589868:ADR589869 ANN589868:ANN589869 AXJ589868:AXJ589869 BHF589868:BHF589869 BRB589868:BRB589869 CAX589868:CAX589869 CKT589868:CKT589869 CUP589868:CUP589869 DEL589868:DEL589869 DOH589868:DOH589869 DYD589868:DYD589869 EHZ589868:EHZ589869 ERV589868:ERV589869 FBR589868:FBR589869 FLN589868:FLN589869 FVJ589868:FVJ589869 GFF589868:GFF589869 GPB589868:GPB589869 GYX589868:GYX589869 HIT589868:HIT589869 HSP589868:HSP589869 ICL589868:ICL589869 IMH589868:IMH589869 IWD589868:IWD589869 JFZ589868:JFZ589869 JPV589868:JPV589869 JZR589868:JZR589869 KJN589868:KJN589869 KTJ589868:KTJ589869 LDF589868:LDF589869 LNB589868:LNB589869 LWX589868:LWX589869 MGT589868:MGT589869 MQP589868:MQP589869 NAL589868:NAL589869 NKH589868:NKH589869 NUD589868:NUD589869 ODZ589868:ODZ589869 ONV589868:ONV589869 OXR589868:OXR589869 PHN589868:PHN589869 PRJ589868:PRJ589869 QBF589868:QBF589869 QLB589868:QLB589869 QUX589868:QUX589869 RET589868:RET589869 ROP589868:ROP589869 RYL589868:RYL589869 SIH589868:SIH589869 SSD589868:SSD589869 TBZ589868:TBZ589869 TLV589868:TLV589869 TVR589868:TVR589869 UFN589868:UFN589869 UPJ589868:UPJ589869 UZF589868:UZF589869 VJB589868:VJB589869 VSX589868:VSX589869 WCT589868:WCT589869 WMP589868:WMP589869 WWL589868:WWL589869 AD655404:AD655405 JZ655404:JZ655405 TV655404:TV655405 ADR655404:ADR655405 ANN655404:ANN655405 AXJ655404:AXJ655405 BHF655404:BHF655405 BRB655404:BRB655405 CAX655404:CAX655405 CKT655404:CKT655405 CUP655404:CUP655405 DEL655404:DEL655405 DOH655404:DOH655405 DYD655404:DYD655405 EHZ655404:EHZ655405 ERV655404:ERV655405 FBR655404:FBR655405 FLN655404:FLN655405 FVJ655404:FVJ655405 GFF655404:GFF655405 GPB655404:GPB655405 GYX655404:GYX655405 HIT655404:HIT655405 HSP655404:HSP655405 ICL655404:ICL655405 IMH655404:IMH655405 IWD655404:IWD655405 JFZ655404:JFZ655405 JPV655404:JPV655405 JZR655404:JZR655405 KJN655404:KJN655405 KTJ655404:KTJ655405 LDF655404:LDF655405 LNB655404:LNB655405 LWX655404:LWX655405 MGT655404:MGT655405 MQP655404:MQP655405 NAL655404:NAL655405 NKH655404:NKH655405 NUD655404:NUD655405 ODZ655404:ODZ655405 ONV655404:ONV655405 OXR655404:OXR655405 PHN655404:PHN655405 PRJ655404:PRJ655405 QBF655404:QBF655405 QLB655404:QLB655405 QUX655404:QUX655405 RET655404:RET655405 ROP655404:ROP655405 RYL655404:RYL655405 SIH655404:SIH655405 SSD655404:SSD655405 TBZ655404:TBZ655405 TLV655404:TLV655405 TVR655404:TVR655405 UFN655404:UFN655405 UPJ655404:UPJ655405 UZF655404:UZF655405 VJB655404:VJB655405 VSX655404:VSX655405 WCT655404:WCT655405 WMP655404:WMP655405 WWL655404:WWL655405 AD720940:AD720941 JZ720940:JZ720941 TV720940:TV720941 ADR720940:ADR720941 ANN720940:ANN720941 AXJ720940:AXJ720941 BHF720940:BHF720941 BRB720940:BRB720941 CAX720940:CAX720941 CKT720940:CKT720941 CUP720940:CUP720941 DEL720940:DEL720941 DOH720940:DOH720941 DYD720940:DYD720941 EHZ720940:EHZ720941 ERV720940:ERV720941 FBR720940:FBR720941 FLN720940:FLN720941 FVJ720940:FVJ720941 GFF720940:GFF720941 GPB720940:GPB720941 GYX720940:GYX720941 HIT720940:HIT720941 HSP720940:HSP720941 ICL720940:ICL720941 IMH720940:IMH720941 IWD720940:IWD720941 JFZ720940:JFZ720941 JPV720940:JPV720941 JZR720940:JZR720941 KJN720940:KJN720941 KTJ720940:KTJ720941 LDF720940:LDF720941 LNB720940:LNB720941 LWX720940:LWX720941 MGT720940:MGT720941 MQP720940:MQP720941 NAL720940:NAL720941 NKH720940:NKH720941 NUD720940:NUD720941 ODZ720940:ODZ720941 ONV720940:ONV720941 OXR720940:OXR720941 PHN720940:PHN720941 PRJ720940:PRJ720941 QBF720940:QBF720941 QLB720940:QLB720941 QUX720940:QUX720941 RET720940:RET720941 ROP720940:ROP720941 RYL720940:RYL720941 SIH720940:SIH720941 SSD720940:SSD720941 TBZ720940:TBZ720941 TLV720940:TLV720941 TVR720940:TVR720941 UFN720940:UFN720941 UPJ720940:UPJ720941 UZF720940:UZF720941 VJB720940:VJB720941 VSX720940:VSX720941 WCT720940:WCT720941 WMP720940:WMP720941 WWL720940:WWL720941 AD786476:AD786477 JZ786476:JZ786477 TV786476:TV786477 ADR786476:ADR786477 ANN786476:ANN786477 AXJ786476:AXJ786477 BHF786476:BHF786477 BRB786476:BRB786477 CAX786476:CAX786477 CKT786476:CKT786477 CUP786476:CUP786477 DEL786476:DEL786477 DOH786476:DOH786477 DYD786476:DYD786477 EHZ786476:EHZ786477 ERV786476:ERV786477 FBR786476:FBR786477 FLN786476:FLN786477 FVJ786476:FVJ786477 GFF786476:GFF786477 GPB786476:GPB786477 GYX786476:GYX786477 HIT786476:HIT786477 HSP786476:HSP786477 ICL786476:ICL786477 IMH786476:IMH786477 IWD786476:IWD786477 JFZ786476:JFZ786477 JPV786476:JPV786477 JZR786476:JZR786477 KJN786476:KJN786477 KTJ786476:KTJ786477 LDF786476:LDF786477 LNB786476:LNB786477 LWX786476:LWX786477 MGT786476:MGT786477 MQP786476:MQP786477 NAL786476:NAL786477 NKH786476:NKH786477 NUD786476:NUD786477 ODZ786476:ODZ786477 ONV786476:ONV786477 OXR786476:OXR786477 PHN786476:PHN786477 PRJ786476:PRJ786477 QBF786476:QBF786477 QLB786476:QLB786477 QUX786476:QUX786477 RET786476:RET786477 ROP786476:ROP786477 RYL786476:RYL786477 SIH786476:SIH786477 SSD786476:SSD786477 TBZ786476:TBZ786477 TLV786476:TLV786477 TVR786476:TVR786477 UFN786476:UFN786477 UPJ786476:UPJ786477 UZF786476:UZF786477 VJB786476:VJB786477 VSX786476:VSX786477 WCT786476:WCT786477 WMP786476:WMP786477 WWL786476:WWL786477 AD852012:AD852013 JZ852012:JZ852013 TV852012:TV852013 ADR852012:ADR852013 ANN852012:ANN852013 AXJ852012:AXJ852013 BHF852012:BHF852013 BRB852012:BRB852013 CAX852012:CAX852013 CKT852012:CKT852013 CUP852012:CUP852013 DEL852012:DEL852013 DOH852012:DOH852013 DYD852012:DYD852013 EHZ852012:EHZ852013 ERV852012:ERV852013 FBR852012:FBR852013 FLN852012:FLN852013 FVJ852012:FVJ852013 GFF852012:GFF852013 GPB852012:GPB852013 GYX852012:GYX852013 HIT852012:HIT852013 HSP852012:HSP852013 ICL852012:ICL852013 IMH852012:IMH852013 IWD852012:IWD852013 JFZ852012:JFZ852013 JPV852012:JPV852013 JZR852012:JZR852013 KJN852012:KJN852013 KTJ852012:KTJ852013 LDF852012:LDF852013 LNB852012:LNB852013 LWX852012:LWX852013 MGT852012:MGT852013 MQP852012:MQP852013 NAL852012:NAL852013 NKH852012:NKH852013 NUD852012:NUD852013 ODZ852012:ODZ852013 ONV852012:ONV852013 OXR852012:OXR852013 PHN852012:PHN852013 PRJ852012:PRJ852013 QBF852012:QBF852013 QLB852012:QLB852013 QUX852012:QUX852013 RET852012:RET852013 ROP852012:ROP852013 RYL852012:RYL852013 SIH852012:SIH852013 SSD852012:SSD852013 TBZ852012:TBZ852013 TLV852012:TLV852013 TVR852012:TVR852013 UFN852012:UFN852013 UPJ852012:UPJ852013 UZF852012:UZF852013 VJB852012:VJB852013 VSX852012:VSX852013 WCT852012:WCT852013 WMP852012:WMP852013 WWL852012:WWL852013 AD917548:AD917549 JZ917548:JZ917549 TV917548:TV917549 ADR917548:ADR917549 ANN917548:ANN917549 AXJ917548:AXJ917549 BHF917548:BHF917549 BRB917548:BRB917549 CAX917548:CAX917549 CKT917548:CKT917549 CUP917548:CUP917549 DEL917548:DEL917549 DOH917548:DOH917549 DYD917548:DYD917549 EHZ917548:EHZ917549 ERV917548:ERV917549 FBR917548:FBR917549 FLN917548:FLN917549 FVJ917548:FVJ917549 GFF917548:GFF917549 GPB917548:GPB917549 GYX917548:GYX917549 HIT917548:HIT917549 HSP917548:HSP917549 ICL917548:ICL917549 IMH917548:IMH917549 IWD917548:IWD917549 JFZ917548:JFZ917549 JPV917548:JPV917549 JZR917548:JZR917549 KJN917548:KJN917549 KTJ917548:KTJ917549 LDF917548:LDF917549 LNB917548:LNB917549 LWX917548:LWX917549 MGT917548:MGT917549 MQP917548:MQP917549 NAL917548:NAL917549 NKH917548:NKH917549 NUD917548:NUD917549 ODZ917548:ODZ917549 ONV917548:ONV917549 OXR917548:OXR917549 PHN917548:PHN917549 PRJ917548:PRJ917549 QBF917548:QBF917549 QLB917548:QLB917549 QUX917548:QUX917549 RET917548:RET917549 ROP917548:ROP917549 RYL917548:RYL917549 SIH917548:SIH917549 SSD917548:SSD917549 TBZ917548:TBZ917549 TLV917548:TLV917549 TVR917548:TVR917549 UFN917548:UFN917549 UPJ917548:UPJ917549 UZF917548:UZF917549 VJB917548:VJB917549 VSX917548:VSX917549 WCT917548:WCT917549 WMP917548:WMP917549 WWL917548:WWL917549 AD983084:AD983085 JZ983084:JZ983085 TV983084:TV983085 ADR983084:ADR983085 ANN983084:ANN983085 AXJ983084:AXJ983085 BHF983084:BHF983085 BRB983084:BRB983085 CAX983084:CAX983085 CKT983084:CKT983085 CUP983084:CUP983085 DEL983084:DEL983085 DOH983084:DOH983085 DYD983084:DYD983085 EHZ983084:EHZ983085 ERV983084:ERV983085 FBR983084:FBR983085 FLN983084:FLN983085 FVJ983084:FVJ983085 GFF983084:GFF983085 GPB983084:GPB983085 GYX983084:GYX983085 HIT983084:HIT983085 HSP983084:HSP983085 ICL983084:ICL983085 IMH983084:IMH983085 IWD983084:IWD983085 JFZ983084:JFZ983085 JPV983084:JPV983085 JZR983084:JZR983085 KJN983084:KJN983085 KTJ983084:KTJ983085 LDF983084:LDF983085 LNB983084:LNB983085 LWX983084:LWX983085 MGT983084:MGT983085 MQP983084:MQP983085 NAL983084:NAL983085 NKH983084:NKH983085 NUD983084:NUD983085 ODZ983084:ODZ983085 ONV983084:ONV983085 OXR983084:OXR983085 PHN983084:PHN983085 PRJ983084:PRJ983085 QBF983084:QBF983085 QLB983084:QLB983085 QUX983084:QUX983085 RET983084:RET983085 ROP983084:ROP983085 RYL983084:RYL983085 SIH983084:SIH983085 SSD983084:SSD983085 TBZ983084:TBZ983085 TLV983084:TLV983085 TVR983084:TVR983085 UFN983084:UFN983085 UPJ983084:UPJ983085 UZF983084:UZF983085 VJB983084:VJB983085 VSX983084:VSX983085 WCT983084:WCT983085 WMP983084:WMP983085 WWL983084:WWL983085 AF49 KB49 TX49 ADT49 ANP49 AXL49 BHH49 BRD49 CAZ49 CKV49 CUR49 DEN49 DOJ49 DYF49 EIB49 ERX49 FBT49 FLP49 FVL49 GFH49 GPD49 GYZ49 HIV49 HSR49 ICN49 IMJ49 IWF49 JGB49 JPX49 JZT49 KJP49 KTL49 LDH49 LND49 LWZ49 MGV49 MQR49 NAN49 NKJ49 NUF49 OEB49 ONX49 OXT49 PHP49 PRL49 QBH49 QLD49 QUZ49 REV49 ROR49 RYN49 SIJ49 SSF49 TCB49 TLX49 TVT49 UFP49 UPL49 UZH49 VJD49 VSZ49 WCV49 WMR49 WWN49 AF65583 KB65583 TX65583 ADT65583 ANP65583 AXL65583 BHH65583 BRD65583 CAZ65583 CKV65583 CUR65583 DEN65583 DOJ65583 DYF65583 EIB65583 ERX65583 FBT65583 FLP65583 FVL65583 GFH65583 GPD65583 GYZ65583 HIV65583 HSR65583 ICN65583 IMJ65583 IWF65583 JGB65583 JPX65583 JZT65583 KJP65583 KTL65583 LDH65583 LND65583 LWZ65583 MGV65583 MQR65583 NAN65583 NKJ65583 NUF65583 OEB65583 ONX65583 OXT65583 PHP65583 PRL65583 QBH65583 QLD65583 QUZ65583 REV65583 ROR65583 RYN65583 SIJ65583 SSF65583 TCB65583 TLX65583 TVT65583 UFP65583 UPL65583 UZH65583 VJD65583 VSZ65583 WCV65583 WMR65583 WWN65583 AF131119 KB131119 TX131119 ADT131119 ANP131119 AXL131119 BHH131119 BRD131119 CAZ131119 CKV131119 CUR131119 DEN131119 DOJ131119 DYF131119 EIB131119 ERX131119 FBT131119 FLP131119 FVL131119 GFH131119 GPD131119 GYZ131119 HIV131119 HSR131119 ICN131119 IMJ131119 IWF131119 JGB131119 JPX131119 JZT131119 KJP131119 KTL131119 LDH131119 LND131119 LWZ131119 MGV131119 MQR131119 NAN131119 NKJ131119 NUF131119 OEB131119 ONX131119 OXT131119 PHP131119 PRL131119 QBH131119 QLD131119 QUZ131119 REV131119 ROR131119 RYN131119 SIJ131119 SSF131119 TCB131119 TLX131119 TVT131119 UFP131119 UPL131119 UZH131119 VJD131119 VSZ131119 WCV131119 WMR131119 WWN131119 AF196655 KB196655 TX196655 ADT196655 ANP196655 AXL196655 BHH196655 BRD196655 CAZ196655 CKV196655 CUR196655 DEN196655 DOJ196655 DYF196655 EIB196655 ERX196655 FBT196655 FLP196655 FVL196655 GFH196655 GPD196655 GYZ196655 HIV196655 HSR196655 ICN196655 IMJ196655 IWF196655 JGB196655 JPX196655 JZT196655 KJP196655 KTL196655 LDH196655 LND196655 LWZ196655 MGV196655 MQR196655 NAN196655 NKJ196655 NUF196655 OEB196655 ONX196655 OXT196655 PHP196655 PRL196655 QBH196655 QLD196655 QUZ196655 REV196655 ROR196655 RYN196655 SIJ196655 SSF196655 TCB196655 TLX196655 TVT196655 UFP196655 UPL196655 UZH196655 VJD196655 VSZ196655 WCV196655 WMR196655 WWN196655 AF262191 KB262191 TX262191 ADT262191 ANP262191 AXL262191 BHH262191 BRD262191 CAZ262191 CKV262191 CUR262191 DEN262191 DOJ262191 DYF262191 EIB262191 ERX262191 FBT262191 FLP262191 FVL262191 GFH262191 GPD262191 GYZ262191 HIV262191 HSR262191 ICN262191 IMJ262191 IWF262191 JGB262191 JPX262191 JZT262191 KJP262191 KTL262191 LDH262191 LND262191 LWZ262191 MGV262191 MQR262191 NAN262191 NKJ262191 NUF262191 OEB262191 ONX262191 OXT262191 PHP262191 PRL262191 QBH262191 QLD262191 QUZ262191 REV262191 ROR262191 RYN262191 SIJ262191 SSF262191 TCB262191 TLX262191 TVT262191 UFP262191 UPL262191 UZH262191 VJD262191 VSZ262191 WCV262191 WMR262191 WWN262191 AF327727 KB327727 TX327727 ADT327727 ANP327727 AXL327727 BHH327727 BRD327727 CAZ327727 CKV327727 CUR327727 DEN327727 DOJ327727 DYF327727 EIB327727 ERX327727 FBT327727 FLP327727 FVL327727 GFH327727 GPD327727 GYZ327727 HIV327727 HSR327727 ICN327727 IMJ327727 IWF327727 JGB327727 JPX327727 JZT327727 KJP327727 KTL327727 LDH327727 LND327727 LWZ327727 MGV327727 MQR327727 NAN327727 NKJ327727 NUF327727 OEB327727 ONX327727 OXT327727 PHP327727 PRL327727 QBH327727 QLD327727 QUZ327727 REV327727 ROR327727 RYN327727 SIJ327727 SSF327727 TCB327727 TLX327727 TVT327727 UFP327727 UPL327727 UZH327727 VJD327727 VSZ327727 WCV327727 WMR327727 WWN327727 AF393263 KB393263 TX393263 ADT393263 ANP393263 AXL393263 BHH393263 BRD393263 CAZ393263 CKV393263 CUR393263 DEN393263 DOJ393263 DYF393263 EIB393263 ERX393263 FBT393263 FLP393263 FVL393263 GFH393263 GPD393263 GYZ393263 HIV393263 HSR393263 ICN393263 IMJ393263 IWF393263 JGB393263 JPX393263 JZT393263 KJP393263 KTL393263 LDH393263 LND393263 LWZ393263 MGV393263 MQR393263 NAN393263 NKJ393263 NUF393263 OEB393263 ONX393263 OXT393263 PHP393263 PRL393263 QBH393263 QLD393263 QUZ393263 REV393263 ROR393263 RYN393263 SIJ393263 SSF393263 TCB393263 TLX393263 TVT393263 UFP393263 UPL393263 UZH393263 VJD393263 VSZ393263 WCV393263 WMR393263 WWN393263 AF458799 KB458799 TX458799 ADT458799 ANP458799 AXL458799 BHH458799 BRD458799 CAZ458799 CKV458799 CUR458799 DEN458799 DOJ458799 DYF458799 EIB458799 ERX458799 FBT458799 FLP458799 FVL458799 GFH458799 GPD458799 GYZ458799 HIV458799 HSR458799 ICN458799 IMJ458799 IWF458799 JGB458799 JPX458799 JZT458799 KJP458799 KTL458799 LDH458799 LND458799 LWZ458799 MGV458799 MQR458799 NAN458799 NKJ458799 NUF458799 OEB458799 ONX458799 OXT458799 PHP458799 PRL458799 QBH458799 QLD458799 QUZ458799 REV458799 ROR458799 RYN458799 SIJ458799 SSF458799 TCB458799 TLX458799 TVT458799 UFP458799 UPL458799 UZH458799 VJD458799 VSZ458799 WCV458799 WMR458799 WWN458799 AF524335 KB524335 TX524335 ADT524335 ANP524335 AXL524335 BHH524335 BRD524335 CAZ524335 CKV524335 CUR524335 DEN524335 DOJ524335 DYF524335 EIB524335 ERX524335 FBT524335 FLP524335 FVL524335 GFH524335 GPD524335 GYZ524335 HIV524335 HSR524335 ICN524335 IMJ524335 IWF524335 JGB524335 JPX524335 JZT524335 KJP524335 KTL524335 LDH524335 LND524335 LWZ524335 MGV524335 MQR524335 NAN524335 NKJ524335 NUF524335 OEB524335 ONX524335 OXT524335 PHP524335 PRL524335 QBH524335 QLD524335 QUZ524335 REV524335 ROR524335 RYN524335 SIJ524335 SSF524335 TCB524335 TLX524335 TVT524335 UFP524335 UPL524335 UZH524335 VJD524335 VSZ524335 WCV524335 WMR524335 WWN524335 AF589871 KB589871 TX589871 ADT589871 ANP589871 AXL589871 BHH589871 BRD589871 CAZ589871 CKV589871 CUR589871 DEN589871 DOJ589871 DYF589871 EIB589871 ERX589871 FBT589871 FLP589871 FVL589871 GFH589871 GPD589871 GYZ589871 HIV589871 HSR589871 ICN589871 IMJ589871 IWF589871 JGB589871 JPX589871 JZT589871 KJP589871 KTL589871 LDH589871 LND589871 LWZ589871 MGV589871 MQR589871 NAN589871 NKJ589871 NUF589871 OEB589871 ONX589871 OXT589871 PHP589871 PRL589871 QBH589871 QLD589871 QUZ589871 REV589871 ROR589871 RYN589871 SIJ589871 SSF589871 TCB589871 TLX589871 TVT589871 UFP589871 UPL589871 UZH589871 VJD589871 VSZ589871 WCV589871 WMR589871 WWN589871 AF655407 KB655407 TX655407 ADT655407 ANP655407 AXL655407 BHH655407 BRD655407 CAZ655407 CKV655407 CUR655407 DEN655407 DOJ655407 DYF655407 EIB655407 ERX655407 FBT655407 FLP655407 FVL655407 GFH655407 GPD655407 GYZ655407 HIV655407 HSR655407 ICN655407 IMJ655407 IWF655407 JGB655407 JPX655407 JZT655407 KJP655407 KTL655407 LDH655407 LND655407 LWZ655407 MGV655407 MQR655407 NAN655407 NKJ655407 NUF655407 OEB655407 ONX655407 OXT655407 PHP655407 PRL655407 QBH655407 QLD655407 QUZ655407 REV655407 ROR655407 RYN655407 SIJ655407 SSF655407 TCB655407 TLX655407 TVT655407 UFP655407 UPL655407 UZH655407 VJD655407 VSZ655407 WCV655407 WMR655407 WWN655407 AF720943 KB720943 TX720943 ADT720943 ANP720943 AXL720943 BHH720943 BRD720943 CAZ720943 CKV720943 CUR720943 DEN720943 DOJ720943 DYF720943 EIB720943 ERX720943 FBT720943 FLP720943 FVL720943 GFH720943 GPD720943 GYZ720943 HIV720943 HSR720943 ICN720943 IMJ720943 IWF720943 JGB720943 JPX720943 JZT720943 KJP720943 KTL720943 LDH720943 LND720943 LWZ720943 MGV720943 MQR720943 NAN720943 NKJ720943 NUF720943 OEB720943 ONX720943 OXT720943 PHP720943 PRL720943 QBH720943 QLD720943 QUZ720943 REV720943 ROR720943 RYN720943 SIJ720943 SSF720943 TCB720943 TLX720943 TVT720943 UFP720943 UPL720943 UZH720943 VJD720943 VSZ720943 WCV720943 WMR720943 WWN720943 AF786479 KB786479 TX786479 ADT786479 ANP786479 AXL786479 BHH786479 BRD786479 CAZ786479 CKV786479 CUR786479 DEN786479 DOJ786479 DYF786479 EIB786479 ERX786479 FBT786479 FLP786479 FVL786479 GFH786479 GPD786479 GYZ786479 HIV786479 HSR786479 ICN786479 IMJ786479 IWF786479 JGB786479 JPX786479 JZT786479 KJP786479 KTL786479 LDH786479 LND786479 LWZ786479 MGV786479 MQR786479 NAN786479 NKJ786479 NUF786479 OEB786479 ONX786479 OXT786479 PHP786479 PRL786479 QBH786479 QLD786479 QUZ786479 REV786479 ROR786479 RYN786479 SIJ786479 SSF786479 TCB786479 TLX786479 TVT786479 UFP786479 UPL786479 UZH786479 VJD786479 VSZ786479 WCV786479 WMR786479 WWN786479 AF852015 KB852015 TX852015 ADT852015 ANP852015 AXL852015 BHH852015 BRD852015 CAZ852015 CKV852015 CUR852015 DEN852015 DOJ852015 DYF852015 EIB852015 ERX852015 FBT852015 FLP852015 FVL852015 GFH852015 GPD852015 GYZ852015 HIV852015 HSR852015 ICN852015 IMJ852015 IWF852015 JGB852015 JPX852015 JZT852015 KJP852015 KTL852015 LDH852015 LND852015 LWZ852015 MGV852015 MQR852015 NAN852015 NKJ852015 NUF852015 OEB852015 ONX852015 OXT852015 PHP852015 PRL852015 QBH852015 QLD852015 QUZ852015 REV852015 ROR852015 RYN852015 SIJ852015 SSF852015 TCB852015 TLX852015 TVT852015 UFP852015 UPL852015 UZH852015 VJD852015 VSZ852015 WCV852015 WMR852015 WWN852015 AF917551 KB917551 TX917551 ADT917551 ANP917551 AXL917551 BHH917551 BRD917551 CAZ917551 CKV917551 CUR917551 DEN917551 DOJ917551 DYF917551 EIB917551 ERX917551 FBT917551 FLP917551 FVL917551 GFH917551 GPD917551 GYZ917551 HIV917551 HSR917551 ICN917551 IMJ917551 IWF917551 JGB917551 JPX917551 JZT917551 KJP917551 KTL917551 LDH917551 LND917551 LWZ917551 MGV917551 MQR917551 NAN917551 NKJ917551 NUF917551 OEB917551 ONX917551 OXT917551 PHP917551 PRL917551 QBH917551 QLD917551 QUZ917551 REV917551 ROR917551 RYN917551 SIJ917551 SSF917551 TCB917551 TLX917551 TVT917551 UFP917551 UPL917551 UZH917551 VJD917551 VSZ917551 WCV917551 WMR917551 WWN917551 AF983087 KB983087 TX983087 ADT983087 ANP983087 AXL983087 BHH983087 BRD983087 CAZ983087 CKV983087 CUR983087 DEN983087 DOJ983087 DYF983087 EIB983087 ERX983087 FBT983087 FLP983087 FVL983087 GFH983087 GPD983087 GYZ983087 HIV983087 HSR983087 ICN983087 IMJ983087 IWF983087 JGB983087 JPX983087 JZT983087 KJP983087 KTL983087 LDH983087 LND983087 LWZ983087 MGV983087 MQR983087 NAN983087 NKJ983087 NUF983087 OEB983087 ONX983087 OXT983087 PHP983087 PRL983087 QBH983087 QLD983087 QUZ983087 REV983087 ROR983087 RYN983087 SIJ983087 SSF983087 TCB983087 TLX983087 TVT983087 UFP983087 UPL983087 UZH983087 VJD983087 VSZ983087 WCV983087 WMR983087 WWN983087 AD49 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AD65583 JZ65583 TV65583 ADR65583 ANN65583 AXJ65583 BHF65583 BRB65583 CAX65583 CKT65583 CUP65583 DEL65583 DOH65583 DYD65583 EHZ65583 ERV65583 FBR65583 FLN65583 FVJ65583 GFF65583 GPB65583 GYX65583 HIT65583 HSP65583 ICL65583 IMH65583 IWD65583 JFZ65583 JPV65583 JZR65583 KJN65583 KTJ65583 LDF65583 LNB65583 LWX65583 MGT65583 MQP65583 NAL65583 NKH65583 NUD65583 ODZ65583 ONV65583 OXR65583 PHN65583 PRJ65583 QBF65583 QLB65583 QUX65583 RET65583 ROP65583 RYL65583 SIH65583 SSD65583 TBZ65583 TLV65583 TVR65583 UFN65583 UPJ65583 UZF65583 VJB65583 VSX65583 WCT65583 WMP65583 WWL65583 AD131119 JZ131119 TV131119 ADR131119 ANN131119 AXJ131119 BHF131119 BRB131119 CAX131119 CKT131119 CUP131119 DEL131119 DOH131119 DYD131119 EHZ131119 ERV131119 FBR131119 FLN131119 FVJ131119 GFF131119 GPB131119 GYX131119 HIT131119 HSP131119 ICL131119 IMH131119 IWD131119 JFZ131119 JPV131119 JZR131119 KJN131119 KTJ131119 LDF131119 LNB131119 LWX131119 MGT131119 MQP131119 NAL131119 NKH131119 NUD131119 ODZ131119 ONV131119 OXR131119 PHN131119 PRJ131119 QBF131119 QLB131119 QUX131119 RET131119 ROP131119 RYL131119 SIH131119 SSD131119 TBZ131119 TLV131119 TVR131119 UFN131119 UPJ131119 UZF131119 VJB131119 VSX131119 WCT131119 WMP131119 WWL131119 AD196655 JZ196655 TV196655 ADR196655 ANN196655 AXJ196655 BHF196655 BRB196655 CAX196655 CKT196655 CUP196655 DEL196655 DOH196655 DYD196655 EHZ196655 ERV196655 FBR196655 FLN196655 FVJ196655 GFF196655 GPB196655 GYX196655 HIT196655 HSP196655 ICL196655 IMH196655 IWD196655 JFZ196655 JPV196655 JZR196655 KJN196655 KTJ196655 LDF196655 LNB196655 LWX196655 MGT196655 MQP196655 NAL196655 NKH196655 NUD196655 ODZ196655 ONV196655 OXR196655 PHN196655 PRJ196655 QBF196655 QLB196655 QUX196655 RET196655 ROP196655 RYL196655 SIH196655 SSD196655 TBZ196655 TLV196655 TVR196655 UFN196655 UPJ196655 UZF196655 VJB196655 VSX196655 WCT196655 WMP196655 WWL196655 AD262191 JZ262191 TV262191 ADR262191 ANN262191 AXJ262191 BHF262191 BRB262191 CAX262191 CKT262191 CUP262191 DEL262191 DOH262191 DYD262191 EHZ262191 ERV262191 FBR262191 FLN262191 FVJ262191 GFF262191 GPB262191 GYX262191 HIT262191 HSP262191 ICL262191 IMH262191 IWD262191 JFZ262191 JPV262191 JZR262191 KJN262191 KTJ262191 LDF262191 LNB262191 LWX262191 MGT262191 MQP262191 NAL262191 NKH262191 NUD262191 ODZ262191 ONV262191 OXR262191 PHN262191 PRJ262191 QBF262191 QLB262191 QUX262191 RET262191 ROP262191 RYL262191 SIH262191 SSD262191 TBZ262191 TLV262191 TVR262191 UFN262191 UPJ262191 UZF262191 VJB262191 VSX262191 WCT262191 WMP262191 WWL262191 AD327727 JZ327727 TV327727 ADR327727 ANN327727 AXJ327727 BHF327727 BRB327727 CAX327727 CKT327727 CUP327727 DEL327727 DOH327727 DYD327727 EHZ327727 ERV327727 FBR327727 FLN327727 FVJ327727 GFF327727 GPB327727 GYX327727 HIT327727 HSP327727 ICL327727 IMH327727 IWD327727 JFZ327727 JPV327727 JZR327727 KJN327727 KTJ327727 LDF327727 LNB327727 LWX327727 MGT327727 MQP327727 NAL327727 NKH327727 NUD327727 ODZ327727 ONV327727 OXR327727 PHN327727 PRJ327727 QBF327727 QLB327727 QUX327727 RET327727 ROP327727 RYL327727 SIH327727 SSD327727 TBZ327727 TLV327727 TVR327727 UFN327727 UPJ327727 UZF327727 VJB327727 VSX327727 WCT327727 WMP327727 WWL327727 AD393263 JZ393263 TV393263 ADR393263 ANN393263 AXJ393263 BHF393263 BRB393263 CAX393263 CKT393263 CUP393263 DEL393263 DOH393263 DYD393263 EHZ393263 ERV393263 FBR393263 FLN393263 FVJ393263 GFF393263 GPB393263 GYX393263 HIT393263 HSP393263 ICL393263 IMH393263 IWD393263 JFZ393263 JPV393263 JZR393263 KJN393263 KTJ393263 LDF393263 LNB393263 LWX393263 MGT393263 MQP393263 NAL393263 NKH393263 NUD393263 ODZ393263 ONV393263 OXR393263 PHN393263 PRJ393263 QBF393263 QLB393263 QUX393263 RET393263 ROP393263 RYL393263 SIH393263 SSD393263 TBZ393263 TLV393263 TVR393263 UFN393263 UPJ393263 UZF393263 VJB393263 VSX393263 WCT393263 WMP393263 WWL393263 AD458799 JZ458799 TV458799 ADR458799 ANN458799 AXJ458799 BHF458799 BRB458799 CAX458799 CKT458799 CUP458799 DEL458799 DOH458799 DYD458799 EHZ458799 ERV458799 FBR458799 FLN458799 FVJ458799 GFF458799 GPB458799 GYX458799 HIT458799 HSP458799 ICL458799 IMH458799 IWD458799 JFZ458799 JPV458799 JZR458799 KJN458799 KTJ458799 LDF458799 LNB458799 LWX458799 MGT458799 MQP458799 NAL458799 NKH458799 NUD458799 ODZ458799 ONV458799 OXR458799 PHN458799 PRJ458799 QBF458799 QLB458799 QUX458799 RET458799 ROP458799 RYL458799 SIH458799 SSD458799 TBZ458799 TLV458799 TVR458799 UFN458799 UPJ458799 UZF458799 VJB458799 VSX458799 WCT458799 WMP458799 WWL458799 AD524335 JZ524335 TV524335 ADR524335 ANN524335 AXJ524335 BHF524335 BRB524335 CAX524335 CKT524335 CUP524335 DEL524335 DOH524335 DYD524335 EHZ524335 ERV524335 FBR524335 FLN524335 FVJ524335 GFF524335 GPB524335 GYX524335 HIT524335 HSP524335 ICL524335 IMH524335 IWD524335 JFZ524335 JPV524335 JZR524335 KJN524335 KTJ524335 LDF524335 LNB524335 LWX524335 MGT524335 MQP524335 NAL524335 NKH524335 NUD524335 ODZ524335 ONV524335 OXR524335 PHN524335 PRJ524335 QBF524335 QLB524335 QUX524335 RET524335 ROP524335 RYL524335 SIH524335 SSD524335 TBZ524335 TLV524335 TVR524335 UFN524335 UPJ524335 UZF524335 VJB524335 VSX524335 WCT524335 WMP524335 WWL524335 AD589871 JZ589871 TV589871 ADR589871 ANN589871 AXJ589871 BHF589871 BRB589871 CAX589871 CKT589871 CUP589871 DEL589871 DOH589871 DYD589871 EHZ589871 ERV589871 FBR589871 FLN589871 FVJ589871 GFF589871 GPB589871 GYX589871 HIT589871 HSP589871 ICL589871 IMH589871 IWD589871 JFZ589871 JPV589871 JZR589871 KJN589871 KTJ589871 LDF589871 LNB589871 LWX589871 MGT589871 MQP589871 NAL589871 NKH589871 NUD589871 ODZ589871 ONV589871 OXR589871 PHN589871 PRJ589871 QBF589871 QLB589871 QUX589871 RET589871 ROP589871 RYL589871 SIH589871 SSD589871 TBZ589871 TLV589871 TVR589871 UFN589871 UPJ589871 UZF589871 VJB589871 VSX589871 WCT589871 WMP589871 WWL589871 AD655407 JZ655407 TV655407 ADR655407 ANN655407 AXJ655407 BHF655407 BRB655407 CAX655407 CKT655407 CUP655407 DEL655407 DOH655407 DYD655407 EHZ655407 ERV655407 FBR655407 FLN655407 FVJ655407 GFF655407 GPB655407 GYX655407 HIT655407 HSP655407 ICL655407 IMH655407 IWD655407 JFZ655407 JPV655407 JZR655407 KJN655407 KTJ655407 LDF655407 LNB655407 LWX655407 MGT655407 MQP655407 NAL655407 NKH655407 NUD655407 ODZ655407 ONV655407 OXR655407 PHN655407 PRJ655407 QBF655407 QLB655407 QUX655407 RET655407 ROP655407 RYL655407 SIH655407 SSD655407 TBZ655407 TLV655407 TVR655407 UFN655407 UPJ655407 UZF655407 VJB655407 VSX655407 WCT655407 WMP655407 WWL655407 AD720943 JZ720943 TV720943 ADR720943 ANN720943 AXJ720943 BHF720943 BRB720943 CAX720943 CKT720943 CUP720943 DEL720943 DOH720943 DYD720943 EHZ720943 ERV720943 FBR720943 FLN720943 FVJ720943 GFF720943 GPB720943 GYX720943 HIT720943 HSP720943 ICL720943 IMH720943 IWD720943 JFZ720943 JPV720943 JZR720943 KJN720943 KTJ720943 LDF720943 LNB720943 LWX720943 MGT720943 MQP720943 NAL720943 NKH720943 NUD720943 ODZ720943 ONV720943 OXR720943 PHN720943 PRJ720943 QBF720943 QLB720943 QUX720943 RET720943 ROP720943 RYL720943 SIH720943 SSD720943 TBZ720943 TLV720943 TVR720943 UFN720943 UPJ720943 UZF720943 VJB720943 VSX720943 WCT720943 WMP720943 WWL720943 AD786479 JZ786479 TV786479 ADR786479 ANN786479 AXJ786479 BHF786479 BRB786479 CAX786479 CKT786479 CUP786479 DEL786479 DOH786479 DYD786479 EHZ786479 ERV786479 FBR786479 FLN786479 FVJ786479 GFF786479 GPB786479 GYX786479 HIT786479 HSP786479 ICL786479 IMH786479 IWD786479 JFZ786479 JPV786479 JZR786479 KJN786479 KTJ786479 LDF786479 LNB786479 LWX786479 MGT786479 MQP786479 NAL786479 NKH786479 NUD786479 ODZ786479 ONV786479 OXR786479 PHN786479 PRJ786479 QBF786479 QLB786479 QUX786479 RET786479 ROP786479 RYL786479 SIH786479 SSD786479 TBZ786479 TLV786479 TVR786479 UFN786479 UPJ786479 UZF786479 VJB786479 VSX786479 WCT786479 WMP786479 WWL786479 AD852015 JZ852015 TV852015 ADR852015 ANN852015 AXJ852015 BHF852015 BRB852015 CAX852015 CKT852015 CUP852015 DEL852015 DOH852015 DYD852015 EHZ852015 ERV852015 FBR852015 FLN852015 FVJ852015 GFF852015 GPB852015 GYX852015 HIT852015 HSP852015 ICL852015 IMH852015 IWD852015 JFZ852015 JPV852015 JZR852015 KJN852015 KTJ852015 LDF852015 LNB852015 LWX852015 MGT852015 MQP852015 NAL852015 NKH852015 NUD852015 ODZ852015 ONV852015 OXR852015 PHN852015 PRJ852015 QBF852015 QLB852015 QUX852015 RET852015 ROP852015 RYL852015 SIH852015 SSD852015 TBZ852015 TLV852015 TVR852015 UFN852015 UPJ852015 UZF852015 VJB852015 VSX852015 WCT852015 WMP852015 WWL852015 AD917551 JZ917551 TV917551 ADR917551 ANN917551 AXJ917551 BHF917551 BRB917551 CAX917551 CKT917551 CUP917551 DEL917551 DOH917551 DYD917551 EHZ917551 ERV917551 FBR917551 FLN917551 FVJ917551 GFF917551 GPB917551 GYX917551 HIT917551 HSP917551 ICL917551 IMH917551 IWD917551 JFZ917551 JPV917551 JZR917551 KJN917551 KTJ917551 LDF917551 LNB917551 LWX917551 MGT917551 MQP917551 NAL917551 NKH917551 NUD917551 ODZ917551 ONV917551 OXR917551 PHN917551 PRJ917551 QBF917551 QLB917551 QUX917551 RET917551 ROP917551 RYL917551 SIH917551 SSD917551 TBZ917551 TLV917551 TVR917551 UFN917551 UPJ917551 UZF917551 VJB917551 VSX917551 WCT917551 WMP917551 WWL917551 AD983087 JZ983087 TV983087 ADR983087 ANN983087 AXJ983087 BHF983087 BRB983087 CAX983087 CKT983087 CUP983087 DEL983087 DOH983087 DYD983087 EHZ983087 ERV983087 FBR983087 FLN983087 FVJ983087 GFF983087 GPB983087 GYX983087 HIT983087 HSP983087 ICL983087 IMH983087 IWD983087 JFZ983087 JPV983087 JZR983087 KJN983087 KTJ983087 LDF983087 LNB983087 LWX983087 MGT983087 MQP983087 NAL983087 NKH983087 NUD983087 ODZ983087 ONV983087 OXR983087 PHN983087 PRJ983087 QBF983087 QLB983087 QUX983087 RET983087 ROP983087 RYL983087 SIH983087 SSD983087 TBZ983087 TLV983087 TVR983087 UFN983087 UPJ983087 UZF983087 VJB983087 VSX983087 WCT983087 WMP983087 WWL983087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B1:AG72"/>
  <sheetViews>
    <sheetView view="pageBreakPreview" zoomScaleNormal="100" zoomScaleSheetLayoutView="100" workbookViewId="0">
      <selection activeCell="R2" sqref="R2"/>
    </sheetView>
  </sheetViews>
  <sheetFormatPr defaultColWidth="3.09765625" defaultRowHeight="13.2" x14ac:dyDescent="0.2"/>
  <cols>
    <col min="1" max="1" width="1.09765625" style="149" customWidth="1"/>
    <col min="2" max="2" width="2.69921875" style="148" customWidth="1"/>
    <col min="3" max="6" width="3.09765625" style="149"/>
    <col min="7" max="7" width="1.296875" style="149" customWidth="1"/>
    <col min="8" max="26" width="3.09765625" style="149"/>
    <col min="27" max="32" width="3.59765625" style="149" customWidth="1"/>
    <col min="33" max="33" width="1.09765625" style="149" customWidth="1"/>
    <col min="34" max="256" width="3.09765625" style="149"/>
    <col min="257" max="257" width="1.09765625" style="149" customWidth="1"/>
    <col min="258" max="258" width="2.69921875" style="149" customWidth="1"/>
    <col min="259" max="262" width="3.09765625" style="149"/>
    <col min="263" max="263" width="1.296875" style="149" customWidth="1"/>
    <col min="264" max="282" width="3.09765625" style="149"/>
    <col min="283" max="288" width="3.59765625" style="149" customWidth="1"/>
    <col min="289" max="289" width="1.09765625" style="149" customWidth="1"/>
    <col min="290" max="512" width="3.09765625" style="149"/>
    <col min="513" max="513" width="1.09765625" style="149" customWidth="1"/>
    <col min="514" max="514" width="2.69921875" style="149" customWidth="1"/>
    <col min="515" max="518" width="3.09765625" style="149"/>
    <col min="519" max="519" width="1.296875" style="149" customWidth="1"/>
    <col min="520" max="538" width="3.09765625" style="149"/>
    <col min="539" max="544" width="3.59765625" style="149" customWidth="1"/>
    <col min="545" max="545" width="1.09765625" style="149" customWidth="1"/>
    <col min="546" max="768" width="3.09765625" style="149"/>
    <col min="769" max="769" width="1.09765625" style="149" customWidth="1"/>
    <col min="770" max="770" width="2.69921875" style="149" customWidth="1"/>
    <col min="771" max="774" width="3.09765625" style="149"/>
    <col min="775" max="775" width="1.296875" style="149" customWidth="1"/>
    <col min="776" max="794" width="3.09765625" style="149"/>
    <col min="795" max="800" width="3.59765625" style="149" customWidth="1"/>
    <col min="801" max="801" width="1.09765625" style="149" customWidth="1"/>
    <col min="802" max="1024" width="3.09765625" style="149"/>
    <col min="1025" max="1025" width="1.09765625" style="149" customWidth="1"/>
    <col min="1026" max="1026" width="2.69921875" style="149" customWidth="1"/>
    <col min="1027" max="1030" width="3.09765625" style="149"/>
    <col min="1031" max="1031" width="1.296875" style="149" customWidth="1"/>
    <col min="1032" max="1050" width="3.09765625" style="149"/>
    <col min="1051" max="1056" width="3.59765625" style="149" customWidth="1"/>
    <col min="1057" max="1057" width="1.09765625" style="149" customWidth="1"/>
    <col min="1058" max="1280" width="3.09765625" style="149"/>
    <col min="1281" max="1281" width="1.09765625" style="149" customWidth="1"/>
    <col min="1282" max="1282" width="2.69921875" style="149" customWidth="1"/>
    <col min="1283" max="1286" width="3.09765625" style="149"/>
    <col min="1287" max="1287" width="1.296875" style="149" customWidth="1"/>
    <col min="1288" max="1306" width="3.09765625" style="149"/>
    <col min="1307" max="1312" width="3.59765625" style="149" customWidth="1"/>
    <col min="1313" max="1313" width="1.09765625" style="149" customWidth="1"/>
    <col min="1314" max="1536" width="3.09765625" style="149"/>
    <col min="1537" max="1537" width="1.09765625" style="149" customWidth="1"/>
    <col min="1538" max="1538" width="2.69921875" style="149" customWidth="1"/>
    <col min="1539" max="1542" width="3.09765625" style="149"/>
    <col min="1543" max="1543" width="1.296875" style="149" customWidth="1"/>
    <col min="1544" max="1562" width="3.09765625" style="149"/>
    <col min="1563" max="1568" width="3.59765625" style="149" customWidth="1"/>
    <col min="1569" max="1569" width="1.09765625" style="149" customWidth="1"/>
    <col min="1570" max="1792" width="3.09765625" style="149"/>
    <col min="1793" max="1793" width="1.09765625" style="149" customWidth="1"/>
    <col min="1794" max="1794" width="2.69921875" style="149" customWidth="1"/>
    <col min="1795" max="1798" width="3.09765625" style="149"/>
    <col min="1799" max="1799" width="1.296875" style="149" customWidth="1"/>
    <col min="1800" max="1818" width="3.09765625" style="149"/>
    <col min="1819" max="1824" width="3.59765625" style="149" customWidth="1"/>
    <col min="1825" max="1825" width="1.09765625" style="149" customWidth="1"/>
    <col min="1826" max="2048" width="3.09765625" style="149"/>
    <col min="2049" max="2049" width="1.09765625" style="149" customWidth="1"/>
    <col min="2050" max="2050" width="2.69921875" style="149" customWidth="1"/>
    <col min="2051" max="2054" width="3.09765625" style="149"/>
    <col min="2055" max="2055" width="1.296875" style="149" customWidth="1"/>
    <col min="2056" max="2074" width="3.09765625" style="149"/>
    <col min="2075" max="2080" width="3.59765625" style="149" customWidth="1"/>
    <col min="2081" max="2081" width="1.09765625" style="149" customWidth="1"/>
    <col min="2082" max="2304" width="3.09765625" style="149"/>
    <col min="2305" max="2305" width="1.09765625" style="149" customWidth="1"/>
    <col min="2306" max="2306" width="2.69921875" style="149" customWidth="1"/>
    <col min="2307" max="2310" width="3.09765625" style="149"/>
    <col min="2311" max="2311" width="1.296875" style="149" customWidth="1"/>
    <col min="2312" max="2330" width="3.09765625" style="149"/>
    <col min="2331" max="2336" width="3.59765625" style="149" customWidth="1"/>
    <col min="2337" max="2337" width="1.09765625" style="149" customWidth="1"/>
    <col min="2338" max="2560" width="3.09765625" style="149"/>
    <col min="2561" max="2561" width="1.09765625" style="149" customWidth="1"/>
    <col min="2562" max="2562" width="2.69921875" style="149" customWidth="1"/>
    <col min="2563" max="2566" width="3.09765625" style="149"/>
    <col min="2567" max="2567" width="1.296875" style="149" customWidth="1"/>
    <col min="2568" max="2586" width="3.09765625" style="149"/>
    <col min="2587" max="2592" width="3.59765625" style="149" customWidth="1"/>
    <col min="2593" max="2593" width="1.09765625" style="149" customWidth="1"/>
    <col min="2594" max="2816" width="3.09765625" style="149"/>
    <col min="2817" max="2817" width="1.09765625" style="149" customWidth="1"/>
    <col min="2818" max="2818" width="2.69921875" style="149" customWidth="1"/>
    <col min="2819" max="2822" width="3.09765625" style="149"/>
    <col min="2823" max="2823" width="1.296875" style="149" customWidth="1"/>
    <col min="2824" max="2842" width="3.09765625" style="149"/>
    <col min="2843" max="2848" width="3.59765625" style="149" customWidth="1"/>
    <col min="2849" max="2849" width="1.09765625" style="149" customWidth="1"/>
    <col min="2850" max="3072" width="3.09765625" style="149"/>
    <col min="3073" max="3073" width="1.09765625" style="149" customWidth="1"/>
    <col min="3074" max="3074" width="2.69921875" style="149" customWidth="1"/>
    <col min="3075" max="3078" width="3.09765625" style="149"/>
    <col min="3079" max="3079" width="1.296875" style="149" customWidth="1"/>
    <col min="3080" max="3098" width="3.09765625" style="149"/>
    <col min="3099" max="3104" width="3.59765625" style="149" customWidth="1"/>
    <col min="3105" max="3105" width="1.09765625" style="149" customWidth="1"/>
    <col min="3106" max="3328" width="3.09765625" style="149"/>
    <col min="3329" max="3329" width="1.09765625" style="149" customWidth="1"/>
    <col min="3330" max="3330" width="2.69921875" style="149" customWidth="1"/>
    <col min="3331" max="3334" width="3.09765625" style="149"/>
    <col min="3335" max="3335" width="1.296875" style="149" customWidth="1"/>
    <col min="3336" max="3354" width="3.09765625" style="149"/>
    <col min="3355" max="3360" width="3.59765625" style="149" customWidth="1"/>
    <col min="3361" max="3361" width="1.09765625" style="149" customWidth="1"/>
    <col min="3362" max="3584" width="3.09765625" style="149"/>
    <col min="3585" max="3585" width="1.09765625" style="149" customWidth="1"/>
    <col min="3586" max="3586" width="2.69921875" style="149" customWidth="1"/>
    <col min="3587" max="3590" width="3.09765625" style="149"/>
    <col min="3591" max="3591" width="1.296875" style="149" customWidth="1"/>
    <col min="3592" max="3610" width="3.09765625" style="149"/>
    <col min="3611" max="3616" width="3.59765625" style="149" customWidth="1"/>
    <col min="3617" max="3617" width="1.09765625" style="149" customWidth="1"/>
    <col min="3618" max="3840" width="3.09765625" style="149"/>
    <col min="3841" max="3841" width="1.09765625" style="149" customWidth="1"/>
    <col min="3842" max="3842" width="2.69921875" style="149" customWidth="1"/>
    <col min="3843" max="3846" width="3.09765625" style="149"/>
    <col min="3847" max="3847" width="1.296875" style="149" customWidth="1"/>
    <col min="3848" max="3866" width="3.09765625" style="149"/>
    <col min="3867" max="3872" width="3.59765625" style="149" customWidth="1"/>
    <col min="3873" max="3873" width="1.09765625" style="149" customWidth="1"/>
    <col min="3874" max="4096" width="3.09765625" style="149"/>
    <col min="4097" max="4097" width="1.09765625" style="149" customWidth="1"/>
    <col min="4098" max="4098" width="2.69921875" style="149" customWidth="1"/>
    <col min="4099" max="4102" width="3.09765625" style="149"/>
    <col min="4103" max="4103" width="1.296875" style="149" customWidth="1"/>
    <col min="4104" max="4122" width="3.09765625" style="149"/>
    <col min="4123" max="4128" width="3.59765625" style="149" customWidth="1"/>
    <col min="4129" max="4129" width="1.09765625" style="149" customWidth="1"/>
    <col min="4130" max="4352" width="3.09765625" style="149"/>
    <col min="4353" max="4353" width="1.09765625" style="149" customWidth="1"/>
    <col min="4354" max="4354" width="2.69921875" style="149" customWidth="1"/>
    <col min="4355" max="4358" width="3.09765625" style="149"/>
    <col min="4359" max="4359" width="1.296875" style="149" customWidth="1"/>
    <col min="4360" max="4378" width="3.09765625" style="149"/>
    <col min="4379" max="4384" width="3.59765625" style="149" customWidth="1"/>
    <col min="4385" max="4385" width="1.09765625" style="149" customWidth="1"/>
    <col min="4386" max="4608" width="3.09765625" style="149"/>
    <col min="4609" max="4609" width="1.09765625" style="149" customWidth="1"/>
    <col min="4610" max="4610" width="2.69921875" style="149" customWidth="1"/>
    <col min="4611" max="4614" width="3.09765625" style="149"/>
    <col min="4615" max="4615" width="1.296875" style="149" customWidth="1"/>
    <col min="4616" max="4634" width="3.09765625" style="149"/>
    <col min="4635" max="4640" width="3.59765625" style="149" customWidth="1"/>
    <col min="4641" max="4641" width="1.09765625" style="149" customWidth="1"/>
    <col min="4642" max="4864" width="3.09765625" style="149"/>
    <col min="4865" max="4865" width="1.09765625" style="149" customWidth="1"/>
    <col min="4866" max="4866" width="2.69921875" style="149" customWidth="1"/>
    <col min="4867" max="4870" width="3.09765625" style="149"/>
    <col min="4871" max="4871" width="1.296875" style="149" customWidth="1"/>
    <col min="4872" max="4890" width="3.09765625" style="149"/>
    <col min="4891" max="4896" width="3.59765625" style="149" customWidth="1"/>
    <col min="4897" max="4897" width="1.09765625" style="149" customWidth="1"/>
    <col min="4898" max="5120" width="3.09765625" style="149"/>
    <col min="5121" max="5121" width="1.09765625" style="149" customWidth="1"/>
    <col min="5122" max="5122" width="2.69921875" style="149" customWidth="1"/>
    <col min="5123" max="5126" width="3.09765625" style="149"/>
    <col min="5127" max="5127" width="1.296875" style="149" customWidth="1"/>
    <col min="5128" max="5146" width="3.09765625" style="149"/>
    <col min="5147" max="5152" width="3.59765625" style="149" customWidth="1"/>
    <col min="5153" max="5153" width="1.09765625" style="149" customWidth="1"/>
    <col min="5154" max="5376" width="3.09765625" style="149"/>
    <col min="5377" max="5377" width="1.09765625" style="149" customWidth="1"/>
    <col min="5378" max="5378" width="2.69921875" style="149" customWidth="1"/>
    <col min="5379" max="5382" width="3.09765625" style="149"/>
    <col min="5383" max="5383" width="1.296875" style="149" customWidth="1"/>
    <col min="5384" max="5402" width="3.09765625" style="149"/>
    <col min="5403" max="5408" width="3.59765625" style="149" customWidth="1"/>
    <col min="5409" max="5409" width="1.09765625" style="149" customWidth="1"/>
    <col min="5410" max="5632" width="3.09765625" style="149"/>
    <col min="5633" max="5633" width="1.09765625" style="149" customWidth="1"/>
    <col min="5634" max="5634" width="2.69921875" style="149" customWidth="1"/>
    <col min="5635" max="5638" width="3.09765625" style="149"/>
    <col min="5639" max="5639" width="1.296875" style="149" customWidth="1"/>
    <col min="5640" max="5658" width="3.09765625" style="149"/>
    <col min="5659" max="5664" width="3.59765625" style="149" customWidth="1"/>
    <col min="5665" max="5665" width="1.09765625" style="149" customWidth="1"/>
    <col min="5666" max="5888" width="3.09765625" style="149"/>
    <col min="5889" max="5889" width="1.09765625" style="149" customWidth="1"/>
    <col min="5890" max="5890" width="2.69921875" style="149" customWidth="1"/>
    <col min="5891" max="5894" width="3.09765625" style="149"/>
    <col min="5895" max="5895" width="1.296875" style="149" customWidth="1"/>
    <col min="5896" max="5914" width="3.09765625" style="149"/>
    <col min="5915" max="5920" width="3.59765625" style="149" customWidth="1"/>
    <col min="5921" max="5921" width="1.09765625" style="149" customWidth="1"/>
    <col min="5922" max="6144" width="3.09765625" style="149"/>
    <col min="6145" max="6145" width="1.09765625" style="149" customWidth="1"/>
    <col min="6146" max="6146" width="2.69921875" style="149" customWidth="1"/>
    <col min="6147" max="6150" width="3.09765625" style="149"/>
    <col min="6151" max="6151" width="1.296875" style="149" customWidth="1"/>
    <col min="6152" max="6170" width="3.09765625" style="149"/>
    <col min="6171" max="6176" width="3.59765625" style="149" customWidth="1"/>
    <col min="6177" max="6177" width="1.09765625" style="149" customWidth="1"/>
    <col min="6178" max="6400" width="3.09765625" style="149"/>
    <col min="6401" max="6401" width="1.09765625" style="149" customWidth="1"/>
    <col min="6402" max="6402" width="2.69921875" style="149" customWidth="1"/>
    <col min="6403" max="6406" width="3.09765625" style="149"/>
    <col min="6407" max="6407" width="1.296875" style="149" customWidth="1"/>
    <col min="6408" max="6426" width="3.09765625" style="149"/>
    <col min="6427" max="6432" width="3.59765625" style="149" customWidth="1"/>
    <col min="6433" max="6433" width="1.09765625" style="149" customWidth="1"/>
    <col min="6434" max="6656" width="3.09765625" style="149"/>
    <col min="6657" max="6657" width="1.09765625" style="149" customWidth="1"/>
    <col min="6658" max="6658" width="2.69921875" style="149" customWidth="1"/>
    <col min="6659" max="6662" width="3.09765625" style="149"/>
    <col min="6663" max="6663" width="1.296875" style="149" customWidth="1"/>
    <col min="6664" max="6682" width="3.09765625" style="149"/>
    <col min="6683" max="6688" width="3.59765625" style="149" customWidth="1"/>
    <col min="6689" max="6689" width="1.09765625" style="149" customWidth="1"/>
    <col min="6690" max="6912" width="3.09765625" style="149"/>
    <col min="6913" max="6913" width="1.09765625" style="149" customWidth="1"/>
    <col min="6914" max="6914" width="2.69921875" style="149" customWidth="1"/>
    <col min="6915" max="6918" width="3.09765625" style="149"/>
    <col min="6919" max="6919" width="1.296875" style="149" customWidth="1"/>
    <col min="6920" max="6938" width="3.09765625" style="149"/>
    <col min="6939" max="6944" width="3.59765625" style="149" customWidth="1"/>
    <col min="6945" max="6945" width="1.09765625" style="149" customWidth="1"/>
    <col min="6946" max="7168" width="3.09765625" style="149"/>
    <col min="7169" max="7169" width="1.09765625" style="149" customWidth="1"/>
    <col min="7170" max="7170" width="2.69921875" style="149" customWidth="1"/>
    <col min="7171" max="7174" width="3.09765625" style="149"/>
    <col min="7175" max="7175" width="1.296875" style="149" customWidth="1"/>
    <col min="7176" max="7194" width="3.09765625" style="149"/>
    <col min="7195" max="7200" width="3.59765625" style="149" customWidth="1"/>
    <col min="7201" max="7201" width="1.09765625" style="149" customWidth="1"/>
    <col min="7202" max="7424" width="3.09765625" style="149"/>
    <col min="7425" max="7425" width="1.09765625" style="149" customWidth="1"/>
    <col min="7426" max="7426" width="2.69921875" style="149" customWidth="1"/>
    <col min="7427" max="7430" width="3.09765625" style="149"/>
    <col min="7431" max="7431" width="1.296875" style="149" customWidth="1"/>
    <col min="7432" max="7450" width="3.09765625" style="149"/>
    <col min="7451" max="7456" width="3.59765625" style="149" customWidth="1"/>
    <col min="7457" max="7457" width="1.09765625" style="149" customWidth="1"/>
    <col min="7458" max="7680" width="3.09765625" style="149"/>
    <col min="7681" max="7681" width="1.09765625" style="149" customWidth="1"/>
    <col min="7682" max="7682" width="2.69921875" style="149" customWidth="1"/>
    <col min="7683" max="7686" width="3.09765625" style="149"/>
    <col min="7687" max="7687" width="1.296875" style="149" customWidth="1"/>
    <col min="7688" max="7706" width="3.09765625" style="149"/>
    <col min="7707" max="7712" width="3.59765625" style="149" customWidth="1"/>
    <col min="7713" max="7713" width="1.09765625" style="149" customWidth="1"/>
    <col min="7714" max="7936" width="3.09765625" style="149"/>
    <col min="7937" max="7937" width="1.09765625" style="149" customWidth="1"/>
    <col min="7938" max="7938" width="2.69921875" style="149" customWidth="1"/>
    <col min="7939" max="7942" width="3.09765625" style="149"/>
    <col min="7943" max="7943" width="1.296875" style="149" customWidth="1"/>
    <col min="7944" max="7962" width="3.09765625" style="149"/>
    <col min="7963" max="7968" width="3.59765625" style="149" customWidth="1"/>
    <col min="7969" max="7969" width="1.09765625" style="149" customWidth="1"/>
    <col min="7970" max="8192" width="3.09765625" style="149"/>
    <col min="8193" max="8193" width="1.09765625" style="149" customWidth="1"/>
    <col min="8194" max="8194" width="2.69921875" style="149" customWidth="1"/>
    <col min="8195" max="8198" width="3.09765625" style="149"/>
    <col min="8199" max="8199" width="1.296875" style="149" customWidth="1"/>
    <col min="8200" max="8218" width="3.09765625" style="149"/>
    <col min="8219" max="8224" width="3.59765625" style="149" customWidth="1"/>
    <col min="8225" max="8225" width="1.09765625" style="149" customWidth="1"/>
    <col min="8226" max="8448" width="3.09765625" style="149"/>
    <col min="8449" max="8449" width="1.09765625" style="149" customWidth="1"/>
    <col min="8450" max="8450" width="2.69921875" style="149" customWidth="1"/>
    <col min="8451" max="8454" width="3.09765625" style="149"/>
    <col min="8455" max="8455" width="1.296875" style="149" customWidth="1"/>
    <col min="8456" max="8474" width="3.09765625" style="149"/>
    <col min="8475" max="8480" width="3.59765625" style="149" customWidth="1"/>
    <col min="8481" max="8481" width="1.09765625" style="149" customWidth="1"/>
    <col min="8482" max="8704" width="3.09765625" style="149"/>
    <col min="8705" max="8705" width="1.09765625" style="149" customWidth="1"/>
    <col min="8706" max="8706" width="2.69921875" style="149" customWidth="1"/>
    <col min="8707" max="8710" width="3.09765625" style="149"/>
    <col min="8711" max="8711" width="1.296875" style="149" customWidth="1"/>
    <col min="8712" max="8730" width="3.09765625" style="149"/>
    <col min="8731" max="8736" width="3.59765625" style="149" customWidth="1"/>
    <col min="8737" max="8737" width="1.09765625" style="149" customWidth="1"/>
    <col min="8738" max="8960" width="3.09765625" style="149"/>
    <col min="8961" max="8961" width="1.09765625" style="149" customWidth="1"/>
    <col min="8962" max="8962" width="2.69921875" style="149" customWidth="1"/>
    <col min="8963" max="8966" width="3.09765625" style="149"/>
    <col min="8967" max="8967" width="1.296875" style="149" customWidth="1"/>
    <col min="8968" max="8986" width="3.09765625" style="149"/>
    <col min="8987" max="8992" width="3.59765625" style="149" customWidth="1"/>
    <col min="8993" max="8993" width="1.09765625" style="149" customWidth="1"/>
    <col min="8994" max="9216" width="3.09765625" style="149"/>
    <col min="9217" max="9217" width="1.09765625" style="149" customWidth="1"/>
    <col min="9218" max="9218" width="2.69921875" style="149" customWidth="1"/>
    <col min="9219" max="9222" width="3.09765625" style="149"/>
    <col min="9223" max="9223" width="1.296875" style="149" customWidth="1"/>
    <col min="9224" max="9242" width="3.09765625" style="149"/>
    <col min="9243" max="9248" width="3.59765625" style="149" customWidth="1"/>
    <col min="9249" max="9249" width="1.09765625" style="149" customWidth="1"/>
    <col min="9250" max="9472" width="3.09765625" style="149"/>
    <col min="9473" max="9473" width="1.09765625" style="149" customWidth="1"/>
    <col min="9474" max="9474" width="2.69921875" style="149" customWidth="1"/>
    <col min="9475" max="9478" width="3.09765625" style="149"/>
    <col min="9479" max="9479" width="1.296875" style="149" customWidth="1"/>
    <col min="9480" max="9498" width="3.09765625" style="149"/>
    <col min="9499" max="9504" width="3.59765625" style="149" customWidth="1"/>
    <col min="9505" max="9505" width="1.09765625" style="149" customWidth="1"/>
    <col min="9506" max="9728" width="3.09765625" style="149"/>
    <col min="9729" max="9729" width="1.09765625" style="149" customWidth="1"/>
    <col min="9730" max="9730" width="2.69921875" style="149" customWidth="1"/>
    <col min="9731" max="9734" width="3.09765625" style="149"/>
    <col min="9735" max="9735" width="1.296875" style="149" customWidth="1"/>
    <col min="9736" max="9754" width="3.09765625" style="149"/>
    <col min="9755" max="9760" width="3.59765625" style="149" customWidth="1"/>
    <col min="9761" max="9761" width="1.09765625" style="149" customWidth="1"/>
    <col min="9762" max="9984" width="3.09765625" style="149"/>
    <col min="9985" max="9985" width="1.09765625" style="149" customWidth="1"/>
    <col min="9986" max="9986" width="2.69921875" style="149" customWidth="1"/>
    <col min="9987" max="9990" width="3.09765625" style="149"/>
    <col min="9991" max="9991" width="1.296875" style="149" customWidth="1"/>
    <col min="9992" max="10010" width="3.09765625" style="149"/>
    <col min="10011" max="10016" width="3.59765625" style="149" customWidth="1"/>
    <col min="10017" max="10017" width="1.09765625" style="149" customWidth="1"/>
    <col min="10018" max="10240" width="3.09765625" style="149"/>
    <col min="10241" max="10241" width="1.09765625" style="149" customWidth="1"/>
    <col min="10242" max="10242" width="2.69921875" style="149" customWidth="1"/>
    <col min="10243" max="10246" width="3.09765625" style="149"/>
    <col min="10247" max="10247" width="1.296875" style="149" customWidth="1"/>
    <col min="10248" max="10266" width="3.09765625" style="149"/>
    <col min="10267" max="10272" width="3.59765625" style="149" customWidth="1"/>
    <col min="10273" max="10273" width="1.09765625" style="149" customWidth="1"/>
    <col min="10274" max="10496" width="3.09765625" style="149"/>
    <col min="10497" max="10497" width="1.09765625" style="149" customWidth="1"/>
    <col min="10498" max="10498" width="2.69921875" style="149" customWidth="1"/>
    <col min="10499" max="10502" width="3.09765625" style="149"/>
    <col min="10503" max="10503" width="1.296875" style="149" customWidth="1"/>
    <col min="10504" max="10522" width="3.09765625" style="149"/>
    <col min="10523" max="10528" width="3.59765625" style="149" customWidth="1"/>
    <col min="10529" max="10529" width="1.09765625" style="149" customWidth="1"/>
    <col min="10530" max="10752" width="3.09765625" style="149"/>
    <col min="10753" max="10753" width="1.09765625" style="149" customWidth="1"/>
    <col min="10754" max="10754" width="2.69921875" style="149" customWidth="1"/>
    <col min="10755" max="10758" width="3.09765625" style="149"/>
    <col min="10759" max="10759" width="1.296875" style="149" customWidth="1"/>
    <col min="10760" max="10778" width="3.09765625" style="149"/>
    <col min="10779" max="10784" width="3.59765625" style="149" customWidth="1"/>
    <col min="10785" max="10785" width="1.09765625" style="149" customWidth="1"/>
    <col min="10786" max="11008" width="3.09765625" style="149"/>
    <col min="11009" max="11009" width="1.09765625" style="149" customWidth="1"/>
    <col min="11010" max="11010" width="2.69921875" style="149" customWidth="1"/>
    <col min="11011" max="11014" width="3.09765625" style="149"/>
    <col min="11015" max="11015" width="1.296875" style="149" customWidth="1"/>
    <col min="11016" max="11034" width="3.09765625" style="149"/>
    <col min="11035" max="11040" width="3.59765625" style="149" customWidth="1"/>
    <col min="11041" max="11041" width="1.09765625" style="149" customWidth="1"/>
    <col min="11042" max="11264" width="3.09765625" style="149"/>
    <col min="11265" max="11265" width="1.09765625" style="149" customWidth="1"/>
    <col min="11266" max="11266" width="2.69921875" style="149" customWidth="1"/>
    <col min="11267" max="11270" width="3.09765625" style="149"/>
    <col min="11271" max="11271" width="1.296875" style="149" customWidth="1"/>
    <col min="11272" max="11290" width="3.09765625" style="149"/>
    <col min="11291" max="11296" width="3.59765625" style="149" customWidth="1"/>
    <col min="11297" max="11297" width="1.09765625" style="149" customWidth="1"/>
    <col min="11298" max="11520" width="3.09765625" style="149"/>
    <col min="11521" max="11521" width="1.09765625" style="149" customWidth="1"/>
    <col min="11522" max="11522" width="2.69921875" style="149" customWidth="1"/>
    <col min="11523" max="11526" width="3.09765625" style="149"/>
    <col min="11527" max="11527" width="1.296875" style="149" customWidth="1"/>
    <col min="11528" max="11546" width="3.09765625" style="149"/>
    <col min="11547" max="11552" width="3.59765625" style="149" customWidth="1"/>
    <col min="11553" max="11553" width="1.09765625" style="149" customWidth="1"/>
    <col min="11554" max="11776" width="3.09765625" style="149"/>
    <col min="11777" max="11777" width="1.09765625" style="149" customWidth="1"/>
    <col min="11778" max="11778" width="2.69921875" style="149" customWidth="1"/>
    <col min="11779" max="11782" width="3.09765625" style="149"/>
    <col min="11783" max="11783" width="1.296875" style="149" customWidth="1"/>
    <col min="11784" max="11802" width="3.09765625" style="149"/>
    <col min="11803" max="11808" width="3.59765625" style="149" customWidth="1"/>
    <col min="11809" max="11809" width="1.09765625" style="149" customWidth="1"/>
    <col min="11810" max="12032" width="3.09765625" style="149"/>
    <col min="12033" max="12033" width="1.09765625" style="149" customWidth="1"/>
    <col min="12034" max="12034" width="2.69921875" style="149" customWidth="1"/>
    <col min="12035" max="12038" width="3.09765625" style="149"/>
    <col min="12039" max="12039" width="1.296875" style="149" customWidth="1"/>
    <col min="12040" max="12058" width="3.09765625" style="149"/>
    <col min="12059" max="12064" width="3.59765625" style="149" customWidth="1"/>
    <col min="12065" max="12065" width="1.09765625" style="149" customWidth="1"/>
    <col min="12066" max="12288" width="3.09765625" style="149"/>
    <col min="12289" max="12289" width="1.09765625" style="149" customWidth="1"/>
    <col min="12290" max="12290" width="2.69921875" style="149" customWidth="1"/>
    <col min="12291" max="12294" width="3.09765625" style="149"/>
    <col min="12295" max="12295" width="1.296875" style="149" customWidth="1"/>
    <col min="12296" max="12314" width="3.09765625" style="149"/>
    <col min="12315" max="12320" width="3.59765625" style="149" customWidth="1"/>
    <col min="12321" max="12321" width="1.09765625" style="149" customWidth="1"/>
    <col min="12322" max="12544" width="3.09765625" style="149"/>
    <col min="12545" max="12545" width="1.09765625" style="149" customWidth="1"/>
    <col min="12546" max="12546" width="2.69921875" style="149" customWidth="1"/>
    <col min="12547" max="12550" width="3.09765625" style="149"/>
    <col min="12551" max="12551" width="1.296875" style="149" customWidth="1"/>
    <col min="12552" max="12570" width="3.09765625" style="149"/>
    <col min="12571" max="12576" width="3.59765625" style="149" customWidth="1"/>
    <col min="12577" max="12577" width="1.09765625" style="149" customWidth="1"/>
    <col min="12578" max="12800" width="3.09765625" style="149"/>
    <col min="12801" max="12801" width="1.09765625" style="149" customWidth="1"/>
    <col min="12802" max="12802" width="2.69921875" style="149" customWidth="1"/>
    <col min="12803" max="12806" width="3.09765625" style="149"/>
    <col min="12807" max="12807" width="1.296875" style="149" customWidth="1"/>
    <col min="12808" max="12826" width="3.09765625" style="149"/>
    <col min="12827" max="12832" width="3.59765625" style="149" customWidth="1"/>
    <col min="12833" max="12833" width="1.09765625" style="149" customWidth="1"/>
    <col min="12834" max="13056" width="3.09765625" style="149"/>
    <col min="13057" max="13057" width="1.09765625" style="149" customWidth="1"/>
    <col min="13058" max="13058" width="2.69921875" style="149" customWidth="1"/>
    <col min="13059" max="13062" width="3.09765625" style="149"/>
    <col min="13063" max="13063" width="1.296875" style="149" customWidth="1"/>
    <col min="13064" max="13082" width="3.09765625" style="149"/>
    <col min="13083" max="13088" width="3.59765625" style="149" customWidth="1"/>
    <col min="13089" max="13089" width="1.09765625" style="149" customWidth="1"/>
    <col min="13090" max="13312" width="3.09765625" style="149"/>
    <col min="13313" max="13313" width="1.09765625" style="149" customWidth="1"/>
    <col min="13314" max="13314" width="2.69921875" style="149" customWidth="1"/>
    <col min="13315" max="13318" width="3.09765625" style="149"/>
    <col min="13319" max="13319" width="1.296875" style="149" customWidth="1"/>
    <col min="13320" max="13338" width="3.09765625" style="149"/>
    <col min="13339" max="13344" width="3.59765625" style="149" customWidth="1"/>
    <col min="13345" max="13345" width="1.09765625" style="149" customWidth="1"/>
    <col min="13346" max="13568" width="3.09765625" style="149"/>
    <col min="13569" max="13569" width="1.09765625" style="149" customWidth="1"/>
    <col min="13570" max="13570" width="2.69921875" style="149" customWidth="1"/>
    <col min="13571" max="13574" width="3.09765625" style="149"/>
    <col min="13575" max="13575" width="1.296875" style="149" customWidth="1"/>
    <col min="13576" max="13594" width="3.09765625" style="149"/>
    <col min="13595" max="13600" width="3.59765625" style="149" customWidth="1"/>
    <col min="13601" max="13601" width="1.09765625" style="149" customWidth="1"/>
    <col min="13602" max="13824" width="3.09765625" style="149"/>
    <col min="13825" max="13825" width="1.09765625" style="149" customWidth="1"/>
    <col min="13826" max="13826" width="2.69921875" style="149" customWidth="1"/>
    <col min="13827" max="13830" width="3.09765625" style="149"/>
    <col min="13831" max="13831" width="1.296875" style="149" customWidth="1"/>
    <col min="13832" max="13850" width="3.09765625" style="149"/>
    <col min="13851" max="13856" width="3.59765625" style="149" customWidth="1"/>
    <col min="13857" max="13857" width="1.09765625" style="149" customWidth="1"/>
    <col min="13858" max="14080" width="3.09765625" style="149"/>
    <col min="14081" max="14081" width="1.09765625" style="149" customWidth="1"/>
    <col min="14082" max="14082" width="2.69921875" style="149" customWidth="1"/>
    <col min="14083" max="14086" width="3.09765625" style="149"/>
    <col min="14087" max="14087" width="1.296875" style="149" customWidth="1"/>
    <col min="14088" max="14106" width="3.09765625" style="149"/>
    <col min="14107" max="14112" width="3.59765625" style="149" customWidth="1"/>
    <col min="14113" max="14113" width="1.09765625" style="149" customWidth="1"/>
    <col min="14114" max="14336" width="3.09765625" style="149"/>
    <col min="14337" max="14337" width="1.09765625" style="149" customWidth="1"/>
    <col min="14338" max="14338" width="2.69921875" style="149" customWidth="1"/>
    <col min="14339" max="14342" width="3.09765625" style="149"/>
    <col min="14343" max="14343" width="1.296875" style="149" customWidth="1"/>
    <col min="14344" max="14362" width="3.09765625" style="149"/>
    <col min="14363" max="14368" width="3.59765625" style="149" customWidth="1"/>
    <col min="14369" max="14369" width="1.09765625" style="149" customWidth="1"/>
    <col min="14370" max="14592" width="3.09765625" style="149"/>
    <col min="14593" max="14593" width="1.09765625" style="149" customWidth="1"/>
    <col min="14594" max="14594" width="2.69921875" style="149" customWidth="1"/>
    <col min="14595" max="14598" width="3.09765625" style="149"/>
    <col min="14599" max="14599" width="1.296875" style="149" customWidth="1"/>
    <col min="14600" max="14618" width="3.09765625" style="149"/>
    <col min="14619" max="14624" width="3.59765625" style="149" customWidth="1"/>
    <col min="14625" max="14625" width="1.09765625" style="149" customWidth="1"/>
    <col min="14626" max="14848" width="3.09765625" style="149"/>
    <col min="14849" max="14849" width="1.09765625" style="149" customWidth="1"/>
    <col min="14850" max="14850" width="2.69921875" style="149" customWidth="1"/>
    <col min="14851" max="14854" width="3.09765625" style="149"/>
    <col min="14855" max="14855" width="1.296875" style="149" customWidth="1"/>
    <col min="14856" max="14874" width="3.09765625" style="149"/>
    <col min="14875" max="14880" width="3.59765625" style="149" customWidth="1"/>
    <col min="14881" max="14881" width="1.09765625" style="149" customWidth="1"/>
    <col min="14882" max="15104" width="3.09765625" style="149"/>
    <col min="15105" max="15105" width="1.09765625" style="149" customWidth="1"/>
    <col min="15106" max="15106" width="2.69921875" style="149" customWidth="1"/>
    <col min="15107" max="15110" width="3.09765625" style="149"/>
    <col min="15111" max="15111" width="1.296875" style="149" customWidth="1"/>
    <col min="15112" max="15130" width="3.09765625" style="149"/>
    <col min="15131" max="15136" width="3.59765625" style="149" customWidth="1"/>
    <col min="15137" max="15137" width="1.09765625" style="149" customWidth="1"/>
    <col min="15138" max="15360" width="3.09765625" style="149"/>
    <col min="15361" max="15361" width="1.09765625" style="149" customWidth="1"/>
    <col min="15362" max="15362" width="2.69921875" style="149" customWidth="1"/>
    <col min="15363" max="15366" width="3.09765625" style="149"/>
    <col min="15367" max="15367" width="1.296875" style="149" customWidth="1"/>
    <col min="15368" max="15386" width="3.09765625" style="149"/>
    <col min="15387" max="15392" width="3.59765625" style="149" customWidth="1"/>
    <col min="15393" max="15393" width="1.09765625" style="149" customWidth="1"/>
    <col min="15394" max="15616" width="3.09765625" style="149"/>
    <col min="15617" max="15617" width="1.09765625" style="149" customWidth="1"/>
    <col min="15618" max="15618" width="2.69921875" style="149" customWidth="1"/>
    <col min="15619" max="15622" width="3.09765625" style="149"/>
    <col min="15623" max="15623" width="1.296875" style="149" customWidth="1"/>
    <col min="15624" max="15642" width="3.09765625" style="149"/>
    <col min="15643" max="15648" width="3.59765625" style="149" customWidth="1"/>
    <col min="15649" max="15649" width="1.09765625" style="149" customWidth="1"/>
    <col min="15650" max="15872" width="3.09765625" style="149"/>
    <col min="15873" max="15873" width="1.09765625" style="149" customWidth="1"/>
    <col min="15874" max="15874" width="2.69921875" style="149" customWidth="1"/>
    <col min="15875" max="15878" width="3.09765625" style="149"/>
    <col min="15879" max="15879" width="1.296875" style="149" customWidth="1"/>
    <col min="15880" max="15898" width="3.09765625" style="149"/>
    <col min="15899" max="15904" width="3.59765625" style="149" customWidth="1"/>
    <col min="15905" max="15905" width="1.09765625" style="149" customWidth="1"/>
    <col min="15906" max="16128" width="3.09765625" style="149"/>
    <col min="16129" max="16129" width="1.09765625" style="149" customWidth="1"/>
    <col min="16130" max="16130" width="2.69921875" style="149" customWidth="1"/>
    <col min="16131" max="16134" width="3.09765625" style="149"/>
    <col min="16135" max="16135" width="1.296875" style="149" customWidth="1"/>
    <col min="16136" max="16154" width="3.09765625" style="149"/>
    <col min="16155" max="16160" width="3.59765625" style="149" customWidth="1"/>
    <col min="16161" max="16161" width="1.09765625" style="149" customWidth="1"/>
    <col min="16162" max="16384" width="3.09765625" style="149"/>
  </cols>
  <sheetData>
    <row r="1" spans="2:32" s="96" customFormat="1" x14ac:dyDescent="0.45"/>
    <row r="2" spans="2:32" s="96" customFormat="1" x14ac:dyDescent="0.45">
      <c r="B2" s="96" t="s">
        <v>912</v>
      </c>
    </row>
    <row r="3" spans="2:32" s="96" customFormat="1" x14ac:dyDescent="0.45">
      <c r="Z3" s="87" t="s">
        <v>130</v>
      </c>
      <c r="AA3" s="443"/>
      <c r="AB3" s="85" t="s">
        <v>131</v>
      </c>
      <c r="AC3" s="443"/>
      <c r="AD3" s="85" t="s">
        <v>132</v>
      </c>
      <c r="AE3" s="443"/>
      <c r="AF3" s="85" t="s">
        <v>695</v>
      </c>
    </row>
    <row r="4" spans="2:32" s="96" customFormat="1" x14ac:dyDescent="0.45">
      <c r="AF4" s="87"/>
    </row>
    <row r="5" spans="2:32" s="96" customFormat="1" ht="38.25" customHeight="1" x14ac:dyDescent="0.45">
      <c r="B5" s="780" t="s">
        <v>913</v>
      </c>
      <c r="C5" s="589"/>
      <c r="D5" s="589"/>
      <c r="E5" s="589"/>
      <c r="F5" s="589"/>
      <c r="G5" s="589"/>
      <c r="H5" s="589"/>
      <c r="I5" s="589"/>
      <c r="J5" s="589"/>
      <c r="K5" s="589"/>
      <c r="L5" s="589"/>
      <c r="M5" s="589"/>
      <c r="N5" s="589"/>
      <c r="O5" s="589"/>
      <c r="P5" s="589"/>
      <c r="Q5" s="589"/>
      <c r="R5" s="589"/>
      <c r="S5" s="589"/>
      <c r="T5" s="589"/>
      <c r="U5" s="589"/>
      <c r="V5" s="589"/>
      <c r="W5" s="589"/>
      <c r="X5" s="589"/>
      <c r="Y5" s="589"/>
      <c r="Z5" s="589"/>
      <c r="AA5" s="589"/>
      <c r="AB5" s="589"/>
      <c r="AC5" s="589"/>
      <c r="AD5" s="589"/>
      <c r="AE5" s="589"/>
      <c r="AF5" s="589"/>
    </row>
    <row r="6" spans="2:32" s="96" customFormat="1" x14ac:dyDescent="0.45"/>
    <row r="7" spans="2:32" s="96" customFormat="1" ht="39.75" customHeight="1" x14ac:dyDescent="0.45">
      <c r="B7" s="836" t="s">
        <v>779</v>
      </c>
      <c r="C7" s="836"/>
      <c r="D7" s="836"/>
      <c r="E7" s="836"/>
      <c r="F7" s="836"/>
      <c r="G7" s="869"/>
      <c r="H7" s="870"/>
      <c r="I7" s="870"/>
      <c r="J7" s="870"/>
      <c r="K7" s="870"/>
      <c r="L7" s="870"/>
      <c r="M7" s="870"/>
      <c r="N7" s="870"/>
      <c r="O7" s="870"/>
      <c r="P7" s="870"/>
      <c r="Q7" s="870"/>
      <c r="R7" s="870"/>
      <c r="S7" s="870"/>
      <c r="T7" s="870"/>
      <c r="U7" s="870"/>
      <c r="V7" s="870"/>
      <c r="W7" s="870"/>
      <c r="X7" s="870"/>
      <c r="Y7" s="870"/>
      <c r="Z7" s="870"/>
      <c r="AA7" s="870"/>
      <c r="AB7" s="870"/>
      <c r="AC7" s="870"/>
      <c r="AD7" s="870"/>
      <c r="AE7" s="870"/>
      <c r="AF7" s="871"/>
    </row>
    <row r="8" spans="2:32" ht="39.75" customHeight="1" x14ac:dyDescent="0.2">
      <c r="B8" s="593" t="s">
        <v>780</v>
      </c>
      <c r="C8" s="594"/>
      <c r="D8" s="594"/>
      <c r="E8" s="594"/>
      <c r="F8" s="595"/>
      <c r="G8" s="438"/>
      <c r="H8" s="447" t="s">
        <v>178</v>
      </c>
      <c r="I8" s="365" t="s">
        <v>781</v>
      </c>
      <c r="J8" s="365"/>
      <c r="K8" s="365"/>
      <c r="L8" s="365"/>
      <c r="M8" s="447" t="s">
        <v>178</v>
      </c>
      <c r="N8" s="365" t="s">
        <v>782</v>
      </c>
      <c r="O8" s="365"/>
      <c r="P8" s="365"/>
      <c r="Q8" s="365"/>
      <c r="R8" s="447" t="s">
        <v>178</v>
      </c>
      <c r="S8" s="365" t="s">
        <v>783</v>
      </c>
      <c r="T8" s="365"/>
      <c r="U8" s="365"/>
      <c r="V8" s="365"/>
      <c r="W8" s="365"/>
      <c r="X8" s="365"/>
      <c r="Y8" s="365"/>
      <c r="Z8" s="365"/>
      <c r="AA8" s="365"/>
      <c r="AB8" s="365"/>
      <c r="AC8" s="365"/>
      <c r="AD8" s="365"/>
      <c r="AE8" s="365"/>
      <c r="AF8" s="409"/>
    </row>
    <row r="9" spans="2:32" ht="27" customHeight="1" x14ac:dyDescent="0.2">
      <c r="B9" s="781" t="s">
        <v>880</v>
      </c>
      <c r="C9" s="782"/>
      <c r="D9" s="782"/>
      <c r="E9" s="782"/>
      <c r="F9" s="783"/>
      <c r="G9" s="100"/>
      <c r="H9" s="443" t="s">
        <v>178</v>
      </c>
      <c r="I9" s="492" t="s">
        <v>881</v>
      </c>
      <c r="J9" s="511"/>
      <c r="K9" s="511"/>
      <c r="L9" s="511"/>
      <c r="M9" s="511"/>
      <c r="N9" s="511"/>
      <c r="O9" s="511"/>
      <c r="P9" s="511"/>
      <c r="Q9" s="511"/>
      <c r="R9" s="369"/>
      <c r="S9" s="369"/>
      <c r="T9" s="369"/>
      <c r="U9" s="369"/>
      <c r="V9" s="369"/>
      <c r="W9" s="369"/>
      <c r="X9" s="369"/>
      <c r="Y9" s="369"/>
      <c r="Z9" s="369"/>
      <c r="AA9" s="369"/>
      <c r="AB9" s="369"/>
      <c r="AC9" s="369"/>
      <c r="AD9" s="369"/>
      <c r="AE9" s="369"/>
      <c r="AF9" s="371"/>
    </row>
    <row r="10" spans="2:32" ht="27" customHeight="1" x14ac:dyDescent="0.2">
      <c r="B10" s="844"/>
      <c r="C10" s="845"/>
      <c r="D10" s="845"/>
      <c r="E10" s="845"/>
      <c r="F10" s="860"/>
      <c r="G10" s="141"/>
      <c r="H10" s="85" t="s">
        <v>178</v>
      </c>
      <c r="I10" s="387" t="s">
        <v>882</v>
      </c>
      <c r="J10" s="377"/>
      <c r="K10" s="377"/>
      <c r="L10" s="377"/>
      <c r="M10" s="377"/>
      <c r="N10" s="377"/>
      <c r="O10" s="377"/>
      <c r="P10" s="377"/>
      <c r="Q10" s="377"/>
      <c r="R10" s="377"/>
      <c r="S10" s="377"/>
      <c r="T10" s="377"/>
      <c r="U10" s="377"/>
      <c r="V10" s="377"/>
      <c r="W10" s="377"/>
      <c r="X10" s="377"/>
      <c r="Y10" s="377"/>
      <c r="Z10" s="377"/>
      <c r="AA10" s="377"/>
      <c r="AB10" s="377"/>
      <c r="AC10" s="377"/>
      <c r="AD10" s="377"/>
      <c r="AE10" s="377"/>
      <c r="AF10" s="378"/>
    </row>
    <row r="11" spans="2:32" ht="40.5" customHeight="1" x14ac:dyDescent="0.2">
      <c r="B11" s="593" t="s">
        <v>883</v>
      </c>
      <c r="C11" s="594"/>
      <c r="D11" s="594"/>
      <c r="E11" s="594"/>
      <c r="F11" s="595"/>
      <c r="G11" s="465"/>
      <c r="H11" s="447" t="s">
        <v>178</v>
      </c>
      <c r="I11" s="365" t="s">
        <v>884</v>
      </c>
      <c r="J11" s="466"/>
      <c r="K11" s="466"/>
      <c r="L11" s="466"/>
      <c r="M11" s="466"/>
      <c r="N11" s="466"/>
      <c r="O11" s="466"/>
      <c r="P11" s="466"/>
      <c r="Q11" s="466"/>
      <c r="R11" s="447" t="s">
        <v>178</v>
      </c>
      <c r="S11" s="365" t="s">
        <v>885</v>
      </c>
      <c r="T11" s="466"/>
      <c r="U11" s="466"/>
      <c r="V11" s="466"/>
      <c r="W11" s="466"/>
      <c r="X11" s="466"/>
      <c r="Y11" s="466"/>
      <c r="Z11" s="466"/>
      <c r="AA11" s="466"/>
      <c r="AB11" s="466"/>
      <c r="AC11" s="466"/>
      <c r="AD11" s="466"/>
      <c r="AE11" s="466"/>
      <c r="AF11" s="495"/>
    </row>
    <row r="12" spans="2:32" ht="27" customHeight="1" x14ac:dyDescent="0.2">
      <c r="B12" s="100" t="s">
        <v>914</v>
      </c>
      <c r="C12" s="370"/>
      <c r="D12" s="370"/>
      <c r="E12" s="370"/>
      <c r="F12" s="370"/>
      <c r="G12" s="496"/>
      <c r="H12" s="497"/>
      <c r="I12" s="497"/>
      <c r="J12" s="497"/>
      <c r="K12" s="497"/>
      <c r="L12" s="497"/>
      <c r="M12" s="497"/>
      <c r="N12" s="497"/>
      <c r="O12" s="497"/>
      <c r="P12" s="497"/>
      <c r="Q12" s="497"/>
      <c r="R12" s="497"/>
      <c r="S12" s="497"/>
      <c r="T12" s="497"/>
      <c r="U12" s="497"/>
      <c r="V12" s="497"/>
      <c r="W12" s="497"/>
      <c r="X12" s="497"/>
      <c r="Y12" s="497"/>
      <c r="Z12" s="497"/>
      <c r="AA12" s="497"/>
      <c r="AB12" s="497"/>
      <c r="AC12" s="497"/>
      <c r="AD12" s="497"/>
      <c r="AE12" s="497"/>
      <c r="AF12" s="498"/>
    </row>
    <row r="13" spans="2:32" s="96" customFormat="1" ht="10.5" customHeight="1" x14ac:dyDescent="0.45">
      <c r="B13" s="478"/>
      <c r="C13" s="603" t="s">
        <v>887</v>
      </c>
      <c r="D13" s="604"/>
      <c r="E13" s="604"/>
      <c r="F13" s="614"/>
      <c r="G13" s="100"/>
      <c r="H13" s="369"/>
      <c r="I13" s="369"/>
      <c r="J13" s="369"/>
      <c r="K13" s="369"/>
      <c r="L13" s="369"/>
      <c r="M13" s="369"/>
      <c r="N13" s="369"/>
      <c r="O13" s="369"/>
      <c r="P13" s="369"/>
      <c r="Q13" s="369"/>
      <c r="R13" s="369"/>
      <c r="S13" s="369"/>
      <c r="T13" s="369"/>
      <c r="U13" s="369"/>
      <c r="V13" s="369"/>
      <c r="W13" s="369"/>
      <c r="X13" s="369"/>
      <c r="Y13" s="369"/>
      <c r="Z13" s="369"/>
      <c r="AA13" s="369"/>
      <c r="AB13" s="369"/>
      <c r="AC13" s="371"/>
      <c r="AD13" s="369"/>
      <c r="AE13" s="369"/>
      <c r="AF13" s="371"/>
    </row>
    <row r="14" spans="2:32" s="96" customFormat="1" ht="15.75" customHeight="1" x14ac:dyDescent="0.2">
      <c r="B14" s="117"/>
      <c r="C14" s="609"/>
      <c r="D14" s="610"/>
      <c r="E14" s="610"/>
      <c r="F14" s="615"/>
      <c r="G14" s="117"/>
      <c r="H14" s="862" t="s">
        <v>888</v>
      </c>
      <c r="I14" s="862"/>
      <c r="J14" s="862"/>
      <c r="K14" s="862"/>
      <c r="L14" s="862"/>
      <c r="M14" s="862"/>
      <c r="N14" s="862"/>
      <c r="O14" s="862"/>
      <c r="P14" s="862"/>
      <c r="Q14" s="862"/>
      <c r="R14" s="862"/>
      <c r="S14" s="862"/>
      <c r="T14" s="862"/>
      <c r="U14" s="862"/>
      <c r="V14" s="862"/>
      <c r="W14" s="862"/>
      <c r="X14" s="862"/>
      <c r="Y14" s="470"/>
      <c r="Z14" s="470"/>
      <c r="AA14" s="470"/>
      <c r="AB14" s="470"/>
      <c r="AC14" s="372"/>
      <c r="AF14" s="372"/>
    </row>
    <row r="15" spans="2:32" s="96" customFormat="1" ht="40.5" customHeight="1" x14ac:dyDescent="0.45">
      <c r="B15" s="408"/>
      <c r="C15" s="609"/>
      <c r="D15" s="610"/>
      <c r="E15" s="610"/>
      <c r="F15" s="615"/>
      <c r="G15" s="117"/>
      <c r="H15" s="471" t="s">
        <v>796</v>
      </c>
      <c r="I15" s="873" t="s">
        <v>915</v>
      </c>
      <c r="J15" s="874"/>
      <c r="K15" s="874"/>
      <c r="L15" s="874"/>
      <c r="M15" s="874"/>
      <c r="N15" s="874"/>
      <c r="O15" s="874"/>
      <c r="P15" s="874"/>
      <c r="Q15" s="874"/>
      <c r="R15" s="874"/>
      <c r="S15" s="874"/>
      <c r="T15" s="874"/>
      <c r="U15" s="875"/>
      <c r="V15" s="622"/>
      <c r="W15" s="623"/>
      <c r="X15" s="97" t="s">
        <v>32</v>
      </c>
      <c r="Z15" s="472"/>
      <c r="AA15" s="472"/>
      <c r="AB15" s="472"/>
      <c r="AC15" s="372"/>
      <c r="AD15" s="473" t="s">
        <v>716</v>
      </c>
      <c r="AE15" s="390" t="s">
        <v>717</v>
      </c>
      <c r="AF15" s="474" t="s">
        <v>718</v>
      </c>
    </row>
    <row r="16" spans="2:32" s="96" customFormat="1" ht="18" customHeight="1" x14ac:dyDescent="0.45">
      <c r="B16" s="408"/>
      <c r="C16" s="609"/>
      <c r="D16" s="610"/>
      <c r="E16" s="610"/>
      <c r="F16" s="615"/>
      <c r="G16" s="117"/>
      <c r="H16" s="475"/>
      <c r="I16" s="499"/>
      <c r="J16" s="499"/>
      <c r="K16" s="499"/>
      <c r="L16" s="499"/>
      <c r="M16" s="499"/>
      <c r="N16" s="499"/>
      <c r="O16" s="499"/>
      <c r="P16" s="499"/>
      <c r="Q16" s="499"/>
      <c r="R16" s="499"/>
      <c r="S16" s="499"/>
      <c r="T16" s="499"/>
      <c r="U16" s="499"/>
      <c r="V16" s="366"/>
      <c r="W16" s="366"/>
      <c r="X16" s="366"/>
      <c r="Z16" s="472"/>
      <c r="AA16" s="472"/>
      <c r="AB16" s="472"/>
      <c r="AC16" s="372"/>
      <c r="AD16" s="473"/>
      <c r="AE16" s="390"/>
      <c r="AF16" s="474"/>
    </row>
    <row r="17" spans="2:32" s="96" customFormat="1" ht="40.5" customHeight="1" x14ac:dyDescent="0.45">
      <c r="B17" s="408"/>
      <c r="C17" s="609"/>
      <c r="D17" s="610"/>
      <c r="E17" s="610"/>
      <c r="F17" s="615"/>
      <c r="G17" s="117"/>
      <c r="H17" s="471" t="s">
        <v>798</v>
      </c>
      <c r="I17" s="873" t="s">
        <v>916</v>
      </c>
      <c r="J17" s="874"/>
      <c r="K17" s="874"/>
      <c r="L17" s="874"/>
      <c r="M17" s="874"/>
      <c r="N17" s="874"/>
      <c r="O17" s="874"/>
      <c r="P17" s="874"/>
      <c r="Q17" s="874"/>
      <c r="R17" s="874"/>
      <c r="S17" s="874"/>
      <c r="T17" s="874"/>
      <c r="U17" s="875"/>
      <c r="V17" s="622"/>
      <c r="W17" s="623"/>
      <c r="X17" s="97" t="s">
        <v>32</v>
      </c>
      <c r="Y17" s="96" t="s">
        <v>891</v>
      </c>
      <c r="Z17" s="857" t="s">
        <v>917</v>
      </c>
      <c r="AA17" s="857"/>
      <c r="AB17" s="857"/>
      <c r="AC17" s="372"/>
      <c r="AD17" s="494" t="s">
        <v>178</v>
      </c>
      <c r="AE17" s="85" t="s">
        <v>717</v>
      </c>
      <c r="AF17" s="173" t="s">
        <v>178</v>
      </c>
    </row>
    <row r="18" spans="2:32" s="96" customFormat="1" ht="20.25" customHeight="1" x14ac:dyDescent="0.45">
      <c r="B18" s="408"/>
      <c r="C18" s="609"/>
      <c r="D18" s="610"/>
      <c r="E18" s="610"/>
      <c r="F18" s="615"/>
      <c r="H18" s="85" t="s">
        <v>800</v>
      </c>
      <c r="I18" s="477"/>
      <c r="J18" s="477"/>
      <c r="K18" s="477"/>
      <c r="L18" s="477"/>
      <c r="M18" s="477"/>
      <c r="N18" s="477"/>
      <c r="O18" s="477"/>
      <c r="P18" s="477"/>
      <c r="Q18" s="477"/>
      <c r="R18" s="477"/>
      <c r="S18" s="85"/>
      <c r="T18" s="85"/>
      <c r="U18" s="85"/>
      <c r="W18" s="472"/>
      <c r="X18" s="472"/>
      <c r="Y18" s="472"/>
      <c r="AD18" s="374"/>
      <c r="AE18" s="85"/>
      <c r="AF18" s="115"/>
    </row>
    <row r="19" spans="2:32" s="96" customFormat="1" ht="74.25" customHeight="1" x14ac:dyDescent="0.45">
      <c r="B19" s="408"/>
      <c r="C19" s="609"/>
      <c r="D19" s="610"/>
      <c r="E19" s="610"/>
      <c r="F19" s="615"/>
      <c r="H19" s="471" t="s">
        <v>802</v>
      </c>
      <c r="I19" s="814" t="s">
        <v>893</v>
      </c>
      <c r="J19" s="815"/>
      <c r="K19" s="815"/>
      <c r="L19" s="815"/>
      <c r="M19" s="815"/>
      <c r="N19" s="815"/>
      <c r="O19" s="815"/>
      <c r="P19" s="815"/>
      <c r="Q19" s="815"/>
      <c r="R19" s="815"/>
      <c r="S19" s="815"/>
      <c r="T19" s="815"/>
      <c r="U19" s="863"/>
      <c r="V19" s="622"/>
      <c r="W19" s="623"/>
      <c r="X19" s="97" t="s">
        <v>32</v>
      </c>
      <c r="Y19" s="96" t="s">
        <v>891</v>
      </c>
      <c r="Z19" s="857" t="s">
        <v>918</v>
      </c>
      <c r="AA19" s="857"/>
      <c r="AB19" s="857"/>
      <c r="AD19" s="494" t="s">
        <v>178</v>
      </c>
      <c r="AE19" s="85" t="s">
        <v>717</v>
      </c>
      <c r="AF19" s="173" t="s">
        <v>178</v>
      </c>
    </row>
    <row r="20" spans="2:32" s="96" customFormat="1" ht="15" customHeight="1" x14ac:dyDescent="0.45">
      <c r="B20" s="408"/>
      <c r="C20" s="609"/>
      <c r="D20" s="610"/>
      <c r="E20" s="610"/>
      <c r="F20" s="615"/>
      <c r="H20" s="375"/>
      <c r="I20" s="477"/>
      <c r="J20" s="477"/>
      <c r="K20" s="477"/>
      <c r="L20" s="477"/>
      <c r="M20" s="477"/>
      <c r="N20" s="477"/>
      <c r="O20" s="477"/>
      <c r="P20" s="477"/>
      <c r="Q20" s="477"/>
      <c r="R20" s="477"/>
      <c r="S20" s="85"/>
      <c r="T20" s="85"/>
      <c r="U20" s="85"/>
      <c r="W20" s="472"/>
      <c r="X20" s="472"/>
      <c r="Y20" s="472"/>
      <c r="AD20" s="374"/>
      <c r="AE20" s="85"/>
      <c r="AF20" s="115"/>
    </row>
    <row r="21" spans="2:32" s="96" customFormat="1" x14ac:dyDescent="0.45">
      <c r="B21" s="408"/>
      <c r="C21" s="609"/>
      <c r="D21" s="610"/>
      <c r="E21" s="610"/>
      <c r="F21" s="615"/>
      <c r="H21" s="480" t="s">
        <v>895</v>
      </c>
      <c r="I21" s="477"/>
      <c r="J21" s="477"/>
      <c r="K21" s="477"/>
      <c r="L21" s="477"/>
      <c r="M21" s="477"/>
      <c r="N21" s="477"/>
      <c r="O21" s="477"/>
      <c r="P21" s="477"/>
      <c r="Q21" s="477"/>
      <c r="R21" s="477"/>
      <c r="U21" s="85"/>
      <c r="W21" s="472"/>
      <c r="X21" s="472"/>
      <c r="Y21" s="472"/>
      <c r="AD21" s="473" t="s">
        <v>716</v>
      </c>
      <c r="AE21" s="390" t="s">
        <v>717</v>
      </c>
      <c r="AF21" s="474" t="s">
        <v>718</v>
      </c>
    </row>
    <row r="22" spans="2:32" s="96" customFormat="1" ht="20.25" customHeight="1" x14ac:dyDescent="0.45">
      <c r="B22" s="408"/>
      <c r="C22" s="609"/>
      <c r="D22" s="610"/>
      <c r="E22" s="610"/>
      <c r="F22" s="615"/>
      <c r="G22" s="117"/>
      <c r="H22" s="471" t="s">
        <v>896</v>
      </c>
      <c r="I22" s="879" t="s">
        <v>897</v>
      </c>
      <c r="J22" s="880"/>
      <c r="K22" s="880"/>
      <c r="L22" s="880"/>
      <c r="M22" s="880"/>
      <c r="N22" s="880"/>
      <c r="O22" s="880"/>
      <c r="P22" s="880"/>
      <c r="Q22" s="880"/>
      <c r="R22" s="880"/>
      <c r="S22" s="880"/>
      <c r="T22" s="880"/>
      <c r="U22" s="880"/>
      <c r="V22" s="880"/>
      <c r="W22" s="880"/>
      <c r="X22" s="880"/>
      <c r="Y22" s="880"/>
      <c r="Z22" s="880"/>
      <c r="AA22" s="881"/>
      <c r="AD22" s="494" t="s">
        <v>178</v>
      </c>
      <c r="AE22" s="85" t="s">
        <v>717</v>
      </c>
      <c r="AF22" s="173" t="s">
        <v>178</v>
      </c>
    </row>
    <row r="23" spans="2:32" s="96" customFormat="1" x14ac:dyDescent="0.45">
      <c r="B23" s="408"/>
      <c r="C23" s="609"/>
      <c r="D23" s="610"/>
      <c r="E23" s="610"/>
      <c r="F23" s="615"/>
      <c r="H23" s="480" t="s">
        <v>910</v>
      </c>
      <c r="I23" s="477"/>
      <c r="J23" s="477"/>
      <c r="K23" s="477"/>
      <c r="L23" s="477"/>
      <c r="M23" s="477"/>
      <c r="N23" s="477"/>
      <c r="O23" s="477"/>
      <c r="P23" s="477"/>
      <c r="Q23" s="477"/>
      <c r="R23" s="477"/>
      <c r="U23" s="85"/>
      <c r="W23" s="472"/>
      <c r="X23" s="472"/>
      <c r="Y23" s="472"/>
      <c r="AD23" s="437"/>
      <c r="AE23" s="375"/>
      <c r="AF23" s="479"/>
    </row>
    <row r="24" spans="2:32" s="96" customFormat="1" x14ac:dyDescent="0.45">
      <c r="B24" s="408"/>
      <c r="C24" s="609"/>
      <c r="D24" s="610"/>
      <c r="E24" s="610"/>
      <c r="F24" s="615"/>
      <c r="G24" s="117"/>
      <c r="H24" s="375"/>
      <c r="I24" s="477"/>
      <c r="J24" s="477"/>
      <c r="K24" s="477"/>
      <c r="L24" s="477"/>
      <c r="M24" s="477"/>
      <c r="N24" s="477"/>
      <c r="O24" s="477"/>
      <c r="P24" s="477"/>
      <c r="Q24" s="477"/>
      <c r="R24" s="477"/>
      <c r="S24" s="477"/>
      <c r="T24" s="477"/>
      <c r="U24" s="477"/>
      <c r="X24" s="85"/>
      <c r="Z24" s="472"/>
      <c r="AA24" s="472"/>
      <c r="AB24" s="472"/>
      <c r="AC24" s="372"/>
      <c r="AD24" s="375"/>
      <c r="AE24" s="375"/>
      <c r="AF24" s="479"/>
    </row>
    <row r="25" spans="2:32" s="96" customFormat="1" x14ac:dyDescent="0.45">
      <c r="B25" s="408"/>
      <c r="C25" s="609"/>
      <c r="D25" s="610"/>
      <c r="E25" s="610"/>
      <c r="F25" s="615"/>
      <c r="G25" s="117"/>
      <c r="H25" s="480" t="s">
        <v>899</v>
      </c>
      <c r="I25" s="477"/>
      <c r="J25" s="477"/>
      <c r="K25" s="477"/>
      <c r="L25" s="477"/>
      <c r="M25" s="477"/>
      <c r="N25" s="477"/>
      <c r="O25" s="477"/>
      <c r="P25" s="477"/>
      <c r="Q25" s="477"/>
      <c r="R25" s="477"/>
      <c r="S25" s="477"/>
      <c r="T25" s="477"/>
      <c r="U25" s="477"/>
      <c r="X25" s="85"/>
      <c r="Z25" s="472"/>
      <c r="AA25" s="472"/>
      <c r="AB25" s="472"/>
      <c r="AC25" s="372"/>
      <c r="AD25" s="473" t="s">
        <v>716</v>
      </c>
      <c r="AE25" s="390" t="s">
        <v>717</v>
      </c>
      <c r="AF25" s="474" t="s">
        <v>718</v>
      </c>
    </row>
    <row r="26" spans="2:32" s="96" customFormat="1" ht="40.5" customHeight="1" x14ac:dyDescent="0.45">
      <c r="B26" s="408"/>
      <c r="C26" s="609"/>
      <c r="D26" s="610"/>
      <c r="E26" s="610"/>
      <c r="F26" s="615"/>
      <c r="G26" s="117"/>
      <c r="H26" s="471" t="s">
        <v>900</v>
      </c>
      <c r="I26" s="481" t="s">
        <v>901</v>
      </c>
      <c r="J26" s="481"/>
      <c r="K26" s="481"/>
      <c r="L26" s="482"/>
      <c r="M26" s="481" t="s">
        <v>902</v>
      </c>
      <c r="N26" s="483"/>
      <c r="O26" s="483"/>
      <c r="P26" s="861"/>
      <c r="Q26" s="861"/>
      <c r="R26" s="861"/>
      <c r="S26" s="861"/>
      <c r="T26" s="861"/>
      <c r="U26" s="861"/>
      <c r="V26" s="861"/>
      <c r="W26" s="861"/>
      <c r="X26" s="97" t="s">
        <v>32</v>
      </c>
      <c r="Y26" s="96" t="s">
        <v>891</v>
      </c>
      <c r="Z26" s="872" t="s">
        <v>919</v>
      </c>
      <c r="AA26" s="872"/>
      <c r="AB26" s="872"/>
      <c r="AC26" s="372"/>
      <c r="AD26" s="494" t="s">
        <v>178</v>
      </c>
      <c r="AE26" s="85" t="s">
        <v>717</v>
      </c>
      <c r="AF26" s="173" t="s">
        <v>178</v>
      </c>
    </row>
    <row r="27" spans="2:32" s="96" customFormat="1" ht="15.75" customHeight="1" x14ac:dyDescent="0.45">
      <c r="B27" s="408"/>
      <c r="C27" s="609"/>
      <c r="D27" s="610"/>
      <c r="E27" s="610"/>
      <c r="F27" s="615"/>
      <c r="H27" s="375"/>
      <c r="I27" s="431"/>
      <c r="J27" s="431"/>
      <c r="K27" s="431"/>
      <c r="L27" s="431"/>
      <c r="M27" s="431"/>
      <c r="N27" s="484"/>
      <c r="O27" s="484"/>
      <c r="P27" s="485"/>
      <c r="Q27" s="485"/>
      <c r="R27" s="485"/>
      <c r="S27" s="485"/>
      <c r="T27" s="485"/>
      <c r="U27" s="485"/>
      <c r="V27" s="485"/>
      <c r="W27" s="485"/>
      <c r="X27" s="85"/>
      <c r="Z27" s="500"/>
      <c r="AA27" s="500"/>
      <c r="AB27" s="500"/>
      <c r="AD27" s="374"/>
      <c r="AE27" s="85"/>
      <c r="AF27" s="115"/>
    </row>
    <row r="28" spans="2:32" s="96" customFormat="1" ht="14.25" customHeight="1" x14ac:dyDescent="0.45">
      <c r="B28" s="408"/>
      <c r="C28" s="609"/>
      <c r="D28" s="610"/>
      <c r="E28" s="610"/>
      <c r="F28" s="615"/>
      <c r="H28" s="452" t="s">
        <v>904</v>
      </c>
      <c r="I28" s="487"/>
      <c r="J28" s="487"/>
      <c r="K28" s="487"/>
      <c r="L28" s="487"/>
      <c r="M28" s="487"/>
      <c r="N28" s="487"/>
      <c r="O28" s="487"/>
      <c r="P28" s="487"/>
      <c r="Q28" s="487"/>
      <c r="R28" s="487"/>
      <c r="S28" s="377"/>
      <c r="T28" s="377"/>
      <c r="U28" s="380"/>
      <c r="V28" s="377"/>
      <c r="W28" s="488"/>
      <c r="X28" s="488"/>
      <c r="Y28" s="472"/>
      <c r="AD28" s="473" t="s">
        <v>716</v>
      </c>
      <c r="AE28" s="390" t="s">
        <v>717</v>
      </c>
      <c r="AF28" s="474" t="s">
        <v>718</v>
      </c>
    </row>
    <row r="29" spans="2:32" s="96" customFormat="1" ht="15" customHeight="1" x14ac:dyDescent="0.45">
      <c r="B29" s="408"/>
      <c r="C29" s="609"/>
      <c r="D29" s="610"/>
      <c r="E29" s="610"/>
      <c r="F29" s="615"/>
      <c r="H29" s="430" t="s">
        <v>905</v>
      </c>
      <c r="I29" s="876" t="s">
        <v>906</v>
      </c>
      <c r="J29" s="877"/>
      <c r="K29" s="877"/>
      <c r="L29" s="877"/>
      <c r="M29" s="877"/>
      <c r="N29" s="877"/>
      <c r="O29" s="877"/>
      <c r="P29" s="877"/>
      <c r="Q29" s="877"/>
      <c r="R29" s="877"/>
      <c r="S29" s="877"/>
      <c r="T29" s="877"/>
      <c r="U29" s="877"/>
      <c r="V29" s="877"/>
      <c r="W29" s="877"/>
      <c r="X29" s="878"/>
      <c r="Y29" s="117"/>
      <c r="Z29" s="472"/>
      <c r="AA29" s="472"/>
      <c r="AB29" s="472"/>
      <c r="AD29" s="494" t="s">
        <v>178</v>
      </c>
      <c r="AE29" s="85" t="s">
        <v>717</v>
      </c>
      <c r="AF29" s="173" t="s">
        <v>178</v>
      </c>
    </row>
    <row r="30" spans="2:32" s="96" customFormat="1" ht="21" customHeight="1" x14ac:dyDescent="0.45">
      <c r="B30" s="142"/>
      <c r="C30" s="616"/>
      <c r="D30" s="617"/>
      <c r="E30" s="617"/>
      <c r="F30" s="618"/>
      <c r="G30" s="141"/>
      <c r="H30" s="475"/>
      <c r="I30" s="475"/>
      <c r="J30" s="475"/>
      <c r="K30" s="475"/>
      <c r="L30" s="475"/>
      <c r="M30" s="481"/>
      <c r="N30" s="483"/>
      <c r="O30" s="483"/>
      <c r="P30" s="483"/>
      <c r="Q30" s="483"/>
      <c r="R30" s="483"/>
      <c r="S30" s="483"/>
      <c r="T30" s="483"/>
      <c r="U30" s="483"/>
      <c r="V30" s="367"/>
      <c r="W30" s="367"/>
      <c r="X30" s="366"/>
      <c r="Y30" s="377"/>
      <c r="Z30" s="488"/>
      <c r="AA30" s="488"/>
      <c r="AB30" s="488"/>
      <c r="AC30" s="378"/>
      <c r="AD30" s="501"/>
      <c r="AE30" s="501"/>
      <c r="AF30" s="502"/>
    </row>
    <row r="31" spans="2:32" ht="21.75" customHeight="1" x14ac:dyDescent="0.2">
      <c r="B31" s="100" t="s">
        <v>920</v>
      </c>
      <c r="C31" s="370"/>
      <c r="D31" s="370"/>
      <c r="E31" s="370"/>
      <c r="F31" s="370"/>
      <c r="G31" s="496"/>
      <c r="H31" s="497"/>
      <c r="I31" s="497"/>
      <c r="J31" s="497"/>
      <c r="K31" s="497"/>
      <c r="L31" s="497"/>
      <c r="M31" s="497"/>
      <c r="N31" s="497"/>
      <c r="O31" s="497"/>
      <c r="P31" s="497"/>
      <c r="Q31" s="497"/>
      <c r="R31" s="497"/>
      <c r="S31" s="497"/>
      <c r="T31" s="497"/>
      <c r="U31" s="497"/>
      <c r="V31" s="497"/>
      <c r="W31" s="497"/>
      <c r="X31" s="497"/>
      <c r="Y31" s="497"/>
      <c r="Z31" s="497"/>
      <c r="AA31" s="497"/>
      <c r="AB31" s="497"/>
      <c r="AC31" s="497"/>
      <c r="AD31" s="497"/>
      <c r="AE31" s="497"/>
      <c r="AF31" s="498"/>
    </row>
    <row r="32" spans="2:32" s="96" customFormat="1" ht="10.5" customHeight="1" x14ac:dyDescent="0.45">
      <c r="B32" s="478"/>
      <c r="C32" s="603" t="s">
        <v>887</v>
      </c>
      <c r="D32" s="603"/>
      <c r="E32" s="603"/>
      <c r="F32" s="645"/>
      <c r="G32" s="369"/>
      <c r="H32" s="369"/>
      <c r="I32" s="369"/>
      <c r="J32" s="369"/>
      <c r="K32" s="369"/>
      <c r="L32" s="369"/>
      <c r="M32" s="369"/>
      <c r="N32" s="369"/>
      <c r="O32" s="369"/>
      <c r="P32" s="369"/>
      <c r="Q32" s="369"/>
      <c r="R32" s="369"/>
      <c r="S32" s="369"/>
      <c r="T32" s="369"/>
      <c r="U32" s="369"/>
      <c r="V32" s="369"/>
      <c r="W32" s="369"/>
      <c r="X32" s="369"/>
      <c r="Y32" s="369"/>
      <c r="Z32" s="369"/>
      <c r="AA32" s="369"/>
      <c r="AB32" s="369"/>
      <c r="AC32" s="371"/>
      <c r="AD32" s="369"/>
      <c r="AE32" s="369"/>
      <c r="AF32" s="371"/>
    </row>
    <row r="33" spans="2:32" s="96" customFormat="1" ht="15.75" customHeight="1" x14ac:dyDescent="0.2">
      <c r="B33" s="117"/>
      <c r="C33" s="603"/>
      <c r="D33" s="603"/>
      <c r="E33" s="603"/>
      <c r="F33" s="645"/>
      <c r="H33" s="862" t="s">
        <v>888</v>
      </c>
      <c r="I33" s="862"/>
      <c r="J33" s="862"/>
      <c r="K33" s="862"/>
      <c r="L33" s="862"/>
      <c r="M33" s="862"/>
      <c r="N33" s="862"/>
      <c r="O33" s="862"/>
      <c r="P33" s="862"/>
      <c r="Q33" s="862"/>
      <c r="R33" s="862"/>
      <c r="S33" s="862"/>
      <c r="T33" s="862"/>
      <c r="U33" s="862"/>
      <c r="V33" s="862"/>
      <c r="W33" s="862"/>
      <c r="X33" s="862"/>
      <c r="Y33" s="470"/>
      <c r="Z33" s="470"/>
      <c r="AA33" s="470"/>
      <c r="AB33" s="470"/>
      <c r="AC33" s="372"/>
      <c r="AF33" s="372"/>
    </row>
    <row r="34" spans="2:32" s="96" customFormat="1" ht="40.5" customHeight="1" x14ac:dyDescent="0.45">
      <c r="B34" s="408"/>
      <c r="C34" s="603"/>
      <c r="D34" s="603"/>
      <c r="E34" s="603"/>
      <c r="F34" s="645"/>
      <c r="H34" s="471" t="s">
        <v>796</v>
      </c>
      <c r="I34" s="873" t="s">
        <v>915</v>
      </c>
      <c r="J34" s="874"/>
      <c r="K34" s="874"/>
      <c r="L34" s="874"/>
      <c r="M34" s="874"/>
      <c r="N34" s="874"/>
      <c r="O34" s="874"/>
      <c r="P34" s="874"/>
      <c r="Q34" s="874"/>
      <c r="R34" s="874"/>
      <c r="S34" s="874"/>
      <c r="T34" s="874"/>
      <c r="U34" s="875"/>
      <c r="V34" s="622"/>
      <c r="W34" s="623"/>
      <c r="X34" s="97" t="s">
        <v>32</v>
      </c>
      <c r="Z34" s="472"/>
      <c r="AA34" s="472"/>
      <c r="AB34" s="472"/>
      <c r="AC34" s="372"/>
      <c r="AD34" s="473" t="s">
        <v>716</v>
      </c>
      <c r="AE34" s="390" t="s">
        <v>717</v>
      </c>
      <c r="AF34" s="474" t="s">
        <v>718</v>
      </c>
    </row>
    <row r="35" spans="2:32" s="96" customFormat="1" ht="17.25" customHeight="1" x14ac:dyDescent="0.45">
      <c r="B35" s="408"/>
      <c r="C35" s="603"/>
      <c r="D35" s="603"/>
      <c r="E35" s="603"/>
      <c r="F35" s="645"/>
      <c r="H35" s="475"/>
      <c r="I35" s="499"/>
      <c r="J35" s="499"/>
      <c r="K35" s="499"/>
      <c r="L35" s="499"/>
      <c r="M35" s="499"/>
      <c r="N35" s="499"/>
      <c r="O35" s="499"/>
      <c r="P35" s="499"/>
      <c r="Q35" s="499"/>
      <c r="R35" s="499"/>
      <c r="S35" s="499"/>
      <c r="T35" s="499"/>
      <c r="U35" s="499"/>
      <c r="V35" s="366"/>
      <c r="W35" s="366"/>
      <c r="X35" s="366"/>
      <c r="Z35" s="472"/>
      <c r="AA35" s="472"/>
      <c r="AB35" s="472"/>
      <c r="AC35" s="372"/>
      <c r="AD35" s="473"/>
      <c r="AE35" s="390"/>
      <c r="AF35" s="474"/>
    </row>
    <row r="36" spans="2:32" s="96" customFormat="1" ht="40.5" customHeight="1" x14ac:dyDescent="0.45">
      <c r="B36" s="408"/>
      <c r="C36" s="603"/>
      <c r="D36" s="603"/>
      <c r="E36" s="603"/>
      <c r="F36" s="645"/>
      <c r="H36" s="471" t="s">
        <v>798</v>
      </c>
      <c r="I36" s="873" t="s">
        <v>916</v>
      </c>
      <c r="J36" s="874"/>
      <c r="K36" s="874"/>
      <c r="L36" s="874"/>
      <c r="M36" s="874"/>
      <c r="N36" s="874"/>
      <c r="O36" s="874"/>
      <c r="P36" s="874"/>
      <c r="Q36" s="874"/>
      <c r="R36" s="874"/>
      <c r="S36" s="874"/>
      <c r="T36" s="874"/>
      <c r="U36" s="875"/>
      <c r="V36" s="622"/>
      <c r="W36" s="623"/>
      <c r="X36" s="97" t="s">
        <v>32</v>
      </c>
      <c r="Y36" s="96" t="s">
        <v>891</v>
      </c>
      <c r="Z36" s="872" t="s">
        <v>921</v>
      </c>
      <c r="AA36" s="872"/>
      <c r="AB36" s="872"/>
      <c r="AC36" s="372"/>
      <c r="AD36" s="494" t="s">
        <v>178</v>
      </c>
      <c r="AE36" s="85" t="s">
        <v>717</v>
      </c>
      <c r="AF36" s="173" t="s">
        <v>178</v>
      </c>
    </row>
    <row r="37" spans="2:32" s="96" customFormat="1" ht="20.25" customHeight="1" x14ac:dyDescent="0.45">
      <c r="B37" s="408"/>
      <c r="C37" s="603"/>
      <c r="D37" s="603"/>
      <c r="E37" s="603"/>
      <c r="F37" s="645"/>
      <c r="H37" s="85" t="s">
        <v>800</v>
      </c>
      <c r="I37" s="477"/>
      <c r="J37" s="477"/>
      <c r="K37" s="477"/>
      <c r="L37" s="477"/>
      <c r="M37" s="477"/>
      <c r="N37" s="477"/>
      <c r="O37" s="477"/>
      <c r="P37" s="477"/>
      <c r="Q37" s="477"/>
      <c r="R37" s="477"/>
      <c r="S37" s="85"/>
      <c r="T37" s="85"/>
      <c r="U37" s="85"/>
      <c r="W37" s="472"/>
      <c r="X37" s="472"/>
      <c r="Y37" s="472"/>
      <c r="AD37" s="374"/>
      <c r="AE37" s="85"/>
      <c r="AF37" s="115"/>
    </row>
    <row r="38" spans="2:32" s="96" customFormat="1" ht="74.25" customHeight="1" x14ac:dyDescent="0.45">
      <c r="B38" s="146"/>
      <c r="C38" s="620"/>
      <c r="D38" s="619"/>
      <c r="E38" s="619"/>
      <c r="F38" s="643"/>
      <c r="G38" s="478"/>
      <c r="H38" s="471" t="s">
        <v>802</v>
      </c>
      <c r="I38" s="814" t="s">
        <v>893</v>
      </c>
      <c r="J38" s="815"/>
      <c r="K38" s="815"/>
      <c r="L38" s="815"/>
      <c r="M38" s="815"/>
      <c r="N38" s="815"/>
      <c r="O38" s="815"/>
      <c r="P38" s="815"/>
      <c r="Q38" s="815"/>
      <c r="R38" s="815"/>
      <c r="S38" s="815"/>
      <c r="T38" s="815"/>
      <c r="U38" s="863"/>
      <c r="V38" s="622"/>
      <c r="W38" s="623"/>
      <c r="X38" s="366" t="s">
        <v>32</v>
      </c>
      <c r="Y38" s="117" t="s">
        <v>891</v>
      </c>
      <c r="Z38" s="857" t="s">
        <v>909</v>
      </c>
      <c r="AA38" s="857"/>
      <c r="AB38" s="857"/>
      <c r="AC38" s="372"/>
      <c r="AD38" s="513" t="s">
        <v>178</v>
      </c>
      <c r="AE38" s="380" t="s">
        <v>717</v>
      </c>
      <c r="AF38" s="512" t="s">
        <v>178</v>
      </c>
    </row>
    <row r="39" spans="2:32" s="96" customFormat="1" ht="15" customHeight="1" x14ac:dyDescent="0.45">
      <c r="B39" s="408"/>
      <c r="C39" s="603"/>
      <c r="D39" s="609"/>
      <c r="E39" s="609"/>
      <c r="F39" s="882"/>
      <c r="H39" s="375"/>
      <c r="I39" s="477"/>
      <c r="J39" s="477"/>
      <c r="K39" s="477"/>
      <c r="L39" s="477"/>
      <c r="M39" s="477"/>
      <c r="N39" s="477"/>
      <c r="O39" s="477"/>
      <c r="P39" s="477"/>
      <c r="Q39" s="477"/>
      <c r="R39" s="477"/>
      <c r="S39" s="85"/>
      <c r="T39" s="85"/>
      <c r="U39" s="85"/>
      <c r="W39" s="472"/>
      <c r="X39" s="472"/>
      <c r="Y39" s="472"/>
      <c r="AD39" s="374"/>
      <c r="AE39" s="85"/>
      <c r="AF39" s="115"/>
    </row>
    <row r="40" spans="2:32" s="96" customFormat="1" x14ac:dyDescent="0.45">
      <c r="B40" s="408"/>
      <c r="C40" s="603"/>
      <c r="D40" s="603"/>
      <c r="E40" s="603"/>
      <c r="F40" s="645"/>
      <c r="H40" s="480" t="s">
        <v>895</v>
      </c>
      <c r="I40" s="477"/>
      <c r="J40" s="477"/>
      <c r="K40" s="477"/>
      <c r="L40" s="477"/>
      <c r="M40" s="477"/>
      <c r="N40" s="477"/>
      <c r="O40" s="477"/>
      <c r="P40" s="477"/>
      <c r="Q40" s="477"/>
      <c r="R40" s="477"/>
      <c r="U40" s="85"/>
      <c r="W40" s="472"/>
      <c r="X40" s="472"/>
      <c r="Y40" s="472"/>
      <c r="AD40" s="473" t="s">
        <v>716</v>
      </c>
      <c r="AE40" s="390" t="s">
        <v>717</v>
      </c>
      <c r="AF40" s="474" t="s">
        <v>718</v>
      </c>
    </row>
    <row r="41" spans="2:32" s="96" customFormat="1" ht="20.25" customHeight="1" x14ac:dyDescent="0.45">
      <c r="B41" s="408"/>
      <c r="C41" s="603"/>
      <c r="D41" s="603"/>
      <c r="E41" s="603"/>
      <c r="F41" s="645"/>
      <c r="H41" s="471" t="s">
        <v>896</v>
      </c>
      <c r="I41" s="879" t="s">
        <v>897</v>
      </c>
      <c r="J41" s="880"/>
      <c r="K41" s="880"/>
      <c r="L41" s="880"/>
      <c r="M41" s="880"/>
      <c r="N41" s="880"/>
      <c r="O41" s="880"/>
      <c r="P41" s="880"/>
      <c r="Q41" s="880"/>
      <c r="R41" s="880"/>
      <c r="S41" s="880"/>
      <c r="T41" s="880"/>
      <c r="U41" s="880"/>
      <c r="V41" s="880"/>
      <c r="W41" s="880"/>
      <c r="X41" s="880"/>
      <c r="Y41" s="880"/>
      <c r="Z41" s="880"/>
      <c r="AA41" s="881"/>
      <c r="AD41" s="494" t="s">
        <v>178</v>
      </c>
      <c r="AE41" s="85" t="s">
        <v>717</v>
      </c>
      <c r="AF41" s="173" t="s">
        <v>178</v>
      </c>
    </row>
    <row r="42" spans="2:32" s="96" customFormat="1" x14ac:dyDescent="0.45">
      <c r="B42" s="408"/>
      <c r="C42" s="603"/>
      <c r="D42" s="603"/>
      <c r="E42" s="603"/>
      <c r="F42" s="645"/>
      <c r="H42" s="480" t="s">
        <v>910</v>
      </c>
      <c r="I42" s="477"/>
      <c r="J42" s="477"/>
      <c r="K42" s="477"/>
      <c r="L42" s="477"/>
      <c r="M42" s="477"/>
      <c r="N42" s="477"/>
      <c r="O42" s="477"/>
      <c r="P42" s="477"/>
      <c r="Q42" s="477"/>
      <c r="R42" s="477"/>
      <c r="U42" s="85"/>
      <c r="W42" s="472"/>
      <c r="X42" s="472"/>
      <c r="Y42" s="472"/>
      <c r="AD42" s="437"/>
      <c r="AE42" s="375"/>
      <c r="AF42" s="479"/>
    </row>
    <row r="43" spans="2:32" s="96" customFormat="1" x14ac:dyDescent="0.45">
      <c r="B43" s="408"/>
      <c r="C43" s="603"/>
      <c r="D43" s="603"/>
      <c r="E43" s="603"/>
      <c r="F43" s="645"/>
      <c r="H43" s="375"/>
      <c r="I43" s="477"/>
      <c r="J43" s="477"/>
      <c r="K43" s="477"/>
      <c r="L43" s="477"/>
      <c r="M43" s="477"/>
      <c r="N43" s="477"/>
      <c r="O43" s="477"/>
      <c r="P43" s="477"/>
      <c r="Q43" s="477"/>
      <c r="R43" s="477"/>
      <c r="S43" s="477"/>
      <c r="T43" s="477"/>
      <c r="U43" s="477"/>
      <c r="X43" s="85"/>
      <c r="Z43" s="472"/>
      <c r="AA43" s="472"/>
      <c r="AB43" s="472"/>
      <c r="AC43" s="372"/>
      <c r="AD43" s="375"/>
      <c r="AE43" s="375"/>
      <c r="AF43" s="479"/>
    </row>
    <row r="44" spans="2:32" s="96" customFormat="1" x14ac:dyDescent="0.45">
      <c r="B44" s="408"/>
      <c r="C44" s="603"/>
      <c r="D44" s="603"/>
      <c r="E44" s="603"/>
      <c r="F44" s="645"/>
      <c r="H44" s="480" t="s">
        <v>899</v>
      </c>
      <c r="I44" s="477"/>
      <c r="J44" s="477"/>
      <c r="K44" s="477"/>
      <c r="L44" s="477"/>
      <c r="M44" s="477"/>
      <c r="N44" s="477"/>
      <c r="O44" s="477"/>
      <c r="P44" s="477"/>
      <c r="Q44" s="477"/>
      <c r="R44" s="477"/>
      <c r="S44" s="477"/>
      <c r="T44" s="477"/>
      <c r="U44" s="477"/>
      <c r="X44" s="85"/>
      <c r="Z44" s="472"/>
      <c r="AA44" s="472"/>
      <c r="AB44" s="472"/>
      <c r="AC44" s="372"/>
      <c r="AD44" s="473" t="s">
        <v>716</v>
      </c>
      <c r="AE44" s="390" t="s">
        <v>717</v>
      </c>
      <c r="AF44" s="474" t="s">
        <v>718</v>
      </c>
    </row>
    <row r="45" spans="2:32" s="96" customFormat="1" ht="40.5" customHeight="1" x14ac:dyDescent="0.45">
      <c r="B45" s="408"/>
      <c r="C45" s="603"/>
      <c r="D45" s="603"/>
      <c r="E45" s="603"/>
      <c r="F45" s="645"/>
      <c r="H45" s="471" t="s">
        <v>900</v>
      </c>
      <c r="I45" s="481" t="s">
        <v>901</v>
      </c>
      <c r="J45" s="481"/>
      <c r="K45" s="481"/>
      <c r="L45" s="482"/>
      <c r="M45" s="481" t="s">
        <v>902</v>
      </c>
      <c r="N45" s="483"/>
      <c r="O45" s="483"/>
      <c r="P45" s="861"/>
      <c r="Q45" s="861"/>
      <c r="R45" s="861"/>
      <c r="S45" s="861"/>
      <c r="T45" s="861"/>
      <c r="U45" s="861"/>
      <c r="V45" s="861"/>
      <c r="W45" s="861"/>
      <c r="X45" s="97" t="s">
        <v>32</v>
      </c>
      <c r="Y45" s="96" t="s">
        <v>891</v>
      </c>
      <c r="Z45" s="872" t="s">
        <v>919</v>
      </c>
      <c r="AA45" s="872"/>
      <c r="AB45" s="872"/>
      <c r="AC45" s="372"/>
      <c r="AD45" s="494" t="s">
        <v>178</v>
      </c>
      <c r="AE45" s="85" t="s">
        <v>717</v>
      </c>
      <c r="AF45" s="173" t="s">
        <v>178</v>
      </c>
    </row>
    <row r="46" spans="2:32" s="96" customFormat="1" ht="15.75" customHeight="1" x14ac:dyDescent="0.45">
      <c r="B46" s="408"/>
      <c r="C46" s="603"/>
      <c r="D46" s="603"/>
      <c r="E46" s="603"/>
      <c r="F46" s="645"/>
      <c r="H46" s="375"/>
      <c r="I46" s="431"/>
      <c r="J46" s="431"/>
      <c r="K46" s="431"/>
      <c r="L46" s="431"/>
      <c r="M46" s="431"/>
      <c r="N46" s="484"/>
      <c r="O46" s="484"/>
      <c r="P46" s="485"/>
      <c r="Q46" s="485"/>
      <c r="R46" s="485"/>
      <c r="S46" s="485"/>
      <c r="T46" s="485"/>
      <c r="U46" s="485"/>
      <c r="V46" s="485"/>
      <c r="W46" s="485"/>
      <c r="X46" s="85"/>
      <c r="Z46" s="500"/>
      <c r="AA46" s="500"/>
      <c r="AB46" s="500"/>
      <c r="AD46" s="374"/>
      <c r="AE46" s="85"/>
      <c r="AF46" s="115"/>
    </row>
    <row r="47" spans="2:32" s="96" customFormat="1" ht="14.25" customHeight="1" x14ac:dyDescent="0.45">
      <c r="B47" s="408"/>
      <c r="C47" s="603"/>
      <c r="D47" s="603"/>
      <c r="E47" s="603"/>
      <c r="F47" s="645"/>
      <c r="H47" s="452" t="s">
        <v>904</v>
      </c>
      <c r="I47" s="477"/>
      <c r="J47" s="477"/>
      <c r="K47" s="477"/>
      <c r="L47" s="477"/>
      <c r="M47" s="477"/>
      <c r="N47" s="477"/>
      <c r="O47" s="477"/>
      <c r="P47" s="477"/>
      <c r="Q47" s="477"/>
      <c r="R47" s="477"/>
      <c r="U47" s="85"/>
      <c r="W47" s="472"/>
      <c r="X47" s="472"/>
      <c r="Y47" s="472"/>
      <c r="AD47" s="473" t="s">
        <v>716</v>
      </c>
      <c r="AE47" s="390" t="s">
        <v>717</v>
      </c>
      <c r="AF47" s="474" t="s">
        <v>718</v>
      </c>
    </row>
    <row r="48" spans="2:32" s="96" customFormat="1" ht="15" customHeight="1" x14ac:dyDescent="0.45">
      <c r="B48" s="408"/>
      <c r="C48" s="603"/>
      <c r="D48" s="603"/>
      <c r="E48" s="603"/>
      <c r="F48" s="645"/>
      <c r="H48" s="379" t="s">
        <v>905</v>
      </c>
      <c r="I48" s="864" t="s">
        <v>906</v>
      </c>
      <c r="J48" s="865"/>
      <c r="K48" s="865"/>
      <c r="L48" s="865"/>
      <c r="M48" s="865"/>
      <c r="N48" s="865"/>
      <c r="O48" s="865"/>
      <c r="P48" s="865"/>
      <c r="Q48" s="865"/>
      <c r="R48" s="865"/>
      <c r="S48" s="865"/>
      <c r="T48" s="865"/>
      <c r="U48" s="865"/>
      <c r="V48" s="865"/>
      <c r="W48" s="865"/>
      <c r="X48" s="866"/>
      <c r="Z48" s="472"/>
      <c r="AA48" s="472"/>
      <c r="AB48" s="472"/>
      <c r="AD48" s="494" t="s">
        <v>178</v>
      </c>
      <c r="AE48" s="85" t="s">
        <v>717</v>
      </c>
      <c r="AF48" s="173" t="s">
        <v>178</v>
      </c>
    </row>
    <row r="49" spans="2:32" s="96" customFormat="1" ht="21" customHeight="1" x14ac:dyDescent="0.45">
      <c r="B49" s="142"/>
      <c r="C49" s="619"/>
      <c r="D49" s="619"/>
      <c r="E49" s="619"/>
      <c r="F49" s="643"/>
      <c r="G49" s="377"/>
      <c r="H49" s="475"/>
      <c r="I49" s="475"/>
      <c r="J49" s="475"/>
      <c r="K49" s="475"/>
      <c r="L49" s="475"/>
      <c r="M49" s="481"/>
      <c r="N49" s="483"/>
      <c r="O49" s="483"/>
      <c r="P49" s="483"/>
      <c r="Q49" s="483"/>
      <c r="R49" s="483"/>
      <c r="S49" s="483"/>
      <c r="T49" s="483"/>
      <c r="U49" s="483"/>
      <c r="V49" s="367"/>
      <c r="W49" s="367"/>
      <c r="X49" s="366"/>
      <c r="Y49" s="377"/>
      <c r="Z49" s="488"/>
      <c r="AA49" s="488"/>
      <c r="AB49" s="488"/>
      <c r="AC49" s="378"/>
      <c r="AD49" s="501"/>
      <c r="AE49" s="501"/>
      <c r="AF49" s="502"/>
    </row>
    <row r="50" spans="2:32" s="96" customFormat="1" ht="10.5" customHeight="1" x14ac:dyDescent="0.45">
      <c r="B50" s="603" t="s">
        <v>922</v>
      </c>
      <c r="C50" s="604"/>
      <c r="D50" s="604"/>
      <c r="E50" s="604"/>
      <c r="F50" s="614"/>
      <c r="G50" s="369"/>
      <c r="H50" s="503"/>
      <c r="I50" s="503"/>
      <c r="J50" s="503"/>
      <c r="K50" s="503"/>
      <c r="L50" s="503"/>
      <c r="M50" s="504"/>
      <c r="N50" s="505"/>
      <c r="O50" s="505"/>
      <c r="P50" s="505"/>
      <c r="Q50" s="505"/>
      <c r="R50" s="505"/>
      <c r="S50" s="505"/>
      <c r="T50" s="505"/>
      <c r="U50" s="505"/>
      <c r="V50" s="505"/>
      <c r="W50" s="505"/>
      <c r="X50" s="369"/>
      <c r="Y50" s="369"/>
      <c r="Z50" s="370"/>
      <c r="AA50" s="369"/>
      <c r="AB50" s="506"/>
      <c r="AC50" s="506"/>
      <c r="AD50" s="507"/>
      <c r="AE50" s="503"/>
      <c r="AF50" s="508"/>
    </row>
    <row r="51" spans="2:32" s="96" customFormat="1" ht="18.75" customHeight="1" x14ac:dyDescent="0.45">
      <c r="B51" s="609"/>
      <c r="C51" s="610"/>
      <c r="D51" s="610"/>
      <c r="E51" s="610"/>
      <c r="F51" s="615"/>
      <c r="H51" s="480" t="s">
        <v>923</v>
      </c>
      <c r="I51" s="375"/>
      <c r="J51" s="375"/>
      <c r="K51" s="375"/>
      <c r="L51" s="375"/>
      <c r="M51" s="431"/>
      <c r="N51" s="484"/>
      <c r="O51" s="484"/>
      <c r="P51" s="484"/>
      <c r="Q51" s="484"/>
      <c r="R51" s="484"/>
      <c r="S51" s="484"/>
      <c r="T51" s="484"/>
      <c r="U51" s="484"/>
      <c r="V51" s="484"/>
      <c r="W51" s="484"/>
      <c r="Z51" s="85"/>
      <c r="AB51" s="472"/>
      <c r="AC51" s="472"/>
      <c r="AD51" s="473" t="s">
        <v>716</v>
      </c>
      <c r="AE51" s="390" t="s">
        <v>717</v>
      </c>
      <c r="AF51" s="474" t="s">
        <v>718</v>
      </c>
    </row>
    <row r="52" spans="2:32" s="96" customFormat="1" ht="18.75" customHeight="1" x14ac:dyDescent="0.45">
      <c r="B52" s="609"/>
      <c r="C52" s="610"/>
      <c r="D52" s="610"/>
      <c r="E52" s="610"/>
      <c r="F52" s="615"/>
      <c r="H52" s="480" t="s">
        <v>924</v>
      </c>
      <c r="I52" s="375"/>
      <c r="J52" s="375"/>
      <c r="K52" s="375"/>
      <c r="L52" s="375"/>
      <c r="M52" s="431"/>
      <c r="N52" s="484"/>
      <c r="O52" s="484"/>
      <c r="P52" s="484"/>
      <c r="Q52" s="484"/>
      <c r="R52" s="484"/>
      <c r="S52" s="484"/>
      <c r="T52" s="484"/>
      <c r="U52" s="484"/>
      <c r="V52" s="484"/>
      <c r="W52" s="484"/>
      <c r="Z52" s="85"/>
      <c r="AB52" s="472"/>
      <c r="AC52" s="472"/>
      <c r="AD52" s="437"/>
      <c r="AE52" s="375"/>
      <c r="AF52" s="479"/>
    </row>
    <row r="53" spans="2:32" s="96" customFormat="1" ht="18.75" customHeight="1" x14ac:dyDescent="0.45">
      <c r="B53" s="609"/>
      <c r="C53" s="610"/>
      <c r="D53" s="610"/>
      <c r="E53" s="610"/>
      <c r="F53" s="615"/>
      <c r="H53" s="480" t="s">
        <v>925</v>
      </c>
      <c r="I53" s="375"/>
      <c r="J53" s="375"/>
      <c r="K53" s="375"/>
      <c r="L53" s="375"/>
      <c r="M53" s="431"/>
      <c r="N53" s="484"/>
      <c r="O53" s="484"/>
      <c r="P53" s="484"/>
      <c r="Q53" s="484"/>
      <c r="R53" s="484"/>
      <c r="S53" s="484"/>
      <c r="T53" s="484"/>
      <c r="U53" s="484"/>
      <c r="V53" s="484"/>
      <c r="W53" s="484"/>
      <c r="Z53" s="85"/>
      <c r="AB53" s="472"/>
      <c r="AC53" s="472"/>
      <c r="AD53" s="494" t="s">
        <v>178</v>
      </c>
      <c r="AE53" s="85" t="s">
        <v>717</v>
      </c>
      <c r="AF53" s="173" t="s">
        <v>178</v>
      </c>
    </row>
    <row r="54" spans="2:32" s="96" customFormat="1" ht="18.75" customHeight="1" x14ac:dyDescent="0.45">
      <c r="B54" s="609"/>
      <c r="C54" s="610"/>
      <c r="D54" s="610"/>
      <c r="E54" s="610"/>
      <c r="F54" s="615"/>
      <c r="H54" s="480" t="s">
        <v>926</v>
      </c>
      <c r="I54" s="375"/>
      <c r="J54" s="375"/>
      <c r="K54" s="375"/>
      <c r="L54" s="375"/>
      <c r="M54" s="431"/>
      <c r="N54" s="484"/>
      <c r="O54" s="484"/>
      <c r="P54" s="484"/>
      <c r="Q54" s="484"/>
      <c r="R54" s="484"/>
      <c r="S54" s="484"/>
      <c r="T54" s="484"/>
      <c r="U54" s="484"/>
      <c r="V54" s="484"/>
      <c r="W54" s="484"/>
      <c r="Z54" s="85"/>
      <c r="AB54" s="472"/>
      <c r="AC54" s="472"/>
      <c r="AD54" s="494" t="s">
        <v>178</v>
      </c>
      <c r="AE54" s="85" t="s">
        <v>717</v>
      </c>
      <c r="AF54" s="173" t="s">
        <v>178</v>
      </c>
    </row>
    <row r="55" spans="2:32" s="96" customFormat="1" ht="18.75" customHeight="1" x14ac:dyDescent="0.45">
      <c r="B55" s="609"/>
      <c r="C55" s="610"/>
      <c r="D55" s="610"/>
      <c r="E55" s="610"/>
      <c r="F55" s="615"/>
      <c r="H55" s="480" t="s">
        <v>927</v>
      </c>
      <c r="I55" s="375"/>
      <c r="J55" s="375"/>
      <c r="K55" s="375"/>
      <c r="L55" s="375"/>
      <c r="M55" s="431"/>
      <c r="N55" s="484"/>
      <c r="O55" s="484"/>
      <c r="P55" s="484"/>
      <c r="Q55" s="484"/>
      <c r="R55" s="484"/>
      <c r="S55" s="484"/>
      <c r="T55" s="484"/>
      <c r="U55" s="484"/>
      <c r="V55" s="484"/>
      <c r="W55" s="484"/>
      <c r="Z55" s="85"/>
      <c r="AB55" s="472"/>
      <c r="AC55" s="472"/>
      <c r="AD55" s="494" t="s">
        <v>178</v>
      </c>
      <c r="AE55" s="85" t="s">
        <v>717</v>
      </c>
      <c r="AF55" s="173" t="s">
        <v>178</v>
      </c>
    </row>
    <row r="56" spans="2:32" s="96" customFormat="1" ht="18.75" customHeight="1" x14ac:dyDescent="0.45">
      <c r="B56" s="609"/>
      <c r="C56" s="610"/>
      <c r="D56" s="610"/>
      <c r="E56" s="610"/>
      <c r="F56" s="615"/>
      <c r="H56" s="480" t="s">
        <v>928</v>
      </c>
      <c r="I56" s="375"/>
      <c r="J56" s="375"/>
      <c r="K56" s="375"/>
      <c r="L56" s="375"/>
      <c r="M56" s="431"/>
      <c r="N56" s="484"/>
      <c r="O56" s="484"/>
      <c r="P56" s="484"/>
      <c r="Q56" s="484"/>
      <c r="R56" s="484"/>
      <c r="S56" s="484"/>
      <c r="T56" s="484"/>
      <c r="U56" s="484"/>
      <c r="V56" s="484"/>
      <c r="W56" s="484"/>
      <c r="Z56" s="85"/>
      <c r="AB56" s="472"/>
      <c r="AC56" s="472"/>
      <c r="AD56" s="494" t="s">
        <v>178</v>
      </c>
      <c r="AE56" s="85" t="s">
        <v>717</v>
      </c>
      <c r="AF56" s="173" t="s">
        <v>178</v>
      </c>
    </row>
    <row r="57" spans="2:32" s="96" customFormat="1" ht="18.75" customHeight="1" x14ac:dyDescent="0.45">
      <c r="B57" s="609"/>
      <c r="C57" s="610"/>
      <c r="D57" s="610"/>
      <c r="E57" s="610"/>
      <c r="F57" s="615"/>
      <c r="H57" s="480" t="s">
        <v>929</v>
      </c>
      <c r="I57" s="375"/>
      <c r="J57" s="375"/>
      <c r="K57" s="375"/>
      <c r="L57" s="375"/>
      <c r="M57" s="431"/>
      <c r="N57" s="484"/>
      <c r="O57" s="484"/>
      <c r="P57" s="484"/>
      <c r="Q57" s="484"/>
      <c r="R57" s="484"/>
      <c r="S57" s="484"/>
      <c r="T57" s="484"/>
      <c r="U57" s="484"/>
      <c r="V57" s="484"/>
      <c r="W57" s="484"/>
      <c r="Z57" s="85"/>
      <c r="AB57" s="472"/>
      <c r="AC57" s="472"/>
      <c r="AD57" s="437"/>
      <c r="AE57" s="375"/>
      <c r="AF57" s="479"/>
    </row>
    <row r="58" spans="2:32" s="96" customFormat="1" ht="18.75" customHeight="1" x14ac:dyDescent="0.45">
      <c r="B58" s="609"/>
      <c r="C58" s="610"/>
      <c r="D58" s="610"/>
      <c r="E58" s="610"/>
      <c r="F58" s="615"/>
      <c r="H58" s="480"/>
      <c r="I58" s="887" t="s">
        <v>854</v>
      </c>
      <c r="J58" s="887"/>
      <c r="K58" s="887"/>
      <c r="L58" s="887"/>
      <c r="M58" s="887"/>
      <c r="N58" s="888"/>
      <c r="O58" s="705"/>
      <c r="P58" s="705"/>
      <c r="Q58" s="705"/>
      <c r="R58" s="705"/>
      <c r="S58" s="705"/>
      <c r="T58" s="705"/>
      <c r="U58" s="705"/>
      <c r="V58" s="705"/>
      <c r="W58" s="705"/>
      <c r="X58" s="705"/>
      <c r="Y58" s="705"/>
      <c r="Z58" s="705"/>
      <c r="AA58" s="705"/>
      <c r="AB58" s="706"/>
      <c r="AC58" s="472"/>
      <c r="AD58" s="437"/>
      <c r="AE58" s="375"/>
      <c r="AF58" s="479"/>
    </row>
    <row r="59" spans="2:32" s="96" customFormat="1" ht="18.75" customHeight="1" x14ac:dyDescent="0.45">
      <c r="B59" s="609"/>
      <c r="C59" s="610"/>
      <c r="D59" s="610"/>
      <c r="E59" s="610"/>
      <c r="F59" s="615"/>
      <c r="H59" s="480"/>
      <c r="I59" s="887" t="s">
        <v>855</v>
      </c>
      <c r="J59" s="887"/>
      <c r="K59" s="887"/>
      <c r="L59" s="887"/>
      <c r="M59" s="887"/>
      <c r="N59" s="888"/>
      <c r="O59" s="705"/>
      <c r="P59" s="705"/>
      <c r="Q59" s="705"/>
      <c r="R59" s="705"/>
      <c r="S59" s="705"/>
      <c r="T59" s="705"/>
      <c r="U59" s="705"/>
      <c r="V59" s="705"/>
      <c r="W59" s="705"/>
      <c r="X59" s="705"/>
      <c r="Y59" s="705"/>
      <c r="Z59" s="705"/>
      <c r="AA59" s="705"/>
      <c r="AB59" s="706"/>
      <c r="AC59" s="472"/>
      <c r="AD59" s="437"/>
      <c r="AE59" s="375"/>
      <c r="AF59" s="479"/>
    </row>
    <row r="60" spans="2:32" s="96" customFormat="1" ht="18.75" customHeight="1" x14ac:dyDescent="0.45">
      <c r="B60" s="609"/>
      <c r="C60" s="610"/>
      <c r="D60" s="610"/>
      <c r="E60" s="610"/>
      <c r="F60" s="615"/>
      <c r="H60" s="480"/>
      <c r="I60" s="887" t="s">
        <v>856</v>
      </c>
      <c r="J60" s="887"/>
      <c r="K60" s="887"/>
      <c r="L60" s="887"/>
      <c r="M60" s="887"/>
      <c r="N60" s="888"/>
      <c r="O60" s="705"/>
      <c r="P60" s="705"/>
      <c r="Q60" s="705"/>
      <c r="R60" s="705"/>
      <c r="S60" s="705"/>
      <c r="T60" s="705"/>
      <c r="U60" s="705"/>
      <c r="V60" s="705"/>
      <c r="W60" s="705"/>
      <c r="X60" s="705"/>
      <c r="Y60" s="705"/>
      <c r="Z60" s="705"/>
      <c r="AA60" s="705"/>
      <c r="AB60" s="706"/>
      <c r="AC60" s="472"/>
      <c r="AD60" s="437"/>
      <c r="AE60" s="375"/>
      <c r="AF60" s="479"/>
    </row>
    <row r="61" spans="2:32" s="96" customFormat="1" ht="33.75" customHeight="1" x14ac:dyDescent="0.15">
      <c r="B61" s="609"/>
      <c r="C61" s="610"/>
      <c r="D61" s="610"/>
      <c r="E61" s="610"/>
      <c r="F61" s="615"/>
      <c r="H61" s="889" t="s">
        <v>930</v>
      </c>
      <c r="I61" s="889"/>
      <c r="J61" s="889"/>
      <c r="K61" s="889"/>
      <c r="L61" s="889"/>
      <c r="M61" s="889"/>
      <c r="N61" s="889"/>
      <c r="O61" s="889"/>
      <c r="P61" s="889"/>
      <c r="Q61" s="889"/>
      <c r="R61" s="889"/>
      <c r="S61" s="889"/>
      <c r="T61" s="889"/>
      <c r="U61" s="889"/>
      <c r="V61" s="889"/>
      <c r="W61" s="889"/>
      <c r="X61" s="889"/>
      <c r="Y61" s="889"/>
      <c r="Z61" s="889"/>
      <c r="AA61" s="889"/>
      <c r="AB61" s="889"/>
      <c r="AC61" s="509"/>
      <c r="AD61" s="437"/>
      <c r="AE61" s="375"/>
      <c r="AF61" s="479"/>
    </row>
    <row r="62" spans="2:32" s="96" customFormat="1" ht="18.75" customHeight="1" x14ac:dyDescent="0.45">
      <c r="B62" s="609"/>
      <c r="C62" s="610"/>
      <c r="D62" s="610"/>
      <c r="E62" s="610"/>
      <c r="F62" s="615"/>
      <c r="H62" s="890" t="s">
        <v>931</v>
      </c>
      <c r="I62" s="890"/>
      <c r="J62" s="890"/>
      <c r="K62" s="890"/>
      <c r="L62" s="890"/>
      <c r="M62" s="890"/>
      <c r="N62" s="890"/>
      <c r="O62" s="890"/>
      <c r="P62" s="890"/>
      <c r="Q62" s="890"/>
      <c r="R62" s="890"/>
      <c r="S62" s="890"/>
      <c r="T62" s="890"/>
      <c r="U62" s="890"/>
      <c r="V62" s="890"/>
      <c r="W62" s="890"/>
      <c r="X62" s="890"/>
      <c r="Y62" s="890"/>
      <c r="Z62" s="890"/>
      <c r="AA62" s="890"/>
      <c r="AB62" s="890"/>
      <c r="AC62" s="472"/>
      <c r="AD62" s="494" t="s">
        <v>178</v>
      </c>
      <c r="AE62" s="85" t="s">
        <v>717</v>
      </c>
      <c r="AF62" s="173" t="s">
        <v>178</v>
      </c>
    </row>
    <row r="63" spans="2:32" s="96" customFormat="1" ht="18.75" customHeight="1" x14ac:dyDescent="0.45">
      <c r="B63" s="609"/>
      <c r="C63" s="610"/>
      <c r="D63" s="610"/>
      <c r="E63" s="610"/>
      <c r="F63" s="615"/>
      <c r="H63" s="890"/>
      <c r="I63" s="890"/>
      <c r="J63" s="890"/>
      <c r="K63" s="890"/>
      <c r="L63" s="890"/>
      <c r="M63" s="890"/>
      <c r="N63" s="890"/>
      <c r="O63" s="890"/>
      <c r="P63" s="890"/>
      <c r="Q63" s="890"/>
      <c r="R63" s="890"/>
      <c r="S63" s="890"/>
      <c r="T63" s="890"/>
      <c r="U63" s="890"/>
      <c r="V63" s="890"/>
      <c r="W63" s="890"/>
      <c r="X63" s="890"/>
      <c r="Y63" s="890"/>
      <c r="Z63" s="890"/>
      <c r="AA63" s="890"/>
      <c r="AB63" s="890"/>
      <c r="AC63" s="472"/>
      <c r="AD63" s="494" t="s">
        <v>178</v>
      </c>
      <c r="AE63" s="85" t="s">
        <v>717</v>
      </c>
      <c r="AF63" s="173" t="s">
        <v>178</v>
      </c>
    </row>
    <row r="64" spans="2:32" s="96" customFormat="1" ht="18.75" customHeight="1" x14ac:dyDescent="0.45">
      <c r="B64" s="609"/>
      <c r="C64" s="610"/>
      <c r="D64" s="610"/>
      <c r="E64" s="610"/>
      <c r="F64" s="615"/>
      <c r="H64" s="883" t="s">
        <v>932</v>
      </c>
      <c r="I64" s="883"/>
      <c r="J64" s="883"/>
      <c r="K64" s="883"/>
      <c r="L64" s="883"/>
      <c r="M64" s="883"/>
      <c r="N64" s="883"/>
      <c r="O64" s="883"/>
      <c r="P64" s="883"/>
      <c r="Q64" s="883"/>
      <c r="R64" s="883"/>
      <c r="S64" s="883"/>
      <c r="T64" s="883"/>
      <c r="U64" s="883"/>
      <c r="V64" s="883"/>
      <c r="Z64" s="85"/>
      <c r="AB64" s="472"/>
      <c r="AC64" s="472"/>
      <c r="AD64" s="494" t="s">
        <v>178</v>
      </c>
      <c r="AE64" s="85" t="s">
        <v>717</v>
      </c>
      <c r="AF64" s="173" t="s">
        <v>178</v>
      </c>
    </row>
    <row r="65" spans="2:33" s="96" customFormat="1" ht="18.75" customHeight="1" x14ac:dyDescent="0.45">
      <c r="B65" s="609"/>
      <c r="C65" s="610"/>
      <c r="D65" s="610"/>
      <c r="E65" s="610"/>
      <c r="F65" s="615"/>
      <c r="H65" s="883" t="s">
        <v>933</v>
      </c>
      <c r="I65" s="883"/>
      <c r="J65" s="883"/>
      <c r="K65" s="883"/>
      <c r="L65" s="883"/>
      <c r="M65" s="883"/>
      <c r="N65" s="883"/>
      <c r="O65" s="883"/>
      <c r="P65" s="883"/>
      <c r="Q65" s="883"/>
      <c r="R65" s="883"/>
      <c r="S65" s="883"/>
      <c r="T65" s="883"/>
      <c r="U65" s="883"/>
      <c r="V65" s="883"/>
      <c r="W65" s="883"/>
      <c r="X65" s="883"/>
      <c r="Z65" s="85"/>
      <c r="AB65" s="472"/>
      <c r="AC65" s="472"/>
      <c r="AD65" s="494" t="s">
        <v>178</v>
      </c>
      <c r="AE65" s="85" t="s">
        <v>717</v>
      </c>
      <c r="AF65" s="173" t="s">
        <v>178</v>
      </c>
    </row>
    <row r="66" spans="2:33" s="96" customFormat="1" ht="18.600000000000001" customHeight="1" x14ac:dyDescent="0.45">
      <c r="B66" s="609"/>
      <c r="C66" s="610"/>
      <c r="D66" s="610"/>
      <c r="E66" s="610"/>
      <c r="F66" s="615"/>
      <c r="H66" s="883" t="s">
        <v>934</v>
      </c>
      <c r="I66" s="883"/>
      <c r="J66" s="883"/>
      <c r="K66" s="883"/>
      <c r="L66" s="883"/>
      <c r="M66" s="883"/>
      <c r="N66" s="883"/>
      <c r="O66" s="883"/>
      <c r="P66" s="883"/>
      <c r="Q66" s="883"/>
      <c r="R66" s="883"/>
      <c r="S66" s="883"/>
      <c r="AC66" s="472"/>
      <c r="AD66" s="494" t="s">
        <v>178</v>
      </c>
      <c r="AE66" s="85" t="s">
        <v>717</v>
      </c>
      <c r="AF66" s="173" t="s">
        <v>178</v>
      </c>
    </row>
    <row r="67" spans="2:33" s="96" customFormat="1" ht="36" customHeight="1" x14ac:dyDescent="0.45">
      <c r="B67" s="609"/>
      <c r="C67" s="610"/>
      <c r="D67" s="610"/>
      <c r="E67" s="610"/>
      <c r="F67" s="615"/>
      <c r="H67" s="857" t="s">
        <v>935</v>
      </c>
      <c r="I67" s="857"/>
      <c r="J67" s="857"/>
      <c r="K67" s="857"/>
      <c r="L67" s="857"/>
      <c r="M67" s="857"/>
      <c r="N67" s="857"/>
      <c r="O67" s="857"/>
      <c r="P67" s="857"/>
      <c r="Q67" s="857"/>
      <c r="R67" s="857"/>
      <c r="S67" s="857"/>
      <c r="T67" s="857"/>
      <c r="U67" s="857"/>
      <c r="V67" s="857"/>
      <c r="W67" s="857"/>
      <c r="X67" s="857"/>
      <c r="Y67" s="857"/>
      <c r="Z67" s="857"/>
      <c r="AA67" s="857"/>
      <c r="AB67" s="857"/>
      <c r="AC67" s="472"/>
      <c r="AD67" s="494" t="s">
        <v>178</v>
      </c>
      <c r="AE67" s="85" t="s">
        <v>717</v>
      </c>
      <c r="AF67" s="173" t="s">
        <v>178</v>
      </c>
    </row>
    <row r="68" spans="2:33" s="96" customFormat="1" ht="15" customHeight="1" x14ac:dyDescent="0.45">
      <c r="B68" s="616"/>
      <c r="C68" s="617"/>
      <c r="D68" s="617"/>
      <c r="E68" s="617"/>
      <c r="F68" s="618"/>
      <c r="G68" s="377"/>
      <c r="H68" s="885" t="s">
        <v>936</v>
      </c>
      <c r="I68" s="885"/>
      <c r="J68" s="885"/>
      <c r="K68" s="885"/>
      <c r="L68" s="885"/>
      <c r="M68" s="885"/>
      <c r="N68" s="885"/>
      <c r="O68" s="885"/>
      <c r="P68" s="885"/>
      <c r="Q68" s="885"/>
      <c r="R68" s="885"/>
      <c r="S68" s="885"/>
      <c r="T68" s="885"/>
      <c r="U68" s="885"/>
      <c r="V68" s="885"/>
      <c r="W68" s="885"/>
      <c r="X68" s="885"/>
      <c r="Y68" s="885"/>
      <c r="Z68" s="885"/>
      <c r="AA68" s="885"/>
      <c r="AB68" s="885"/>
      <c r="AC68" s="886"/>
      <c r="AD68" s="510"/>
      <c r="AE68" s="501"/>
      <c r="AF68" s="502"/>
    </row>
    <row r="69" spans="2:33" s="96" customFormat="1" ht="33" customHeight="1" x14ac:dyDescent="0.45">
      <c r="B69" s="604" t="s">
        <v>937</v>
      </c>
      <c r="C69" s="604"/>
      <c r="D69" s="604"/>
      <c r="E69" s="604"/>
      <c r="F69" s="604"/>
      <c r="G69" s="604"/>
      <c r="H69" s="604"/>
      <c r="I69" s="604"/>
      <c r="J69" s="604"/>
      <c r="K69" s="604"/>
      <c r="L69" s="604"/>
      <c r="M69" s="604"/>
      <c r="N69" s="604"/>
      <c r="O69" s="604"/>
      <c r="P69" s="604"/>
      <c r="Q69" s="604"/>
      <c r="R69" s="604"/>
      <c r="S69" s="604"/>
      <c r="T69" s="604"/>
      <c r="U69" s="604"/>
      <c r="V69" s="604"/>
      <c r="W69" s="604"/>
      <c r="X69" s="604"/>
      <c r="Y69" s="604"/>
      <c r="Z69" s="604"/>
      <c r="AA69" s="604"/>
      <c r="AB69" s="604"/>
      <c r="AC69" s="604"/>
      <c r="AD69" s="604"/>
      <c r="AE69" s="604"/>
      <c r="AF69" s="604"/>
    </row>
    <row r="70" spans="2:33" s="96" customFormat="1" ht="27" customHeight="1" x14ac:dyDescent="0.45">
      <c r="B70" s="884" t="s">
        <v>938</v>
      </c>
      <c r="C70" s="884"/>
      <c r="D70" s="884"/>
      <c r="E70" s="884"/>
      <c r="F70" s="884"/>
      <c r="G70" s="884"/>
      <c r="H70" s="884"/>
      <c r="I70" s="884"/>
      <c r="J70" s="884"/>
      <c r="K70" s="884"/>
      <c r="L70" s="884"/>
      <c r="M70" s="884"/>
      <c r="N70" s="884"/>
      <c r="O70" s="884"/>
      <c r="P70" s="884"/>
      <c r="Q70" s="884"/>
      <c r="R70" s="884"/>
      <c r="S70" s="884"/>
      <c r="T70" s="884"/>
      <c r="U70" s="884"/>
      <c r="V70" s="884"/>
      <c r="W70" s="884"/>
      <c r="X70" s="884"/>
      <c r="Y70" s="884"/>
      <c r="Z70" s="884"/>
      <c r="AA70" s="884"/>
      <c r="AB70" s="884"/>
      <c r="AC70" s="884"/>
      <c r="AD70" s="884"/>
      <c r="AE70" s="884"/>
      <c r="AF70" s="884"/>
      <c r="AG70" s="884"/>
    </row>
    <row r="71" spans="2:33" s="407" customFormat="1" ht="6" customHeight="1" x14ac:dyDescent="0.2"/>
    <row r="72" spans="2:33" s="407" customFormat="1" ht="13.5" customHeight="1" x14ac:dyDescent="0.2">
      <c r="B72" s="884"/>
      <c r="C72" s="884"/>
      <c r="D72" s="884"/>
      <c r="E72" s="884"/>
      <c r="F72" s="884"/>
      <c r="G72" s="884"/>
      <c r="H72" s="884"/>
      <c r="I72" s="884"/>
      <c r="J72" s="884"/>
      <c r="K72" s="884"/>
      <c r="L72" s="884"/>
      <c r="M72" s="884"/>
      <c r="N72" s="884"/>
      <c r="O72" s="884"/>
      <c r="P72" s="884"/>
      <c r="Q72" s="884"/>
      <c r="R72" s="884"/>
      <c r="S72" s="884"/>
      <c r="T72" s="884"/>
      <c r="U72" s="884"/>
      <c r="V72" s="884"/>
      <c r="W72" s="884"/>
      <c r="X72" s="884"/>
      <c r="Y72" s="884"/>
      <c r="Z72" s="884"/>
      <c r="AA72" s="884"/>
      <c r="AB72" s="884"/>
      <c r="AC72" s="884"/>
      <c r="AD72" s="884"/>
      <c r="AE72" s="884"/>
      <c r="AF72" s="884"/>
      <c r="AG72" s="884"/>
    </row>
  </sheetData>
  <mergeCells count="51">
    <mergeCell ref="B72:AG72"/>
    <mergeCell ref="H65:X65"/>
    <mergeCell ref="H66:S66"/>
    <mergeCell ref="H67:AB67"/>
    <mergeCell ref="H68:AC68"/>
    <mergeCell ref="B69:AF69"/>
    <mergeCell ref="B70:AG70"/>
    <mergeCell ref="B50:F68"/>
    <mergeCell ref="I58:M58"/>
    <mergeCell ref="N58:AB58"/>
    <mergeCell ref="I59:M59"/>
    <mergeCell ref="N59:AB59"/>
    <mergeCell ref="I60:M60"/>
    <mergeCell ref="N60:AB60"/>
    <mergeCell ref="H61:AB61"/>
    <mergeCell ref="H62:AB63"/>
    <mergeCell ref="H64:V64"/>
    <mergeCell ref="Z36:AB36"/>
    <mergeCell ref="I38:U38"/>
    <mergeCell ref="V38:W38"/>
    <mergeCell ref="Z38:AB38"/>
    <mergeCell ref="I41:AA41"/>
    <mergeCell ref="P45:W45"/>
    <mergeCell ref="Z45:AB45"/>
    <mergeCell ref="C32:F49"/>
    <mergeCell ref="H33:X33"/>
    <mergeCell ref="I34:U34"/>
    <mergeCell ref="V34:W34"/>
    <mergeCell ref="I36:U36"/>
    <mergeCell ref="V36:W36"/>
    <mergeCell ref="I48:X48"/>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AA22"/>
    <mergeCell ref="B11:F11"/>
    <mergeCell ref="B5:AF5"/>
    <mergeCell ref="B7:F7"/>
    <mergeCell ref="G7:AF7"/>
    <mergeCell ref="B8:F8"/>
    <mergeCell ref="B9:F10"/>
  </mergeCells>
  <phoneticPr fontId="2"/>
  <printOptions horizontalCentered="1"/>
  <pageMargins left="0.70866141732283472" right="0.39370078740157483" top="0.51181102362204722" bottom="0.35433070866141736" header="0.31496062992125984" footer="0.31496062992125984"/>
  <pageSetup paperSize="9" scale="4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xm:f>
          </x14:formula1>
          <xm: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H65542:H65545 JD65542:JD65545 SZ65542:SZ65545 ACV65542:ACV65545 AMR65542:AMR65545 AWN65542:AWN65545 BGJ65542:BGJ65545 BQF65542:BQF65545 CAB65542:CAB65545 CJX65542:CJX65545 CTT65542:CTT65545 DDP65542:DDP65545 DNL65542:DNL65545 DXH65542:DXH65545 EHD65542:EHD65545 EQZ65542:EQZ65545 FAV65542:FAV65545 FKR65542:FKR65545 FUN65542:FUN65545 GEJ65542:GEJ65545 GOF65542:GOF65545 GYB65542:GYB65545 HHX65542:HHX65545 HRT65542:HRT65545 IBP65542:IBP65545 ILL65542:ILL65545 IVH65542:IVH65545 JFD65542:JFD65545 JOZ65542:JOZ65545 JYV65542:JYV65545 KIR65542:KIR65545 KSN65542:KSN65545 LCJ65542:LCJ65545 LMF65542:LMF65545 LWB65542:LWB65545 MFX65542:MFX65545 MPT65542:MPT65545 MZP65542:MZP65545 NJL65542:NJL65545 NTH65542:NTH65545 ODD65542:ODD65545 OMZ65542:OMZ65545 OWV65542:OWV65545 PGR65542:PGR65545 PQN65542:PQN65545 QAJ65542:QAJ65545 QKF65542:QKF65545 QUB65542:QUB65545 RDX65542:RDX65545 RNT65542:RNT65545 RXP65542:RXP65545 SHL65542:SHL65545 SRH65542:SRH65545 TBD65542:TBD65545 TKZ65542:TKZ65545 TUV65542:TUV65545 UER65542:UER65545 UON65542:UON65545 UYJ65542:UYJ65545 VIF65542:VIF65545 VSB65542:VSB65545 WBX65542:WBX65545 WLT65542:WLT65545 WVP65542:WVP65545 H131078:H131081 JD131078:JD131081 SZ131078:SZ131081 ACV131078:ACV131081 AMR131078:AMR131081 AWN131078:AWN131081 BGJ131078:BGJ131081 BQF131078:BQF131081 CAB131078:CAB131081 CJX131078:CJX131081 CTT131078:CTT131081 DDP131078:DDP131081 DNL131078:DNL131081 DXH131078:DXH131081 EHD131078:EHD131081 EQZ131078:EQZ131081 FAV131078:FAV131081 FKR131078:FKR131081 FUN131078:FUN131081 GEJ131078:GEJ131081 GOF131078:GOF131081 GYB131078:GYB131081 HHX131078:HHX131081 HRT131078:HRT131081 IBP131078:IBP131081 ILL131078:ILL131081 IVH131078:IVH131081 JFD131078:JFD131081 JOZ131078:JOZ131081 JYV131078:JYV131081 KIR131078:KIR131081 KSN131078:KSN131081 LCJ131078:LCJ131081 LMF131078:LMF131081 LWB131078:LWB131081 MFX131078:MFX131081 MPT131078:MPT131081 MZP131078:MZP131081 NJL131078:NJL131081 NTH131078:NTH131081 ODD131078:ODD131081 OMZ131078:OMZ131081 OWV131078:OWV131081 PGR131078:PGR131081 PQN131078:PQN131081 QAJ131078:QAJ131081 QKF131078:QKF131081 QUB131078:QUB131081 RDX131078:RDX131081 RNT131078:RNT131081 RXP131078:RXP131081 SHL131078:SHL131081 SRH131078:SRH131081 TBD131078:TBD131081 TKZ131078:TKZ131081 TUV131078:TUV131081 UER131078:UER131081 UON131078:UON131081 UYJ131078:UYJ131081 VIF131078:VIF131081 VSB131078:VSB131081 WBX131078:WBX131081 WLT131078:WLT131081 WVP131078:WVP131081 H196614:H196617 JD196614:JD196617 SZ196614:SZ196617 ACV196614:ACV196617 AMR196614:AMR196617 AWN196614:AWN196617 BGJ196614:BGJ196617 BQF196614:BQF196617 CAB196614:CAB196617 CJX196614:CJX196617 CTT196614:CTT196617 DDP196614:DDP196617 DNL196614:DNL196617 DXH196614:DXH196617 EHD196614:EHD196617 EQZ196614:EQZ196617 FAV196614:FAV196617 FKR196614:FKR196617 FUN196614:FUN196617 GEJ196614:GEJ196617 GOF196614:GOF196617 GYB196614:GYB196617 HHX196614:HHX196617 HRT196614:HRT196617 IBP196614:IBP196617 ILL196614:ILL196617 IVH196614:IVH196617 JFD196614:JFD196617 JOZ196614:JOZ196617 JYV196614:JYV196617 KIR196614:KIR196617 KSN196614:KSN196617 LCJ196614:LCJ196617 LMF196614:LMF196617 LWB196614:LWB196617 MFX196614:MFX196617 MPT196614:MPT196617 MZP196614:MZP196617 NJL196614:NJL196617 NTH196614:NTH196617 ODD196614:ODD196617 OMZ196614:OMZ196617 OWV196614:OWV196617 PGR196614:PGR196617 PQN196614:PQN196617 QAJ196614:QAJ196617 QKF196614:QKF196617 QUB196614:QUB196617 RDX196614:RDX196617 RNT196614:RNT196617 RXP196614:RXP196617 SHL196614:SHL196617 SRH196614:SRH196617 TBD196614:TBD196617 TKZ196614:TKZ196617 TUV196614:TUV196617 UER196614:UER196617 UON196614:UON196617 UYJ196614:UYJ196617 VIF196614:VIF196617 VSB196614:VSB196617 WBX196614:WBX196617 WLT196614:WLT196617 WVP196614:WVP196617 H262150:H262153 JD262150:JD262153 SZ262150:SZ262153 ACV262150:ACV262153 AMR262150:AMR262153 AWN262150:AWN262153 BGJ262150:BGJ262153 BQF262150:BQF262153 CAB262150:CAB262153 CJX262150:CJX262153 CTT262150:CTT262153 DDP262150:DDP262153 DNL262150:DNL262153 DXH262150:DXH262153 EHD262150:EHD262153 EQZ262150:EQZ262153 FAV262150:FAV262153 FKR262150:FKR262153 FUN262150:FUN262153 GEJ262150:GEJ262153 GOF262150:GOF262153 GYB262150:GYB262153 HHX262150:HHX262153 HRT262150:HRT262153 IBP262150:IBP262153 ILL262150:ILL262153 IVH262150:IVH262153 JFD262150:JFD262153 JOZ262150:JOZ262153 JYV262150:JYV262153 KIR262150:KIR262153 KSN262150:KSN262153 LCJ262150:LCJ262153 LMF262150:LMF262153 LWB262150:LWB262153 MFX262150:MFX262153 MPT262150:MPT262153 MZP262150:MZP262153 NJL262150:NJL262153 NTH262150:NTH262153 ODD262150:ODD262153 OMZ262150:OMZ262153 OWV262150:OWV262153 PGR262150:PGR262153 PQN262150:PQN262153 QAJ262150:QAJ262153 QKF262150:QKF262153 QUB262150:QUB262153 RDX262150:RDX262153 RNT262150:RNT262153 RXP262150:RXP262153 SHL262150:SHL262153 SRH262150:SRH262153 TBD262150:TBD262153 TKZ262150:TKZ262153 TUV262150:TUV262153 UER262150:UER262153 UON262150:UON262153 UYJ262150:UYJ262153 VIF262150:VIF262153 VSB262150:VSB262153 WBX262150:WBX262153 WLT262150:WLT262153 WVP262150:WVP262153 H327686:H327689 JD327686:JD327689 SZ327686:SZ327689 ACV327686:ACV327689 AMR327686:AMR327689 AWN327686:AWN327689 BGJ327686:BGJ327689 BQF327686:BQF327689 CAB327686:CAB327689 CJX327686:CJX327689 CTT327686:CTT327689 DDP327686:DDP327689 DNL327686:DNL327689 DXH327686:DXH327689 EHD327686:EHD327689 EQZ327686:EQZ327689 FAV327686:FAV327689 FKR327686:FKR327689 FUN327686:FUN327689 GEJ327686:GEJ327689 GOF327686:GOF327689 GYB327686:GYB327689 HHX327686:HHX327689 HRT327686:HRT327689 IBP327686:IBP327689 ILL327686:ILL327689 IVH327686:IVH327689 JFD327686:JFD327689 JOZ327686:JOZ327689 JYV327686:JYV327689 KIR327686:KIR327689 KSN327686:KSN327689 LCJ327686:LCJ327689 LMF327686:LMF327689 LWB327686:LWB327689 MFX327686:MFX327689 MPT327686:MPT327689 MZP327686:MZP327689 NJL327686:NJL327689 NTH327686:NTH327689 ODD327686:ODD327689 OMZ327686:OMZ327689 OWV327686:OWV327689 PGR327686:PGR327689 PQN327686:PQN327689 QAJ327686:QAJ327689 QKF327686:QKF327689 QUB327686:QUB327689 RDX327686:RDX327689 RNT327686:RNT327689 RXP327686:RXP327689 SHL327686:SHL327689 SRH327686:SRH327689 TBD327686:TBD327689 TKZ327686:TKZ327689 TUV327686:TUV327689 UER327686:UER327689 UON327686:UON327689 UYJ327686:UYJ327689 VIF327686:VIF327689 VSB327686:VSB327689 WBX327686:WBX327689 WLT327686:WLT327689 WVP327686:WVP327689 H393222:H393225 JD393222:JD393225 SZ393222:SZ393225 ACV393222:ACV393225 AMR393222:AMR393225 AWN393222:AWN393225 BGJ393222:BGJ393225 BQF393222:BQF393225 CAB393222:CAB393225 CJX393222:CJX393225 CTT393222:CTT393225 DDP393222:DDP393225 DNL393222:DNL393225 DXH393222:DXH393225 EHD393222:EHD393225 EQZ393222:EQZ393225 FAV393222:FAV393225 FKR393222:FKR393225 FUN393222:FUN393225 GEJ393222:GEJ393225 GOF393222:GOF393225 GYB393222:GYB393225 HHX393222:HHX393225 HRT393222:HRT393225 IBP393222:IBP393225 ILL393222:ILL393225 IVH393222:IVH393225 JFD393222:JFD393225 JOZ393222:JOZ393225 JYV393222:JYV393225 KIR393222:KIR393225 KSN393222:KSN393225 LCJ393222:LCJ393225 LMF393222:LMF393225 LWB393222:LWB393225 MFX393222:MFX393225 MPT393222:MPT393225 MZP393222:MZP393225 NJL393222:NJL393225 NTH393222:NTH393225 ODD393222:ODD393225 OMZ393222:OMZ393225 OWV393222:OWV393225 PGR393222:PGR393225 PQN393222:PQN393225 QAJ393222:QAJ393225 QKF393222:QKF393225 QUB393222:QUB393225 RDX393222:RDX393225 RNT393222:RNT393225 RXP393222:RXP393225 SHL393222:SHL393225 SRH393222:SRH393225 TBD393222:TBD393225 TKZ393222:TKZ393225 TUV393222:TUV393225 UER393222:UER393225 UON393222:UON393225 UYJ393222:UYJ393225 VIF393222:VIF393225 VSB393222:VSB393225 WBX393222:WBX393225 WLT393222:WLT393225 WVP393222:WVP393225 H458758:H458761 JD458758:JD458761 SZ458758:SZ458761 ACV458758:ACV458761 AMR458758:AMR458761 AWN458758:AWN458761 BGJ458758:BGJ458761 BQF458758:BQF458761 CAB458758:CAB458761 CJX458758:CJX458761 CTT458758:CTT458761 DDP458758:DDP458761 DNL458758:DNL458761 DXH458758:DXH458761 EHD458758:EHD458761 EQZ458758:EQZ458761 FAV458758:FAV458761 FKR458758:FKR458761 FUN458758:FUN458761 GEJ458758:GEJ458761 GOF458758:GOF458761 GYB458758:GYB458761 HHX458758:HHX458761 HRT458758:HRT458761 IBP458758:IBP458761 ILL458758:ILL458761 IVH458758:IVH458761 JFD458758:JFD458761 JOZ458758:JOZ458761 JYV458758:JYV458761 KIR458758:KIR458761 KSN458758:KSN458761 LCJ458758:LCJ458761 LMF458758:LMF458761 LWB458758:LWB458761 MFX458758:MFX458761 MPT458758:MPT458761 MZP458758:MZP458761 NJL458758:NJL458761 NTH458758:NTH458761 ODD458758:ODD458761 OMZ458758:OMZ458761 OWV458758:OWV458761 PGR458758:PGR458761 PQN458758:PQN458761 QAJ458758:QAJ458761 QKF458758:QKF458761 QUB458758:QUB458761 RDX458758:RDX458761 RNT458758:RNT458761 RXP458758:RXP458761 SHL458758:SHL458761 SRH458758:SRH458761 TBD458758:TBD458761 TKZ458758:TKZ458761 TUV458758:TUV458761 UER458758:UER458761 UON458758:UON458761 UYJ458758:UYJ458761 VIF458758:VIF458761 VSB458758:VSB458761 WBX458758:WBX458761 WLT458758:WLT458761 WVP458758:WVP458761 H524294:H524297 JD524294:JD524297 SZ524294:SZ524297 ACV524294:ACV524297 AMR524294:AMR524297 AWN524294:AWN524297 BGJ524294:BGJ524297 BQF524294:BQF524297 CAB524294:CAB524297 CJX524294:CJX524297 CTT524294:CTT524297 DDP524294:DDP524297 DNL524294:DNL524297 DXH524294:DXH524297 EHD524294:EHD524297 EQZ524294:EQZ524297 FAV524294:FAV524297 FKR524294:FKR524297 FUN524294:FUN524297 GEJ524294:GEJ524297 GOF524294:GOF524297 GYB524294:GYB524297 HHX524294:HHX524297 HRT524294:HRT524297 IBP524294:IBP524297 ILL524294:ILL524297 IVH524294:IVH524297 JFD524294:JFD524297 JOZ524294:JOZ524297 JYV524294:JYV524297 KIR524294:KIR524297 KSN524294:KSN524297 LCJ524294:LCJ524297 LMF524294:LMF524297 LWB524294:LWB524297 MFX524294:MFX524297 MPT524294:MPT524297 MZP524294:MZP524297 NJL524294:NJL524297 NTH524294:NTH524297 ODD524294:ODD524297 OMZ524294:OMZ524297 OWV524294:OWV524297 PGR524294:PGR524297 PQN524294:PQN524297 QAJ524294:QAJ524297 QKF524294:QKF524297 QUB524294:QUB524297 RDX524294:RDX524297 RNT524294:RNT524297 RXP524294:RXP524297 SHL524294:SHL524297 SRH524294:SRH524297 TBD524294:TBD524297 TKZ524294:TKZ524297 TUV524294:TUV524297 UER524294:UER524297 UON524294:UON524297 UYJ524294:UYJ524297 VIF524294:VIF524297 VSB524294:VSB524297 WBX524294:WBX524297 WLT524294:WLT524297 WVP524294:WVP524297 H589830:H589833 JD589830:JD589833 SZ589830:SZ589833 ACV589830:ACV589833 AMR589830:AMR589833 AWN589830:AWN589833 BGJ589830:BGJ589833 BQF589830:BQF589833 CAB589830:CAB589833 CJX589830:CJX589833 CTT589830:CTT589833 DDP589830:DDP589833 DNL589830:DNL589833 DXH589830:DXH589833 EHD589830:EHD589833 EQZ589830:EQZ589833 FAV589830:FAV589833 FKR589830:FKR589833 FUN589830:FUN589833 GEJ589830:GEJ589833 GOF589830:GOF589833 GYB589830:GYB589833 HHX589830:HHX589833 HRT589830:HRT589833 IBP589830:IBP589833 ILL589830:ILL589833 IVH589830:IVH589833 JFD589830:JFD589833 JOZ589830:JOZ589833 JYV589830:JYV589833 KIR589830:KIR589833 KSN589830:KSN589833 LCJ589830:LCJ589833 LMF589830:LMF589833 LWB589830:LWB589833 MFX589830:MFX589833 MPT589830:MPT589833 MZP589830:MZP589833 NJL589830:NJL589833 NTH589830:NTH589833 ODD589830:ODD589833 OMZ589830:OMZ589833 OWV589830:OWV589833 PGR589830:PGR589833 PQN589830:PQN589833 QAJ589830:QAJ589833 QKF589830:QKF589833 QUB589830:QUB589833 RDX589830:RDX589833 RNT589830:RNT589833 RXP589830:RXP589833 SHL589830:SHL589833 SRH589830:SRH589833 TBD589830:TBD589833 TKZ589830:TKZ589833 TUV589830:TUV589833 UER589830:UER589833 UON589830:UON589833 UYJ589830:UYJ589833 VIF589830:VIF589833 VSB589830:VSB589833 WBX589830:WBX589833 WLT589830:WLT589833 WVP589830:WVP589833 H655366:H655369 JD655366:JD655369 SZ655366:SZ655369 ACV655366:ACV655369 AMR655366:AMR655369 AWN655366:AWN655369 BGJ655366:BGJ655369 BQF655366:BQF655369 CAB655366:CAB655369 CJX655366:CJX655369 CTT655366:CTT655369 DDP655366:DDP655369 DNL655366:DNL655369 DXH655366:DXH655369 EHD655366:EHD655369 EQZ655366:EQZ655369 FAV655366:FAV655369 FKR655366:FKR655369 FUN655366:FUN655369 GEJ655366:GEJ655369 GOF655366:GOF655369 GYB655366:GYB655369 HHX655366:HHX655369 HRT655366:HRT655369 IBP655366:IBP655369 ILL655366:ILL655369 IVH655366:IVH655369 JFD655366:JFD655369 JOZ655366:JOZ655369 JYV655366:JYV655369 KIR655366:KIR655369 KSN655366:KSN655369 LCJ655366:LCJ655369 LMF655366:LMF655369 LWB655366:LWB655369 MFX655366:MFX655369 MPT655366:MPT655369 MZP655366:MZP655369 NJL655366:NJL655369 NTH655366:NTH655369 ODD655366:ODD655369 OMZ655366:OMZ655369 OWV655366:OWV655369 PGR655366:PGR655369 PQN655366:PQN655369 QAJ655366:QAJ655369 QKF655366:QKF655369 QUB655366:QUB655369 RDX655366:RDX655369 RNT655366:RNT655369 RXP655366:RXP655369 SHL655366:SHL655369 SRH655366:SRH655369 TBD655366:TBD655369 TKZ655366:TKZ655369 TUV655366:TUV655369 UER655366:UER655369 UON655366:UON655369 UYJ655366:UYJ655369 VIF655366:VIF655369 VSB655366:VSB655369 WBX655366:WBX655369 WLT655366:WLT655369 WVP655366:WVP655369 H720902:H720905 JD720902:JD720905 SZ720902:SZ720905 ACV720902:ACV720905 AMR720902:AMR720905 AWN720902:AWN720905 BGJ720902:BGJ720905 BQF720902:BQF720905 CAB720902:CAB720905 CJX720902:CJX720905 CTT720902:CTT720905 DDP720902:DDP720905 DNL720902:DNL720905 DXH720902:DXH720905 EHD720902:EHD720905 EQZ720902:EQZ720905 FAV720902:FAV720905 FKR720902:FKR720905 FUN720902:FUN720905 GEJ720902:GEJ720905 GOF720902:GOF720905 GYB720902:GYB720905 HHX720902:HHX720905 HRT720902:HRT720905 IBP720902:IBP720905 ILL720902:ILL720905 IVH720902:IVH720905 JFD720902:JFD720905 JOZ720902:JOZ720905 JYV720902:JYV720905 KIR720902:KIR720905 KSN720902:KSN720905 LCJ720902:LCJ720905 LMF720902:LMF720905 LWB720902:LWB720905 MFX720902:MFX720905 MPT720902:MPT720905 MZP720902:MZP720905 NJL720902:NJL720905 NTH720902:NTH720905 ODD720902:ODD720905 OMZ720902:OMZ720905 OWV720902:OWV720905 PGR720902:PGR720905 PQN720902:PQN720905 QAJ720902:QAJ720905 QKF720902:QKF720905 QUB720902:QUB720905 RDX720902:RDX720905 RNT720902:RNT720905 RXP720902:RXP720905 SHL720902:SHL720905 SRH720902:SRH720905 TBD720902:TBD720905 TKZ720902:TKZ720905 TUV720902:TUV720905 UER720902:UER720905 UON720902:UON720905 UYJ720902:UYJ720905 VIF720902:VIF720905 VSB720902:VSB720905 WBX720902:WBX720905 WLT720902:WLT720905 WVP720902:WVP720905 H786438:H786441 JD786438:JD786441 SZ786438:SZ786441 ACV786438:ACV786441 AMR786438:AMR786441 AWN786438:AWN786441 BGJ786438:BGJ786441 BQF786438:BQF786441 CAB786438:CAB786441 CJX786438:CJX786441 CTT786438:CTT786441 DDP786438:DDP786441 DNL786438:DNL786441 DXH786438:DXH786441 EHD786438:EHD786441 EQZ786438:EQZ786441 FAV786438:FAV786441 FKR786438:FKR786441 FUN786438:FUN786441 GEJ786438:GEJ786441 GOF786438:GOF786441 GYB786438:GYB786441 HHX786438:HHX786441 HRT786438:HRT786441 IBP786438:IBP786441 ILL786438:ILL786441 IVH786438:IVH786441 JFD786438:JFD786441 JOZ786438:JOZ786441 JYV786438:JYV786441 KIR786438:KIR786441 KSN786438:KSN786441 LCJ786438:LCJ786441 LMF786438:LMF786441 LWB786438:LWB786441 MFX786438:MFX786441 MPT786438:MPT786441 MZP786438:MZP786441 NJL786438:NJL786441 NTH786438:NTH786441 ODD786438:ODD786441 OMZ786438:OMZ786441 OWV786438:OWV786441 PGR786438:PGR786441 PQN786438:PQN786441 QAJ786438:QAJ786441 QKF786438:QKF786441 QUB786438:QUB786441 RDX786438:RDX786441 RNT786438:RNT786441 RXP786438:RXP786441 SHL786438:SHL786441 SRH786438:SRH786441 TBD786438:TBD786441 TKZ786438:TKZ786441 TUV786438:TUV786441 UER786438:UER786441 UON786438:UON786441 UYJ786438:UYJ786441 VIF786438:VIF786441 VSB786438:VSB786441 WBX786438:WBX786441 WLT786438:WLT786441 WVP786438:WVP786441 H851974:H851977 JD851974:JD851977 SZ851974:SZ851977 ACV851974:ACV851977 AMR851974:AMR851977 AWN851974:AWN851977 BGJ851974:BGJ851977 BQF851974:BQF851977 CAB851974:CAB851977 CJX851974:CJX851977 CTT851974:CTT851977 DDP851974:DDP851977 DNL851974:DNL851977 DXH851974:DXH851977 EHD851974:EHD851977 EQZ851974:EQZ851977 FAV851974:FAV851977 FKR851974:FKR851977 FUN851974:FUN851977 GEJ851974:GEJ851977 GOF851974:GOF851977 GYB851974:GYB851977 HHX851974:HHX851977 HRT851974:HRT851977 IBP851974:IBP851977 ILL851974:ILL851977 IVH851974:IVH851977 JFD851974:JFD851977 JOZ851974:JOZ851977 JYV851974:JYV851977 KIR851974:KIR851977 KSN851974:KSN851977 LCJ851974:LCJ851977 LMF851974:LMF851977 LWB851974:LWB851977 MFX851974:MFX851977 MPT851974:MPT851977 MZP851974:MZP851977 NJL851974:NJL851977 NTH851974:NTH851977 ODD851974:ODD851977 OMZ851974:OMZ851977 OWV851974:OWV851977 PGR851974:PGR851977 PQN851974:PQN851977 QAJ851974:QAJ851977 QKF851974:QKF851977 QUB851974:QUB851977 RDX851974:RDX851977 RNT851974:RNT851977 RXP851974:RXP851977 SHL851974:SHL851977 SRH851974:SRH851977 TBD851974:TBD851977 TKZ851974:TKZ851977 TUV851974:TUV851977 UER851974:UER851977 UON851974:UON851977 UYJ851974:UYJ851977 VIF851974:VIF851977 VSB851974:VSB851977 WBX851974:WBX851977 WLT851974:WLT851977 WVP851974:WVP851977 H917510:H917513 JD917510:JD917513 SZ917510:SZ917513 ACV917510:ACV917513 AMR917510:AMR917513 AWN917510:AWN917513 BGJ917510:BGJ917513 BQF917510:BQF917513 CAB917510:CAB917513 CJX917510:CJX917513 CTT917510:CTT917513 DDP917510:DDP917513 DNL917510:DNL917513 DXH917510:DXH917513 EHD917510:EHD917513 EQZ917510:EQZ917513 FAV917510:FAV917513 FKR917510:FKR917513 FUN917510:FUN917513 GEJ917510:GEJ917513 GOF917510:GOF917513 GYB917510:GYB917513 HHX917510:HHX917513 HRT917510:HRT917513 IBP917510:IBP917513 ILL917510:ILL917513 IVH917510:IVH917513 JFD917510:JFD917513 JOZ917510:JOZ917513 JYV917510:JYV917513 KIR917510:KIR917513 KSN917510:KSN917513 LCJ917510:LCJ917513 LMF917510:LMF917513 LWB917510:LWB917513 MFX917510:MFX917513 MPT917510:MPT917513 MZP917510:MZP917513 NJL917510:NJL917513 NTH917510:NTH917513 ODD917510:ODD917513 OMZ917510:OMZ917513 OWV917510:OWV917513 PGR917510:PGR917513 PQN917510:PQN917513 QAJ917510:QAJ917513 QKF917510:QKF917513 QUB917510:QUB917513 RDX917510:RDX917513 RNT917510:RNT917513 RXP917510:RXP917513 SHL917510:SHL917513 SRH917510:SRH917513 TBD917510:TBD917513 TKZ917510:TKZ917513 TUV917510:TUV917513 UER917510:UER917513 UON917510:UON917513 UYJ917510:UYJ917513 VIF917510:VIF917513 VSB917510:VSB917513 WBX917510:WBX917513 WLT917510:WLT917513 WVP917510:WVP917513 H983046:H983049 JD983046:JD983049 SZ983046:SZ983049 ACV983046:ACV983049 AMR983046:AMR983049 AWN983046:AWN983049 BGJ983046:BGJ983049 BQF983046:BQF983049 CAB983046:CAB983049 CJX983046:CJX983049 CTT983046:CTT983049 DDP983046:DDP983049 DNL983046:DNL983049 DXH983046:DXH983049 EHD983046:EHD983049 EQZ983046:EQZ983049 FAV983046:FAV983049 FKR983046:FKR983049 FUN983046:FUN983049 GEJ983046:GEJ983049 GOF983046:GOF983049 GYB983046:GYB983049 HHX983046:HHX983049 HRT983046:HRT983049 IBP983046:IBP983049 ILL983046:ILL983049 IVH983046:IVH983049 JFD983046:JFD983049 JOZ983046:JOZ983049 JYV983046:JYV983049 KIR983046:KIR983049 KSN983046:KSN983049 LCJ983046:LCJ983049 LMF983046:LMF983049 LWB983046:LWB983049 MFX983046:MFX983049 MPT983046:MPT983049 MZP983046:MZP983049 NJL983046:NJL983049 NTH983046:NTH983049 ODD983046:ODD983049 OMZ983046:OMZ983049 OWV983046:OWV983049 PGR983046:PGR983049 PQN983046:PQN983049 QAJ983046:QAJ983049 QKF983046:QKF983049 QUB983046:QUB983049 RDX983046:RDX983049 RNT983046:RNT983049 RXP983046:RXP983049 SHL983046:SHL983049 SRH983046:SRH983049 TBD983046:TBD983049 TKZ983046:TKZ983049 TUV983046:TUV983049 UER983046:UER983049 UON983046:UON983049 UYJ983046:UYJ983049 VIF983046:VIF983049 VSB983046:VSB983049 WBX983046:WBX983049 WLT983046:WLT983049 WVP983046:WVP983049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R65545 JN65545 TJ65545 ADF65545 ANB65545 AWX65545 BGT65545 BQP65545 CAL65545 CKH65545 CUD65545 DDZ65545 DNV65545 DXR65545 EHN65545 ERJ65545 FBF65545 FLB65545 FUX65545 GET65545 GOP65545 GYL65545 HIH65545 HSD65545 IBZ65545 ILV65545 IVR65545 JFN65545 JPJ65545 JZF65545 KJB65545 KSX65545 LCT65545 LMP65545 LWL65545 MGH65545 MQD65545 MZZ65545 NJV65545 NTR65545 ODN65545 ONJ65545 OXF65545 PHB65545 PQX65545 QAT65545 QKP65545 QUL65545 REH65545 ROD65545 RXZ65545 SHV65545 SRR65545 TBN65545 TLJ65545 TVF65545 UFB65545 UOX65545 UYT65545 VIP65545 VSL65545 WCH65545 WMD65545 WVZ65545 R131081 JN131081 TJ131081 ADF131081 ANB131081 AWX131081 BGT131081 BQP131081 CAL131081 CKH131081 CUD131081 DDZ131081 DNV131081 DXR131081 EHN131081 ERJ131081 FBF131081 FLB131081 FUX131081 GET131081 GOP131081 GYL131081 HIH131081 HSD131081 IBZ131081 ILV131081 IVR131081 JFN131081 JPJ131081 JZF131081 KJB131081 KSX131081 LCT131081 LMP131081 LWL131081 MGH131081 MQD131081 MZZ131081 NJV131081 NTR131081 ODN131081 ONJ131081 OXF131081 PHB131081 PQX131081 QAT131081 QKP131081 QUL131081 REH131081 ROD131081 RXZ131081 SHV131081 SRR131081 TBN131081 TLJ131081 TVF131081 UFB131081 UOX131081 UYT131081 VIP131081 VSL131081 WCH131081 WMD131081 WVZ131081 R196617 JN196617 TJ196617 ADF196617 ANB196617 AWX196617 BGT196617 BQP196617 CAL196617 CKH196617 CUD196617 DDZ196617 DNV196617 DXR196617 EHN196617 ERJ196617 FBF196617 FLB196617 FUX196617 GET196617 GOP196617 GYL196617 HIH196617 HSD196617 IBZ196617 ILV196617 IVR196617 JFN196617 JPJ196617 JZF196617 KJB196617 KSX196617 LCT196617 LMP196617 LWL196617 MGH196617 MQD196617 MZZ196617 NJV196617 NTR196617 ODN196617 ONJ196617 OXF196617 PHB196617 PQX196617 QAT196617 QKP196617 QUL196617 REH196617 ROD196617 RXZ196617 SHV196617 SRR196617 TBN196617 TLJ196617 TVF196617 UFB196617 UOX196617 UYT196617 VIP196617 VSL196617 WCH196617 WMD196617 WVZ196617 R262153 JN262153 TJ262153 ADF262153 ANB262153 AWX262153 BGT262153 BQP262153 CAL262153 CKH262153 CUD262153 DDZ262153 DNV262153 DXR262153 EHN262153 ERJ262153 FBF262153 FLB262153 FUX262153 GET262153 GOP262153 GYL262153 HIH262153 HSD262153 IBZ262153 ILV262153 IVR262153 JFN262153 JPJ262153 JZF262153 KJB262153 KSX262153 LCT262153 LMP262153 LWL262153 MGH262153 MQD262153 MZZ262153 NJV262153 NTR262153 ODN262153 ONJ262153 OXF262153 PHB262153 PQX262153 QAT262153 QKP262153 QUL262153 REH262153 ROD262153 RXZ262153 SHV262153 SRR262153 TBN262153 TLJ262153 TVF262153 UFB262153 UOX262153 UYT262153 VIP262153 VSL262153 WCH262153 WMD262153 WVZ262153 R327689 JN327689 TJ327689 ADF327689 ANB327689 AWX327689 BGT327689 BQP327689 CAL327689 CKH327689 CUD327689 DDZ327689 DNV327689 DXR327689 EHN327689 ERJ327689 FBF327689 FLB327689 FUX327689 GET327689 GOP327689 GYL327689 HIH327689 HSD327689 IBZ327689 ILV327689 IVR327689 JFN327689 JPJ327689 JZF327689 KJB327689 KSX327689 LCT327689 LMP327689 LWL327689 MGH327689 MQD327689 MZZ327689 NJV327689 NTR327689 ODN327689 ONJ327689 OXF327689 PHB327689 PQX327689 QAT327689 QKP327689 QUL327689 REH327689 ROD327689 RXZ327689 SHV327689 SRR327689 TBN327689 TLJ327689 TVF327689 UFB327689 UOX327689 UYT327689 VIP327689 VSL327689 WCH327689 WMD327689 WVZ327689 R393225 JN393225 TJ393225 ADF393225 ANB393225 AWX393225 BGT393225 BQP393225 CAL393225 CKH393225 CUD393225 DDZ393225 DNV393225 DXR393225 EHN393225 ERJ393225 FBF393225 FLB393225 FUX393225 GET393225 GOP393225 GYL393225 HIH393225 HSD393225 IBZ393225 ILV393225 IVR393225 JFN393225 JPJ393225 JZF393225 KJB393225 KSX393225 LCT393225 LMP393225 LWL393225 MGH393225 MQD393225 MZZ393225 NJV393225 NTR393225 ODN393225 ONJ393225 OXF393225 PHB393225 PQX393225 QAT393225 QKP393225 QUL393225 REH393225 ROD393225 RXZ393225 SHV393225 SRR393225 TBN393225 TLJ393225 TVF393225 UFB393225 UOX393225 UYT393225 VIP393225 VSL393225 WCH393225 WMD393225 WVZ393225 R458761 JN458761 TJ458761 ADF458761 ANB458761 AWX458761 BGT458761 BQP458761 CAL458761 CKH458761 CUD458761 DDZ458761 DNV458761 DXR458761 EHN458761 ERJ458761 FBF458761 FLB458761 FUX458761 GET458761 GOP458761 GYL458761 HIH458761 HSD458761 IBZ458761 ILV458761 IVR458761 JFN458761 JPJ458761 JZF458761 KJB458761 KSX458761 LCT458761 LMP458761 LWL458761 MGH458761 MQD458761 MZZ458761 NJV458761 NTR458761 ODN458761 ONJ458761 OXF458761 PHB458761 PQX458761 QAT458761 QKP458761 QUL458761 REH458761 ROD458761 RXZ458761 SHV458761 SRR458761 TBN458761 TLJ458761 TVF458761 UFB458761 UOX458761 UYT458761 VIP458761 VSL458761 WCH458761 WMD458761 WVZ458761 R524297 JN524297 TJ524297 ADF524297 ANB524297 AWX524297 BGT524297 BQP524297 CAL524297 CKH524297 CUD524297 DDZ524297 DNV524297 DXR524297 EHN524297 ERJ524297 FBF524297 FLB524297 FUX524297 GET524297 GOP524297 GYL524297 HIH524297 HSD524297 IBZ524297 ILV524297 IVR524297 JFN524297 JPJ524297 JZF524297 KJB524297 KSX524297 LCT524297 LMP524297 LWL524297 MGH524297 MQD524297 MZZ524297 NJV524297 NTR524297 ODN524297 ONJ524297 OXF524297 PHB524297 PQX524297 QAT524297 QKP524297 QUL524297 REH524297 ROD524297 RXZ524297 SHV524297 SRR524297 TBN524297 TLJ524297 TVF524297 UFB524297 UOX524297 UYT524297 VIP524297 VSL524297 WCH524297 WMD524297 WVZ524297 R589833 JN589833 TJ589833 ADF589833 ANB589833 AWX589833 BGT589833 BQP589833 CAL589833 CKH589833 CUD589833 DDZ589833 DNV589833 DXR589833 EHN589833 ERJ589833 FBF589833 FLB589833 FUX589833 GET589833 GOP589833 GYL589833 HIH589833 HSD589833 IBZ589833 ILV589833 IVR589833 JFN589833 JPJ589833 JZF589833 KJB589833 KSX589833 LCT589833 LMP589833 LWL589833 MGH589833 MQD589833 MZZ589833 NJV589833 NTR589833 ODN589833 ONJ589833 OXF589833 PHB589833 PQX589833 QAT589833 QKP589833 QUL589833 REH589833 ROD589833 RXZ589833 SHV589833 SRR589833 TBN589833 TLJ589833 TVF589833 UFB589833 UOX589833 UYT589833 VIP589833 VSL589833 WCH589833 WMD589833 WVZ589833 R655369 JN655369 TJ655369 ADF655369 ANB655369 AWX655369 BGT655369 BQP655369 CAL655369 CKH655369 CUD655369 DDZ655369 DNV655369 DXR655369 EHN655369 ERJ655369 FBF655369 FLB655369 FUX655369 GET655369 GOP655369 GYL655369 HIH655369 HSD655369 IBZ655369 ILV655369 IVR655369 JFN655369 JPJ655369 JZF655369 KJB655369 KSX655369 LCT655369 LMP655369 LWL655369 MGH655369 MQD655369 MZZ655369 NJV655369 NTR655369 ODN655369 ONJ655369 OXF655369 PHB655369 PQX655369 QAT655369 QKP655369 QUL655369 REH655369 ROD655369 RXZ655369 SHV655369 SRR655369 TBN655369 TLJ655369 TVF655369 UFB655369 UOX655369 UYT655369 VIP655369 VSL655369 WCH655369 WMD655369 WVZ655369 R720905 JN720905 TJ720905 ADF720905 ANB720905 AWX720905 BGT720905 BQP720905 CAL720905 CKH720905 CUD720905 DDZ720905 DNV720905 DXR720905 EHN720905 ERJ720905 FBF720905 FLB720905 FUX720905 GET720905 GOP720905 GYL720905 HIH720905 HSD720905 IBZ720905 ILV720905 IVR720905 JFN720905 JPJ720905 JZF720905 KJB720905 KSX720905 LCT720905 LMP720905 LWL720905 MGH720905 MQD720905 MZZ720905 NJV720905 NTR720905 ODN720905 ONJ720905 OXF720905 PHB720905 PQX720905 QAT720905 QKP720905 QUL720905 REH720905 ROD720905 RXZ720905 SHV720905 SRR720905 TBN720905 TLJ720905 TVF720905 UFB720905 UOX720905 UYT720905 VIP720905 VSL720905 WCH720905 WMD720905 WVZ720905 R786441 JN786441 TJ786441 ADF786441 ANB786441 AWX786441 BGT786441 BQP786441 CAL786441 CKH786441 CUD786441 DDZ786441 DNV786441 DXR786441 EHN786441 ERJ786441 FBF786441 FLB786441 FUX786441 GET786441 GOP786441 GYL786441 HIH786441 HSD786441 IBZ786441 ILV786441 IVR786441 JFN786441 JPJ786441 JZF786441 KJB786441 KSX786441 LCT786441 LMP786441 LWL786441 MGH786441 MQD786441 MZZ786441 NJV786441 NTR786441 ODN786441 ONJ786441 OXF786441 PHB786441 PQX786441 QAT786441 QKP786441 QUL786441 REH786441 ROD786441 RXZ786441 SHV786441 SRR786441 TBN786441 TLJ786441 TVF786441 UFB786441 UOX786441 UYT786441 VIP786441 VSL786441 WCH786441 WMD786441 WVZ786441 R851977 JN851977 TJ851977 ADF851977 ANB851977 AWX851977 BGT851977 BQP851977 CAL851977 CKH851977 CUD851977 DDZ851977 DNV851977 DXR851977 EHN851977 ERJ851977 FBF851977 FLB851977 FUX851977 GET851977 GOP851977 GYL851977 HIH851977 HSD851977 IBZ851977 ILV851977 IVR851977 JFN851977 JPJ851977 JZF851977 KJB851977 KSX851977 LCT851977 LMP851977 LWL851977 MGH851977 MQD851977 MZZ851977 NJV851977 NTR851977 ODN851977 ONJ851977 OXF851977 PHB851977 PQX851977 QAT851977 QKP851977 QUL851977 REH851977 ROD851977 RXZ851977 SHV851977 SRR851977 TBN851977 TLJ851977 TVF851977 UFB851977 UOX851977 UYT851977 VIP851977 VSL851977 WCH851977 WMD851977 WVZ851977 R917513 JN917513 TJ917513 ADF917513 ANB917513 AWX917513 BGT917513 BQP917513 CAL917513 CKH917513 CUD917513 DDZ917513 DNV917513 DXR917513 EHN917513 ERJ917513 FBF917513 FLB917513 FUX917513 GET917513 GOP917513 GYL917513 HIH917513 HSD917513 IBZ917513 ILV917513 IVR917513 JFN917513 JPJ917513 JZF917513 KJB917513 KSX917513 LCT917513 LMP917513 LWL917513 MGH917513 MQD917513 MZZ917513 NJV917513 NTR917513 ODN917513 ONJ917513 OXF917513 PHB917513 PQX917513 QAT917513 QKP917513 QUL917513 REH917513 ROD917513 RXZ917513 SHV917513 SRR917513 TBN917513 TLJ917513 TVF917513 UFB917513 UOX917513 UYT917513 VIP917513 VSL917513 WCH917513 WMD917513 WVZ917513 R983049 JN983049 TJ983049 ADF983049 ANB983049 AWX983049 BGT983049 BQP983049 CAL983049 CKH983049 CUD983049 DDZ983049 DNV983049 DXR983049 EHN983049 ERJ983049 FBF983049 FLB983049 FUX983049 GET983049 GOP983049 GYL983049 HIH983049 HSD983049 IBZ983049 ILV983049 IVR983049 JFN983049 JPJ983049 JZF983049 KJB983049 KSX983049 LCT983049 LMP983049 LWL983049 MGH983049 MQD983049 MZZ983049 NJV983049 NTR983049 ODN983049 ONJ983049 OXF983049 PHB983049 PQX983049 QAT983049 QKP983049 QUL983049 REH983049 ROD983049 RXZ983049 SHV983049 SRR983049 TBN983049 TLJ983049 TVF983049 UFB983049 UOX983049 UYT983049 VIP983049 VSL983049 WCH983049 WMD983049 WVZ983049 AF17:AF20 KB17:KB20 TX17:TX20 ADT17:ADT20 ANP17:ANP20 AXL17:AXL20 BHH17:BHH20 BRD17:BRD20 CAZ17:CAZ20 CKV17:CKV20 CUR17:CUR20 DEN17:DEN20 DOJ17:DOJ20 DYF17:DYF20 EIB17:EIB20 ERX17:ERX20 FBT17:FBT20 FLP17:FLP20 FVL17:FVL20 GFH17:GFH20 GPD17:GPD20 GYZ17:GYZ20 HIV17:HIV20 HSR17:HSR20 ICN17:ICN20 IMJ17:IMJ20 IWF17:IWF20 JGB17:JGB20 JPX17:JPX20 JZT17:JZT20 KJP17:KJP20 KTL17:KTL20 LDH17:LDH20 LND17:LND20 LWZ17:LWZ20 MGV17:MGV20 MQR17:MQR20 NAN17:NAN20 NKJ17:NKJ20 NUF17:NUF20 OEB17:OEB20 ONX17:ONX20 OXT17:OXT20 PHP17:PHP20 PRL17:PRL20 QBH17:QBH20 QLD17:QLD20 QUZ17:QUZ20 REV17:REV20 ROR17:ROR20 RYN17:RYN20 SIJ17:SIJ20 SSF17:SSF20 TCB17:TCB20 TLX17:TLX20 TVT17:TVT20 UFP17:UFP20 UPL17:UPL20 UZH17:UZH20 VJD17:VJD20 VSZ17:VSZ20 WCV17:WCV20 WMR17:WMR20 WWN17:WWN20 AF65551:AF65554 KB65551:KB65554 TX65551:TX65554 ADT65551:ADT65554 ANP65551:ANP65554 AXL65551:AXL65554 BHH65551:BHH65554 BRD65551:BRD65554 CAZ65551:CAZ65554 CKV65551:CKV65554 CUR65551:CUR65554 DEN65551:DEN65554 DOJ65551:DOJ65554 DYF65551:DYF65554 EIB65551:EIB65554 ERX65551:ERX65554 FBT65551:FBT65554 FLP65551:FLP65554 FVL65551:FVL65554 GFH65551:GFH65554 GPD65551:GPD65554 GYZ65551:GYZ65554 HIV65551:HIV65554 HSR65551:HSR65554 ICN65551:ICN65554 IMJ65551:IMJ65554 IWF65551:IWF65554 JGB65551:JGB65554 JPX65551:JPX65554 JZT65551:JZT65554 KJP65551:KJP65554 KTL65551:KTL65554 LDH65551:LDH65554 LND65551:LND65554 LWZ65551:LWZ65554 MGV65551:MGV65554 MQR65551:MQR65554 NAN65551:NAN65554 NKJ65551:NKJ65554 NUF65551:NUF65554 OEB65551:OEB65554 ONX65551:ONX65554 OXT65551:OXT65554 PHP65551:PHP65554 PRL65551:PRL65554 QBH65551:QBH65554 QLD65551:QLD65554 QUZ65551:QUZ65554 REV65551:REV65554 ROR65551:ROR65554 RYN65551:RYN65554 SIJ65551:SIJ65554 SSF65551:SSF65554 TCB65551:TCB65554 TLX65551:TLX65554 TVT65551:TVT65554 UFP65551:UFP65554 UPL65551:UPL65554 UZH65551:UZH65554 VJD65551:VJD65554 VSZ65551:VSZ65554 WCV65551:WCV65554 WMR65551:WMR65554 WWN65551:WWN65554 AF131087:AF131090 KB131087:KB131090 TX131087:TX131090 ADT131087:ADT131090 ANP131087:ANP131090 AXL131087:AXL131090 BHH131087:BHH131090 BRD131087:BRD131090 CAZ131087:CAZ131090 CKV131087:CKV131090 CUR131087:CUR131090 DEN131087:DEN131090 DOJ131087:DOJ131090 DYF131087:DYF131090 EIB131087:EIB131090 ERX131087:ERX131090 FBT131087:FBT131090 FLP131087:FLP131090 FVL131087:FVL131090 GFH131087:GFH131090 GPD131087:GPD131090 GYZ131087:GYZ131090 HIV131087:HIV131090 HSR131087:HSR131090 ICN131087:ICN131090 IMJ131087:IMJ131090 IWF131087:IWF131090 JGB131087:JGB131090 JPX131087:JPX131090 JZT131087:JZT131090 KJP131087:KJP131090 KTL131087:KTL131090 LDH131087:LDH131090 LND131087:LND131090 LWZ131087:LWZ131090 MGV131087:MGV131090 MQR131087:MQR131090 NAN131087:NAN131090 NKJ131087:NKJ131090 NUF131087:NUF131090 OEB131087:OEB131090 ONX131087:ONX131090 OXT131087:OXT131090 PHP131087:PHP131090 PRL131087:PRL131090 QBH131087:QBH131090 QLD131087:QLD131090 QUZ131087:QUZ131090 REV131087:REV131090 ROR131087:ROR131090 RYN131087:RYN131090 SIJ131087:SIJ131090 SSF131087:SSF131090 TCB131087:TCB131090 TLX131087:TLX131090 TVT131087:TVT131090 UFP131087:UFP131090 UPL131087:UPL131090 UZH131087:UZH131090 VJD131087:VJD131090 VSZ131087:VSZ131090 WCV131087:WCV131090 WMR131087:WMR131090 WWN131087:WWN131090 AF196623:AF196626 KB196623:KB196626 TX196623:TX196626 ADT196623:ADT196626 ANP196623:ANP196626 AXL196623:AXL196626 BHH196623:BHH196626 BRD196623:BRD196626 CAZ196623:CAZ196626 CKV196623:CKV196626 CUR196623:CUR196626 DEN196623:DEN196626 DOJ196623:DOJ196626 DYF196623:DYF196626 EIB196623:EIB196626 ERX196623:ERX196626 FBT196623:FBT196626 FLP196623:FLP196626 FVL196623:FVL196626 GFH196623:GFH196626 GPD196623:GPD196626 GYZ196623:GYZ196626 HIV196623:HIV196626 HSR196623:HSR196626 ICN196623:ICN196626 IMJ196623:IMJ196626 IWF196623:IWF196626 JGB196623:JGB196626 JPX196623:JPX196626 JZT196623:JZT196626 KJP196623:KJP196626 KTL196623:KTL196626 LDH196623:LDH196626 LND196623:LND196626 LWZ196623:LWZ196626 MGV196623:MGV196626 MQR196623:MQR196626 NAN196623:NAN196626 NKJ196623:NKJ196626 NUF196623:NUF196626 OEB196623:OEB196626 ONX196623:ONX196626 OXT196623:OXT196626 PHP196623:PHP196626 PRL196623:PRL196626 QBH196623:QBH196626 QLD196623:QLD196626 QUZ196623:QUZ196626 REV196623:REV196626 ROR196623:ROR196626 RYN196623:RYN196626 SIJ196623:SIJ196626 SSF196623:SSF196626 TCB196623:TCB196626 TLX196623:TLX196626 TVT196623:TVT196626 UFP196623:UFP196626 UPL196623:UPL196626 UZH196623:UZH196626 VJD196623:VJD196626 VSZ196623:VSZ196626 WCV196623:WCV196626 WMR196623:WMR196626 WWN196623:WWN196626 AF262159:AF262162 KB262159:KB262162 TX262159:TX262162 ADT262159:ADT262162 ANP262159:ANP262162 AXL262159:AXL262162 BHH262159:BHH262162 BRD262159:BRD262162 CAZ262159:CAZ262162 CKV262159:CKV262162 CUR262159:CUR262162 DEN262159:DEN262162 DOJ262159:DOJ262162 DYF262159:DYF262162 EIB262159:EIB262162 ERX262159:ERX262162 FBT262159:FBT262162 FLP262159:FLP262162 FVL262159:FVL262162 GFH262159:GFH262162 GPD262159:GPD262162 GYZ262159:GYZ262162 HIV262159:HIV262162 HSR262159:HSR262162 ICN262159:ICN262162 IMJ262159:IMJ262162 IWF262159:IWF262162 JGB262159:JGB262162 JPX262159:JPX262162 JZT262159:JZT262162 KJP262159:KJP262162 KTL262159:KTL262162 LDH262159:LDH262162 LND262159:LND262162 LWZ262159:LWZ262162 MGV262159:MGV262162 MQR262159:MQR262162 NAN262159:NAN262162 NKJ262159:NKJ262162 NUF262159:NUF262162 OEB262159:OEB262162 ONX262159:ONX262162 OXT262159:OXT262162 PHP262159:PHP262162 PRL262159:PRL262162 QBH262159:QBH262162 QLD262159:QLD262162 QUZ262159:QUZ262162 REV262159:REV262162 ROR262159:ROR262162 RYN262159:RYN262162 SIJ262159:SIJ262162 SSF262159:SSF262162 TCB262159:TCB262162 TLX262159:TLX262162 TVT262159:TVT262162 UFP262159:UFP262162 UPL262159:UPL262162 UZH262159:UZH262162 VJD262159:VJD262162 VSZ262159:VSZ262162 WCV262159:WCV262162 WMR262159:WMR262162 WWN262159:WWN262162 AF327695:AF327698 KB327695:KB327698 TX327695:TX327698 ADT327695:ADT327698 ANP327695:ANP327698 AXL327695:AXL327698 BHH327695:BHH327698 BRD327695:BRD327698 CAZ327695:CAZ327698 CKV327695:CKV327698 CUR327695:CUR327698 DEN327695:DEN327698 DOJ327695:DOJ327698 DYF327695:DYF327698 EIB327695:EIB327698 ERX327695:ERX327698 FBT327695:FBT327698 FLP327695:FLP327698 FVL327695:FVL327698 GFH327695:GFH327698 GPD327695:GPD327698 GYZ327695:GYZ327698 HIV327695:HIV327698 HSR327695:HSR327698 ICN327695:ICN327698 IMJ327695:IMJ327698 IWF327695:IWF327698 JGB327695:JGB327698 JPX327695:JPX327698 JZT327695:JZT327698 KJP327695:KJP327698 KTL327695:KTL327698 LDH327695:LDH327698 LND327695:LND327698 LWZ327695:LWZ327698 MGV327695:MGV327698 MQR327695:MQR327698 NAN327695:NAN327698 NKJ327695:NKJ327698 NUF327695:NUF327698 OEB327695:OEB327698 ONX327695:ONX327698 OXT327695:OXT327698 PHP327695:PHP327698 PRL327695:PRL327698 QBH327695:QBH327698 QLD327695:QLD327698 QUZ327695:QUZ327698 REV327695:REV327698 ROR327695:ROR327698 RYN327695:RYN327698 SIJ327695:SIJ327698 SSF327695:SSF327698 TCB327695:TCB327698 TLX327695:TLX327698 TVT327695:TVT327698 UFP327695:UFP327698 UPL327695:UPL327698 UZH327695:UZH327698 VJD327695:VJD327698 VSZ327695:VSZ327698 WCV327695:WCV327698 WMR327695:WMR327698 WWN327695:WWN327698 AF393231:AF393234 KB393231:KB393234 TX393231:TX393234 ADT393231:ADT393234 ANP393231:ANP393234 AXL393231:AXL393234 BHH393231:BHH393234 BRD393231:BRD393234 CAZ393231:CAZ393234 CKV393231:CKV393234 CUR393231:CUR393234 DEN393231:DEN393234 DOJ393231:DOJ393234 DYF393231:DYF393234 EIB393231:EIB393234 ERX393231:ERX393234 FBT393231:FBT393234 FLP393231:FLP393234 FVL393231:FVL393234 GFH393231:GFH393234 GPD393231:GPD393234 GYZ393231:GYZ393234 HIV393231:HIV393234 HSR393231:HSR393234 ICN393231:ICN393234 IMJ393231:IMJ393234 IWF393231:IWF393234 JGB393231:JGB393234 JPX393231:JPX393234 JZT393231:JZT393234 KJP393231:KJP393234 KTL393231:KTL393234 LDH393231:LDH393234 LND393231:LND393234 LWZ393231:LWZ393234 MGV393231:MGV393234 MQR393231:MQR393234 NAN393231:NAN393234 NKJ393231:NKJ393234 NUF393231:NUF393234 OEB393231:OEB393234 ONX393231:ONX393234 OXT393231:OXT393234 PHP393231:PHP393234 PRL393231:PRL393234 QBH393231:QBH393234 QLD393231:QLD393234 QUZ393231:QUZ393234 REV393231:REV393234 ROR393231:ROR393234 RYN393231:RYN393234 SIJ393231:SIJ393234 SSF393231:SSF393234 TCB393231:TCB393234 TLX393231:TLX393234 TVT393231:TVT393234 UFP393231:UFP393234 UPL393231:UPL393234 UZH393231:UZH393234 VJD393231:VJD393234 VSZ393231:VSZ393234 WCV393231:WCV393234 WMR393231:WMR393234 WWN393231:WWN393234 AF458767:AF458770 KB458767:KB458770 TX458767:TX458770 ADT458767:ADT458770 ANP458767:ANP458770 AXL458767:AXL458770 BHH458767:BHH458770 BRD458767:BRD458770 CAZ458767:CAZ458770 CKV458767:CKV458770 CUR458767:CUR458770 DEN458767:DEN458770 DOJ458767:DOJ458770 DYF458767:DYF458770 EIB458767:EIB458770 ERX458767:ERX458770 FBT458767:FBT458770 FLP458767:FLP458770 FVL458767:FVL458770 GFH458767:GFH458770 GPD458767:GPD458770 GYZ458767:GYZ458770 HIV458767:HIV458770 HSR458767:HSR458770 ICN458767:ICN458770 IMJ458767:IMJ458770 IWF458767:IWF458770 JGB458767:JGB458770 JPX458767:JPX458770 JZT458767:JZT458770 KJP458767:KJP458770 KTL458767:KTL458770 LDH458767:LDH458770 LND458767:LND458770 LWZ458767:LWZ458770 MGV458767:MGV458770 MQR458767:MQR458770 NAN458767:NAN458770 NKJ458767:NKJ458770 NUF458767:NUF458770 OEB458767:OEB458770 ONX458767:ONX458770 OXT458767:OXT458770 PHP458767:PHP458770 PRL458767:PRL458770 QBH458767:QBH458770 QLD458767:QLD458770 QUZ458767:QUZ458770 REV458767:REV458770 ROR458767:ROR458770 RYN458767:RYN458770 SIJ458767:SIJ458770 SSF458767:SSF458770 TCB458767:TCB458770 TLX458767:TLX458770 TVT458767:TVT458770 UFP458767:UFP458770 UPL458767:UPL458770 UZH458767:UZH458770 VJD458767:VJD458770 VSZ458767:VSZ458770 WCV458767:WCV458770 WMR458767:WMR458770 WWN458767:WWN458770 AF524303:AF524306 KB524303:KB524306 TX524303:TX524306 ADT524303:ADT524306 ANP524303:ANP524306 AXL524303:AXL524306 BHH524303:BHH524306 BRD524303:BRD524306 CAZ524303:CAZ524306 CKV524303:CKV524306 CUR524303:CUR524306 DEN524303:DEN524306 DOJ524303:DOJ524306 DYF524303:DYF524306 EIB524303:EIB524306 ERX524303:ERX524306 FBT524303:FBT524306 FLP524303:FLP524306 FVL524303:FVL524306 GFH524303:GFH524306 GPD524303:GPD524306 GYZ524303:GYZ524306 HIV524303:HIV524306 HSR524303:HSR524306 ICN524303:ICN524306 IMJ524303:IMJ524306 IWF524303:IWF524306 JGB524303:JGB524306 JPX524303:JPX524306 JZT524303:JZT524306 KJP524303:KJP524306 KTL524303:KTL524306 LDH524303:LDH524306 LND524303:LND524306 LWZ524303:LWZ524306 MGV524303:MGV524306 MQR524303:MQR524306 NAN524303:NAN524306 NKJ524303:NKJ524306 NUF524303:NUF524306 OEB524303:OEB524306 ONX524303:ONX524306 OXT524303:OXT524306 PHP524303:PHP524306 PRL524303:PRL524306 QBH524303:QBH524306 QLD524303:QLD524306 QUZ524303:QUZ524306 REV524303:REV524306 ROR524303:ROR524306 RYN524303:RYN524306 SIJ524303:SIJ524306 SSF524303:SSF524306 TCB524303:TCB524306 TLX524303:TLX524306 TVT524303:TVT524306 UFP524303:UFP524306 UPL524303:UPL524306 UZH524303:UZH524306 VJD524303:VJD524306 VSZ524303:VSZ524306 WCV524303:WCV524306 WMR524303:WMR524306 WWN524303:WWN524306 AF589839:AF589842 KB589839:KB589842 TX589839:TX589842 ADT589839:ADT589842 ANP589839:ANP589842 AXL589839:AXL589842 BHH589839:BHH589842 BRD589839:BRD589842 CAZ589839:CAZ589842 CKV589839:CKV589842 CUR589839:CUR589842 DEN589839:DEN589842 DOJ589839:DOJ589842 DYF589839:DYF589842 EIB589839:EIB589842 ERX589839:ERX589842 FBT589839:FBT589842 FLP589839:FLP589842 FVL589839:FVL589842 GFH589839:GFH589842 GPD589839:GPD589842 GYZ589839:GYZ589842 HIV589839:HIV589842 HSR589839:HSR589842 ICN589839:ICN589842 IMJ589839:IMJ589842 IWF589839:IWF589842 JGB589839:JGB589842 JPX589839:JPX589842 JZT589839:JZT589842 KJP589839:KJP589842 KTL589839:KTL589842 LDH589839:LDH589842 LND589839:LND589842 LWZ589839:LWZ589842 MGV589839:MGV589842 MQR589839:MQR589842 NAN589839:NAN589842 NKJ589839:NKJ589842 NUF589839:NUF589842 OEB589839:OEB589842 ONX589839:ONX589842 OXT589839:OXT589842 PHP589839:PHP589842 PRL589839:PRL589842 QBH589839:QBH589842 QLD589839:QLD589842 QUZ589839:QUZ589842 REV589839:REV589842 ROR589839:ROR589842 RYN589839:RYN589842 SIJ589839:SIJ589842 SSF589839:SSF589842 TCB589839:TCB589842 TLX589839:TLX589842 TVT589839:TVT589842 UFP589839:UFP589842 UPL589839:UPL589842 UZH589839:UZH589842 VJD589839:VJD589842 VSZ589839:VSZ589842 WCV589839:WCV589842 WMR589839:WMR589842 WWN589839:WWN589842 AF655375:AF655378 KB655375:KB655378 TX655375:TX655378 ADT655375:ADT655378 ANP655375:ANP655378 AXL655375:AXL655378 BHH655375:BHH655378 BRD655375:BRD655378 CAZ655375:CAZ655378 CKV655375:CKV655378 CUR655375:CUR655378 DEN655375:DEN655378 DOJ655375:DOJ655378 DYF655375:DYF655378 EIB655375:EIB655378 ERX655375:ERX655378 FBT655375:FBT655378 FLP655375:FLP655378 FVL655375:FVL655378 GFH655375:GFH655378 GPD655375:GPD655378 GYZ655375:GYZ655378 HIV655375:HIV655378 HSR655375:HSR655378 ICN655375:ICN655378 IMJ655375:IMJ655378 IWF655375:IWF655378 JGB655375:JGB655378 JPX655375:JPX655378 JZT655375:JZT655378 KJP655375:KJP655378 KTL655375:KTL655378 LDH655375:LDH655378 LND655375:LND655378 LWZ655375:LWZ655378 MGV655375:MGV655378 MQR655375:MQR655378 NAN655375:NAN655378 NKJ655375:NKJ655378 NUF655375:NUF655378 OEB655375:OEB655378 ONX655375:ONX655378 OXT655375:OXT655378 PHP655375:PHP655378 PRL655375:PRL655378 QBH655375:QBH655378 QLD655375:QLD655378 QUZ655375:QUZ655378 REV655375:REV655378 ROR655375:ROR655378 RYN655375:RYN655378 SIJ655375:SIJ655378 SSF655375:SSF655378 TCB655375:TCB655378 TLX655375:TLX655378 TVT655375:TVT655378 UFP655375:UFP655378 UPL655375:UPL655378 UZH655375:UZH655378 VJD655375:VJD655378 VSZ655375:VSZ655378 WCV655375:WCV655378 WMR655375:WMR655378 WWN655375:WWN655378 AF720911:AF720914 KB720911:KB720914 TX720911:TX720914 ADT720911:ADT720914 ANP720911:ANP720914 AXL720911:AXL720914 BHH720911:BHH720914 BRD720911:BRD720914 CAZ720911:CAZ720914 CKV720911:CKV720914 CUR720911:CUR720914 DEN720911:DEN720914 DOJ720911:DOJ720914 DYF720911:DYF720914 EIB720911:EIB720914 ERX720911:ERX720914 FBT720911:FBT720914 FLP720911:FLP720914 FVL720911:FVL720914 GFH720911:GFH720914 GPD720911:GPD720914 GYZ720911:GYZ720914 HIV720911:HIV720914 HSR720911:HSR720914 ICN720911:ICN720914 IMJ720911:IMJ720914 IWF720911:IWF720914 JGB720911:JGB720914 JPX720911:JPX720914 JZT720911:JZT720914 KJP720911:KJP720914 KTL720911:KTL720914 LDH720911:LDH720914 LND720911:LND720914 LWZ720911:LWZ720914 MGV720911:MGV720914 MQR720911:MQR720914 NAN720911:NAN720914 NKJ720911:NKJ720914 NUF720911:NUF720914 OEB720911:OEB720914 ONX720911:ONX720914 OXT720911:OXT720914 PHP720911:PHP720914 PRL720911:PRL720914 QBH720911:QBH720914 QLD720911:QLD720914 QUZ720911:QUZ720914 REV720911:REV720914 ROR720911:ROR720914 RYN720911:RYN720914 SIJ720911:SIJ720914 SSF720911:SSF720914 TCB720911:TCB720914 TLX720911:TLX720914 TVT720911:TVT720914 UFP720911:UFP720914 UPL720911:UPL720914 UZH720911:UZH720914 VJD720911:VJD720914 VSZ720911:VSZ720914 WCV720911:WCV720914 WMR720911:WMR720914 WWN720911:WWN720914 AF786447:AF786450 KB786447:KB786450 TX786447:TX786450 ADT786447:ADT786450 ANP786447:ANP786450 AXL786447:AXL786450 BHH786447:BHH786450 BRD786447:BRD786450 CAZ786447:CAZ786450 CKV786447:CKV786450 CUR786447:CUR786450 DEN786447:DEN786450 DOJ786447:DOJ786450 DYF786447:DYF786450 EIB786447:EIB786450 ERX786447:ERX786450 FBT786447:FBT786450 FLP786447:FLP786450 FVL786447:FVL786450 GFH786447:GFH786450 GPD786447:GPD786450 GYZ786447:GYZ786450 HIV786447:HIV786450 HSR786447:HSR786450 ICN786447:ICN786450 IMJ786447:IMJ786450 IWF786447:IWF786450 JGB786447:JGB786450 JPX786447:JPX786450 JZT786447:JZT786450 KJP786447:KJP786450 KTL786447:KTL786450 LDH786447:LDH786450 LND786447:LND786450 LWZ786447:LWZ786450 MGV786447:MGV786450 MQR786447:MQR786450 NAN786447:NAN786450 NKJ786447:NKJ786450 NUF786447:NUF786450 OEB786447:OEB786450 ONX786447:ONX786450 OXT786447:OXT786450 PHP786447:PHP786450 PRL786447:PRL786450 QBH786447:QBH786450 QLD786447:QLD786450 QUZ786447:QUZ786450 REV786447:REV786450 ROR786447:ROR786450 RYN786447:RYN786450 SIJ786447:SIJ786450 SSF786447:SSF786450 TCB786447:TCB786450 TLX786447:TLX786450 TVT786447:TVT786450 UFP786447:UFP786450 UPL786447:UPL786450 UZH786447:UZH786450 VJD786447:VJD786450 VSZ786447:VSZ786450 WCV786447:WCV786450 WMR786447:WMR786450 WWN786447:WWN786450 AF851983:AF851986 KB851983:KB851986 TX851983:TX851986 ADT851983:ADT851986 ANP851983:ANP851986 AXL851983:AXL851986 BHH851983:BHH851986 BRD851983:BRD851986 CAZ851983:CAZ851986 CKV851983:CKV851986 CUR851983:CUR851986 DEN851983:DEN851986 DOJ851983:DOJ851986 DYF851983:DYF851986 EIB851983:EIB851986 ERX851983:ERX851986 FBT851983:FBT851986 FLP851983:FLP851986 FVL851983:FVL851986 GFH851983:GFH851986 GPD851983:GPD851986 GYZ851983:GYZ851986 HIV851983:HIV851986 HSR851983:HSR851986 ICN851983:ICN851986 IMJ851983:IMJ851986 IWF851983:IWF851986 JGB851983:JGB851986 JPX851983:JPX851986 JZT851983:JZT851986 KJP851983:KJP851986 KTL851983:KTL851986 LDH851983:LDH851986 LND851983:LND851986 LWZ851983:LWZ851986 MGV851983:MGV851986 MQR851983:MQR851986 NAN851983:NAN851986 NKJ851983:NKJ851986 NUF851983:NUF851986 OEB851983:OEB851986 ONX851983:ONX851986 OXT851983:OXT851986 PHP851983:PHP851986 PRL851983:PRL851986 QBH851983:QBH851986 QLD851983:QLD851986 QUZ851983:QUZ851986 REV851983:REV851986 ROR851983:ROR851986 RYN851983:RYN851986 SIJ851983:SIJ851986 SSF851983:SSF851986 TCB851983:TCB851986 TLX851983:TLX851986 TVT851983:TVT851986 UFP851983:UFP851986 UPL851983:UPL851986 UZH851983:UZH851986 VJD851983:VJD851986 VSZ851983:VSZ851986 WCV851983:WCV851986 WMR851983:WMR851986 WWN851983:WWN851986 AF917519:AF917522 KB917519:KB917522 TX917519:TX917522 ADT917519:ADT917522 ANP917519:ANP917522 AXL917519:AXL917522 BHH917519:BHH917522 BRD917519:BRD917522 CAZ917519:CAZ917522 CKV917519:CKV917522 CUR917519:CUR917522 DEN917519:DEN917522 DOJ917519:DOJ917522 DYF917519:DYF917522 EIB917519:EIB917522 ERX917519:ERX917522 FBT917519:FBT917522 FLP917519:FLP917522 FVL917519:FVL917522 GFH917519:GFH917522 GPD917519:GPD917522 GYZ917519:GYZ917522 HIV917519:HIV917522 HSR917519:HSR917522 ICN917519:ICN917522 IMJ917519:IMJ917522 IWF917519:IWF917522 JGB917519:JGB917522 JPX917519:JPX917522 JZT917519:JZT917522 KJP917519:KJP917522 KTL917519:KTL917522 LDH917519:LDH917522 LND917519:LND917522 LWZ917519:LWZ917522 MGV917519:MGV917522 MQR917519:MQR917522 NAN917519:NAN917522 NKJ917519:NKJ917522 NUF917519:NUF917522 OEB917519:OEB917522 ONX917519:ONX917522 OXT917519:OXT917522 PHP917519:PHP917522 PRL917519:PRL917522 QBH917519:QBH917522 QLD917519:QLD917522 QUZ917519:QUZ917522 REV917519:REV917522 ROR917519:ROR917522 RYN917519:RYN917522 SIJ917519:SIJ917522 SSF917519:SSF917522 TCB917519:TCB917522 TLX917519:TLX917522 TVT917519:TVT917522 UFP917519:UFP917522 UPL917519:UPL917522 UZH917519:UZH917522 VJD917519:VJD917522 VSZ917519:VSZ917522 WCV917519:WCV917522 WMR917519:WMR917522 WWN917519:WWN917522 AF983055:AF983058 KB983055:KB983058 TX983055:TX983058 ADT983055:ADT983058 ANP983055:ANP983058 AXL983055:AXL983058 BHH983055:BHH983058 BRD983055:BRD983058 CAZ983055:CAZ983058 CKV983055:CKV983058 CUR983055:CUR983058 DEN983055:DEN983058 DOJ983055:DOJ983058 DYF983055:DYF983058 EIB983055:EIB983058 ERX983055:ERX983058 FBT983055:FBT983058 FLP983055:FLP983058 FVL983055:FVL983058 GFH983055:GFH983058 GPD983055:GPD983058 GYZ983055:GYZ983058 HIV983055:HIV983058 HSR983055:HSR983058 ICN983055:ICN983058 IMJ983055:IMJ983058 IWF983055:IWF983058 JGB983055:JGB983058 JPX983055:JPX983058 JZT983055:JZT983058 KJP983055:KJP983058 KTL983055:KTL983058 LDH983055:LDH983058 LND983055:LND983058 LWZ983055:LWZ983058 MGV983055:MGV983058 MQR983055:MQR983058 NAN983055:NAN983058 NKJ983055:NKJ983058 NUF983055:NUF983058 OEB983055:OEB983058 ONX983055:ONX983058 OXT983055:OXT983058 PHP983055:PHP983058 PRL983055:PRL983058 QBH983055:QBH983058 QLD983055:QLD983058 QUZ983055:QUZ983058 REV983055:REV983058 ROR983055:ROR983058 RYN983055:RYN983058 SIJ983055:SIJ983058 SSF983055:SSF983058 TCB983055:TCB983058 TLX983055:TLX983058 TVT983055:TVT983058 UFP983055:UFP983058 UPL983055:UPL983058 UZH983055:UZH983058 VJD983055:VJD983058 VSZ983055:VSZ983058 WCV983055:WCV983058 WMR983055:WMR983058 WWN983055:WWN983058 AF62:AF67 KB62:KB67 TX62:TX67 ADT62:ADT67 ANP62:ANP67 AXL62:AXL67 BHH62:BHH67 BRD62:BRD67 CAZ62:CAZ67 CKV62:CKV67 CUR62:CUR67 DEN62:DEN67 DOJ62:DOJ67 DYF62:DYF67 EIB62:EIB67 ERX62:ERX67 FBT62:FBT67 FLP62:FLP67 FVL62:FVL67 GFH62:GFH67 GPD62:GPD67 GYZ62:GYZ67 HIV62:HIV67 HSR62:HSR67 ICN62:ICN67 IMJ62:IMJ67 IWF62:IWF67 JGB62:JGB67 JPX62:JPX67 JZT62:JZT67 KJP62:KJP67 KTL62:KTL67 LDH62:LDH67 LND62:LND67 LWZ62:LWZ67 MGV62:MGV67 MQR62:MQR67 NAN62:NAN67 NKJ62:NKJ67 NUF62:NUF67 OEB62:OEB67 ONX62:ONX67 OXT62:OXT67 PHP62:PHP67 PRL62:PRL67 QBH62:QBH67 QLD62:QLD67 QUZ62:QUZ67 REV62:REV67 ROR62:ROR67 RYN62:RYN67 SIJ62:SIJ67 SSF62:SSF67 TCB62:TCB67 TLX62:TLX67 TVT62:TVT67 UFP62:UFP67 UPL62:UPL67 UZH62:UZH67 VJD62:VJD67 VSZ62:VSZ67 WCV62:WCV67 WMR62:WMR67 WWN62:WWN67 AF65596:AF65601 KB65596:KB65601 TX65596:TX65601 ADT65596:ADT65601 ANP65596:ANP65601 AXL65596:AXL65601 BHH65596:BHH65601 BRD65596:BRD65601 CAZ65596:CAZ65601 CKV65596:CKV65601 CUR65596:CUR65601 DEN65596:DEN65601 DOJ65596:DOJ65601 DYF65596:DYF65601 EIB65596:EIB65601 ERX65596:ERX65601 FBT65596:FBT65601 FLP65596:FLP65601 FVL65596:FVL65601 GFH65596:GFH65601 GPD65596:GPD65601 GYZ65596:GYZ65601 HIV65596:HIV65601 HSR65596:HSR65601 ICN65596:ICN65601 IMJ65596:IMJ65601 IWF65596:IWF65601 JGB65596:JGB65601 JPX65596:JPX65601 JZT65596:JZT65601 KJP65596:KJP65601 KTL65596:KTL65601 LDH65596:LDH65601 LND65596:LND65601 LWZ65596:LWZ65601 MGV65596:MGV65601 MQR65596:MQR65601 NAN65596:NAN65601 NKJ65596:NKJ65601 NUF65596:NUF65601 OEB65596:OEB65601 ONX65596:ONX65601 OXT65596:OXT65601 PHP65596:PHP65601 PRL65596:PRL65601 QBH65596:QBH65601 QLD65596:QLD65601 QUZ65596:QUZ65601 REV65596:REV65601 ROR65596:ROR65601 RYN65596:RYN65601 SIJ65596:SIJ65601 SSF65596:SSF65601 TCB65596:TCB65601 TLX65596:TLX65601 TVT65596:TVT65601 UFP65596:UFP65601 UPL65596:UPL65601 UZH65596:UZH65601 VJD65596:VJD65601 VSZ65596:VSZ65601 WCV65596:WCV65601 WMR65596:WMR65601 WWN65596:WWN65601 AF131132:AF131137 KB131132:KB131137 TX131132:TX131137 ADT131132:ADT131137 ANP131132:ANP131137 AXL131132:AXL131137 BHH131132:BHH131137 BRD131132:BRD131137 CAZ131132:CAZ131137 CKV131132:CKV131137 CUR131132:CUR131137 DEN131132:DEN131137 DOJ131132:DOJ131137 DYF131132:DYF131137 EIB131132:EIB131137 ERX131132:ERX131137 FBT131132:FBT131137 FLP131132:FLP131137 FVL131132:FVL131137 GFH131132:GFH131137 GPD131132:GPD131137 GYZ131132:GYZ131137 HIV131132:HIV131137 HSR131132:HSR131137 ICN131132:ICN131137 IMJ131132:IMJ131137 IWF131132:IWF131137 JGB131132:JGB131137 JPX131132:JPX131137 JZT131132:JZT131137 KJP131132:KJP131137 KTL131132:KTL131137 LDH131132:LDH131137 LND131132:LND131137 LWZ131132:LWZ131137 MGV131132:MGV131137 MQR131132:MQR131137 NAN131132:NAN131137 NKJ131132:NKJ131137 NUF131132:NUF131137 OEB131132:OEB131137 ONX131132:ONX131137 OXT131132:OXT131137 PHP131132:PHP131137 PRL131132:PRL131137 QBH131132:QBH131137 QLD131132:QLD131137 QUZ131132:QUZ131137 REV131132:REV131137 ROR131132:ROR131137 RYN131132:RYN131137 SIJ131132:SIJ131137 SSF131132:SSF131137 TCB131132:TCB131137 TLX131132:TLX131137 TVT131132:TVT131137 UFP131132:UFP131137 UPL131132:UPL131137 UZH131132:UZH131137 VJD131132:VJD131137 VSZ131132:VSZ131137 WCV131132:WCV131137 WMR131132:WMR131137 WWN131132:WWN131137 AF196668:AF196673 KB196668:KB196673 TX196668:TX196673 ADT196668:ADT196673 ANP196668:ANP196673 AXL196668:AXL196673 BHH196668:BHH196673 BRD196668:BRD196673 CAZ196668:CAZ196673 CKV196668:CKV196673 CUR196668:CUR196673 DEN196668:DEN196673 DOJ196668:DOJ196673 DYF196668:DYF196673 EIB196668:EIB196673 ERX196668:ERX196673 FBT196668:FBT196673 FLP196668:FLP196673 FVL196668:FVL196673 GFH196668:GFH196673 GPD196668:GPD196673 GYZ196668:GYZ196673 HIV196668:HIV196673 HSR196668:HSR196673 ICN196668:ICN196673 IMJ196668:IMJ196673 IWF196668:IWF196673 JGB196668:JGB196673 JPX196668:JPX196673 JZT196668:JZT196673 KJP196668:KJP196673 KTL196668:KTL196673 LDH196668:LDH196673 LND196668:LND196673 LWZ196668:LWZ196673 MGV196668:MGV196673 MQR196668:MQR196673 NAN196668:NAN196673 NKJ196668:NKJ196673 NUF196668:NUF196673 OEB196668:OEB196673 ONX196668:ONX196673 OXT196668:OXT196673 PHP196668:PHP196673 PRL196668:PRL196673 QBH196668:QBH196673 QLD196668:QLD196673 QUZ196668:QUZ196673 REV196668:REV196673 ROR196668:ROR196673 RYN196668:RYN196673 SIJ196668:SIJ196673 SSF196668:SSF196673 TCB196668:TCB196673 TLX196668:TLX196673 TVT196668:TVT196673 UFP196668:UFP196673 UPL196668:UPL196673 UZH196668:UZH196673 VJD196668:VJD196673 VSZ196668:VSZ196673 WCV196668:WCV196673 WMR196668:WMR196673 WWN196668:WWN196673 AF262204:AF262209 KB262204:KB262209 TX262204:TX262209 ADT262204:ADT262209 ANP262204:ANP262209 AXL262204:AXL262209 BHH262204:BHH262209 BRD262204:BRD262209 CAZ262204:CAZ262209 CKV262204:CKV262209 CUR262204:CUR262209 DEN262204:DEN262209 DOJ262204:DOJ262209 DYF262204:DYF262209 EIB262204:EIB262209 ERX262204:ERX262209 FBT262204:FBT262209 FLP262204:FLP262209 FVL262204:FVL262209 GFH262204:GFH262209 GPD262204:GPD262209 GYZ262204:GYZ262209 HIV262204:HIV262209 HSR262204:HSR262209 ICN262204:ICN262209 IMJ262204:IMJ262209 IWF262204:IWF262209 JGB262204:JGB262209 JPX262204:JPX262209 JZT262204:JZT262209 KJP262204:KJP262209 KTL262204:KTL262209 LDH262204:LDH262209 LND262204:LND262209 LWZ262204:LWZ262209 MGV262204:MGV262209 MQR262204:MQR262209 NAN262204:NAN262209 NKJ262204:NKJ262209 NUF262204:NUF262209 OEB262204:OEB262209 ONX262204:ONX262209 OXT262204:OXT262209 PHP262204:PHP262209 PRL262204:PRL262209 QBH262204:QBH262209 QLD262204:QLD262209 QUZ262204:QUZ262209 REV262204:REV262209 ROR262204:ROR262209 RYN262204:RYN262209 SIJ262204:SIJ262209 SSF262204:SSF262209 TCB262204:TCB262209 TLX262204:TLX262209 TVT262204:TVT262209 UFP262204:UFP262209 UPL262204:UPL262209 UZH262204:UZH262209 VJD262204:VJD262209 VSZ262204:VSZ262209 WCV262204:WCV262209 WMR262204:WMR262209 WWN262204:WWN262209 AF327740:AF327745 KB327740:KB327745 TX327740:TX327745 ADT327740:ADT327745 ANP327740:ANP327745 AXL327740:AXL327745 BHH327740:BHH327745 BRD327740:BRD327745 CAZ327740:CAZ327745 CKV327740:CKV327745 CUR327740:CUR327745 DEN327740:DEN327745 DOJ327740:DOJ327745 DYF327740:DYF327745 EIB327740:EIB327745 ERX327740:ERX327745 FBT327740:FBT327745 FLP327740:FLP327745 FVL327740:FVL327745 GFH327740:GFH327745 GPD327740:GPD327745 GYZ327740:GYZ327745 HIV327740:HIV327745 HSR327740:HSR327745 ICN327740:ICN327745 IMJ327740:IMJ327745 IWF327740:IWF327745 JGB327740:JGB327745 JPX327740:JPX327745 JZT327740:JZT327745 KJP327740:KJP327745 KTL327740:KTL327745 LDH327740:LDH327745 LND327740:LND327745 LWZ327740:LWZ327745 MGV327740:MGV327745 MQR327740:MQR327745 NAN327740:NAN327745 NKJ327740:NKJ327745 NUF327740:NUF327745 OEB327740:OEB327745 ONX327740:ONX327745 OXT327740:OXT327745 PHP327740:PHP327745 PRL327740:PRL327745 QBH327740:QBH327745 QLD327740:QLD327745 QUZ327740:QUZ327745 REV327740:REV327745 ROR327740:ROR327745 RYN327740:RYN327745 SIJ327740:SIJ327745 SSF327740:SSF327745 TCB327740:TCB327745 TLX327740:TLX327745 TVT327740:TVT327745 UFP327740:UFP327745 UPL327740:UPL327745 UZH327740:UZH327745 VJD327740:VJD327745 VSZ327740:VSZ327745 WCV327740:WCV327745 WMR327740:WMR327745 WWN327740:WWN327745 AF393276:AF393281 KB393276:KB393281 TX393276:TX393281 ADT393276:ADT393281 ANP393276:ANP393281 AXL393276:AXL393281 BHH393276:BHH393281 BRD393276:BRD393281 CAZ393276:CAZ393281 CKV393276:CKV393281 CUR393276:CUR393281 DEN393276:DEN393281 DOJ393276:DOJ393281 DYF393276:DYF393281 EIB393276:EIB393281 ERX393276:ERX393281 FBT393276:FBT393281 FLP393276:FLP393281 FVL393276:FVL393281 GFH393276:GFH393281 GPD393276:GPD393281 GYZ393276:GYZ393281 HIV393276:HIV393281 HSR393276:HSR393281 ICN393276:ICN393281 IMJ393276:IMJ393281 IWF393276:IWF393281 JGB393276:JGB393281 JPX393276:JPX393281 JZT393276:JZT393281 KJP393276:KJP393281 KTL393276:KTL393281 LDH393276:LDH393281 LND393276:LND393281 LWZ393276:LWZ393281 MGV393276:MGV393281 MQR393276:MQR393281 NAN393276:NAN393281 NKJ393276:NKJ393281 NUF393276:NUF393281 OEB393276:OEB393281 ONX393276:ONX393281 OXT393276:OXT393281 PHP393276:PHP393281 PRL393276:PRL393281 QBH393276:QBH393281 QLD393276:QLD393281 QUZ393276:QUZ393281 REV393276:REV393281 ROR393276:ROR393281 RYN393276:RYN393281 SIJ393276:SIJ393281 SSF393276:SSF393281 TCB393276:TCB393281 TLX393276:TLX393281 TVT393276:TVT393281 UFP393276:UFP393281 UPL393276:UPL393281 UZH393276:UZH393281 VJD393276:VJD393281 VSZ393276:VSZ393281 WCV393276:WCV393281 WMR393276:WMR393281 WWN393276:WWN393281 AF458812:AF458817 KB458812:KB458817 TX458812:TX458817 ADT458812:ADT458817 ANP458812:ANP458817 AXL458812:AXL458817 BHH458812:BHH458817 BRD458812:BRD458817 CAZ458812:CAZ458817 CKV458812:CKV458817 CUR458812:CUR458817 DEN458812:DEN458817 DOJ458812:DOJ458817 DYF458812:DYF458817 EIB458812:EIB458817 ERX458812:ERX458817 FBT458812:FBT458817 FLP458812:FLP458817 FVL458812:FVL458817 GFH458812:GFH458817 GPD458812:GPD458817 GYZ458812:GYZ458817 HIV458812:HIV458817 HSR458812:HSR458817 ICN458812:ICN458817 IMJ458812:IMJ458817 IWF458812:IWF458817 JGB458812:JGB458817 JPX458812:JPX458817 JZT458812:JZT458817 KJP458812:KJP458817 KTL458812:KTL458817 LDH458812:LDH458817 LND458812:LND458817 LWZ458812:LWZ458817 MGV458812:MGV458817 MQR458812:MQR458817 NAN458812:NAN458817 NKJ458812:NKJ458817 NUF458812:NUF458817 OEB458812:OEB458817 ONX458812:ONX458817 OXT458812:OXT458817 PHP458812:PHP458817 PRL458812:PRL458817 QBH458812:QBH458817 QLD458812:QLD458817 QUZ458812:QUZ458817 REV458812:REV458817 ROR458812:ROR458817 RYN458812:RYN458817 SIJ458812:SIJ458817 SSF458812:SSF458817 TCB458812:TCB458817 TLX458812:TLX458817 TVT458812:TVT458817 UFP458812:UFP458817 UPL458812:UPL458817 UZH458812:UZH458817 VJD458812:VJD458817 VSZ458812:VSZ458817 WCV458812:WCV458817 WMR458812:WMR458817 WWN458812:WWN458817 AF524348:AF524353 KB524348:KB524353 TX524348:TX524353 ADT524348:ADT524353 ANP524348:ANP524353 AXL524348:AXL524353 BHH524348:BHH524353 BRD524348:BRD524353 CAZ524348:CAZ524353 CKV524348:CKV524353 CUR524348:CUR524353 DEN524348:DEN524353 DOJ524348:DOJ524353 DYF524348:DYF524353 EIB524348:EIB524353 ERX524348:ERX524353 FBT524348:FBT524353 FLP524348:FLP524353 FVL524348:FVL524353 GFH524348:GFH524353 GPD524348:GPD524353 GYZ524348:GYZ524353 HIV524348:HIV524353 HSR524348:HSR524353 ICN524348:ICN524353 IMJ524348:IMJ524353 IWF524348:IWF524353 JGB524348:JGB524353 JPX524348:JPX524353 JZT524348:JZT524353 KJP524348:KJP524353 KTL524348:KTL524353 LDH524348:LDH524353 LND524348:LND524353 LWZ524348:LWZ524353 MGV524348:MGV524353 MQR524348:MQR524353 NAN524348:NAN524353 NKJ524348:NKJ524353 NUF524348:NUF524353 OEB524348:OEB524353 ONX524348:ONX524353 OXT524348:OXT524353 PHP524348:PHP524353 PRL524348:PRL524353 QBH524348:QBH524353 QLD524348:QLD524353 QUZ524348:QUZ524353 REV524348:REV524353 ROR524348:ROR524353 RYN524348:RYN524353 SIJ524348:SIJ524353 SSF524348:SSF524353 TCB524348:TCB524353 TLX524348:TLX524353 TVT524348:TVT524353 UFP524348:UFP524353 UPL524348:UPL524353 UZH524348:UZH524353 VJD524348:VJD524353 VSZ524348:VSZ524353 WCV524348:WCV524353 WMR524348:WMR524353 WWN524348:WWN524353 AF589884:AF589889 KB589884:KB589889 TX589884:TX589889 ADT589884:ADT589889 ANP589884:ANP589889 AXL589884:AXL589889 BHH589884:BHH589889 BRD589884:BRD589889 CAZ589884:CAZ589889 CKV589884:CKV589889 CUR589884:CUR589889 DEN589884:DEN589889 DOJ589884:DOJ589889 DYF589884:DYF589889 EIB589884:EIB589889 ERX589884:ERX589889 FBT589884:FBT589889 FLP589884:FLP589889 FVL589884:FVL589889 GFH589884:GFH589889 GPD589884:GPD589889 GYZ589884:GYZ589889 HIV589884:HIV589889 HSR589884:HSR589889 ICN589884:ICN589889 IMJ589884:IMJ589889 IWF589884:IWF589889 JGB589884:JGB589889 JPX589884:JPX589889 JZT589884:JZT589889 KJP589884:KJP589889 KTL589884:KTL589889 LDH589884:LDH589889 LND589884:LND589889 LWZ589884:LWZ589889 MGV589884:MGV589889 MQR589884:MQR589889 NAN589884:NAN589889 NKJ589884:NKJ589889 NUF589884:NUF589889 OEB589884:OEB589889 ONX589884:ONX589889 OXT589884:OXT589889 PHP589884:PHP589889 PRL589884:PRL589889 QBH589884:QBH589889 QLD589884:QLD589889 QUZ589884:QUZ589889 REV589884:REV589889 ROR589884:ROR589889 RYN589884:RYN589889 SIJ589884:SIJ589889 SSF589884:SSF589889 TCB589884:TCB589889 TLX589884:TLX589889 TVT589884:TVT589889 UFP589884:UFP589889 UPL589884:UPL589889 UZH589884:UZH589889 VJD589884:VJD589889 VSZ589884:VSZ589889 WCV589884:WCV589889 WMR589884:WMR589889 WWN589884:WWN589889 AF655420:AF655425 KB655420:KB655425 TX655420:TX655425 ADT655420:ADT655425 ANP655420:ANP655425 AXL655420:AXL655425 BHH655420:BHH655425 BRD655420:BRD655425 CAZ655420:CAZ655425 CKV655420:CKV655425 CUR655420:CUR655425 DEN655420:DEN655425 DOJ655420:DOJ655425 DYF655420:DYF655425 EIB655420:EIB655425 ERX655420:ERX655425 FBT655420:FBT655425 FLP655420:FLP655425 FVL655420:FVL655425 GFH655420:GFH655425 GPD655420:GPD655425 GYZ655420:GYZ655425 HIV655420:HIV655425 HSR655420:HSR655425 ICN655420:ICN655425 IMJ655420:IMJ655425 IWF655420:IWF655425 JGB655420:JGB655425 JPX655420:JPX655425 JZT655420:JZT655425 KJP655420:KJP655425 KTL655420:KTL655425 LDH655420:LDH655425 LND655420:LND655425 LWZ655420:LWZ655425 MGV655420:MGV655425 MQR655420:MQR655425 NAN655420:NAN655425 NKJ655420:NKJ655425 NUF655420:NUF655425 OEB655420:OEB655425 ONX655420:ONX655425 OXT655420:OXT655425 PHP655420:PHP655425 PRL655420:PRL655425 QBH655420:QBH655425 QLD655420:QLD655425 QUZ655420:QUZ655425 REV655420:REV655425 ROR655420:ROR655425 RYN655420:RYN655425 SIJ655420:SIJ655425 SSF655420:SSF655425 TCB655420:TCB655425 TLX655420:TLX655425 TVT655420:TVT655425 UFP655420:UFP655425 UPL655420:UPL655425 UZH655420:UZH655425 VJD655420:VJD655425 VSZ655420:VSZ655425 WCV655420:WCV655425 WMR655420:WMR655425 WWN655420:WWN655425 AF720956:AF720961 KB720956:KB720961 TX720956:TX720961 ADT720956:ADT720961 ANP720956:ANP720961 AXL720956:AXL720961 BHH720956:BHH720961 BRD720956:BRD720961 CAZ720956:CAZ720961 CKV720956:CKV720961 CUR720956:CUR720961 DEN720956:DEN720961 DOJ720956:DOJ720961 DYF720956:DYF720961 EIB720956:EIB720961 ERX720956:ERX720961 FBT720956:FBT720961 FLP720956:FLP720961 FVL720956:FVL720961 GFH720956:GFH720961 GPD720956:GPD720961 GYZ720956:GYZ720961 HIV720956:HIV720961 HSR720956:HSR720961 ICN720956:ICN720961 IMJ720956:IMJ720961 IWF720956:IWF720961 JGB720956:JGB720961 JPX720956:JPX720961 JZT720956:JZT720961 KJP720956:KJP720961 KTL720956:KTL720961 LDH720956:LDH720961 LND720956:LND720961 LWZ720956:LWZ720961 MGV720956:MGV720961 MQR720956:MQR720961 NAN720956:NAN720961 NKJ720956:NKJ720961 NUF720956:NUF720961 OEB720956:OEB720961 ONX720956:ONX720961 OXT720956:OXT720961 PHP720956:PHP720961 PRL720956:PRL720961 QBH720956:QBH720961 QLD720956:QLD720961 QUZ720956:QUZ720961 REV720956:REV720961 ROR720956:ROR720961 RYN720956:RYN720961 SIJ720956:SIJ720961 SSF720956:SSF720961 TCB720956:TCB720961 TLX720956:TLX720961 TVT720956:TVT720961 UFP720956:UFP720961 UPL720956:UPL720961 UZH720956:UZH720961 VJD720956:VJD720961 VSZ720956:VSZ720961 WCV720956:WCV720961 WMR720956:WMR720961 WWN720956:WWN720961 AF786492:AF786497 KB786492:KB786497 TX786492:TX786497 ADT786492:ADT786497 ANP786492:ANP786497 AXL786492:AXL786497 BHH786492:BHH786497 BRD786492:BRD786497 CAZ786492:CAZ786497 CKV786492:CKV786497 CUR786492:CUR786497 DEN786492:DEN786497 DOJ786492:DOJ786497 DYF786492:DYF786497 EIB786492:EIB786497 ERX786492:ERX786497 FBT786492:FBT786497 FLP786492:FLP786497 FVL786492:FVL786497 GFH786492:GFH786497 GPD786492:GPD786497 GYZ786492:GYZ786497 HIV786492:HIV786497 HSR786492:HSR786497 ICN786492:ICN786497 IMJ786492:IMJ786497 IWF786492:IWF786497 JGB786492:JGB786497 JPX786492:JPX786497 JZT786492:JZT786497 KJP786492:KJP786497 KTL786492:KTL786497 LDH786492:LDH786497 LND786492:LND786497 LWZ786492:LWZ786497 MGV786492:MGV786497 MQR786492:MQR786497 NAN786492:NAN786497 NKJ786492:NKJ786497 NUF786492:NUF786497 OEB786492:OEB786497 ONX786492:ONX786497 OXT786492:OXT786497 PHP786492:PHP786497 PRL786492:PRL786497 QBH786492:QBH786497 QLD786492:QLD786497 QUZ786492:QUZ786497 REV786492:REV786497 ROR786492:ROR786497 RYN786492:RYN786497 SIJ786492:SIJ786497 SSF786492:SSF786497 TCB786492:TCB786497 TLX786492:TLX786497 TVT786492:TVT786497 UFP786492:UFP786497 UPL786492:UPL786497 UZH786492:UZH786497 VJD786492:VJD786497 VSZ786492:VSZ786497 WCV786492:WCV786497 WMR786492:WMR786497 WWN786492:WWN786497 AF852028:AF852033 KB852028:KB852033 TX852028:TX852033 ADT852028:ADT852033 ANP852028:ANP852033 AXL852028:AXL852033 BHH852028:BHH852033 BRD852028:BRD852033 CAZ852028:CAZ852033 CKV852028:CKV852033 CUR852028:CUR852033 DEN852028:DEN852033 DOJ852028:DOJ852033 DYF852028:DYF852033 EIB852028:EIB852033 ERX852028:ERX852033 FBT852028:FBT852033 FLP852028:FLP852033 FVL852028:FVL852033 GFH852028:GFH852033 GPD852028:GPD852033 GYZ852028:GYZ852033 HIV852028:HIV852033 HSR852028:HSR852033 ICN852028:ICN852033 IMJ852028:IMJ852033 IWF852028:IWF852033 JGB852028:JGB852033 JPX852028:JPX852033 JZT852028:JZT852033 KJP852028:KJP852033 KTL852028:KTL852033 LDH852028:LDH852033 LND852028:LND852033 LWZ852028:LWZ852033 MGV852028:MGV852033 MQR852028:MQR852033 NAN852028:NAN852033 NKJ852028:NKJ852033 NUF852028:NUF852033 OEB852028:OEB852033 ONX852028:ONX852033 OXT852028:OXT852033 PHP852028:PHP852033 PRL852028:PRL852033 QBH852028:QBH852033 QLD852028:QLD852033 QUZ852028:QUZ852033 REV852028:REV852033 ROR852028:ROR852033 RYN852028:RYN852033 SIJ852028:SIJ852033 SSF852028:SSF852033 TCB852028:TCB852033 TLX852028:TLX852033 TVT852028:TVT852033 UFP852028:UFP852033 UPL852028:UPL852033 UZH852028:UZH852033 VJD852028:VJD852033 VSZ852028:VSZ852033 WCV852028:WCV852033 WMR852028:WMR852033 WWN852028:WWN852033 AF917564:AF917569 KB917564:KB917569 TX917564:TX917569 ADT917564:ADT917569 ANP917564:ANP917569 AXL917564:AXL917569 BHH917564:BHH917569 BRD917564:BRD917569 CAZ917564:CAZ917569 CKV917564:CKV917569 CUR917564:CUR917569 DEN917564:DEN917569 DOJ917564:DOJ917569 DYF917564:DYF917569 EIB917564:EIB917569 ERX917564:ERX917569 FBT917564:FBT917569 FLP917564:FLP917569 FVL917564:FVL917569 GFH917564:GFH917569 GPD917564:GPD917569 GYZ917564:GYZ917569 HIV917564:HIV917569 HSR917564:HSR917569 ICN917564:ICN917569 IMJ917564:IMJ917569 IWF917564:IWF917569 JGB917564:JGB917569 JPX917564:JPX917569 JZT917564:JZT917569 KJP917564:KJP917569 KTL917564:KTL917569 LDH917564:LDH917569 LND917564:LND917569 LWZ917564:LWZ917569 MGV917564:MGV917569 MQR917564:MQR917569 NAN917564:NAN917569 NKJ917564:NKJ917569 NUF917564:NUF917569 OEB917564:OEB917569 ONX917564:ONX917569 OXT917564:OXT917569 PHP917564:PHP917569 PRL917564:PRL917569 QBH917564:QBH917569 QLD917564:QLD917569 QUZ917564:QUZ917569 REV917564:REV917569 ROR917564:ROR917569 RYN917564:RYN917569 SIJ917564:SIJ917569 SSF917564:SSF917569 TCB917564:TCB917569 TLX917564:TLX917569 TVT917564:TVT917569 UFP917564:UFP917569 UPL917564:UPL917569 UZH917564:UZH917569 VJD917564:VJD917569 VSZ917564:VSZ917569 WCV917564:WCV917569 WMR917564:WMR917569 WWN917564:WWN917569 AF983100:AF983105 KB983100:KB983105 TX983100:TX983105 ADT983100:ADT983105 ANP983100:ANP983105 AXL983100:AXL983105 BHH983100:BHH983105 BRD983100:BRD983105 CAZ983100:CAZ983105 CKV983100:CKV983105 CUR983100:CUR983105 DEN983100:DEN983105 DOJ983100:DOJ983105 DYF983100:DYF983105 EIB983100:EIB983105 ERX983100:ERX983105 FBT983100:FBT983105 FLP983100:FLP983105 FVL983100:FVL983105 GFH983100:GFH983105 GPD983100:GPD983105 GYZ983100:GYZ983105 HIV983100:HIV983105 HSR983100:HSR983105 ICN983100:ICN983105 IMJ983100:IMJ983105 IWF983100:IWF983105 JGB983100:JGB983105 JPX983100:JPX983105 JZT983100:JZT983105 KJP983100:KJP983105 KTL983100:KTL983105 LDH983100:LDH983105 LND983100:LND983105 LWZ983100:LWZ983105 MGV983100:MGV983105 MQR983100:MQR983105 NAN983100:NAN983105 NKJ983100:NKJ983105 NUF983100:NUF983105 OEB983100:OEB983105 ONX983100:ONX983105 OXT983100:OXT983105 PHP983100:PHP983105 PRL983100:PRL983105 QBH983100:QBH983105 QLD983100:QLD983105 QUZ983100:QUZ983105 REV983100:REV983105 ROR983100:ROR983105 RYN983100:RYN983105 SIJ983100:SIJ983105 SSF983100:SSF983105 TCB983100:TCB983105 TLX983100:TLX983105 TVT983100:TVT983105 UFP983100:UFP983105 UPL983100:UPL983105 UZH983100:UZH983105 VJD983100:VJD983105 VSZ983100:VSZ983105 WCV983100:WCV983105 WMR983100:WMR983105 WWN983100:WWN983105 AF26:AF27 KB26:KB27 TX26:TX27 ADT26:ADT27 ANP26:ANP27 AXL26:AXL27 BHH26:BHH27 BRD26:BRD27 CAZ26:CAZ27 CKV26:CKV27 CUR26:CUR27 DEN26:DEN27 DOJ26:DOJ27 DYF26:DYF27 EIB26:EIB27 ERX26:ERX27 FBT26:FBT27 FLP26:FLP27 FVL26:FVL27 GFH26:GFH27 GPD26:GPD27 GYZ26:GYZ27 HIV26:HIV27 HSR26:HSR27 ICN26:ICN27 IMJ26:IMJ27 IWF26:IWF27 JGB26:JGB27 JPX26:JPX27 JZT26:JZT27 KJP26:KJP27 KTL26:KTL27 LDH26:LDH27 LND26:LND27 LWZ26:LWZ27 MGV26:MGV27 MQR26:MQR27 NAN26:NAN27 NKJ26:NKJ27 NUF26:NUF27 OEB26:OEB27 ONX26:ONX27 OXT26:OXT27 PHP26:PHP27 PRL26:PRL27 QBH26:QBH27 QLD26:QLD27 QUZ26:QUZ27 REV26:REV27 ROR26:ROR27 RYN26:RYN27 SIJ26:SIJ27 SSF26:SSF27 TCB26:TCB27 TLX26:TLX27 TVT26:TVT27 UFP26:UFP27 UPL26:UPL27 UZH26:UZH27 VJD26:VJD27 VSZ26:VSZ27 WCV26:WCV27 WMR26:WMR27 WWN26:WWN27 AF65560:AF65561 KB65560:KB65561 TX65560:TX65561 ADT65560:ADT65561 ANP65560:ANP65561 AXL65560:AXL65561 BHH65560:BHH65561 BRD65560:BRD65561 CAZ65560:CAZ65561 CKV65560:CKV65561 CUR65560:CUR65561 DEN65560:DEN65561 DOJ65560:DOJ65561 DYF65560:DYF65561 EIB65560:EIB65561 ERX65560:ERX65561 FBT65560:FBT65561 FLP65560:FLP65561 FVL65560:FVL65561 GFH65560:GFH65561 GPD65560:GPD65561 GYZ65560:GYZ65561 HIV65560:HIV65561 HSR65560:HSR65561 ICN65560:ICN65561 IMJ65560:IMJ65561 IWF65560:IWF65561 JGB65560:JGB65561 JPX65560:JPX65561 JZT65560:JZT65561 KJP65560:KJP65561 KTL65560:KTL65561 LDH65560:LDH65561 LND65560:LND65561 LWZ65560:LWZ65561 MGV65560:MGV65561 MQR65560:MQR65561 NAN65560:NAN65561 NKJ65560:NKJ65561 NUF65560:NUF65561 OEB65560:OEB65561 ONX65560:ONX65561 OXT65560:OXT65561 PHP65560:PHP65561 PRL65560:PRL65561 QBH65560:QBH65561 QLD65560:QLD65561 QUZ65560:QUZ65561 REV65560:REV65561 ROR65560:ROR65561 RYN65560:RYN65561 SIJ65560:SIJ65561 SSF65560:SSF65561 TCB65560:TCB65561 TLX65560:TLX65561 TVT65560:TVT65561 UFP65560:UFP65561 UPL65560:UPL65561 UZH65560:UZH65561 VJD65560:VJD65561 VSZ65560:VSZ65561 WCV65560:WCV65561 WMR65560:WMR65561 WWN65560:WWN65561 AF131096:AF131097 KB131096:KB131097 TX131096:TX131097 ADT131096:ADT131097 ANP131096:ANP131097 AXL131096:AXL131097 BHH131096:BHH131097 BRD131096:BRD131097 CAZ131096:CAZ131097 CKV131096:CKV131097 CUR131096:CUR131097 DEN131096:DEN131097 DOJ131096:DOJ131097 DYF131096:DYF131097 EIB131096:EIB131097 ERX131096:ERX131097 FBT131096:FBT131097 FLP131096:FLP131097 FVL131096:FVL131097 GFH131096:GFH131097 GPD131096:GPD131097 GYZ131096:GYZ131097 HIV131096:HIV131097 HSR131096:HSR131097 ICN131096:ICN131097 IMJ131096:IMJ131097 IWF131096:IWF131097 JGB131096:JGB131097 JPX131096:JPX131097 JZT131096:JZT131097 KJP131096:KJP131097 KTL131096:KTL131097 LDH131096:LDH131097 LND131096:LND131097 LWZ131096:LWZ131097 MGV131096:MGV131097 MQR131096:MQR131097 NAN131096:NAN131097 NKJ131096:NKJ131097 NUF131096:NUF131097 OEB131096:OEB131097 ONX131096:ONX131097 OXT131096:OXT131097 PHP131096:PHP131097 PRL131096:PRL131097 QBH131096:QBH131097 QLD131096:QLD131097 QUZ131096:QUZ131097 REV131096:REV131097 ROR131096:ROR131097 RYN131096:RYN131097 SIJ131096:SIJ131097 SSF131096:SSF131097 TCB131096:TCB131097 TLX131096:TLX131097 TVT131096:TVT131097 UFP131096:UFP131097 UPL131096:UPL131097 UZH131096:UZH131097 VJD131096:VJD131097 VSZ131096:VSZ131097 WCV131096:WCV131097 WMR131096:WMR131097 WWN131096:WWN131097 AF196632:AF196633 KB196632:KB196633 TX196632:TX196633 ADT196632:ADT196633 ANP196632:ANP196633 AXL196632:AXL196633 BHH196632:BHH196633 BRD196632:BRD196633 CAZ196632:CAZ196633 CKV196632:CKV196633 CUR196632:CUR196633 DEN196632:DEN196633 DOJ196632:DOJ196633 DYF196632:DYF196633 EIB196632:EIB196633 ERX196632:ERX196633 FBT196632:FBT196633 FLP196632:FLP196633 FVL196632:FVL196633 GFH196632:GFH196633 GPD196632:GPD196633 GYZ196632:GYZ196633 HIV196632:HIV196633 HSR196632:HSR196633 ICN196632:ICN196633 IMJ196632:IMJ196633 IWF196632:IWF196633 JGB196632:JGB196633 JPX196632:JPX196633 JZT196632:JZT196633 KJP196632:KJP196633 KTL196632:KTL196633 LDH196632:LDH196633 LND196632:LND196633 LWZ196632:LWZ196633 MGV196632:MGV196633 MQR196632:MQR196633 NAN196632:NAN196633 NKJ196632:NKJ196633 NUF196632:NUF196633 OEB196632:OEB196633 ONX196632:ONX196633 OXT196632:OXT196633 PHP196632:PHP196633 PRL196632:PRL196633 QBH196632:QBH196633 QLD196632:QLD196633 QUZ196632:QUZ196633 REV196632:REV196633 ROR196632:ROR196633 RYN196632:RYN196633 SIJ196632:SIJ196633 SSF196632:SSF196633 TCB196632:TCB196633 TLX196632:TLX196633 TVT196632:TVT196633 UFP196632:UFP196633 UPL196632:UPL196633 UZH196632:UZH196633 VJD196632:VJD196633 VSZ196632:VSZ196633 WCV196632:WCV196633 WMR196632:WMR196633 WWN196632:WWN196633 AF262168:AF262169 KB262168:KB262169 TX262168:TX262169 ADT262168:ADT262169 ANP262168:ANP262169 AXL262168:AXL262169 BHH262168:BHH262169 BRD262168:BRD262169 CAZ262168:CAZ262169 CKV262168:CKV262169 CUR262168:CUR262169 DEN262168:DEN262169 DOJ262168:DOJ262169 DYF262168:DYF262169 EIB262168:EIB262169 ERX262168:ERX262169 FBT262168:FBT262169 FLP262168:FLP262169 FVL262168:FVL262169 GFH262168:GFH262169 GPD262168:GPD262169 GYZ262168:GYZ262169 HIV262168:HIV262169 HSR262168:HSR262169 ICN262168:ICN262169 IMJ262168:IMJ262169 IWF262168:IWF262169 JGB262168:JGB262169 JPX262168:JPX262169 JZT262168:JZT262169 KJP262168:KJP262169 KTL262168:KTL262169 LDH262168:LDH262169 LND262168:LND262169 LWZ262168:LWZ262169 MGV262168:MGV262169 MQR262168:MQR262169 NAN262168:NAN262169 NKJ262168:NKJ262169 NUF262168:NUF262169 OEB262168:OEB262169 ONX262168:ONX262169 OXT262168:OXT262169 PHP262168:PHP262169 PRL262168:PRL262169 QBH262168:QBH262169 QLD262168:QLD262169 QUZ262168:QUZ262169 REV262168:REV262169 ROR262168:ROR262169 RYN262168:RYN262169 SIJ262168:SIJ262169 SSF262168:SSF262169 TCB262168:TCB262169 TLX262168:TLX262169 TVT262168:TVT262169 UFP262168:UFP262169 UPL262168:UPL262169 UZH262168:UZH262169 VJD262168:VJD262169 VSZ262168:VSZ262169 WCV262168:WCV262169 WMR262168:WMR262169 WWN262168:WWN262169 AF327704:AF327705 KB327704:KB327705 TX327704:TX327705 ADT327704:ADT327705 ANP327704:ANP327705 AXL327704:AXL327705 BHH327704:BHH327705 BRD327704:BRD327705 CAZ327704:CAZ327705 CKV327704:CKV327705 CUR327704:CUR327705 DEN327704:DEN327705 DOJ327704:DOJ327705 DYF327704:DYF327705 EIB327704:EIB327705 ERX327704:ERX327705 FBT327704:FBT327705 FLP327704:FLP327705 FVL327704:FVL327705 GFH327704:GFH327705 GPD327704:GPD327705 GYZ327704:GYZ327705 HIV327704:HIV327705 HSR327704:HSR327705 ICN327704:ICN327705 IMJ327704:IMJ327705 IWF327704:IWF327705 JGB327704:JGB327705 JPX327704:JPX327705 JZT327704:JZT327705 KJP327704:KJP327705 KTL327704:KTL327705 LDH327704:LDH327705 LND327704:LND327705 LWZ327704:LWZ327705 MGV327704:MGV327705 MQR327704:MQR327705 NAN327704:NAN327705 NKJ327704:NKJ327705 NUF327704:NUF327705 OEB327704:OEB327705 ONX327704:ONX327705 OXT327704:OXT327705 PHP327704:PHP327705 PRL327704:PRL327705 QBH327704:QBH327705 QLD327704:QLD327705 QUZ327704:QUZ327705 REV327704:REV327705 ROR327704:ROR327705 RYN327704:RYN327705 SIJ327704:SIJ327705 SSF327704:SSF327705 TCB327704:TCB327705 TLX327704:TLX327705 TVT327704:TVT327705 UFP327704:UFP327705 UPL327704:UPL327705 UZH327704:UZH327705 VJD327704:VJD327705 VSZ327704:VSZ327705 WCV327704:WCV327705 WMR327704:WMR327705 WWN327704:WWN327705 AF393240:AF393241 KB393240:KB393241 TX393240:TX393241 ADT393240:ADT393241 ANP393240:ANP393241 AXL393240:AXL393241 BHH393240:BHH393241 BRD393240:BRD393241 CAZ393240:CAZ393241 CKV393240:CKV393241 CUR393240:CUR393241 DEN393240:DEN393241 DOJ393240:DOJ393241 DYF393240:DYF393241 EIB393240:EIB393241 ERX393240:ERX393241 FBT393240:FBT393241 FLP393240:FLP393241 FVL393240:FVL393241 GFH393240:GFH393241 GPD393240:GPD393241 GYZ393240:GYZ393241 HIV393240:HIV393241 HSR393240:HSR393241 ICN393240:ICN393241 IMJ393240:IMJ393241 IWF393240:IWF393241 JGB393240:JGB393241 JPX393240:JPX393241 JZT393240:JZT393241 KJP393240:KJP393241 KTL393240:KTL393241 LDH393240:LDH393241 LND393240:LND393241 LWZ393240:LWZ393241 MGV393240:MGV393241 MQR393240:MQR393241 NAN393240:NAN393241 NKJ393240:NKJ393241 NUF393240:NUF393241 OEB393240:OEB393241 ONX393240:ONX393241 OXT393240:OXT393241 PHP393240:PHP393241 PRL393240:PRL393241 QBH393240:QBH393241 QLD393240:QLD393241 QUZ393240:QUZ393241 REV393240:REV393241 ROR393240:ROR393241 RYN393240:RYN393241 SIJ393240:SIJ393241 SSF393240:SSF393241 TCB393240:TCB393241 TLX393240:TLX393241 TVT393240:TVT393241 UFP393240:UFP393241 UPL393240:UPL393241 UZH393240:UZH393241 VJD393240:VJD393241 VSZ393240:VSZ393241 WCV393240:WCV393241 WMR393240:WMR393241 WWN393240:WWN393241 AF458776:AF458777 KB458776:KB458777 TX458776:TX458777 ADT458776:ADT458777 ANP458776:ANP458777 AXL458776:AXL458777 BHH458776:BHH458777 BRD458776:BRD458777 CAZ458776:CAZ458777 CKV458776:CKV458777 CUR458776:CUR458777 DEN458776:DEN458777 DOJ458776:DOJ458777 DYF458776:DYF458777 EIB458776:EIB458777 ERX458776:ERX458777 FBT458776:FBT458777 FLP458776:FLP458777 FVL458776:FVL458777 GFH458776:GFH458777 GPD458776:GPD458777 GYZ458776:GYZ458777 HIV458776:HIV458777 HSR458776:HSR458777 ICN458776:ICN458777 IMJ458776:IMJ458777 IWF458776:IWF458777 JGB458776:JGB458777 JPX458776:JPX458777 JZT458776:JZT458777 KJP458776:KJP458777 KTL458776:KTL458777 LDH458776:LDH458777 LND458776:LND458777 LWZ458776:LWZ458777 MGV458776:MGV458777 MQR458776:MQR458777 NAN458776:NAN458777 NKJ458776:NKJ458777 NUF458776:NUF458777 OEB458776:OEB458777 ONX458776:ONX458777 OXT458776:OXT458777 PHP458776:PHP458777 PRL458776:PRL458777 QBH458776:QBH458777 QLD458776:QLD458777 QUZ458776:QUZ458777 REV458776:REV458777 ROR458776:ROR458777 RYN458776:RYN458777 SIJ458776:SIJ458777 SSF458776:SSF458777 TCB458776:TCB458777 TLX458776:TLX458777 TVT458776:TVT458777 UFP458776:UFP458777 UPL458776:UPL458777 UZH458776:UZH458777 VJD458776:VJD458777 VSZ458776:VSZ458777 WCV458776:WCV458777 WMR458776:WMR458777 WWN458776:WWN458777 AF524312:AF524313 KB524312:KB524313 TX524312:TX524313 ADT524312:ADT524313 ANP524312:ANP524313 AXL524312:AXL524313 BHH524312:BHH524313 BRD524312:BRD524313 CAZ524312:CAZ524313 CKV524312:CKV524313 CUR524312:CUR524313 DEN524312:DEN524313 DOJ524312:DOJ524313 DYF524312:DYF524313 EIB524312:EIB524313 ERX524312:ERX524313 FBT524312:FBT524313 FLP524312:FLP524313 FVL524312:FVL524313 GFH524312:GFH524313 GPD524312:GPD524313 GYZ524312:GYZ524313 HIV524312:HIV524313 HSR524312:HSR524313 ICN524312:ICN524313 IMJ524312:IMJ524313 IWF524312:IWF524313 JGB524312:JGB524313 JPX524312:JPX524313 JZT524312:JZT524313 KJP524312:KJP524313 KTL524312:KTL524313 LDH524312:LDH524313 LND524312:LND524313 LWZ524312:LWZ524313 MGV524312:MGV524313 MQR524312:MQR524313 NAN524312:NAN524313 NKJ524312:NKJ524313 NUF524312:NUF524313 OEB524312:OEB524313 ONX524312:ONX524313 OXT524312:OXT524313 PHP524312:PHP524313 PRL524312:PRL524313 QBH524312:QBH524313 QLD524312:QLD524313 QUZ524312:QUZ524313 REV524312:REV524313 ROR524312:ROR524313 RYN524312:RYN524313 SIJ524312:SIJ524313 SSF524312:SSF524313 TCB524312:TCB524313 TLX524312:TLX524313 TVT524312:TVT524313 UFP524312:UFP524313 UPL524312:UPL524313 UZH524312:UZH524313 VJD524312:VJD524313 VSZ524312:VSZ524313 WCV524312:WCV524313 WMR524312:WMR524313 WWN524312:WWN524313 AF589848:AF589849 KB589848:KB589849 TX589848:TX589849 ADT589848:ADT589849 ANP589848:ANP589849 AXL589848:AXL589849 BHH589848:BHH589849 BRD589848:BRD589849 CAZ589848:CAZ589849 CKV589848:CKV589849 CUR589848:CUR589849 DEN589848:DEN589849 DOJ589848:DOJ589849 DYF589848:DYF589849 EIB589848:EIB589849 ERX589848:ERX589849 FBT589848:FBT589849 FLP589848:FLP589849 FVL589848:FVL589849 GFH589848:GFH589849 GPD589848:GPD589849 GYZ589848:GYZ589849 HIV589848:HIV589849 HSR589848:HSR589849 ICN589848:ICN589849 IMJ589848:IMJ589849 IWF589848:IWF589849 JGB589848:JGB589849 JPX589848:JPX589849 JZT589848:JZT589849 KJP589848:KJP589849 KTL589848:KTL589849 LDH589848:LDH589849 LND589848:LND589849 LWZ589848:LWZ589849 MGV589848:MGV589849 MQR589848:MQR589849 NAN589848:NAN589849 NKJ589848:NKJ589849 NUF589848:NUF589849 OEB589848:OEB589849 ONX589848:ONX589849 OXT589848:OXT589849 PHP589848:PHP589849 PRL589848:PRL589849 QBH589848:QBH589849 QLD589848:QLD589849 QUZ589848:QUZ589849 REV589848:REV589849 ROR589848:ROR589849 RYN589848:RYN589849 SIJ589848:SIJ589849 SSF589848:SSF589849 TCB589848:TCB589849 TLX589848:TLX589849 TVT589848:TVT589849 UFP589848:UFP589849 UPL589848:UPL589849 UZH589848:UZH589849 VJD589848:VJD589849 VSZ589848:VSZ589849 WCV589848:WCV589849 WMR589848:WMR589849 WWN589848:WWN589849 AF655384:AF655385 KB655384:KB655385 TX655384:TX655385 ADT655384:ADT655385 ANP655384:ANP655385 AXL655384:AXL655385 BHH655384:BHH655385 BRD655384:BRD655385 CAZ655384:CAZ655385 CKV655384:CKV655385 CUR655384:CUR655385 DEN655384:DEN655385 DOJ655384:DOJ655385 DYF655384:DYF655385 EIB655384:EIB655385 ERX655384:ERX655385 FBT655384:FBT655385 FLP655384:FLP655385 FVL655384:FVL655385 GFH655384:GFH655385 GPD655384:GPD655385 GYZ655384:GYZ655385 HIV655384:HIV655385 HSR655384:HSR655385 ICN655384:ICN655385 IMJ655384:IMJ655385 IWF655384:IWF655385 JGB655384:JGB655385 JPX655384:JPX655385 JZT655384:JZT655385 KJP655384:KJP655385 KTL655384:KTL655385 LDH655384:LDH655385 LND655384:LND655385 LWZ655384:LWZ655385 MGV655384:MGV655385 MQR655384:MQR655385 NAN655384:NAN655385 NKJ655384:NKJ655385 NUF655384:NUF655385 OEB655384:OEB655385 ONX655384:ONX655385 OXT655384:OXT655385 PHP655384:PHP655385 PRL655384:PRL655385 QBH655384:QBH655385 QLD655384:QLD655385 QUZ655384:QUZ655385 REV655384:REV655385 ROR655384:ROR655385 RYN655384:RYN655385 SIJ655384:SIJ655385 SSF655384:SSF655385 TCB655384:TCB655385 TLX655384:TLX655385 TVT655384:TVT655385 UFP655384:UFP655385 UPL655384:UPL655385 UZH655384:UZH655385 VJD655384:VJD655385 VSZ655384:VSZ655385 WCV655384:WCV655385 WMR655384:WMR655385 WWN655384:WWN655385 AF720920:AF720921 KB720920:KB720921 TX720920:TX720921 ADT720920:ADT720921 ANP720920:ANP720921 AXL720920:AXL720921 BHH720920:BHH720921 BRD720920:BRD720921 CAZ720920:CAZ720921 CKV720920:CKV720921 CUR720920:CUR720921 DEN720920:DEN720921 DOJ720920:DOJ720921 DYF720920:DYF720921 EIB720920:EIB720921 ERX720920:ERX720921 FBT720920:FBT720921 FLP720920:FLP720921 FVL720920:FVL720921 GFH720920:GFH720921 GPD720920:GPD720921 GYZ720920:GYZ720921 HIV720920:HIV720921 HSR720920:HSR720921 ICN720920:ICN720921 IMJ720920:IMJ720921 IWF720920:IWF720921 JGB720920:JGB720921 JPX720920:JPX720921 JZT720920:JZT720921 KJP720920:KJP720921 KTL720920:KTL720921 LDH720920:LDH720921 LND720920:LND720921 LWZ720920:LWZ720921 MGV720920:MGV720921 MQR720920:MQR720921 NAN720920:NAN720921 NKJ720920:NKJ720921 NUF720920:NUF720921 OEB720920:OEB720921 ONX720920:ONX720921 OXT720920:OXT720921 PHP720920:PHP720921 PRL720920:PRL720921 QBH720920:QBH720921 QLD720920:QLD720921 QUZ720920:QUZ720921 REV720920:REV720921 ROR720920:ROR720921 RYN720920:RYN720921 SIJ720920:SIJ720921 SSF720920:SSF720921 TCB720920:TCB720921 TLX720920:TLX720921 TVT720920:TVT720921 UFP720920:UFP720921 UPL720920:UPL720921 UZH720920:UZH720921 VJD720920:VJD720921 VSZ720920:VSZ720921 WCV720920:WCV720921 WMR720920:WMR720921 WWN720920:WWN720921 AF786456:AF786457 KB786456:KB786457 TX786456:TX786457 ADT786456:ADT786457 ANP786456:ANP786457 AXL786456:AXL786457 BHH786456:BHH786457 BRD786456:BRD786457 CAZ786456:CAZ786457 CKV786456:CKV786457 CUR786456:CUR786457 DEN786456:DEN786457 DOJ786456:DOJ786457 DYF786456:DYF786457 EIB786456:EIB786457 ERX786456:ERX786457 FBT786456:FBT786457 FLP786456:FLP786457 FVL786456:FVL786457 GFH786456:GFH786457 GPD786456:GPD786457 GYZ786456:GYZ786457 HIV786456:HIV786457 HSR786456:HSR786457 ICN786456:ICN786457 IMJ786456:IMJ786457 IWF786456:IWF786457 JGB786456:JGB786457 JPX786456:JPX786457 JZT786456:JZT786457 KJP786456:KJP786457 KTL786456:KTL786457 LDH786456:LDH786457 LND786456:LND786457 LWZ786456:LWZ786457 MGV786456:MGV786457 MQR786456:MQR786457 NAN786456:NAN786457 NKJ786456:NKJ786457 NUF786456:NUF786457 OEB786456:OEB786457 ONX786456:ONX786457 OXT786456:OXT786457 PHP786456:PHP786457 PRL786456:PRL786457 QBH786456:QBH786457 QLD786456:QLD786457 QUZ786456:QUZ786457 REV786456:REV786457 ROR786456:ROR786457 RYN786456:RYN786457 SIJ786456:SIJ786457 SSF786456:SSF786457 TCB786456:TCB786457 TLX786456:TLX786457 TVT786456:TVT786457 UFP786456:UFP786457 UPL786456:UPL786457 UZH786456:UZH786457 VJD786456:VJD786457 VSZ786456:VSZ786457 WCV786456:WCV786457 WMR786456:WMR786457 WWN786456:WWN786457 AF851992:AF851993 KB851992:KB851993 TX851992:TX851993 ADT851992:ADT851993 ANP851992:ANP851993 AXL851992:AXL851993 BHH851992:BHH851993 BRD851992:BRD851993 CAZ851992:CAZ851993 CKV851992:CKV851993 CUR851992:CUR851993 DEN851992:DEN851993 DOJ851992:DOJ851993 DYF851992:DYF851993 EIB851992:EIB851993 ERX851992:ERX851993 FBT851992:FBT851993 FLP851992:FLP851993 FVL851992:FVL851993 GFH851992:GFH851993 GPD851992:GPD851993 GYZ851992:GYZ851993 HIV851992:HIV851993 HSR851992:HSR851993 ICN851992:ICN851993 IMJ851992:IMJ851993 IWF851992:IWF851993 JGB851992:JGB851993 JPX851992:JPX851993 JZT851992:JZT851993 KJP851992:KJP851993 KTL851992:KTL851993 LDH851992:LDH851993 LND851992:LND851993 LWZ851992:LWZ851993 MGV851992:MGV851993 MQR851992:MQR851993 NAN851992:NAN851993 NKJ851992:NKJ851993 NUF851992:NUF851993 OEB851992:OEB851993 ONX851992:ONX851993 OXT851992:OXT851993 PHP851992:PHP851993 PRL851992:PRL851993 QBH851992:QBH851993 QLD851992:QLD851993 QUZ851992:QUZ851993 REV851992:REV851993 ROR851992:ROR851993 RYN851992:RYN851993 SIJ851992:SIJ851993 SSF851992:SSF851993 TCB851992:TCB851993 TLX851992:TLX851993 TVT851992:TVT851993 UFP851992:UFP851993 UPL851992:UPL851993 UZH851992:UZH851993 VJD851992:VJD851993 VSZ851992:VSZ851993 WCV851992:WCV851993 WMR851992:WMR851993 WWN851992:WWN851993 AF917528:AF917529 KB917528:KB917529 TX917528:TX917529 ADT917528:ADT917529 ANP917528:ANP917529 AXL917528:AXL917529 BHH917528:BHH917529 BRD917528:BRD917529 CAZ917528:CAZ917529 CKV917528:CKV917529 CUR917528:CUR917529 DEN917528:DEN917529 DOJ917528:DOJ917529 DYF917528:DYF917529 EIB917528:EIB917529 ERX917528:ERX917529 FBT917528:FBT917529 FLP917528:FLP917529 FVL917528:FVL917529 GFH917528:GFH917529 GPD917528:GPD917529 GYZ917528:GYZ917529 HIV917528:HIV917529 HSR917528:HSR917529 ICN917528:ICN917529 IMJ917528:IMJ917529 IWF917528:IWF917529 JGB917528:JGB917529 JPX917528:JPX917529 JZT917528:JZT917529 KJP917528:KJP917529 KTL917528:KTL917529 LDH917528:LDH917529 LND917528:LND917529 LWZ917528:LWZ917529 MGV917528:MGV917529 MQR917528:MQR917529 NAN917528:NAN917529 NKJ917528:NKJ917529 NUF917528:NUF917529 OEB917528:OEB917529 ONX917528:ONX917529 OXT917528:OXT917529 PHP917528:PHP917529 PRL917528:PRL917529 QBH917528:QBH917529 QLD917528:QLD917529 QUZ917528:QUZ917529 REV917528:REV917529 ROR917528:ROR917529 RYN917528:RYN917529 SIJ917528:SIJ917529 SSF917528:SSF917529 TCB917528:TCB917529 TLX917528:TLX917529 TVT917528:TVT917529 UFP917528:UFP917529 UPL917528:UPL917529 UZH917528:UZH917529 VJD917528:VJD917529 VSZ917528:VSZ917529 WCV917528:WCV917529 WMR917528:WMR917529 WWN917528:WWN917529 AF983064:AF983065 KB983064:KB983065 TX983064:TX983065 ADT983064:ADT983065 ANP983064:ANP983065 AXL983064:AXL983065 BHH983064:BHH983065 BRD983064:BRD983065 CAZ983064:CAZ983065 CKV983064:CKV983065 CUR983064:CUR983065 DEN983064:DEN983065 DOJ983064:DOJ983065 DYF983064:DYF983065 EIB983064:EIB983065 ERX983064:ERX983065 FBT983064:FBT983065 FLP983064:FLP983065 FVL983064:FVL983065 GFH983064:GFH983065 GPD983064:GPD983065 GYZ983064:GYZ983065 HIV983064:HIV983065 HSR983064:HSR983065 ICN983064:ICN983065 IMJ983064:IMJ983065 IWF983064:IWF983065 JGB983064:JGB983065 JPX983064:JPX983065 JZT983064:JZT983065 KJP983064:KJP983065 KTL983064:KTL983065 LDH983064:LDH983065 LND983064:LND983065 LWZ983064:LWZ983065 MGV983064:MGV983065 MQR983064:MQR983065 NAN983064:NAN983065 NKJ983064:NKJ983065 NUF983064:NUF983065 OEB983064:OEB983065 ONX983064:ONX983065 OXT983064:OXT983065 PHP983064:PHP983065 PRL983064:PRL983065 QBH983064:QBH983065 QLD983064:QLD983065 QUZ983064:QUZ983065 REV983064:REV983065 ROR983064:ROR983065 RYN983064:RYN983065 SIJ983064:SIJ983065 SSF983064:SSF983065 TCB983064:TCB983065 TLX983064:TLX983065 TVT983064:TVT983065 UFP983064:UFP983065 UPL983064:UPL983065 UZH983064:UZH983065 VJD983064:VJD983065 VSZ983064:VSZ983065 WCV983064:WCV983065 WMR983064:WMR983065 WWN983064:WWN983065 AD41 JZ41 TV41 ADR41 ANN41 AXJ41 BHF41 BRB41 CAX41 CKT41 CUP41 DEL41 DOH41 DYD41 EHZ41 ERV41 FBR41 FLN41 FVJ41 GFF41 GPB41 GYX41 HIT41 HSP41 ICL41 IMH41 IWD41 JFZ41 JPV41 JZR41 KJN41 KTJ41 LDF41 LNB41 LWX41 MGT41 MQP41 NAL41 NKH41 NUD41 ODZ41 ONV41 OXR41 PHN41 PRJ41 QBF41 QLB41 QUX41 RET41 ROP41 RYL41 SIH41 SSD41 TBZ41 TLV41 TVR41 UFN41 UPJ41 UZF41 VJB41 VSX41 WCT41 WMP41 WWL41 AD65575 JZ65575 TV65575 ADR65575 ANN65575 AXJ65575 BHF65575 BRB65575 CAX65575 CKT65575 CUP65575 DEL65575 DOH65575 DYD65575 EHZ65575 ERV65575 FBR65575 FLN65575 FVJ65575 GFF65575 GPB65575 GYX65575 HIT65575 HSP65575 ICL65575 IMH65575 IWD65575 JFZ65575 JPV65575 JZR65575 KJN65575 KTJ65575 LDF65575 LNB65575 LWX65575 MGT65575 MQP65575 NAL65575 NKH65575 NUD65575 ODZ65575 ONV65575 OXR65575 PHN65575 PRJ65575 QBF65575 QLB65575 QUX65575 RET65575 ROP65575 RYL65575 SIH65575 SSD65575 TBZ65575 TLV65575 TVR65575 UFN65575 UPJ65575 UZF65575 VJB65575 VSX65575 WCT65575 WMP65575 WWL65575 AD131111 JZ131111 TV131111 ADR131111 ANN131111 AXJ131111 BHF131111 BRB131111 CAX131111 CKT131111 CUP131111 DEL131111 DOH131111 DYD131111 EHZ131111 ERV131111 FBR131111 FLN131111 FVJ131111 GFF131111 GPB131111 GYX131111 HIT131111 HSP131111 ICL131111 IMH131111 IWD131111 JFZ131111 JPV131111 JZR131111 KJN131111 KTJ131111 LDF131111 LNB131111 LWX131111 MGT131111 MQP131111 NAL131111 NKH131111 NUD131111 ODZ131111 ONV131111 OXR131111 PHN131111 PRJ131111 QBF131111 QLB131111 QUX131111 RET131111 ROP131111 RYL131111 SIH131111 SSD131111 TBZ131111 TLV131111 TVR131111 UFN131111 UPJ131111 UZF131111 VJB131111 VSX131111 WCT131111 WMP131111 WWL131111 AD196647 JZ196647 TV196647 ADR196647 ANN196647 AXJ196647 BHF196647 BRB196647 CAX196647 CKT196647 CUP196647 DEL196647 DOH196647 DYD196647 EHZ196647 ERV196647 FBR196647 FLN196647 FVJ196647 GFF196647 GPB196647 GYX196647 HIT196647 HSP196647 ICL196647 IMH196647 IWD196647 JFZ196647 JPV196647 JZR196647 KJN196647 KTJ196647 LDF196647 LNB196647 LWX196647 MGT196647 MQP196647 NAL196647 NKH196647 NUD196647 ODZ196647 ONV196647 OXR196647 PHN196647 PRJ196647 QBF196647 QLB196647 QUX196647 RET196647 ROP196647 RYL196647 SIH196647 SSD196647 TBZ196647 TLV196647 TVR196647 UFN196647 UPJ196647 UZF196647 VJB196647 VSX196647 WCT196647 WMP196647 WWL196647 AD262183 JZ262183 TV262183 ADR262183 ANN262183 AXJ262183 BHF262183 BRB262183 CAX262183 CKT262183 CUP262183 DEL262183 DOH262183 DYD262183 EHZ262183 ERV262183 FBR262183 FLN262183 FVJ262183 GFF262183 GPB262183 GYX262183 HIT262183 HSP262183 ICL262183 IMH262183 IWD262183 JFZ262183 JPV262183 JZR262183 KJN262183 KTJ262183 LDF262183 LNB262183 LWX262183 MGT262183 MQP262183 NAL262183 NKH262183 NUD262183 ODZ262183 ONV262183 OXR262183 PHN262183 PRJ262183 QBF262183 QLB262183 QUX262183 RET262183 ROP262183 RYL262183 SIH262183 SSD262183 TBZ262183 TLV262183 TVR262183 UFN262183 UPJ262183 UZF262183 VJB262183 VSX262183 WCT262183 WMP262183 WWL262183 AD327719 JZ327719 TV327719 ADR327719 ANN327719 AXJ327719 BHF327719 BRB327719 CAX327719 CKT327719 CUP327719 DEL327719 DOH327719 DYD327719 EHZ327719 ERV327719 FBR327719 FLN327719 FVJ327719 GFF327719 GPB327719 GYX327719 HIT327719 HSP327719 ICL327719 IMH327719 IWD327719 JFZ327719 JPV327719 JZR327719 KJN327719 KTJ327719 LDF327719 LNB327719 LWX327719 MGT327719 MQP327719 NAL327719 NKH327719 NUD327719 ODZ327719 ONV327719 OXR327719 PHN327719 PRJ327719 QBF327719 QLB327719 QUX327719 RET327719 ROP327719 RYL327719 SIH327719 SSD327719 TBZ327719 TLV327719 TVR327719 UFN327719 UPJ327719 UZF327719 VJB327719 VSX327719 WCT327719 WMP327719 WWL327719 AD393255 JZ393255 TV393255 ADR393255 ANN393255 AXJ393255 BHF393255 BRB393255 CAX393255 CKT393255 CUP393255 DEL393255 DOH393255 DYD393255 EHZ393255 ERV393255 FBR393255 FLN393255 FVJ393255 GFF393255 GPB393255 GYX393255 HIT393255 HSP393255 ICL393255 IMH393255 IWD393255 JFZ393255 JPV393255 JZR393255 KJN393255 KTJ393255 LDF393255 LNB393255 LWX393255 MGT393255 MQP393255 NAL393255 NKH393255 NUD393255 ODZ393255 ONV393255 OXR393255 PHN393255 PRJ393255 QBF393255 QLB393255 QUX393255 RET393255 ROP393255 RYL393255 SIH393255 SSD393255 TBZ393255 TLV393255 TVR393255 UFN393255 UPJ393255 UZF393255 VJB393255 VSX393255 WCT393255 WMP393255 WWL393255 AD458791 JZ458791 TV458791 ADR458791 ANN458791 AXJ458791 BHF458791 BRB458791 CAX458791 CKT458791 CUP458791 DEL458791 DOH458791 DYD458791 EHZ458791 ERV458791 FBR458791 FLN458791 FVJ458791 GFF458791 GPB458791 GYX458791 HIT458791 HSP458791 ICL458791 IMH458791 IWD458791 JFZ458791 JPV458791 JZR458791 KJN458791 KTJ458791 LDF458791 LNB458791 LWX458791 MGT458791 MQP458791 NAL458791 NKH458791 NUD458791 ODZ458791 ONV458791 OXR458791 PHN458791 PRJ458791 QBF458791 QLB458791 QUX458791 RET458791 ROP458791 RYL458791 SIH458791 SSD458791 TBZ458791 TLV458791 TVR458791 UFN458791 UPJ458791 UZF458791 VJB458791 VSX458791 WCT458791 WMP458791 WWL458791 AD524327 JZ524327 TV524327 ADR524327 ANN524327 AXJ524327 BHF524327 BRB524327 CAX524327 CKT524327 CUP524327 DEL524327 DOH524327 DYD524327 EHZ524327 ERV524327 FBR524327 FLN524327 FVJ524327 GFF524327 GPB524327 GYX524327 HIT524327 HSP524327 ICL524327 IMH524327 IWD524327 JFZ524327 JPV524327 JZR524327 KJN524327 KTJ524327 LDF524327 LNB524327 LWX524327 MGT524327 MQP524327 NAL524327 NKH524327 NUD524327 ODZ524327 ONV524327 OXR524327 PHN524327 PRJ524327 QBF524327 QLB524327 QUX524327 RET524327 ROP524327 RYL524327 SIH524327 SSD524327 TBZ524327 TLV524327 TVR524327 UFN524327 UPJ524327 UZF524327 VJB524327 VSX524327 WCT524327 WMP524327 WWL524327 AD589863 JZ589863 TV589863 ADR589863 ANN589863 AXJ589863 BHF589863 BRB589863 CAX589863 CKT589863 CUP589863 DEL589863 DOH589863 DYD589863 EHZ589863 ERV589863 FBR589863 FLN589863 FVJ589863 GFF589863 GPB589863 GYX589863 HIT589863 HSP589863 ICL589863 IMH589863 IWD589863 JFZ589863 JPV589863 JZR589863 KJN589863 KTJ589863 LDF589863 LNB589863 LWX589863 MGT589863 MQP589863 NAL589863 NKH589863 NUD589863 ODZ589863 ONV589863 OXR589863 PHN589863 PRJ589863 QBF589863 QLB589863 QUX589863 RET589863 ROP589863 RYL589863 SIH589863 SSD589863 TBZ589863 TLV589863 TVR589863 UFN589863 UPJ589863 UZF589863 VJB589863 VSX589863 WCT589863 WMP589863 WWL589863 AD655399 JZ655399 TV655399 ADR655399 ANN655399 AXJ655399 BHF655399 BRB655399 CAX655399 CKT655399 CUP655399 DEL655399 DOH655399 DYD655399 EHZ655399 ERV655399 FBR655399 FLN655399 FVJ655399 GFF655399 GPB655399 GYX655399 HIT655399 HSP655399 ICL655399 IMH655399 IWD655399 JFZ655399 JPV655399 JZR655399 KJN655399 KTJ655399 LDF655399 LNB655399 LWX655399 MGT655399 MQP655399 NAL655399 NKH655399 NUD655399 ODZ655399 ONV655399 OXR655399 PHN655399 PRJ655399 QBF655399 QLB655399 QUX655399 RET655399 ROP655399 RYL655399 SIH655399 SSD655399 TBZ655399 TLV655399 TVR655399 UFN655399 UPJ655399 UZF655399 VJB655399 VSX655399 WCT655399 WMP655399 WWL655399 AD720935 JZ720935 TV720935 ADR720935 ANN720935 AXJ720935 BHF720935 BRB720935 CAX720935 CKT720935 CUP720935 DEL720935 DOH720935 DYD720935 EHZ720935 ERV720935 FBR720935 FLN720935 FVJ720935 GFF720935 GPB720935 GYX720935 HIT720935 HSP720935 ICL720935 IMH720935 IWD720935 JFZ720935 JPV720935 JZR720935 KJN720935 KTJ720935 LDF720935 LNB720935 LWX720935 MGT720935 MQP720935 NAL720935 NKH720935 NUD720935 ODZ720935 ONV720935 OXR720935 PHN720935 PRJ720935 QBF720935 QLB720935 QUX720935 RET720935 ROP720935 RYL720935 SIH720935 SSD720935 TBZ720935 TLV720935 TVR720935 UFN720935 UPJ720935 UZF720935 VJB720935 VSX720935 WCT720935 WMP720935 WWL720935 AD786471 JZ786471 TV786471 ADR786471 ANN786471 AXJ786471 BHF786471 BRB786471 CAX786471 CKT786471 CUP786471 DEL786471 DOH786471 DYD786471 EHZ786471 ERV786471 FBR786471 FLN786471 FVJ786471 GFF786471 GPB786471 GYX786471 HIT786471 HSP786471 ICL786471 IMH786471 IWD786471 JFZ786471 JPV786471 JZR786471 KJN786471 KTJ786471 LDF786471 LNB786471 LWX786471 MGT786471 MQP786471 NAL786471 NKH786471 NUD786471 ODZ786471 ONV786471 OXR786471 PHN786471 PRJ786471 QBF786471 QLB786471 QUX786471 RET786471 ROP786471 RYL786471 SIH786471 SSD786471 TBZ786471 TLV786471 TVR786471 UFN786471 UPJ786471 UZF786471 VJB786471 VSX786471 WCT786471 WMP786471 WWL786471 AD852007 JZ852007 TV852007 ADR852007 ANN852007 AXJ852007 BHF852007 BRB852007 CAX852007 CKT852007 CUP852007 DEL852007 DOH852007 DYD852007 EHZ852007 ERV852007 FBR852007 FLN852007 FVJ852007 GFF852007 GPB852007 GYX852007 HIT852007 HSP852007 ICL852007 IMH852007 IWD852007 JFZ852007 JPV852007 JZR852007 KJN852007 KTJ852007 LDF852007 LNB852007 LWX852007 MGT852007 MQP852007 NAL852007 NKH852007 NUD852007 ODZ852007 ONV852007 OXR852007 PHN852007 PRJ852007 QBF852007 QLB852007 QUX852007 RET852007 ROP852007 RYL852007 SIH852007 SSD852007 TBZ852007 TLV852007 TVR852007 UFN852007 UPJ852007 UZF852007 VJB852007 VSX852007 WCT852007 WMP852007 WWL852007 AD917543 JZ917543 TV917543 ADR917543 ANN917543 AXJ917543 BHF917543 BRB917543 CAX917543 CKT917543 CUP917543 DEL917543 DOH917543 DYD917543 EHZ917543 ERV917543 FBR917543 FLN917543 FVJ917543 GFF917543 GPB917543 GYX917543 HIT917543 HSP917543 ICL917543 IMH917543 IWD917543 JFZ917543 JPV917543 JZR917543 KJN917543 KTJ917543 LDF917543 LNB917543 LWX917543 MGT917543 MQP917543 NAL917543 NKH917543 NUD917543 ODZ917543 ONV917543 OXR917543 PHN917543 PRJ917543 QBF917543 QLB917543 QUX917543 RET917543 ROP917543 RYL917543 SIH917543 SSD917543 TBZ917543 TLV917543 TVR917543 UFN917543 UPJ917543 UZF917543 VJB917543 VSX917543 WCT917543 WMP917543 WWL917543 AD983079 JZ983079 TV983079 ADR983079 ANN983079 AXJ983079 BHF983079 BRB983079 CAX983079 CKT983079 CUP983079 DEL983079 DOH983079 DYD983079 EHZ983079 ERV983079 FBR983079 FLN983079 FVJ983079 GFF983079 GPB983079 GYX983079 HIT983079 HSP983079 ICL983079 IMH983079 IWD983079 JFZ983079 JPV983079 JZR983079 KJN983079 KTJ983079 LDF983079 LNB983079 LWX983079 MGT983079 MQP983079 NAL983079 NKH983079 NUD983079 ODZ983079 ONV983079 OXR983079 PHN983079 PRJ983079 QBF983079 QLB983079 QUX983079 RET983079 ROP983079 RYL983079 SIH983079 SSD983079 TBZ983079 TLV983079 TVR983079 UFN983079 UPJ983079 UZF983079 VJB983079 VSX983079 WCT983079 WMP983079 WWL983079 AF36:AF39 KB36:KB39 TX36:TX39 ADT36:ADT39 ANP36:ANP39 AXL36:AXL39 BHH36:BHH39 BRD36:BRD39 CAZ36:CAZ39 CKV36:CKV39 CUR36:CUR39 DEN36:DEN39 DOJ36:DOJ39 DYF36:DYF39 EIB36:EIB39 ERX36:ERX39 FBT36:FBT39 FLP36:FLP39 FVL36:FVL39 GFH36:GFH39 GPD36:GPD39 GYZ36:GYZ39 HIV36:HIV39 HSR36:HSR39 ICN36:ICN39 IMJ36:IMJ39 IWF36:IWF39 JGB36:JGB39 JPX36:JPX39 JZT36:JZT39 KJP36:KJP39 KTL36:KTL39 LDH36:LDH39 LND36:LND39 LWZ36:LWZ39 MGV36:MGV39 MQR36:MQR39 NAN36:NAN39 NKJ36:NKJ39 NUF36:NUF39 OEB36:OEB39 ONX36:ONX39 OXT36:OXT39 PHP36:PHP39 PRL36:PRL39 QBH36:QBH39 QLD36:QLD39 QUZ36:QUZ39 REV36:REV39 ROR36:ROR39 RYN36:RYN39 SIJ36:SIJ39 SSF36:SSF39 TCB36:TCB39 TLX36:TLX39 TVT36:TVT39 UFP36:UFP39 UPL36:UPL39 UZH36:UZH39 VJD36:VJD39 VSZ36:VSZ39 WCV36:WCV39 WMR36:WMR39 WWN36:WWN39 AF65570:AF65573 KB65570:KB65573 TX65570:TX65573 ADT65570:ADT65573 ANP65570:ANP65573 AXL65570:AXL65573 BHH65570:BHH65573 BRD65570:BRD65573 CAZ65570:CAZ65573 CKV65570:CKV65573 CUR65570:CUR65573 DEN65570:DEN65573 DOJ65570:DOJ65573 DYF65570:DYF65573 EIB65570:EIB65573 ERX65570:ERX65573 FBT65570:FBT65573 FLP65570:FLP65573 FVL65570:FVL65573 GFH65570:GFH65573 GPD65570:GPD65573 GYZ65570:GYZ65573 HIV65570:HIV65573 HSR65570:HSR65573 ICN65570:ICN65573 IMJ65570:IMJ65573 IWF65570:IWF65573 JGB65570:JGB65573 JPX65570:JPX65573 JZT65570:JZT65573 KJP65570:KJP65573 KTL65570:KTL65573 LDH65570:LDH65573 LND65570:LND65573 LWZ65570:LWZ65573 MGV65570:MGV65573 MQR65570:MQR65573 NAN65570:NAN65573 NKJ65570:NKJ65573 NUF65570:NUF65573 OEB65570:OEB65573 ONX65570:ONX65573 OXT65570:OXT65573 PHP65570:PHP65573 PRL65570:PRL65573 QBH65570:QBH65573 QLD65570:QLD65573 QUZ65570:QUZ65573 REV65570:REV65573 ROR65570:ROR65573 RYN65570:RYN65573 SIJ65570:SIJ65573 SSF65570:SSF65573 TCB65570:TCB65573 TLX65570:TLX65573 TVT65570:TVT65573 UFP65570:UFP65573 UPL65570:UPL65573 UZH65570:UZH65573 VJD65570:VJD65573 VSZ65570:VSZ65573 WCV65570:WCV65573 WMR65570:WMR65573 WWN65570:WWN65573 AF131106:AF131109 KB131106:KB131109 TX131106:TX131109 ADT131106:ADT131109 ANP131106:ANP131109 AXL131106:AXL131109 BHH131106:BHH131109 BRD131106:BRD131109 CAZ131106:CAZ131109 CKV131106:CKV131109 CUR131106:CUR131109 DEN131106:DEN131109 DOJ131106:DOJ131109 DYF131106:DYF131109 EIB131106:EIB131109 ERX131106:ERX131109 FBT131106:FBT131109 FLP131106:FLP131109 FVL131106:FVL131109 GFH131106:GFH131109 GPD131106:GPD131109 GYZ131106:GYZ131109 HIV131106:HIV131109 HSR131106:HSR131109 ICN131106:ICN131109 IMJ131106:IMJ131109 IWF131106:IWF131109 JGB131106:JGB131109 JPX131106:JPX131109 JZT131106:JZT131109 KJP131106:KJP131109 KTL131106:KTL131109 LDH131106:LDH131109 LND131106:LND131109 LWZ131106:LWZ131109 MGV131106:MGV131109 MQR131106:MQR131109 NAN131106:NAN131109 NKJ131106:NKJ131109 NUF131106:NUF131109 OEB131106:OEB131109 ONX131106:ONX131109 OXT131106:OXT131109 PHP131106:PHP131109 PRL131106:PRL131109 QBH131106:QBH131109 QLD131106:QLD131109 QUZ131106:QUZ131109 REV131106:REV131109 ROR131106:ROR131109 RYN131106:RYN131109 SIJ131106:SIJ131109 SSF131106:SSF131109 TCB131106:TCB131109 TLX131106:TLX131109 TVT131106:TVT131109 UFP131106:UFP131109 UPL131106:UPL131109 UZH131106:UZH131109 VJD131106:VJD131109 VSZ131106:VSZ131109 WCV131106:WCV131109 WMR131106:WMR131109 WWN131106:WWN131109 AF196642:AF196645 KB196642:KB196645 TX196642:TX196645 ADT196642:ADT196645 ANP196642:ANP196645 AXL196642:AXL196645 BHH196642:BHH196645 BRD196642:BRD196645 CAZ196642:CAZ196645 CKV196642:CKV196645 CUR196642:CUR196645 DEN196642:DEN196645 DOJ196642:DOJ196645 DYF196642:DYF196645 EIB196642:EIB196645 ERX196642:ERX196645 FBT196642:FBT196645 FLP196642:FLP196645 FVL196642:FVL196645 GFH196642:GFH196645 GPD196642:GPD196645 GYZ196642:GYZ196645 HIV196642:HIV196645 HSR196642:HSR196645 ICN196642:ICN196645 IMJ196642:IMJ196645 IWF196642:IWF196645 JGB196642:JGB196645 JPX196642:JPX196645 JZT196642:JZT196645 KJP196642:KJP196645 KTL196642:KTL196645 LDH196642:LDH196645 LND196642:LND196645 LWZ196642:LWZ196645 MGV196642:MGV196645 MQR196642:MQR196645 NAN196642:NAN196645 NKJ196642:NKJ196645 NUF196642:NUF196645 OEB196642:OEB196645 ONX196642:ONX196645 OXT196642:OXT196645 PHP196642:PHP196645 PRL196642:PRL196645 QBH196642:QBH196645 QLD196642:QLD196645 QUZ196642:QUZ196645 REV196642:REV196645 ROR196642:ROR196645 RYN196642:RYN196645 SIJ196642:SIJ196645 SSF196642:SSF196645 TCB196642:TCB196645 TLX196642:TLX196645 TVT196642:TVT196645 UFP196642:UFP196645 UPL196642:UPL196645 UZH196642:UZH196645 VJD196642:VJD196645 VSZ196642:VSZ196645 WCV196642:WCV196645 WMR196642:WMR196645 WWN196642:WWN196645 AF262178:AF262181 KB262178:KB262181 TX262178:TX262181 ADT262178:ADT262181 ANP262178:ANP262181 AXL262178:AXL262181 BHH262178:BHH262181 BRD262178:BRD262181 CAZ262178:CAZ262181 CKV262178:CKV262181 CUR262178:CUR262181 DEN262178:DEN262181 DOJ262178:DOJ262181 DYF262178:DYF262181 EIB262178:EIB262181 ERX262178:ERX262181 FBT262178:FBT262181 FLP262178:FLP262181 FVL262178:FVL262181 GFH262178:GFH262181 GPD262178:GPD262181 GYZ262178:GYZ262181 HIV262178:HIV262181 HSR262178:HSR262181 ICN262178:ICN262181 IMJ262178:IMJ262181 IWF262178:IWF262181 JGB262178:JGB262181 JPX262178:JPX262181 JZT262178:JZT262181 KJP262178:KJP262181 KTL262178:KTL262181 LDH262178:LDH262181 LND262178:LND262181 LWZ262178:LWZ262181 MGV262178:MGV262181 MQR262178:MQR262181 NAN262178:NAN262181 NKJ262178:NKJ262181 NUF262178:NUF262181 OEB262178:OEB262181 ONX262178:ONX262181 OXT262178:OXT262181 PHP262178:PHP262181 PRL262178:PRL262181 QBH262178:QBH262181 QLD262178:QLD262181 QUZ262178:QUZ262181 REV262178:REV262181 ROR262178:ROR262181 RYN262178:RYN262181 SIJ262178:SIJ262181 SSF262178:SSF262181 TCB262178:TCB262181 TLX262178:TLX262181 TVT262178:TVT262181 UFP262178:UFP262181 UPL262178:UPL262181 UZH262178:UZH262181 VJD262178:VJD262181 VSZ262178:VSZ262181 WCV262178:WCV262181 WMR262178:WMR262181 WWN262178:WWN262181 AF327714:AF327717 KB327714:KB327717 TX327714:TX327717 ADT327714:ADT327717 ANP327714:ANP327717 AXL327714:AXL327717 BHH327714:BHH327717 BRD327714:BRD327717 CAZ327714:CAZ327717 CKV327714:CKV327717 CUR327714:CUR327717 DEN327714:DEN327717 DOJ327714:DOJ327717 DYF327714:DYF327717 EIB327714:EIB327717 ERX327714:ERX327717 FBT327714:FBT327717 FLP327714:FLP327717 FVL327714:FVL327717 GFH327714:GFH327717 GPD327714:GPD327717 GYZ327714:GYZ327717 HIV327714:HIV327717 HSR327714:HSR327717 ICN327714:ICN327717 IMJ327714:IMJ327717 IWF327714:IWF327717 JGB327714:JGB327717 JPX327714:JPX327717 JZT327714:JZT327717 KJP327714:KJP327717 KTL327714:KTL327717 LDH327714:LDH327717 LND327714:LND327717 LWZ327714:LWZ327717 MGV327714:MGV327717 MQR327714:MQR327717 NAN327714:NAN327717 NKJ327714:NKJ327717 NUF327714:NUF327717 OEB327714:OEB327717 ONX327714:ONX327717 OXT327714:OXT327717 PHP327714:PHP327717 PRL327714:PRL327717 QBH327714:QBH327717 QLD327714:QLD327717 QUZ327714:QUZ327717 REV327714:REV327717 ROR327714:ROR327717 RYN327714:RYN327717 SIJ327714:SIJ327717 SSF327714:SSF327717 TCB327714:TCB327717 TLX327714:TLX327717 TVT327714:TVT327717 UFP327714:UFP327717 UPL327714:UPL327717 UZH327714:UZH327717 VJD327714:VJD327717 VSZ327714:VSZ327717 WCV327714:WCV327717 WMR327714:WMR327717 WWN327714:WWN327717 AF393250:AF393253 KB393250:KB393253 TX393250:TX393253 ADT393250:ADT393253 ANP393250:ANP393253 AXL393250:AXL393253 BHH393250:BHH393253 BRD393250:BRD393253 CAZ393250:CAZ393253 CKV393250:CKV393253 CUR393250:CUR393253 DEN393250:DEN393253 DOJ393250:DOJ393253 DYF393250:DYF393253 EIB393250:EIB393253 ERX393250:ERX393253 FBT393250:FBT393253 FLP393250:FLP393253 FVL393250:FVL393253 GFH393250:GFH393253 GPD393250:GPD393253 GYZ393250:GYZ393253 HIV393250:HIV393253 HSR393250:HSR393253 ICN393250:ICN393253 IMJ393250:IMJ393253 IWF393250:IWF393253 JGB393250:JGB393253 JPX393250:JPX393253 JZT393250:JZT393253 KJP393250:KJP393253 KTL393250:KTL393253 LDH393250:LDH393253 LND393250:LND393253 LWZ393250:LWZ393253 MGV393250:MGV393253 MQR393250:MQR393253 NAN393250:NAN393253 NKJ393250:NKJ393253 NUF393250:NUF393253 OEB393250:OEB393253 ONX393250:ONX393253 OXT393250:OXT393253 PHP393250:PHP393253 PRL393250:PRL393253 QBH393250:QBH393253 QLD393250:QLD393253 QUZ393250:QUZ393253 REV393250:REV393253 ROR393250:ROR393253 RYN393250:RYN393253 SIJ393250:SIJ393253 SSF393250:SSF393253 TCB393250:TCB393253 TLX393250:TLX393253 TVT393250:TVT393253 UFP393250:UFP393253 UPL393250:UPL393253 UZH393250:UZH393253 VJD393250:VJD393253 VSZ393250:VSZ393253 WCV393250:WCV393253 WMR393250:WMR393253 WWN393250:WWN393253 AF458786:AF458789 KB458786:KB458789 TX458786:TX458789 ADT458786:ADT458789 ANP458786:ANP458789 AXL458786:AXL458789 BHH458786:BHH458789 BRD458786:BRD458789 CAZ458786:CAZ458789 CKV458786:CKV458789 CUR458786:CUR458789 DEN458786:DEN458789 DOJ458786:DOJ458789 DYF458786:DYF458789 EIB458786:EIB458789 ERX458786:ERX458789 FBT458786:FBT458789 FLP458786:FLP458789 FVL458786:FVL458789 GFH458786:GFH458789 GPD458786:GPD458789 GYZ458786:GYZ458789 HIV458786:HIV458789 HSR458786:HSR458789 ICN458786:ICN458789 IMJ458786:IMJ458789 IWF458786:IWF458789 JGB458786:JGB458789 JPX458786:JPX458789 JZT458786:JZT458789 KJP458786:KJP458789 KTL458786:KTL458789 LDH458786:LDH458789 LND458786:LND458789 LWZ458786:LWZ458789 MGV458786:MGV458789 MQR458786:MQR458789 NAN458786:NAN458789 NKJ458786:NKJ458789 NUF458786:NUF458789 OEB458786:OEB458789 ONX458786:ONX458789 OXT458786:OXT458789 PHP458786:PHP458789 PRL458786:PRL458789 QBH458786:QBH458789 QLD458786:QLD458789 QUZ458786:QUZ458789 REV458786:REV458789 ROR458786:ROR458789 RYN458786:RYN458789 SIJ458786:SIJ458789 SSF458786:SSF458789 TCB458786:TCB458789 TLX458786:TLX458789 TVT458786:TVT458789 UFP458786:UFP458789 UPL458786:UPL458789 UZH458786:UZH458789 VJD458786:VJD458789 VSZ458786:VSZ458789 WCV458786:WCV458789 WMR458786:WMR458789 WWN458786:WWN458789 AF524322:AF524325 KB524322:KB524325 TX524322:TX524325 ADT524322:ADT524325 ANP524322:ANP524325 AXL524322:AXL524325 BHH524322:BHH524325 BRD524322:BRD524325 CAZ524322:CAZ524325 CKV524322:CKV524325 CUR524322:CUR524325 DEN524322:DEN524325 DOJ524322:DOJ524325 DYF524322:DYF524325 EIB524322:EIB524325 ERX524322:ERX524325 FBT524322:FBT524325 FLP524322:FLP524325 FVL524322:FVL524325 GFH524322:GFH524325 GPD524322:GPD524325 GYZ524322:GYZ524325 HIV524322:HIV524325 HSR524322:HSR524325 ICN524322:ICN524325 IMJ524322:IMJ524325 IWF524322:IWF524325 JGB524322:JGB524325 JPX524322:JPX524325 JZT524322:JZT524325 KJP524322:KJP524325 KTL524322:KTL524325 LDH524322:LDH524325 LND524322:LND524325 LWZ524322:LWZ524325 MGV524322:MGV524325 MQR524322:MQR524325 NAN524322:NAN524325 NKJ524322:NKJ524325 NUF524322:NUF524325 OEB524322:OEB524325 ONX524322:ONX524325 OXT524322:OXT524325 PHP524322:PHP524325 PRL524322:PRL524325 QBH524322:QBH524325 QLD524322:QLD524325 QUZ524322:QUZ524325 REV524322:REV524325 ROR524322:ROR524325 RYN524322:RYN524325 SIJ524322:SIJ524325 SSF524322:SSF524325 TCB524322:TCB524325 TLX524322:TLX524325 TVT524322:TVT524325 UFP524322:UFP524325 UPL524322:UPL524325 UZH524322:UZH524325 VJD524322:VJD524325 VSZ524322:VSZ524325 WCV524322:WCV524325 WMR524322:WMR524325 WWN524322:WWN524325 AF589858:AF589861 KB589858:KB589861 TX589858:TX589861 ADT589858:ADT589861 ANP589858:ANP589861 AXL589858:AXL589861 BHH589858:BHH589861 BRD589858:BRD589861 CAZ589858:CAZ589861 CKV589858:CKV589861 CUR589858:CUR589861 DEN589858:DEN589861 DOJ589858:DOJ589861 DYF589858:DYF589861 EIB589858:EIB589861 ERX589858:ERX589861 FBT589858:FBT589861 FLP589858:FLP589861 FVL589858:FVL589861 GFH589858:GFH589861 GPD589858:GPD589861 GYZ589858:GYZ589861 HIV589858:HIV589861 HSR589858:HSR589861 ICN589858:ICN589861 IMJ589858:IMJ589861 IWF589858:IWF589861 JGB589858:JGB589861 JPX589858:JPX589861 JZT589858:JZT589861 KJP589858:KJP589861 KTL589858:KTL589861 LDH589858:LDH589861 LND589858:LND589861 LWZ589858:LWZ589861 MGV589858:MGV589861 MQR589858:MQR589861 NAN589858:NAN589861 NKJ589858:NKJ589861 NUF589858:NUF589861 OEB589858:OEB589861 ONX589858:ONX589861 OXT589858:OXT589861 PHP589858:PHP589861 PRL589858:PRL589861 QBH589858:QBH589861 QLD589858:QLD589861 QUZ589858:QUZ589861 REV589858:REV589861 ROR589858:ROR589861 RYN589858:RYN589861 SIJ589858:SIJ589861 SSF589858:SSF589861 TCB589858:TCB589861 TLX589858:TLX589861 TVT589858:TVT589861 UFP589858:UFP589861 UPL589858:UPL589861 UZH589858:UZH589861 VJD589858:VJD589861 VSZ589858:VSZ589861 WCV589858:WCV589861 WMR589858:WMR589861 WWN589858:WWN589861 AF655394:AF655397 KB655394:KB655397 TX655394:TX655397 ADT655394:ADT655397 ANP655394:ANP655397 AXL655394:AXL655397 BHH655394:BHH655397 BRD655394:BRD655397 CAZ655394:CAZ655397 CKV655394:CKV655397 CUR655394:CUR655397 DEN655394:DEN655397 DOJ655394:DOJ655397 DYF655394:DYF655397 EIB655394:EIB655397 ERX655394:ERX655397 FBT655394:FBT655397 FLP655394:FLP655397 FVL655394:FVL655397 GFH655394:GFH655397 GPD655394:GPD655397 GYZ655394:GYZ655397 HIV655394:HIV655397 HSR655394:HSR655397 ICN655394:ICN655397 IMJ655394:IMJ655397 IWF655394:IWF655397 JGB655394:JGB655397 JPX655394:JPX655397 JZT655394:JZT655397 KJP655394:KJP655397 KTL655394:KTL655397 LDH655394:LDH655397 LND655394:LND655397 LWZ655394:LWZ655397 MGV655394:MGV655397 MQR655394:MQR655397 NAN655394:NAN655397 NKJ655394:NKJ655397 NUF655394:NUF655397 OEB655394:OEB655397 ONX655394:ONX655397 OXT655394:OXT655397 PHP655394:PHP655397 PRL655394:PRL655397 QBH655394:QBH655397 QLD655394:QLD655397 QUZ655394:QUZ655397 REV655394:REV655397 ROR655394:ROR655397 RYN655394:RYN655397 SIJ655394:SIJ655397 SSF655394:SSF655397 TCB655394:TCB655397 TLX655394:TLX655397 TVT655394:TVT655397 UFP655394:UFP655397 UPL655394:UPL655397 UZH655394:UZH655397 VJD655394:VJD655397 VSZ655394:VSZ655397 WCV655394:WCV655397 WMR655394:WMR655397 WWN655394:WWN655397 AF720930:AF720933 KB720930:KB720933 TX720930:TX720933 ADT720930:ADT720933 ANP720930:ANP720933 AXL720930:AXL720933 BHH720930:BHH720933 BRD720930:BRD720933 CAZ720930:CAZ720933 CKV720930:CKV720933 CUR720930:CUR720933 DEN720930:DEN720933 DOJ720930:DOJ720933 DYF720930:DYF720933 EIB720930:EIB720933 ERX720930:ERX720933 FBT720930:FBT720933 FLP720930:FLP720933 FVL720930:FVL720933 GFH720930:GFH720933 GPD720930:GPD720933 GYZ720930:GYZ720933 HIV720930:HIV720933 HSR720930:HSR720933 ICN720930:ICN720933 IMJ720930:IMJ720933 IWF720930:IWF720933 JGB720930:JGB720933 JPX720930:JPX720933 JZT720930:JZT720933 KJP720930:KJP720933 KTL720930:KTL720933 LDH720930:LDH720933 LND720930:LND720933 LWZ720930:LWZ720933 MGV720930:MGV720933 MQR720930:MQR720933 NAN720930:NAN720933 NKJ720930:NKJ720933 NUF720930:NUF720933 OEB720930:OEB720933 ONX720930:ONX720933 OXT720930:OXT720933 PHP720930:PHP720933 PRL720930:PRL720933 QBH720930:QBH720933 QLD720930:QLD720933 QUZ720930:QUZ720933 REV720930:REV720933 ROR720930:ROR720933 RYN720930:RYN720933 SIJ720930:SIJ720933 SSF720930:SSF720933 TCB720930:TCB720933 TLX720930:TLX720933 TVT720930:TVT720933 UFP720930:UFP720933 UPL720930:UPL720933 UZH720930:UZH720933 VJD720930:VJD720933 VSZ720930:VSZ720933 WCV720930:WCV720933 WMR720930:WMR720933 WWN720930:WWN720933 AF786466:AF786469 KB786466:KB786469 TX786466:TX786469 ADT786466:ADT786469 ANP786466:ANP786469 AXL786466:AXL786469 BHH786466:BHH786469 BRD786466:BRD786469 CAZ786466:CAZ786469 CKV786466:CKV786469 CUR786466:CUR786469 DEN786466:DEN786469 DOJ786466:DOJ786469 DYF786466:DYF786469 EIB786466:EIB786469 ERX786466:ERX786469 FBT786466:FBT786469 FLP786466:FLP786469 FVL786466:FVL786469 GFH786466:GFH786469 GPD786466:GPD786469 GYZ786466:GYZ786469 HIV786466:HIV786469 HSR786466:HSR786469 ICN786466:ICN786469 IMJ786466:IMJ786469 IWF786466:IWF786469 JGB786466:JGB786469 JPX786466:JPX786469 JZT786466:JZT786469 KJP786466:KJP786469 KTL786466:KTL786469 LDH786466:LDH786469 LND786466:LND786469 LWZ786466:LWZ786469 MGV786466:MGV786469 MQR786466:MQR786469 NAN786466:NAN786469 NKJ786466:NKJ786469 NUF786466:NUF786469 OEB786466:OEB786469 ONX786466:ONX786469 OXT786466:OXT786469 PHP786466:PHP786469 PRL786466:PRL786469 QBH786466:QBH786469 QLD786466:QLD786469 QUZ786466:QUZ786469 REV786466:REV786469 ROR786466:ROR786469 RYN786466:RYN786469 SIJ786466:SIJ786469 SSF786466:SSF786469 TCB786466:TCB786469 TLX786466:TLX786469 TVT786466:TVT786469 UFP786466:UFP786469 UPL786466:UPL786469 UZH786466:UZH786469 VJD786466:VJD786469 VSZ786466:VSZ786469 WCV786466:WCV786469 WMR786466:WMR786469 WWN786466:WWN786469 AF852002:AF852005 KB852002:KB852005 TX852002:TX852005 ADT852002:ADT852005 ANP852002:ANP852005 AXL852002:AXL852005 BHH852002:BHH852005 BRD852002:BRD852005 CAZ852002:CAZ852005 CKV852002:CKV852005 CUR852002:CUR852005 DEN852002:DEN852005 DOJ852002:DOJ852005 DYF852002:DYF852005 EIB852002:EIB852005 ERX852002:ERX852005 FBT852002:FBT852005 FLP852002:FLP852005 FVL852002:FVL852005 GFH852002:GFH852005 GPD852002:GPD852005 GYZ852002:GYZ852005 HIV852002:HIV852005 HSR852002:HSR852005 ICN852002:ICN852005 IMJ852002:IMJ852005 IWF852002:IWF852005 JGB852002:JGB852005 JPX852002:JPX852005 JZT852002:JZT852005 KJP852002:KJP852005 KTL852002:KTL852005 LDH852002:LDH852005 LND852002:LND852005 LWZ852002:LWZ852005 MGV852002:MGV852005 MQR852002:MQR852005 NAN852002:NAN852005 NKJ852002:NKJ852005 NUF852002:NUF852005 OEB852002:OEB852005 ONX852002:ONX852005 OXT852002:OXT852005 PHP852002:PHP852005 PRL852002:PRL852005 QBH852002:QBH852005 QLD852002:QLD852005 QUZ852002:QUZ852005 REV852002:REV852005 ROR852002:ROR852005 RYN852002:RYN852005 SIJ852002:SIJ852005 SSF852002:SSF852005 TCB852002:TCB852005 TLX852002:TLX852005 TVT852002:TVT852005 UFP852002:UFP852005 UPL852002:UPL852005 UZH852002:UZH852005 VJD852002:VJD852005 VSZ852002:VSZ852005 WCV852002:WCV852005 WMR852002:WMR852005 WWN852002:WWN852005 AF917538:AF917541 KB917538:KB917541 TX917538:TX917541 ADT917538:ADT917541 ANP917538:ANP917541 AXL917538:AXL917541 BHH917538:BHH917541 BRD917538:BRD917541 CAZ917538:CAZ917541 CKV917538:CKV917541 CUR917538:CUR917541 DEN917538:DEN917541 DOJ917538:DOJ917541 DYF917538:DYF917541 EIB917538:EIB917541 ERX917538:ERX917541 FBT917538:FBT917541 FLP917538:FLP917541 FVL917538:FVL917541 GFH917538:GFH917541 GPD917538:GPD917541 GYZ917538:GYZ917541 HIV917538:HIV917541 HSR917538:HSR917541 ICN917538:ICN917541 IMJ917538:IMJ917541 IWF917538:IWF917541 JGB917538:JGB917541 JPX917538:JPX917541 JZT917538:JZT917541 KJP917538:KJP917541 KTL917538:KTL917541 LDH917538:LDH917541 LND917538:LND917541 LWZ917538:LWZ917541 MGV917538:MGV917541 MQR917538:MQR917541 NAN917538:NAN917541 NKJ917538:NKJ917541 NUF917538:NUF917541 OEB917538:OEB917541 ONX917538:ONX917541 OXT917538:OXT917541 PHP917538:PHP917541 PRL917538:PRL917541 QBH917538:QBH917541 QLD917538:QLD917541 QUZ917538:QUZ917541 REV917538:REV917541 ROR917538:ROR917541 RYN917538:RYN917541 SIJ917538:SIJ917541 SSF917538:SSF917541 TCB917538:TCB917541 TLX917538:TLX917541 TVT917538:TVT917541 UFP917538:UFP917541 UPL917538:UPL917541 UZH917538:UZH917541 VJD917538:VJD917541 VSZ917538:VSZ917541 WCV917538:WCV917541 WMR917538:WMR917541 WWN917538:WWN917541 AF983074:AF983077 KB983074:KB983077 TX983074:TX983077 ADT983074:ADT983077 ANP983074:ANP983077 AXL983074:AXL983077 BHH983074:BHH983077 BRD983074:BRD983077 CAZ983074:CAZ983077 CKV983074:CKV983077 CUR983074:CUR983077 DEN983074:DEN983077 DOJ983074:DOJ983077 DYF983074:DYF983077 EIB983074:EIB983077 ERX983074:ERX983077 FBT983074:FBT983077 FLP983074:FLP983077 FVL983074:FVL983077 GFH983074:GFH983077 GPD983074:GPD983077 GYZ983074:GYZ983077 HIV983074:HIV983077 HSR983074:HSR983077 ICN983074:ICN983077 IMJ983074:IMJ983077 IWF983074:IWF983077 JGB983074:JGB983077 JPX983074:JPX983077 JZT983074:JZT983077 KJP983074:KJP983077 KTL983074:KTL983077 LDH983074:LDH983077 LND983074:LND983077 LWZ983074:LWZ983077 MGV983074:MGV983077 MQR983074:MQR983077 NAN983074:NAN983077 NKJ983074:NKJ983077 NUF983074:NUF983077 OEB983074:OEB983077 ONX983074:ONX983077 OXT983074:OXT983077 PHP983074:PHP983077 PRL983074:PRL983077 QBH983074:QBH983077 QLD983074:QLD983077 QUZ983074:QUZ983077 REV983074:REV983077 ROR983074:ROR983077 RYN983074:RYN983077 SIJ983074:SIJ983077 SSF983074:SSF983077 TCB983074:TCB983077 TLX983074:TLX983077 TVT983074:TVT983077 UFP983074:UFP983077 UPL983074:UPL983077 UZH983074:UZH983077 VJD983074:VJD983077 VSZ983074:VSZ983077 WCV983074:WCV983077 WMR983074:WMR983077 WWN983074:WWN983077 AD22 JZ22 TV22 ADR22 ANN22 AXJ22 BHF22 BRB22 CAX22 CKT22 CUP22 DEL22 DOH22 DYD22 EHZ22 ERV22 FBR22 FLN22 FVJ22 GFF22 GPB22 GYX22 HIT22 HSP22 ICL22 IMH22 IWD22 JFZ22 JPV22 JZR22 KJN22 KTJ22 LDF22 LNB22 LWX22 MGT22 MQP22 NAL22 NKH22 NUD22 ODZ22 ONV22 OXR22 PHN22 PRJ22 QBF22 QLB22 QUX22 RET22 ROP22 RYL22 SIH22 SSD22 TBZ22 TLV22 TVR22 UFN22 UPJ22 UZF22 VJB22 VSX22 WCT22 WMP22 WWL22 AD65556 JZ65556 TV65556 ADR65556 ANN65556 AXJ65556 BHF65556 BRB65556 CAX65556 CKT65556 CUP65556 DEL65556 DOH65556 DYD65556 EHZ65556 ERV65556 FBR65556 FLN65556 FVJ65556 GFF65556 GPB65556 GYX65556 HIT65556 HSP65556 ICL65556 IMH65556 IWD65556 JFZ65556 JPV65556 JZR65556 KJN65556 KTJ65556 LDF65556 LNB65556 LWX65556 MGT65556 MQP65556 NAL65556 NKH65556 NUD65556 ODZ65556 ONV65556 OXR65556 PHN65556 PRJ65556 QBF65556 QLB65556 QUX65556 RET65556 ROP65556 RYL65556 SIH65556 SSD65556 TBZ65556 TLV65556 TVR65556 UFN65556 UPJ65556 UZF65556 VJB65556 VSX65556 WCT65556 WMP65556 WWL65556 AD131092 JZ131092 TV131092 ADR131092 ANN131092 AXJ131092 BHF131092 BRB131092 CAX131092 CKT131092 CUP131092 DEL131092 DOH131092 DYD131092 EHZ131092 ERV131092 FBR131092 FLN131092 FVJ131092 GFF131092 GPB131092 GYX131092 HIT131092 HSP131092 ICL131092 IMH131092 IWD131092 JFZ131092 JPV131092 JZR131092 KJN131092 KTJ131092 LDF131092 LNB131092 LWX131092 MGT131092 MQP131092 NAL131092 NKH131092 NUD131092 ODZ131092 ONV131092 OXR131092 PHN131092 PRJ131092 QBF131092 QLB131092 QUX131092 RET131092 ROP131092 RYL131092 SIH131092 SSD131092 TBZ131092 TLV131092 TVR131092 UFN131092 UPJ131092 UZF131092 VJB131092 VSX131092 WCT131092 WMP131092 WWL131092 AD196628 JZ196628 TV196628 ADR196628 ANN196628 AXJ196628 BHF196628 BRB196628 CAX196628 CKT196628 CUP196628 DEL196628 DOH196628 DYD196628 EHZ196628 ERV196628 FBR196628 FLN196628 FVJ196628 GFF196628 GPB196628 GYX196628 HIT196628 HSP196628 ICL196628 IMH196628 IWD196628 JFZ196628 JPV196628 JZR196628 KJN196628 KTJ196628 LDF196628 LNB196628 LWX196628 MGT196628 MQP196628 NAL196628 NKH196628 NUD196628 ODZ196628 ONV196628 OXR196628 PHN196628 PRJ196628 QBF196628 QLB196628 QUX196628 RET196628 ROP196628 RYL196628 SIH196628 SSD196628 TBZ196628 TLV196628 TVR196628 UFN196628 UPJ196628 UZF196628 VJB196628 VSX196628 WCT196628 WMP196628 WWL196628 AD262164 JZ262164 TV262164 ADR262164 ANN262164 AXJ262164 BHF262164 BRB262164 CAX262164 CKT262164 CUP262164 DEL262164 DOH262164 DYD262164 EHZ262164 ERV262164 FBR262164 FLN262164 FVJ262164 GFF262164 GPB262164 GYX262164 HIT262164 HSP262164 ICL262164 IMH262164 IWD262164 JFZ262164 JPV262164 JZR262164 KJN262164 KTJ262164 LDF262164 LNB262164 LWX262164 MGT262164 MQP262164 NAL262164 NKH262164 NUD262164 ODZ262164 ONV262164 OXR262164 PHN262164 PRJ262164 QBF262164 QLB262164 QUX262164 RET262164 ROP262164 RYL262164 SIH262164 SSD262164 TBZ262164 TLV262164 TVR262164 UFN262164 UPJ262164 UZF262164 VJB262164 VSX262164 WCT262164 WMP262164 WWL262164 AD327700 JZ327700 TV327700 ADR327700 ANN327700 AXJ327700 BHF327700 BRB327700 CAX327700 CKT327700 CUP327700 DEL327700 DOH327700 DYD327700 EHZ327700 ERV327700 FBR327700 FLN327700 FVJ327700 GFF327700 GPB327700 GYX327700 HIT327700 HSP327700 ICL327700 IMH327700 IWD327700 JFZ327700 JPV327700 JZR327700 KJN327700 KTJ327700 LDF327700 LNB327700 LWX327700 MGT327700 MQP327700 NAL327700 NKH327700 NUD327700 ODZ327700 ONV327700 OXR327700 PHN327700 PRJ327700 QBF327700 QLB327700 QUX327700 RET327700 ROP327700 RYL327700 SIH327700 SSD327700 TBZ327700 TLV327700 TVR327700 UFN327700 UPJ327700 UZF327700 VJB327700 VSX327700 WCT327700 WMP327700 WWL327700 AD393236 JZ393236 TV393236 ADR393236 ANN393236 AXJ393236 BHF393236 BRB393236 CAX393236 CKT393236 CUP393236 DEL393236 DOH393236 DYD393236 EHZ393236 ERV393236 FBR393236 FLN393236 FVJ393236 GFF393236 GPB393236 GYX393236 HIT393236 HSP393236 ICL393236 IMH393236 IWD393236 JFZ393236 JPV393236 JZR393236 KJN393236 KTJ393236 LDF393236 LNB393236 LWX393236 MGT393236 MQP393236 NAL393236 NKH393236 NUD393236 ODZ393236 ONV393236 OXR393236 PHN393236 PRJ393236 QBF393236 QLB393236 QUX393236 RET393236 ROP393236 RYL393236 SIH393236 SSD393236 TBZ393236 TLV393236 TVR393236 UFN393236 UPJ393236 UZF393236 VJB393236 VSX393236 WCT393236 WMP393236 WWL393236 AD458772 JZ458772 TV458772 ADR458772 ANN458772 AXJ458772 BHF458772 BRB458772 CAX458772 CKT458772 CUP458772 DEL458772 DOH458772 DYD458772 EHZ458772 ERV458772 FBR458772 FLN458772 FVJ458772 GFF458772 GPB458772 GYX458772 HIT458772 HSP458772 ICL458772 IMH458772 IWD458772 JFZ458772 JPV458772 JZR458772 KJN458772 KTJ458772 LDF458772 LNB458772 LWX458772 MGT458772 MQP458772 NAL458772 NKH458772 NUD458772 ODZ458772 ONV458772 OXR458772 PHN458772 PRJ458772 QBF458772 QLB458772 QUX458772 RET458772 ROP458772 RYL458772 SIH458772 SSD458772 TBZ458772 TLV458772 TVR458772 UFN458772 UPJ458772 UZF458772 VJB458772 VSX458772 WCT458772 WMP458772 WWL458772 AD524308 JZ524308 TV524308 ADR524308 ANN524308 AXJ524308 BHF524308 BRB524308 CAX524308 CKT524308 CUP524308 DEL524308 DOH524308 DYD524308 EHZ524308 ERV524308 FBR524308 FLN524308 FVJ524308 GFF524308 GPB524308 GYX524308 HIT524308 HSP524308 ICL524308 IMH524308 IWD524308 JFZ524308 JPV524308 JZR524308 KJN524308 KTJ524308 LDF524308 LNB524308 LWX524308 MGT524308 MQP524308 NAL524308 NKH524308 NUD524308 ODZ524308 ONV524308 OXR524308 PHN524308 PRJ524308 QBF524308 QLB524308 QUX524308 RET524308 ROP524308 RYL524308 SIH524308 SSD524308 TBZ524308 TLV524308 TVR524308 UFN524308 UPJ524308 UZF524308 VJB524308 VSX524308 WCT524308 WMP524308 WWL524308 AD589844 JZ589844 TV589844 ADR589844 ANN589844 AXJ589844 BHF589844 BRB589844 CAX589844 CKT589844 CUP589844 DEL589844 DOH589844 DYD589844 EHZ589844 ERV589844 FBR589844 FLN589844 FVJ589844 GFF589844 GPB589844 GYX589844 HIT589844 HSP589844 ICL589844 IMH589844 IWD589844 JFZ589844 JPV589844 JZR589844 KJN589844 KTJ589844 LDF589844 LNB589844 LWX589844 MGT589844 MQP589844 NAL589844 NKH589844 NUD589844 ODZ589844 ONV589844 OXR589844 PHN589844 PRJ589844 QBF589844 QLB589844 QUX589844 RET589844 ROP589844 RYL589844 SIH589844 SSD589844 TBZ589844 TLV589844 TVR589844 UFN589844 UPJ589844 UZF589844 VJB589844 VSX589844 WCT589844 WMP589844 WWL589844 AD655380 JZ655380 TV655380 ADR655380 ANN655380 AXJ655380 BHF655380 BRB655380 CAX655380 CKT655380 CUP655380 DEL655380 DOH655380 DYD655380 EHZ655380 ERV655380 FBR655380 FLN655380 FVJ655380 GFF655380 GPB655380 GYX655380 HIT655380 HSP655380 ICL655380 IMH655380 IWD655380 JFZ655380 JPV655380 JZR655380 KJN655380 KTJ655380 LDF655380 LNB655380 LWX655380 MGT655380 MQP655380 NAL655380 NKH655380 NUD655380 ODZ655380 ONV655380 OXR655380 PHN655380 PRJ655380 QBF655380 QLB655380 QUX655380 RET655380 ROP655380 RYL655380 SIH655380 SSD655380 TBZ655380 TLV655380 TVR655380 UFN655380 UPJ655380 UZF655380 VJB655380 VSX655380 WCT655380 WMP655380 WWL655380 AD720916 JZ720916 TV720916 ADR720916 ANN720916 AXJ720916 BHF720916 BRB720916 CAX720916 CKT720916 CUP720916 DEL720916 DOH720916 DYD720916 EHZ720916 ERV720916 FBR720916 FLN720916 FVJ720916 GFF720916 GPB720916 GYX720916 HIT720916 HSP720916 ICL720916 IMH720916 IWD720916 JFZ720916 JPV720916 JZR720916 KJN720916 KTJ720916 LDF720916 LNB720916 LWX720916 MGT720916 MQP720916 NAL720916 NKH720916 NUD720916 ODZ720916 ONV720916 OXR720916 PHN720916 PRJ720916 QBF720916 QLB720916 QUX720916 RET720916 ROP720916 RYL720916 SIH720916 SSD720916 TBZ720916 TLV720916 TVR720916 UFN720916 UPJ720916 UZF720916 VJB720916 VSX720916 WCT720916 WMP720916 WWL720916 AD786452 JZ786452 TV786452 ADR786452 ANN786452 AXJ786452 BHF786452 BRB786452 CAX786452 CKT786452 CUP786452 DEL786452 DOH786452 DYD786452 EHZ786452 ERV786452 FBR786452 FLN786452 FVJ786452 GFF786452 GPB786452 GYX786452 HIT786452 HSP786452 ICL786452 IMH786452 IWD786452 JFZ786452 JPV786452 JZR786452 KJN786452 KTJ786452 LDF786452 LNB786452 LWX786452 MGT786452 MQP786452 NAL786452 NKH786452 NUD786452 ODZ786452 ONV786452 OXR786452 PHN786452 PRJ786452 QBF786452 QLB786452 QUX786452 RET786452 ROP786452 RYL786452 SIH786452 SSD786452 TBZ786452 TLV786452 TVR786452 UFN786452 UPJ786452 UZF786452 VJB786452 VSX786452 WCT786452 WMP786452 WWL786452 AD851988 JZ851988 TV851988 ADR851988 ANN851988 AXJ851988 BHF851988 BRB851988 CAX851988 CKT851988 CUP851988 DEL851988 DOH851988 DYD851988 EHZ851988 ERV851988 FBR851988 FLN851988 FVJ851988 GFF851988 GPB851988 GYX851988 HIT851988 HSP851988 ICL851988 IMH851988 IWD851988 JFZ851988 JPV851988 JZR851988 KJN851988 KTJ851988 LDF851988 LNB851988 LWX851988 MGT851988 MQP851988 NAL851988 NKH851988 NUD851988 ODZ851988 ONV851988 OXR851988 PHN851988 PRJ851988 QBF851988 QLB851988 QUX851988 RET851988 ROP851988 RYL851988 SIH851988 SSD851988 TBZ851988 TLV851988 TVR851988 UFN851988 UPJ851988 UZF851988 VJB851988 VSX851988 WCT851988 WMP851988 WWL851988 AD917524 JZ917524 TV917524 ADR917524 ANN917524 AXJ917524 BHF917524 BRB917524 CAX917524 CKT917524 CUP917524 DEL917524 DOH917524 DYD917524 EHZ917524 ERV917524 FBR917524 FLN917524 FVJ917524 GFF917524 GPB917524 GYX917524 HIT917524 HSP917524 ICL917524 IMH917524 IWD917524 JFZ917524 JPV917524 JZR917524 KJN917524 KTJ917524 LDF917524 LNB917524 LWX917524 MGT917524 MQP917524 NAL917524 NKH917524 NUD917524 ODZ917524 ONV917524 OXR917524 PHN917524 PRJ917524 QBF917524 QLB917524 QUX917524 RET917524 ROP917524 RYL917524 SIH917524 SSD917524 TBZ917524 TLV917524 TVR917524 UFN917524 UPJ917524 UZF917524 VJB917524 VSX917524 WCT917524 WMP917524 WWL917524 AD983060 JZ983060 TV983060 ADR983060 ANN983060 AXJ983060 BHF983060 BRB983060 CAX983060 CKT983060 CUP983060 DEL983060 DOH983060 DYD983060 EHZ983060 ERV983060 FBR983060 FLN983060 FVJ983060 GFF983060 GPB983060 GYX983060 HIT983060 HSP983060 ICL983060 IMH983060 IWD983060 JFZ983060 JPV983060 JZR983060 KJN983060 KTJ983060 LDF983060 LNB983060 LWX983060 MGT983060 MQP983060 NAL983060 NKH983060 NUD983060 ODZ983060 ONV983060 OXR983060 PHN983060 PRJ983060 QBF983060 QLB983060 QUX983060 RET983060 ROP983060 RYL983060 SIH983060 SSD983060 TBZ983060 TLV983060 TVR983060 UFN983060 UPJ983060 UZF983060 VJB983060 VSX983060 WCT983060 WMP983060 WWL983060 AF45:AF46 KB45:KB46 TX45:TX46 ADT45:ADT46 ANP45:ANP46 AXL45:AXL46 BHH45:BHH46 BRD45:BRD46 CAZ45:CAZ46 CKV45:CKV46 CUR45:CUR46 DEN45:DEN46 DOJ45:DOJ46 DYF45:DYF46 EIB45:EIB46 ERX45:ERX46 FBT45:FBT46 FLP45:FLP46 FVL45:FVL46 GFH45:GFH46 GPD45:GPD46 GYZ45:GYZ46 HIV45:HIV46 HSR45:HSR46 ICN45:ICN46 IMJ45:IMJ46 IWF45:IWF46 JGB45:JGB46 JPX45:JPX46 JZT45:JZT46 KJP45:KJP46 KTL45:KTL46 LDH45:LDH46 LND45:LND46 LWZ45:LWZ46 MGV45:MGV46 MQR45:MQR46 NAN45:NAN46 NKJ45:NKJ46 NUF45:NUF46 OEB45:OEB46 ONX45:ONX46 OXT45:OXT46 PHP45:PHP46 PRL45:PRL46 QBH45:QBH46 QLD45:QLD46 QUZ45:QUZ46 REV45:REV46 ROR45:ROR46 RYN45:RYN46 SIJ45:SIJ46 SSF45:SSF46 TCB45:TCB46 TLX45:TLX46 TVT45:TVT46 UFP45:UFP46 UPL45:UPL46 UZH45:UZH46 VJD45:VJD46 VSZ45:VSZ46 WCV45:WCV46 WMR45:WMR46 WWN45:WWN46 AF65579:AF65580 KB65579:KB65580 TX65579:TX65580 ADT65579:ADT65580 ANP65579:ANP65580 AXL65579:AXL65580 BHH65579:BHH65580 BRD65579:BRD65580 CAZ65579:CAZ65580 CKV65579:CKV65580 CUR65579:CUR65580 DEN65579:DEN65580 DOJ65579:DOJ65580 DYF65579:DYF65580 EIB65579:EIB65580 ERX65579:ERX65580 FBT65579:FBT65580 FLP65579:FLP65580 FVL65579:FVL65580 GFH65579:GFH65580 GPD65579:GPD65580 GYZ65579:GYZ65580 HIV65579:HIV65580 HSR65579:HSR65580 ICN65579:ICN65580 IMJ65579:IMJ65580 IWF65579:IWF65580 JGB65579:JGB65580 JPX65579:JPX65580 JZT65579:JZT65580 KJP65579:KJP65580 KTL65579:KTL65580 LDH65579:LDH65580 LND65579:LND65580 LWZ65579:LWZ65580 MGV65579:MGV65580 MQR65579:MQR65580 NAN65579:NAN65580 NKJ65579:NKJ65580 NUF65579:NUF65580 OEB65579:OEB65580 ONX65579:ONX65580 OXT65579:OXT65580 PHP65579:PHP65580 PRL65579:PRL65580 QBH65579:QBH65580 QLD65579:QLD65580 QUZ65579:QUZ65580 REV65579:REV65580 ROR65579:ROR65580 RYN65579:RYN65580 SIJ65579:SIJ65580 SSF65579:SSF65580 TCB65579:TCB65580 TLX65579:TLX65580 TVT65579:TVT65580 UFP65579:UFP65580 UPL65579:UPL65580 UZH65579:UZH65580 VJD65579:VJD65580 VSZ65579:VSZ65580 WCV65579:WCV65580 WMR65579:WMR65580 WWN65579:WWN65580 AF131115:AF131116 KB131115:KB131116 TX131115:TX131116 ADT131115:ADT131116 ANP131115:ANP131116 AXL131115:AXL131116 BHH131115:BHH131116 BRD131115:BRD131116 CAZ131115:CAZ131116 CKV131115:CKV131116 CUR131115:CUR131116 DEN131115:DEN131116 DOJ131115:DOJ131116 DYF131115:DYF131116 EIB131115:EIB131116 ERX131115:ERX131116 FBT131115:FBT131116 FLP131115:FLP131116 FVL131115:FVL131116 GFH131115:GFH131116 GPD131115:GPD131116 GYZ131115:GYZ131116 HIV131115:HIV131116 HSR131115:HSR131116 ICN131115:ICN131116 IMJ131115:IMJ131116 IWF131115:IWF131116 JGB131115:JGB131116 JPX131115:JPX131116 JZT131115:JZT131116 KJP131115:KJP131116 KTL131115:KTL131116 LDH131115:LDH131116 LND131115:LND131116 LWZ131115:LWZ131116 MGV131115:MGV131116 MQR131115:MQR131116 NAN131115:NAN131116 NKJ131115:NKJ131116 NUF131115:NUF131116 OEB131115:OEB131116 ONX131115:ONX131116 OXT131115:OXT131116 PHP131115:PHP131116 PRL131115:PRL131116 QBH131115:QBH131116 QLD131115:QLD131116 QUZ131115:QUZ131116 REV131115:REV131116 ROR131115:ROR131116 RYN131115:RYN131116 SIJ131115:SIJ131116 SSF131115:SSF131116 TCB131115:TCB131116 TLX131115:TLX131116 TVT131115:TVT131116 UFP131115:UFP131116 UPL131115:UPL131116 UZH131115:UZH131116 VJD131115:VJD131116 VSZ131115:VSZ131116 WCV131115:WCV131116 WMR131115:WMR131116 WWN131115:WWN131116 AF196651:AF196652 KB196651:KB196652 TX196651:TX196652 ADT196651:ADT196652 ANP196651:ANP196652 AXL196651:AXL196652 BHH196651:BHH196652 BRD196651:BRD196652 CAZ196651:CAZ196652 CKV196651:CKV196652 CUR196651:CUR196652 DEN196651:DEN196652 DOJ196651:DOJ196652 DYF196651:DYF196652 EIB196651:EIB196652 ERX196651:ERX196652 FBT196651:FBT196652 FLP196651:FLP196652 FVL196651:FVL196652 GFH196651:GFH196652 GPD196651:GPD196652 GYZ196651:GYZ196652 HIV196651:HIV196652 HSR196651:HSR196652 ICN196651:ICN196652 IMJ196651:IMJ196652 IWF196651:IWF196652 JGB196651:JGB196652 JPX196651:JPX196652 JZT196651:JZT196652 KJP196651:KJP196652 KTL196651:KTL196652 LDH196651:LDH196652 LND196651:LND196652 LWZ196651:LWZ196652 MGV196651:MGV196652 MQR196651:MQR196652 NAN196651:NAN196652 NKJ196651:NKJ196652 NUF196651:NUF196652 OEB196651:OEB196652 ONX196651:ONX196652 OXT196651:OXT196652 PHP196651:PHP196652 PRL196651:PRL196652 QBH196651:QBH196652 QLD196651:QLD196652 QUZ196651:QUZ196652 REV196651:REV196652 ROR196651:ROR196652 RYN196651:RYN196652 SIJ196651:SIJ196652 SSF196651:SSF196652 TCB196651:TCB196652 TLX196651:TLX196652 TVT196651:TVT196652 UFP196651:UFP196652 UPL196651:UPL196652 UZH196651:UZH196652 VJD196651:VJD196652 VSZ196651:VSZ196652 WCV196651:WCV196652 WMR196651:WMR196652 WWN196651:WWN196652 AF262187:AF262188 KB262187:KB262188 TX262187:TX262188 ADT262187:ADT262188 ANP262187:ANP262188 AXL262187:AXL262188 BHH262187:BHH262188 BRD262187:BRD262188 CAZ262187:CAZ262188 CKV262187:CKV262188 CUR262187:CUR262188 DEN262187:DEN262188 DOJ262187:DOJ262188 DYF262187:DYF262188 EIB262187:EIB262188 ERX262187:ERX262188 FBT262187:FBT262188 FLP262187:FLP262188 FVL262187:FVL262188 GFH262187:GFH262188 GPD262187:GPD262188 GYZ262187:GYZ262188 HIV262187:HIV262188 HSR262187:HSR262188 ICN262187:ICN262188 IMJ262187:IMJ262188 IWF262187:IWF262188 JGB262187:JGB262188 JPX262187:JPX262188 JZT262187:JZT262188 KJP262187:KJP262188 KTL262187:KTL262188 LDH262187:LDH262188 LND262187:LND262188 LWZ262187:LWZ262188 MGV262187:MGV262188 MQR262187:MQR262188 NAN262187:NAN262188 NKJ262187:NKJ262188 NUF262187:NUF262188 OEB262187:OEB262188 ONX262187:ONX262188 OXT262187:OXT262188 PHP262187:PHP262188 PRL262187:PRL262188 QBH262187:QBH262188 QLD262187:QLD262188 QUZ262187:QUZ262188 REV262187:REV262188 ROR262187:ROR262188 RYN262187:RYN262188 SIJ262187:SIJ262188 SSF262187:SSF262188 TCB262187:TCB262188 TLX262187:TLX262188 TVT262187:TVT262188 UFP262187:UFP262188 UPL262187:UPL262188 UZH262187:UZH262188 VJD262187:VJD262188 VSZ262187:VSZ262188 WCV262187:WCV262188 WMR262187:WMR262188 WWN262187:WWN262188 AF327723:AF327724 KB327723:KB327724 TX327723:TX327724 ADT327723:ADT327724 ANP327723:ANP327724 AXL327723:AXL327724 BHH327723:BHH327724 BRD327723:BRD327724 CAZ327723:CAZ327724 CKV327723:CKV327724 CUR327723:CUR327724 DEN327723:DEN327724 DOJ327723:DOJ327724 DYF327723:DYF327724 EIB327723:EIB327724 ERX327723:ERX327724 FBT327723:FBT327724 FLP327723:FLP327724 FVL327723:FVL327724 GFH327723:GFH327724 GPD327723:GPD327724 GYZ327723:GYZ327724 HIV327723:HIV327724 HSR327723:HSR327724 ICN327723:ICN327724 IMJ327723:IMJ327724 IWF327723:IWF327724 JGB327723:JGB327724 JPX327723:JPX327724 JZT327723:JZT327724 KJP327723:KJP327724 KTL327723:KTL327724 LDH327723:LDH327724 LND327723:LND327724 LWZ327723:LWZ327724 MGV327723:MGV327724 MQR327723:MQR327724 NAN327723:NAN327724 NKJ327723:NKJ327724 NUF327723:NUF327724 OEB327723:OEB327724 ONX327723:ONX327724 OXT327723:OXT327724 PHP327723:PHP327724 PRL327723:PRL327724 QBH327723:QBH327724 QLD327723:QLD327724 QUZ327723:QUZ327724 REV327723:REV327724 ROR327723:ROR327724 RYN327723:RYN327724 SIJ327723:SIJ327724 SSF327723:SSF327724 TCB327723:TCB327724 TLX327723:TLX327724 TVT327723:TVT327724 UFP327723:UFP327724 UPL327723:UPL327724 UZH327723:UZH327724 VJD327723:VJD327724 VSZ327723:VSZ327724 WCV327723:WCV327724 WMR327723:WMR327724 WWN327723:WWN327724 AF393259:AF393260 KB393259:KB393260 TX393259:TX393260 ADT393259:ADT393260 ANP393259:ANP393260 AXL393259:AXL393260 BHH393259:BHH393260 BRD393259:BRD393260 CAZ393259:CAZ393260 CKV393259:CKV393260 CUR393259:CUR393260 DEN393259:DEN393260 DOJ393259:DOJ393260 DYF393259:DYF393260 EIB393259:EIB393260 ERX393259:ERX393260 FBT393259:FBT393260 FLP393259:FLP393260 FVL393259:FVL393260 GFH393259:GFH393260 GPD393259:GPD393260 GYZ393259:GYZ393260 HIV393259:HIV393260 HSR393259:HSR393260 ICN393259:ICN393260 IMJ393259:IMJ393260 IWF393259:IWF393260 JGB393259:JGB393260 JPX393259:JPX393260 JZT393259:JZT393260 KJP393259:KJP393260 KTL393259:KTL393260 LDH393259:LDH393260 LND393259:LND393260 LWZ393259:LWZ393260 MGV393259:MGV393260 MQR393259:MQR393260 NAN393259:NAN393260 NKJ393259:NKJ393260 NUF393259:NUF393260 OEB393259:OEB393260 ONX393259:ONX393260 OXT393259:OXT393260 PHP393259:PHP393260 PRL393259:PRL393260 QBH393259:QBH393260 QLD393259:QLD393260 QUZ393259:QUZ393260 REV393259:REV393260 ROR393259:ROR393260 RYN393259:RYN393260 SIJ393259:SIJ393260 SSF393259:SSF393260 TCB393259:TCB393260 TLX393259:TLX393260 TVT393259:TVT393260 UFP393259:UFP393260 UPL393259:UPL393260 UZH393259:UZH393260 VJD393259:VJD393260 VSZ393259:VSZ393260 WCV393259:WCV393260 WMR393259:WMR393260 WWN393259:WWN393260 AF458795:AF458796 KB458795:KB458796 TX458795:TX458796 ADT458795:ADT458796 ANP458795:ANP458796 AXL458795:AXL458796 BHH458795:BHH458796 BRD458795:BRD458796 CAZ458795:CAZ458796 CKV458795:CKV458796 CUR458795:CUR458796 DEN458795:DEN458796 DOJ458795:DOJ458796 DYF458795:DYF458796 EIB458795:EIB458796 ERX458795:ERX458796 FBT458795:FBT458796 FLP458795:FLP458796 FVL458795:FVL458796 GFH458795:GFH458796 GPD458795:GPD458796 GYZ458795:GYZ458796 HIV458795:HIV458796 HSR458795:HSR458796 ICN458795:ICN458796 IMJ458795:IMJ458796 IWF458795:IWF458796 JGB458795:JGB458796 JPX458795:JPX458796 JZT458795:JZT458796 KJP458795:KJP458796 KTL458795:KTL458796 LDH458795:LDH458796 LND458795:LND458796 LWZ458795:LWZ458796 MGV458795:MGV458796 MQR458795:MQR458796 NAN458795:NAN458796 NKJ458795:NKJ458796 NUF458795:NUF458796 OEB458795:OEB458796 ONX458795:ONX458796 OXT458795:OXT458796 PHP458795:PHP458796 PRL458795:PRL458796 QBH458795:QBH458796 QLD458795:QLD458796 QUZ458795:QUZ458796 REV458795:REV458796 ROR458795:ROR458796 RYN458795:RYN458796 SIJ458795:SIJ458796 SSF458795:SSF458796 TCB458795:TCB458796 TLX458795:TLX458796 TVT458795:TVT458796 UFP458795:UFP458796 UPL458795:UPL458796 UZH458795:UZH458796 VJD458795:VJD458796 VSZ458795:VSZ458796 WCV458795:WCV458796 WMR458795:WMR458796 WWN458795:WWN458796 AF524331:AF524332 KB524331:KB524332 TX524331:TX524332 ADT524331:ADT524332 ANP524331:ANP524332 AXL524331:AXL524332 BHH524331:BHH524332 BRD524331:BRD524332 CAZ524331:CAZ524332 CKV524331:CKV524332 CUR524331:CUR524332 DEN524331:DEN524332 DOJ524331:DOJ524332 DYF524331:DYF524332 EIB524331:EIB524332 ERX524331:ERX524332 FBT524331:FBT524332 FLP524331:FLP524332 FVL524331:FVL524332 GFH524331:GFH524332 GPD524331:GPD524332 GYZ524331:GYZ524332 HIV524331:HIV524332 HSR524331:HSR524332 ICN524331:ICN524332 IMJ524331:IMJ524332 IWF524331:IWF524332 JGB524331:JGB524332 JPX524331:JPX524332 JZT524331:JZT524332 KJP524331:KJP524332 KTL524331:KTL524332 LDH524331:LDH524332 LND524331:LND524332 LWZ524331:LWZ524332 MGV524331:MGV524332 MQR524331:MQR524332 NAN524331:NAN524332 NKJ524331:NKJ524332 NUF524331:NUF524332 OEB524331:OEB524332 ONX524331:ONX524332 OXT524331:OXT524332 PHP524331:PHP524332 PRL524331:PRL524332 QBH524331:QBH524332 QLD524331:QLD524332 QUZ524331:QUZ524332 REV524331:REV524332 ROR524331:ROR524332 RYN524331:RYN524332 SIJ524331:SIJ524332 SSF524331:SSF524332 TCB524331:TCB524332 TLX524331:TLX524332 TVT524331:TVT524332 UFP524331:UFP524332 UPL524331:UPL524332 UZH524331:UZH524332 VJD524331:VJD524332 VSZ524331:VSZ524332 WCV524331:WCV524332 WMR524331:WMR524332 WWN524331:WWN524332 AF589867:AF589868 KB589867:KB589868 TX589867:TX589868 ADT589867:ADT589868 ANP589867:ANP589868 AXL589867:AXL589868 BHH589867:BHH589868 BRD589867:BRD589868 CAZ589867:CAZ589868 CKV589867:CKV589868 CUR589867:CUR589868 DEN589867:DEN589868 DOJ589867:DOJ589868 DYF589867:DYF589868 EIB589867:EIB589868 ERX589867:ERX589868 FBT589867:FBT589868 FLP589867:FLP589868 FVL589867:FVL589868 GFH589867:GFH589868 GPD589867:GPD589868 GYZ589867:GYZ589868 HIV589867:HIV589868 HSR589867:HSR589868 ICN589867:ICN589868 IMJ589867:IMJ589868 IWF589867:IWF589868 JGB589867:JGB589868 JPX589867:JPX589868 JZT589867:JZT589868 KJP589867:KJP589868 KTL589867:KTL589868 LDH589867:LDH589868 LND589867:LND589868 LWZ589867:LWZ589868 MGV589867:MGV589868 MQR589867:MQR589868 NAN589867:NAN589868 NKJ589867:NKJ589868 NUF589867:NUF589868 OEB589867:OEB589868 ONX589867:ONX589868 OXT589867:OXT589868 PHP589867:PHP589868 PRL589867:PRL589868 QBH589867:QBH589868 QLD589867:QLD589868 QUZ589867:QUZ589868 REV589867:REV589868 ROR589867:ROR589868 RYN589867:RYN589868 SIJ589867:SIJ589868 SSF589867:SSF589868 TCB589867:TCB589868 TLX589867:TLX589868 TVT589867:TVT589868 UFP589867:UFP589868 UPL589867:UPL589868 UZH589867:UZH589868 VJD589867:VJD589868 VSZ589867:VSZ589868 WCV589867:WCV589868 WMR589867:WMR589868 WWN589867:WWN589868 AF655403:AF655404 KB655403:KB655404 TX655403:TX655404 ADT655403:ADT655404 ANP655403:ANP655404 AXL655403:AXL655404 BHH655403:BHH655404 BRD655403:BRD655404 CAZ655403:CAZ655404 CKV655403:CKV655404 CUR655403:CUR655404 DEN655403:DEN655404 DOJ655403:DOJ655404 DYF655403:DYF655404 EIB655403:EIB655404 ERX655403:ERX655404 FBT655403:FBT655404 FLP655403:FLP655404 FVL655403:FVL655404 GFH655403:GFH655404 GPD655403:GPD655404 GYZ655403:GYZ655404 HIV655403:HIV655404 HSR655403:HSR655404 ICN655403:ICN655404 IMJ655403:IMJ655404 IWF655403:IWF655404 JGB655403:JGB655404 JPX655403:JPX655404 JZT655403:JZT655404 KJP655403:KJP655404 KTL655403:KTL655404 LDH655403:LDH655404 LND655403:LND655404 LWZ655403:LWZ655404 MGV655403:MGV655404 MQR655403:MQR655404 NAN655403:NAN655404 NKJ655403:NKJ655404 NUF655403:NUF655404 OEB655403:OEB655404 ONX655403:ONX655404 OXT655403:OXT655404 PHP655403:PHP655404 PRL655403:PRL655404 QBH655403:QBH655404 QLD655403:QLD655404 QUZ655403:QUZ655404 REV655403:REV655404 ROR655403:ROR655404 RYN655403:RYN655404 SIJ655403:SIJ655404 SSF655403:SSF655404 TCB655403:TCB655404 TLX655403:TLX655404 TVT655403:TVT655404 UFP655403:UFP655404 UPL655403:UPL655404 UZH655403:UZH655404 VJD655403:VJD655404 VSZ655403:VSZ655404 WCV655403:WCV655404 WMR655403:WMR655404 WWN655403:WWN655404 AF720939:AF720940 KB720939:KB720940 TX720939:TX720940 ADT720939:ADT720940 ANP720939:ANP720940 AXL720939:AXL720940 BHH720939:BHH720940 BRD720939:BRD720940 CAZ720939:CAZ720940 CKV720939:CKV720940 CUR720939:CUR720940 DEN720939:DEN720940 DOJ720939:DOJ720940 DYF720939:DYF720940 EIB720939:EIB720940 ERX720939:ERX720940 FBT720939:FBT720940 FLP720939:FLP720940 FVL720939:FVL720940 GFH720939:GFH720940 GPD720939:GPD720940 GYZ720939:GYZ720940 HIV720939:HIV720940 HSR720939:HSR720940 ICN720939:ICN720940 IMJ720939:IMJ720940 IWF720939:IWF720940 JGB720939:JGB720940 JPX720939:JPX720940 JZT720939:JZT720940 KJP720939:KJP720940 KTL720939:KTL720940 LDH720939:LDH720940 LND720939:LND720940 LWZ720939:LWZ720940 MGV720939:MGV720940 MQR720939:MQR720940 NAN720939:NAN720940 NKJ720939:NKJ720940 NUF720939:NUF720940 OEB720939:OEB720940 ONX720939:ONX720940 OXT720939:OXT720940 PHP720939:PHP720940 PRL720939:PRL720940 QBH720939:QBH720940 QLD720939:QLD720940 QUZ720939:QUZ720940 REV720939:REV720940 ROR720939:ROR720940 RYN720939:RYN720940 SIJ720939:SIJ720940 SSF720939:SSF720940 TCB720939:TCB720940 TLX720939:TLX720940 TVT720939:TVT720940 UFP720939:UFP720940 UPL720939:UPL720940 UZH720939:UZH720940 VJD720939:VJD720940 VSZ720939:VSZ720940 WCV720939:WCV720940 WMR720939:WMR720940 WWN720939:WWN720940 AF786475:AF786476 KB786475:KB786476 TX786475:TX786476 ADT786475:ADT786476 ANP786475:ANP786476 AXL786475:AXL786476 BHH786475:BHH786476 BRD786475:BRD786476 CAZ786475:CAZ786476 CKV786475:CKV786476 CUR786475:CUR786476 DEN786475:DEN786476 DOJ786475:DOJ786476 DYF786475:DYF786476 EIB786475:EIB786476 ERX786475:ERX786476 FBT786475:FBT786476 FLP786475:FLP786476 FVL786475:FVL786476 GFH786475:GFH786476 GPD786475:GPD786476 GYZ786475:GYZ786476 HIV786475:HIV786476 HSR786475:HSR786476 ICN786475:ICN786476 IMJ786475:IMJ786476 IWF786475:IWF786476 JGB786475:JGB786476 JPX786475:JPX786476 JZT786475:JZT786476 KJP786475:KJP786476 KTL786475:KTL786476 LDH786475:LDH786476 LND786475:LND786476 LWZ786475:LWZ786476 MGV786475:MGV786476 MQR786475:MQR786476 NAN786475:NAN786476 NKJ786475:NKJ786476 NUF786475:NUF786476 OEB786475:OEB786476 ONX786475:ONX786476 OXT786475:OXT786476 PHP786475:PHP786476 PRL786475:PRL786476 QBH786475:QBH786476 QLD786475:QLD786476 QUZ786475:QUZ786476 REV786475:REV786476 ROR786475:ROR786476 RYN786475:RYN786476 SIJ786475:SIJ786476 SSF786475:SSF786476 TCB786475:TCB786476 TLX786475:TLX786476 TVT786475:TVT786476 UFP786475:UFP786476 UPL786475:UPL786476 UZH786475:UZH786476 VJD786475:VJD786476 VSZ786475:VSZ786476 WCV786475:WCV786476 WMR786475:WMR786476 WWN786475:WWN786476 AF852011:AF852012 KB852011:KB852012 TX852011:TX852012 ADT852011:ADT852012 ANP852011:ANP852012 AXL852011:AXL852012 BHH852011:BHH852012 BRD852011:BRD852012 CAZ852011:CAZ852012 CKV852011:CKV852012 CUR852011:CUR852012 DEN852011:DEN852012 DOJ852011:DOJ852012 DYF852011:DYF852012 EIB852011:EIB852012 ERX852011:ERX852012 FBT852011:FBT852012 FLP852011:FLP852012 FVL852011:FVL852012 GFH852011:GFH852012 GPD852011:GPD852012 GYZ852011:GYZ852012 HIV852011:HIV852012 HSR852011:HSR852012 ICN852011:ICN852012 IMJ852011:IMJ852012 IWF852011:IWF852012 JGB852011:JGB852012 JPX852011:JPX852012 JZT852011:JZT852012 KJP852011:KJP852012 KTL852011:KTL852012 LDH852011:LDH852012 LND852011:LND852012 LWZ852011:LWZ852012 MGV852011:MGV852012 MQR852011:MQR852012 NAN852011:NAN852012 NKJ852011:NKJ852012 NUF852011:NUF852012 OEB852011:OEB852012 ONX852011:ONX852012 OXT852011:OXT852012 PHP852011:PHP852012 PRL852011:PRL852012 QBH852011:QBH852012 QLD852011:QLD852012 QUZ852011:QUZ852012 REV852011:REV852012 ROR852011:ROR852012 RYN852011:RYN852012 SIJ852011:SIJ852012 SSF852011:SSF852012 TCB852011:TCB852012 TLX852011:TLX852012 TVT852011:TVT852012 UFP852011:UFP852012 UPL852011:UPL852012 UZH852011:UZH852012 VJD852011:VJD852012 VSZ852011:VSZ852012 WCV852011:WCV852012 WMR852011:WMR852012 WWN852011:WWN852012 AF917547:AF917548 KB917547:KB917548 TX917547:TX917548 ADT917547:ADT917548 ANP917547:ANP917548 AXL917547:AXL917548 BHH917547:BHH917548 BRD917547:BRD917548 CAZ917547:CAZ917548 CKV917547:CKV917548 CUR917547:CUR917548 DEN917547:DEN917548 DOJ917547:DOJ917548 DYF917547:DYF917548 EIB917547:EIB917548 ERX917547:ERX917548 FBT917547:FBT917548 FLP917547:FLP917548 FVL917547:FVL917548 GFH917547:GFH917548 GPD917547:GPD917548 GYZ917547:GYZ917548 HIV917547:HIV917548 HSR917547:HSR917548 ICN917547:ICN917548 IMJ917547:IMJ917548 IWF917547:IWF917548 JGB917547:JGB917548 JPX917547:JPX917548 JZT917547:JZT917548 KJP917547:KJP917548 KTL917547:KTL917548 LDH917547:LDH917548 LND917547:LND917548 LWZ917547:LWZ917548 MGV917547:MGV917548 MQR917547:MQR917548 NAN917547:NAN917548 NKJ917547:NKJ917548 NUF917547:NUF917548 OEB917547:OEB917548 ONX917547:ONX917548 OXT917547:OXT917548 PHP917547:PHP917548 PRL917547:PRL917548 QBH917547:QBH917548 QLD917547:QLD917548 QUZ917547:QUZ917548 REV917547:REV917548 ROR917547:ROR917548 RYN917547:RYN917548 SIJ917547:SIJ917548 SSF917547:SSF917548 TCB917547:TCB917548 TLX917547:TLX917548 TVT917547:TVT917548 UFP917547:UFP917548 UPL917547:UPL917548 UZH917547:UZH917548 VJD917547:VJD917548 VSZ917547:VSZ917548 WCV917547:WCV917548 WMR917547:WMR917548 WWN917547:WWN917548 AF983083:AF983084 KB983083:KB983084 TX983083:TX983084 ADT983083:ADT983084 ANP983083:ANP983084 AXL983083:AXL983084 BHH983083:BHH983084 BRD983083:BRD983084 CAZ983083:CAZ983084 CKV983083:CKV983084 CUR983083:CUR983084 DEN983083:DEN983084 DOJ983083:DOJ983084 DYF983083:DYF983084 EIB983083:EIB983084 ERX983083:ERX983084 FBT983083:FBT983084 FLP983083:FLP983084 FVL983083:FVL983084 GFH983083:GFH983084 GPD983083:GPD983084 GYZ983083:GYZ983084 HIV983083:HIV983084 HSR983083:HSR983084 ICN983083:ICN983084 IMJ983083:IMJ983084 IWF983083:IWF983084 JGB983083:JGB983084 JPX983083:JPX983084 JZT983083:JZT983084 KJP983083:KJP983084 KTL983083:KTL983084 LDH983083:LDH983084 LND983083:LND983084 LWZ983083:LWZ983084 MGV983083:MGV983084 MQR983083:MQR983084 NAN983083:NAN983084 NKJ983083:NKJ983084 NUF983083:NUF983084 OEB983083:OEB983084 ONX983083:ONX983084 OXT983083:OXT983084 PHP983083:PHP983084 PRL983083:PRL983084 QBH983083:QBH983084 QLD983083:QLD983084 QUZ983083:QUZ983084 REV983083:REV983084 ROR983083:ROR983084 RYN983083:RYN983084 SIJ983083:SIJ983084 SSF983083:SSF983084 TCB983083:TCB983084 TLX983083:TLX983084 TVT983083:TVT983084 UFP983083:UFP983084 UPL983083:UPL983084 UZH983083:UZH983084 VJD983083:VJD983084 VSZ983083:VSZ983084 WCV983083:WCV983084 WMR983083:WMR983084 WWN983083:WWN983084 AD29 JZ29 TV29 ADR29 ANN29 AXJ29 BHF29 BRB29 CAX29 CKT29 CUP29 DEL29 DOH29 DYD29 EHZ29 ERV29 FBR29 FLN29 FVJ29 GFF29 GPB29 GYX29 HIT29 HSP29 ICL29 IMH29 IWD29 JFZ29 JPV29 JZR29 KJN29 KTJ29 LDF29 LNB29 LWX29 MGT29 MQP29 NAL29 NKH29 NUD29 ODZ29 ONV29 OXR29 PHN29 PRJ29 QBF29 QLB29 QUX29 RET29 ROP29 RYL29 SIH29 SSD29 TBZ29 TLV29 TVR29 UFN29 UPJ29 UZF29 VJB29 VSX29 WCT29 WMP29 WWL29 AD65563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AD131099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AD196635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AD262171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AD327707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AD393243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AD458779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AD524315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AD589851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AD655387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AD720923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AD786459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AD851995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AD917531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AD983067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AD53:AD56 JZ53:JZ56 TV53:TV56 ADR53:ADR56 ANN53:ANN56 AXJ53:AXJ56 BHF53:BHF56 BRB53:BRB56 CAX53:CAX56 CKT53:CKT56 CUP53:CUP56 DEL53:DEL56 DOH53:DOH56 DYD53:DYD56 EHZ53:EHZ56 ERV53:ERV56 FBR53:FBR56 FLN53:FLN56 FVJ53:FVJ56 GFF53:GFF56 GPB53:GPB56 GYX53:GYX56 HIT53:HIT56 HSP53:HSP56 ICL53:ICL56 IMH53:IMH56 IWD53:IWD56 JFZ53:JFZ56 JPV53:JPV56 JZR53:JZR56 KJN53:KJN56 KTJ53:KTJ56 LDF53:LDF56 LNB53:LNB56 LWX53:LWX56 MGT53:MGT56 MQP53:MQP56 NAL53:NAL56 NKH53:NKH56 NUD53:NUD56 ODZ53:ODZ56 ONV53:ONV56 OXR53:OXR56 PHN53:PHN56 PRJ53:PRJ56 QBF53:QBF56 QLB53:QLB56 QUX53:QUX56 RET53:RET56 ROP53:ROP56 RYL53:RYL56 SIH53:SIH56 SSD53:SSD56 TBZ53:TBZ56 TLV53:TLV56 TVR53:TVR56 UFN53:UFN56 UPJ53:UPJ56 UZF53:UZF56 VJB53:VJB56 VSX53:VSX56 WCT53:WCT56 WMP53:WMP56 WWL53:WWL56 AD65587:AD65590 JZ65587:JZ65590 TV65587:TV65590 ADR65587:ADR65590 ANN65587:ANN65590 AXJ65587:AXJ65590 BHF65587:BHF65590 BRB65587:BRB65590 CAX65587:CAX65590 CKT65587:CKT65590 CUP65587:CUP65590 DEL65587:DEL65590 DOH65587:DOH65590 DYD65587:DYD65590 EHZ65587:EHZ65590 ERV65587:ERV65590 FBR65587:FBR65590 FLN65587:FLN65590 FVJ65587:FVJ65590 GFF65587:GFF65590 GPB65587:GPB65590 GYX65587:GYX65590 HIT65587:HIT65590 HSP65587:HSP65590 ICL65587:ICL65590 IMH65587:IMH65590 IWD65587:IWD65590 JFZ65587:JFZ65590 JPV65587:JPV65590 JZR65587:JZR65590 KJN65587:KJN65590 KTJ65587:KTJ65590 LDF65587:LDF65590 LNB65587:LNB65590 LWX65587:LWX65590 MGT65587:MGT65590 MQP65587:MQP65590 NAL65587:NAL65590 NKH65587:NKH65590 NUD65587:NUD65590 ODZ65587:ODZ65590 ONV65587:ONV65590 OXR65587:OXR65590 PHN65587:PHN65590 PRJ65587:PRJ65590 QBF65587:QBF65590 QLB65587:QLB65590 QUX65587:QUX65590 RET65587:RET65590 ROP65587:ROP65590 RYL65587:RYL65590 SIH65587:SIH65590 SSD65587:SSD65590 TBZ65587:TBZ65590 TLV65587:TLV65590 TVR65587:TVR65590 UFN65587:UFN65590 UPJ65587:UPJ65590 UZF65587:UZF65590 VJB65587:VJB65590 VSX65587:VSX65590 WCT65587:WCT65590 WMP65587:WMP65590 WWL65587:WWL65590 AD131123:AD131126 JZ131123:JZ131126 TV131123:TV131126 ADR131123:ADR131126 ANN131123:ANN131126 AXJ131123:AXJ131126 BHF131123:BHF131126 BRB131123:BRB131126 CAX131123:CAX131126 CKT131123:CKT131126 CUP131123:CUP131126 DEL131123:DEL131126 DOH131123:DOH131126 DYD131123:DYD131126 EHZ131123:EHZ131126 ERV131123:ERV131126 FBR131123:FBR131126 FLN131123:FLN131126 FVJ131123:FVJ131126 GFF131123:GFF131126 GPB131123:GPB131126 GYX131123:GYX131126 HIT131123:HIT131126 HSP131123:HSP131126 ICL131123:ICL131126 IMH131123:IMH131126 IWD131123:IWD131126 JFZ131123:JFZ131126 JPV131123:JPV131126 JZR131123:JZR131126 KJN131123:KJN131126 KTJ131123:KTJ131126 LDF131123:LDF131126 LNB131123:LNB131126 LWX131123:LWX131126 MGT131123:MGT131126 MQP131123:MQP131126 NAL131123:NAL131126 NKH131123:NKH131126 NUD131123:NUD131126 ODZ131123:ODZ131126 ONV131123:ONV131126 OXR131123:OXR131126 PHN131123:PHN131126 PRJ131123:PRJ131126 QBF131123:QBF131126 QLB131123:QLB131126 QUX131123:QUX131126 RET131123:RET131126 ROP131123:ROP131126 RYL131123:RYL131126 SIH131123:SIH131126 SSD131123:SSD131126 TBZ131123:TBZ131126 TLV131123:TLV131126 TVR131123:TVR131126 UFN131123:UFN131126 UPJ131123:UPJ131126 UZF131123:UZF131126 VJB131123:VJB131126 VSX131123:VSX131126 WCT131123:WCT131126 WMP131123:WMP131126 WWL131123:WWL131126 AD196659:AD196662 JZ196659:JZ196662 TV196659:TV196662 ADR196659:ADR196662 ANN196659:ANN196662 AXJ196659:AXJ196662 BHF196659:BHF196662 BRB196659:BRB196662 CAX196659:CAX196662 CKT196659:CKT196662 CUP196659:CUP196662 DEL196659:DEL196662 DOH196659:DOH196662 DYD196659:DYD196662 EHZ196659:EHZ196662 ERV196659:ERV196662 FBR196659:FBR196662 FLN196659:FLN196662 FVJ196659:FVJ196662 GFF196659:GFF196662 GPB196659:GPB196662 GYX196659:GYX196662 HIT196659:HIT196662 HSP196659:HSP196662 ICL196659:ICL196662 IMH196659:IMH196662 IWD196659:IWD196662 JFZ196659:JFZ196662 JPV196659:JPV196662 JZR196659:JZR196662 KJN196659:KJN196662 KTJ196659:KTJ196662 LDF196659:LDF196662 LNB196659:LNB196662 LWX196659:LWX196662 MGT196659:MGT196662 MQP196659:MQP196662 NAL196659:NAL196662 NKH196659:NKH196662 NUD196659:NUD196662 ODZ196659:ODZ196662 ONV196659:ONV196662 OXR196659:OXR196662 PHN196659:PHN196662 PRJ196659:PRJ196662 QBF196659:QBF196662 QLB196659:QLB196662 QUX196659:QUX196662 RET196659:RET196662 ROP196659:ROP196662 RYL196659:RYL196662 SIH196659:SIH196662 SSD196659:SSD196662 TBZ196659:TBZ196662 TLV196659:TLV196662 TVR196659:TVR196662 UFN196659:UFN196662 UPJ196659:UPJ196662 UZF196659:UZF196662 VJB196659:VJB196662 VSX196659:VSX196662 WCT196659:WCT196662 WMP196659:WMP196662 WWL196659:WWL196662 AD262195:AD262198 JZ262195:JZ262198 TV262195:TV262198 ADR262195:ADR262198 ANN262195:ANN262198 AXJ262195:AXJ262198 BHF262195:BHF262198 BRB262195:BRB262198 CAX262195:CAX262198 CKT262195:CKT262198 CUP262195:CUP262198 DEL262195:DEL262198 DOH262195:DOH262198 DYD262195:DYD262198 EHZ262195:EHZ262198 ERV262195:ERV262198 FBR262195:FBR262198 FLN262195:FLN262198 FVJ262195:FVJ262198 GFF262195:GFF262198 GPB262195:GPB262198 GYX262195:GYX262198 HIT262195:HIT262198 HSP262195:HSP262198 ICL262195:ICL262198 IMH262195:IMH262198 IWD262195:IWD262198 JFZ262195:JFZ262198 JPV262195:JPV262198 JZR262195:JZR262198 KJN262195:KJN262198 KTJ262195:KTJ262198 LDF262195:LDF262198 LNB262195:LNB262198 LWX262195:LWX262198 MGT262195:MGT262198 MQP262195:MQP262198 NAL262195:NAL262198 NKH262195:NKH262198 NUD262195:NUD262198 ODZ262195:ODZ262198 ONV262195:ONV262198 OXR262195:OXR262198 PHN262195:PHN262198 PRJ262195:PRJ262198 QBF262195:QBF262198 QLB262195:QLB262198 QUX262195:QUX262198 RET262195:RET262198 ROP262195:ROP262198 RYL262195:RYL262198 SIH262195:SIH262198 SSD262195:SSD262198 TBZ262195:TBZ262198 TLV262195:TLV262198 TVR262195:TVR262198 UFN262195:UFN262198 UPJ262195:UPJ262198 UZF262195:UZF262198 VJB262195:VJB262198 VSX262195:VSX262198 WCT262195:WCT262198 WMP262195:WMP262198 WWL262195:WWL262198 AD327731:AD327734 JZ327731:JZ327734 TV327731:TV327734 ADR327731:ADR327734 ANN327731:ANN327734 AXJ327731:AXJ327734 BHF327731:BHF327734 BRB327731:BRB327734 CAX327731:CAX327734 CKT327731:CKT327734 CUP327731:CUP327734 DEL327731:DEL327734 DOH327731:DOH327734 DYD327731:DYD327734 EHZ327731:EHZ327734 ERV327731:ERV327734 FBR327731:FBR327734 FLN327731:FLN327734 FVJ327731:FVJ327734 GFF327731:GFF327734 GPB327731:GPB327734 GYX327731:GYX327734 HIT327731:HIT327734 HSP327731:HSP327734 ICL327731:ICL327734 IMH327731:IMH327734 IWD327731:IWD327734 JFZ327731:JFZ327734 JPV327731:JPV327734 JZR327731:JZR327734 KJN327731:KJN327734 KTJ327731:KTJ327734 LDF327731:LDF327734 LNB327731:LNB327734 LWX327731:LWX327734 MGT327731:MGT327734 MQP327731:MQP327734 NAL327731:NAL327734 NKH327731:NKH327734 NUD327731:NUD327734 ODZ327731:ODZ327734 ONV327731:ONV327734 OXR327731:OXR327734 PHN327731:PHN327734 PRJ327731:PRJ327734 QBF327731:QBF327734 QLB327731:QLB327734 QUX327731:QUX327734 RET327731:RET327734 ROP327731:ROP327734 RYL327731:RYL327734 SIH327731:SIH327734 SSD327731:SSD327734 TBZ327731:TBZ327734 TLV327731:TLV327734 TVR327731:TVR327734 UFN327731:UFN327734 UPJ327731:UPJ327734 UZF327731:UZF327734 VJB327731:VJB327734 VSX327731:VSX327734 WCT327731:WCT327734 WMP327731:WMP327734 WWL327731:WWL327734 AD393267:AD393270 JZ393267:JZ393270 TV393267:TV393270 ADR393267:ADR393270 ANN393267:ANN393270 AXJ393267:AXJ393270 BHF393267:BHF393270 BRB393267:BRB393270 CAX393267:CAX393270 CKT393267:CKT393270 CUP393267:CUP393270 DEL393267:DEL393270 DOH393267:DOH393270 DYD393267:DYD393270 EHZ393267:EHZ393270 ERV393267:ERV393270 FBR393267:FBR393270 FLN393267:FLN393270 FVJ393267:FVJ393270 GFF393267:GFF393270 GPB393267:GPB393270 GYX393267:GYX393270 HIT393267:HIT393270 HSP393267:HSP393270 ICL393267:ICL393270 IMH393267:IMH393270 IWD393267:IWD393270 JFZ393267:JFZ393270 JPV393267:JPV393270 JZR393267:JZR393270 KJN393267:KJN393270 KTJ393267:KTJ393270 LDF393267:LDF393270 LNB393267:LNB393270 LWX393267:LWX393270 MGT393267:MGT393270 MQP393267:MQP393270 NAL393267:NAL393270 NKH393267:NKH393270 NUD393267:NUD393270 ODZ393267:ODZ393270 ONV393267:ONV393270 OXR393267:OXR393270 PHN393267:PHN393270 PRJ393267:PRJ393270 QBF393267:QBF393270 QLB393267:QLB393270 QUX393267:QUX393270 RET393267:RET393270 ROP393267:ROP393270 RYL393267:RYL393270 SIH393267:SIH393270 SSD393267:SSD393270 TBZ393267:TBZ393270 TLV393267:TLV393270 TVR393267:TVR393270 UFN393267:UFN393270 UPJ393267:UPJ393270 UZF393267:UZF393270 VJB393267:VJB393270 VSX393267:VSX393270 WCT393267:WCT393270 WMP393267:WMP393270 WWL393267:WWL393270 AD458803:AD458806 JZ458803:JZ458806 TV458803:TV458806 ADR458803:ADR458806 ANN458803:ANN458806 AXJ458803:AXJ458806 BHF458803:BHF458806 BRB458803:BRB458806 CAX458803:CAX458806 CKT458803:CKT458806 CUP458803:CUP458806 DEL458803:DEL458806 DOH458803:DOH458806 DYD458803:DYD458806 EHZ458803:EHZ458806 ERV458803:ERV458806 FBR458803:FBR458806 FLN458803:FLN458806 FVJ458803:FVJ458806 GFF458803:GFF458806 GPB458803:GPB458806 GYX458803:GYX458806 HIT458803:HIT458806 HSP458803:HSP458806 ICL458803:ICL458806 IMH458803:IMH458806 IWD458803:IWD458806 JFZ458803:JFZ458806 JPV458803:JPV458806 JZR458803:JZR458806 KJN458803:KJN458806 KTJ458803:KTJ458806 LDF458803:LDF458806 LNB458803:LNB458806 LWX458803:LWX458806 MGT458803:MGT458806 MQP458803:MQP458806 NAL458803:NAL458806 NKH458803:NKH458806 NUD458803:NUD458806 ODZ458803:ODZ458806 ONV458803:ONV458806 OXR458803:OXR458806 PHN458803:PHN458806 PRJ458803:PRJ458806 QBF458803:QBF458806 QLB458803:QLB458806 QUX458803:QUX458806 RET458803:RET458806 ROP458803:ROP458806 RYL458803:RYL458806 SIH458803:SIH458806 SSD458803:SSD458806 TBZ458803:TBZ458806 TLV458803:TLV458806 TVR458803:TVR458806 UFN458803:UFN458806 UPJ458803:UPJ458806 UZF458803:UZF458806 VJB458803:VJB458806 VSX458803:VSX458806 WCT458803:WCT458806 WMP458803:WMP458806 WWL458803:WWL458806 AD524339:AD524342 JZ524339:JZ524342 TV524339:TV524342 ADR524339:ADR524342 ANN524339:ANN524342 AXJ524339:AXJ524342 BHF524339:BHF524342 BRB524339:BRB524342 CAX524339:CAX524342 CKT524339:CKT524342 CUP524339:CUP524342 DEL524339:DEL524342 DOH524339:DOH524342 DYD524339:DYD524342 EHZ524339:EHZ524342 ERV524339:ERV524342 FBR524339:FBR524342 FLN524339:FLN524342 FVJ524339:FVJ524342 GFF524339:GFF524342 GPB524339:GPB524342 GYX524339:GYX524342 HIT524339:HIT524342 HSP524339:HSP524342 ICL524339:ICL524342 IMH524339:IMH524342 IWD524339:IWD524342 JFZ524339:JFZ524342 JPV524339:JPV524342 JZR524339:JZR524342 KJN524339:KJN524342 KTJ524339:KTJ524342 LDF524339:LDF524342 LNB524339:LNB524342 LWX524339:LWX524342 MGT524339:MGT524342 MQP524339:MQP524342 NAL524339:NAL524342 NKH524339:NKH524342 NUD524339:NUD524342 ODZ524339:ODZ524342 ONV524339:ONV524342 OXR524339:OXR524342 PHN524339:PHN524342 PRJ524339:PRJ524342 QBF524339:QBF524342 QLB524339:QLB524342 QUX524339:QUX524342 RET524339:RET524342 ROP524339:ROP524342 RYL524339:RYL524342 SIH524339:SIH524342 SSD524339:SSD524342 TBZ524339:TBZ524342 TLV524339:TLV524342 TVR524339:TVR524342 UFN524339:UFN524342 UPJ524339:UPJ524342 UZF524339:UZF524342 VJB524339:VJB524342 VSX524339:VSX524342 WCT524339:WCT524342 WMP524339:WMP524342 WWL524339:WWL524342 AD589875:AD589878 JZ589875:JZ589878 TV589875:TV589878 ADR589875:ADR589878 ANN589875:ANN589878 AXJ589875:AXJ589878 BHF589875:BHF589878 BRB589875:BRB589878 CAX589875:CAX589878 CKT589875:CKT589878 CUP589875:CUP589878 DEL589875:DEL589878 DOH589875:DOH589878 DYD589875:DYD589878 EHZ589875:EHZ589878 ERV589875:ERV589878 FBR589875:FBR589878 FLN589875:FLN589878 FVJ589875:FVJ589878 GFF589875:GFF589878 GPB589875:GPB589878 GYX589875:GYX589878 HIT589875:HIT589878 HSP589875:HSP589878 ICL589875:ICL589878 IMH589875:IMH589878 IWD589875:IWD589878 JFZ589875:JFZ589878 JPV589875:JPV589878 JZR589875:JZR589878 KJN589875:KJN589878 KTJ589875:KTJ589878 LDF589875:LDF589878 LNB589875:LNB589878 LWX589875:LWX589878 MGT589875:MGT589878 MQP589875:MQP589878 NAL589875:NAL589878 NKH589875:NKH589878 NUD589875:NUD589878 ODZ589875:ODZ589878 ONV589875:ONV589878 OXR589875:OXR589878 PHN589875:PHN589878 PRJ589875:PRJ589878 QBF589875:QBF589878 QLB589875:QLB589878 QUX589875:QUX589878 RET589875:RET589878 ROP589875:ROP589878 RYL589875:RYL589878 SIH589875:SIH589878 SSD589875:SSD589878 TBZ589875:TBZ589878 TLV589875:TLV589878 TVR589875:TVR589878 UFN589875:UFN589878 UPJ589875:UPJ589878 UZF589875:UZF589878 VJB589875:VJB589878 VSX589875:VSX589878 WCT589875:WCT589878 WMP589875:WMP589878 WWL589875:WWL589878 AD655411:AD655414 JZ655411:JZ655414 TV655411:TV655414 ADR655411:ADR655414 ANN655411:ANN655414 AXJ655411:AXJ655414 BHF655411:BHF655414 BRB655411:BRB655414 CAX655411:CAX655414 CKT655411:CKT655414 CUP655411:CUP655414 DEL655411:DEL655414 DOH655411:DOH655414 DYD655411:DYD655414 EHZ655411:EHZ655414 ERV655411:ERV655414 FBR655411:FBR655414 FLN655411:FLN655414 FVJ655411:FVJ655414 GFF655411:GFF655414 GPB655411:GPB655414 GYX655411:GYX655414 HIT655411:HIT655414 HSP655411:HSP655414 ICL655411:ICL655414 IMH655411:IMH655414 IWD655411:IWD655414 JFZ655411:JFZ655414 JPV655411:JPV655414 JZR655411:JZR655414 KJN655411:KJN655414 KTJ655411:KTJ655414 LDF655411:LDF655414 LNB655411:LNB655414 LWX655411:LWX655414 MGT655411:MGT655414 MQP655411:MQP655414 NAL655411:NAL655414 NKH655411:NKH655414 NUD655411:NUD655414 ODZ655411:ODZ655414 ONV655411:ONV655414 OXR655411:OXR655414 PHN655411:PHN655414 PRJ655411:PRJ655414 QBF655411:QBF655414 QLB655411:QLB655414 QUX655411:QUX655414 RET655411:RET655414 ROP655411:ROP655414 RYL655411:RYL655414 SIH655411:SIH655414 SSD655411:SSD655414 TBZ655411:TBZ655414 TLV655411:TLV655414 TVR655411:TVR655414 UFN655411:UFN655414 UPJ655411:UPJ655414 UZF655411:UZF655414 VJB655411:VJB655414 VSX655411:VSX655414 WCT655411:WCT655414 WMP655411:WMP655414 WWL655411:WWL655414 AD720947:AD720950 JZ720947:JZ720950 TV720947:TV720950 ADR720947:ADR720950 ANN720947:ANN720950 AXJ720947:AXJ720950 BHF720947:BHF720950 BRB720947:BRB720950 CAX720947:CAX720950 CKT720947:CKT720950 CUP720947:CUP720950 DEL720947:DEL720950 DOH720947:DOH720950 DYD720947:DYD720950 EHZ720947:EHZ720950 ERV720947:ERV720950 FBR720947:FBR720950 FLN720947:FLN720950 FVJ720947:FVJ720950 GFF720947:GFF720950 GPB720947:GPB720950 GYX720947:GYX720950 HIT720947:HIT720950 HSP720947:HSP720950 ICL720947:ICL720950 IMH720947:IMH720950 IWD720947:IWD720950 JFZ720947:JFZ720950 JPV720947:JPV720950 JZR720947:JZR720950 KJN720947:KJN720950 KTJ720947:KTJ720950 LDF720947:LDF720950 LNB720947:LNB720950 LWX720947:LWX720950 MGT720947:MGT720950 MQP720947:MQP720950 NAL720947:NAL720950 NKH720947:NKH720950 NUD720947:NUD720950 ODZ720947:ODZ720950 ONV720947:ONV720950 OXR720947:OXR720950 PHN720947:PHN720950 PRJ720947:PRJ720950 QBF720947:QBF720950 QLB720947:QLB720950 QUX720947:QUX720950 RET720947:RET720950 ROP720947:ROP720950 RYL720947:RYL720950 SIH720947:SIH720950 SSD720947:SSD720950 TBZ720947:TBZ720950 TLV720947:TLV720950 TVR720947:TVR720950 UFN720947:UFN720950 UPJ720947:UPJ720950 UZF720947:UZF720950 VJB720947:VJB720950 VSX720947:VSX720950 WCT720947:WCT720950 WMP720947:WMP720950 WWL720947:WWL720950 AD786483:AD786486 JZ786483:JZ786486 TV786483:TV786486 ADR786483:ADR786486 ANN786483:ANN786486 AXJ786483:AXJ786486 BHF786483:BHF786486 BRB786483:BRB786486 CAX786483:CAX786486 CKT786483:CKT786486 CUP786483:CUP786486 DEL786483:DEL786486 DOH786483:DOH786486 DYD786483:DYD786486 EHZ786483:EHZ786486 ERV786483:ERV786486 FBR786483:FBR786486 FLN786483:FLN786486 FVJ786483:FVJ786486 GFF786483:GFF786486 GPB786483:GPB786486 GYX786483:GYX786486 HIT786483:HIT786486 HSP786483:HSP786486 ICL786483:ICL786486 IMH786483:IMH786486 IWD786483:IWD786486 JFZ786483:JFZ786486 JPV786483:JPV786486 JZR786483:JZR786486 KJN786483:KJN786486 KTJ786483:KTJ786486 LDF786483:LDF786486 LNB786483:LNB786486 LWX786483:LWX786486 MGT786483:MGT786486 MQP786483:MQP786486 NAL786483:NAL786486 NKH786483:NKH786486 NUD786483:NUD786486 ODZ786483:ODZ786486 ONV786483:ONV786486 OXR786483:OXR786486 PHN786483:PHN786486 PRJ786483:PRJ786486 QBF786483:QBF786486 QLB786483:QLB786486 QUX786483:QUX786486 RET786483:RET786486 ROP786483:ROP786486 RYL786483:RYL786486 SIH786483:SIH786486 SSD786483:SSD786486 TBZ786483:TBZ786486 TLV786483:TLV786486 TVR786483:TVR786486 UFN786483:UFN786486 UPJ786483:UPJ786486 UZF786483:UZF786486 VJB786483:VJB786486 VSX786483:VSX786486 WCT786483:WCT786486 WMP786483:WMP786486 WWL786483:WWL786486 AD852019:AD852022 JZ852019:JZ852022 TV852019:TV852022 ADR852019:ADR852022 ANN852019:ANN852022 AXJ852019:AXJ852022 BHF852019:BHF852022 BRB852019:BRB852022 CAX852019:CAX852022 CKT852019:CKT852022 CUP852019:CUP852022 DEL852019:DEL852022 DOH852019:DOH852022 DYD852019:DYD852022 EHZ852019:EHZ852022 ERV852019:ERV852022 FBR852019:FBR852022 FLN852019:FLN852022 FVJ852019:FVJ852022 GFF852019:GFF852022 GPB852019:GPB852022 GYX852019:GYX852022 HIT852019:HIT852022 HSP852019:HSP852022 ICL852019:ICL852022 IMH852019:IMH852022 IWD852019:IWD852022 JFZ852019:JFZ852022 JPV852019:JPV852022 JZR852019:JZR852022 KJN852019:KJN852022 KTJ852019:KTJ852022 LDF852019:LDF852022 LNB852019:LNB852022 LWX852019:LWX852022 MGT852019:MGT852022 MQP852019:MQP852022 NAL852019:NAL852022 NKH852019:NKH852022 NUD852019:NUD852022 ODZ852019:ODZ852022 ONV852019:ONV852022 OXR852019:OXR852022 PHN852019:PHN852022 PRJ852019:PRJ852022 QBF852019:QBF852022 QLB852019:QLB852022 QUX852019:QUX852022 RET852019:RET852022 ROP852019:ROP852022 RYL852019:RYL852022 SIH852019:SIH852022 SSD852019:SSD852022 TBZ852019:TBZ852022 TLV852019:TLV852022 TVR852019:TVR852022 UFN852019:UFN852022 UPJ852019:UPJ852022 UZF852019:UZF852022 VJB852019:VJB852022 VSX852019:VSX852022 WCT852019:WCT852022 WMP852019:WMP852022 WWL852019:WWL852022 AD917555:AD917558 JZ917555:JZ917558 TV917555:TV917558 ADR917555:ADR917558 ANN917555:ANN917558 AXJ917555:AXJ917558 BHF917555:BHF917558 BRB917555:BRB917558 CAX917555:CAX917558 CKT917555:CKT917558 CUP917555:CUP917558 DEL917555:DEL917558 DOH917555:DOH917558 DYD917555:DYD917558 EHZ917555:EHZ917558 ERV917555:ERV917558 FBR917555:FBR917558 FLN917555:FLN917558 FVJ917555:FVJ917558 GFF917555:GFF917558 GPB917555:GPB917558 GYX917555:GYX917558 HIT917555:HIT917558 HSP917555:HSP917558 ICL917555:ICL917558 IMH917555:IMH917558 IWD917555:IWD917558 JFZ917555:JFZ917558 JPV917555:JPV917558 JZR917555:JZR917558 KJN917555:KJN917558 KTJ917555:KTJ917558 LDF917555:LDF917558 LNB917555:LNB917558 LWX917555:LWX917558 MGT917555:MGT917558 MQP917555:MQP917558 NAL917555:NAL917558 NKH917555:NKH917558 NUD917555:NUD917558 ODZ917555:ODZ917558 ONV917555:ONV917558 OXR917555:OXR917558 PHN917555:PHN917558 PRJ917555:PRJ917558 QBF917555:QBF917558 QLB917555:QLB917558 QUX917555:QUX917558 RET917555:RET917558 ROP917555:ROP917558 RYL917555:RYL917558 SIH917555:SIH917558 SSD917555:SSD917558 TBZ917555:TBZ917558 TLV917555:TLV917558 TVR917555:TVR917558 UFN917555:UFN917558 UPJ917555:UPJ917558 UZF917555:UZF917558 VJB917555:VJB917558 VSX917555:VSX917558 WCT917555:WCT917558 WMP917555:WMP917558 WWL917555:WWL917558 AD983091:AD983094 JZ983091:JZ983094 TV983091:TV983094 ADR983091:ADR983094 ANN983091:ANN983094 AXJ983091:AXJ983094 BHF983091:BHF983094 BRB983091:BRB983094 CAX983091:CAX983094 CKT983091:CKT983094 CUP983091:CUP983094 DEL983091:DEL983094 DOH983091:DOH983094 DYD983091:DYD983094 EHZ983091:EHZ983094 ERV983091:ERV983094 FBR983091:FBR983094 FLN983091:FLN983094 FVJ983091:FVJ983094 GFF983091:GFF983094 GPB983091:GPB983094 GYX983091:GYX983094 HIT983091:HIT983094 HSP983091:HSP983094 ICL983091:ICL983094 IMH983091:IMH983094 IWD983091:IWD983094 JFZ983091:JFZ983094 JPV983091:JPV983094 JZR983091:JZR983094 KJN983091:KJN983094 KTJ983091:KTJ983094 LDF983091:LDF983094 LNB983091:LNB983094 LWX983091:LWX983094 MGT983091:MGT983094 MQP983091:MQP983094 NAL983091:NAL983094 NKH983091:NKH983094 NUD983091:NUD983094 ODZ983091:ODZ983094 ONV983091:ONV983094 OXR983091:OXR983094 PHN983091:PHN983094 PRJ983091:PRJ983094 QBF983091:QBF983094 QLB983091:QLB983094 QUX983091:QUX983094 RET983091:RET983094 ROP983091:ROP983094 RYL983091:RYL983094 SIH983091:SIH983094 SSD983091:SSD983094 TBZ983091:TBZ983094 TLV983091:TLV983094 TVR983091:TVR983094 UFN983091:UFN983094 UPJ983091:UPJ983094 UZF983091:UZF983094 VJB983091:VJB983094 VSX983091:VSX983094 WCT983091:WCT983094 WMP983091:WMP983094 WWL983091:WWL983094 AF53:AF56 KB53:KB56 TX53:TX56 ADT53:ADT56 ANP53:ANP56 AXL53:AXL56 BHH53:BHH56 BRD53:BRD56 CAZ53:CAZ56 CKV53:CKV56 CUR53:CUR56 DEN53:DEN56 DOJ53:DOJ56 DYF53:DYF56 EIB53:EIB56 ERX53:ERX56 FBT53:FBT56 FLP53:FLP56 FVL53:FVL56 GFH53:GFH56 GPD53:GPD56 GYZ53:GYZ56 HIV53:HIV56 HSR53:HSR56 ICN53:ICN56 IMJ53:IMJ56 IWF53:IWF56 JGB53:JGB56 JPX53:JPX56 JZT53:JZT56 KJP53:KJP56 KTL53:KTL56 LDH53:LDH56 LND53:LND56 LWZ53:LWZ56 MGV53:MGV56 MQR53:MQR56 NAN53:NAN56 NKJ53:NKJ56 NUF53:NUF56 OEB53:OEB56 ONX53:ONX56 OXT53:OXT56 PHP53:PHP56 PRL53:PRL56 QBH53:QBH56 QLD53:QLD56 QUZ53:QUZ56 REV53:REV56 ROR53:ROR56 RYN53:RYN56 SIJ53:SIJ56 SSF53:SSF56 TCB53:TCB56 TLX53:TLX56 TVT53:TVT56 UFP53:UFP56 UPL53:UPL56 UZH53:UZH56 VJD53:VJD56 VSZ53:VSZ56 WCV53:WCV56 WMR53:WMR56 WWN53:WWN56 AF65587:AF65590 KB65587:KB65590 TX65587:TX65590 ADT65587:ADT65590 ANP65587:ANP65590 AXL65587:AXL65590 BHH65587:BHH65590 BRD65587:BRD65590 CAZ65587:CAZ65590 CKV65587:CKV65590 CUR65587:CUR65590 DEN65587:DEN65590 DOJ65587:DOJ65590 DYF65587:DYF65590 EIB65587:EIB65590 ERX65587:ERX65590 FBT65587:FBT65590 FLP65587:FLP65590 FVL65587:FVL65590 GFH65587:GFH65590 GPD65587:GPD65590 GYZ65587:GYZ65590 HIV65587:HIV65590 HSR65587:HSR65590 ICN65587:ICN65590 IMJ65587:IMJ65590 IWF65587:IWF65590 JGB65587:JGB65590 JPX65587:JPX65590 JZT65587:JZT65590 KJP65587:KJP65590 KTL65587:KTL65590 LDH65587:LDH65590 LND65587:LND65590 LWZ65587:LWZ65590 MGV65587:MGV65590 MQR65587:MQR65590 NAN65587:NAN65590 NKJ65587:NKJ65590 NUF65587:NUF65590 OEB65587:OEB65590 ONX65587:ONX65590 OXT65587:OXT65590 PHP65587:PHP65590 PRL65587:PRL65590 QBH65587:QBH65590 QLD65587:QLD65590 QUZ65587:QUZ65590 REV65587:REV65590 ROR65587:ROR65590 RYN65587:RYN65590 SIJ65587:SIJ65590 SSF65587:SSF65590 TCB65587:TCB65590 TLX65587:TLX65590 TVT65587:TVT65590 UFP65587:UFP65590 UPL65587:UPL65590 UZH65587:UZH65590 VJD65587:VJD65590 VSZ65587:VSZ65590 WCV65587:WCV65590 WMR65587:WMR65590 WWN65587:WWN65590 AF131123:AF131126 KB131123:KB131126 TX131123:TX131126 ADT131123:ADT131126 ANP131123:ANP131126 AXL131123:AXL131126 BHH131123:BHH131126 BRD131123:BRD131126 CAZ131123:CAZ131126 CKV131123:CKV131126 CUR131123:CUR131126 DEN131123:DEN131126 DOJ131123:DOJ131126 DYF131123:DYF131126 EIB131123:EIB131126 ERX131123:ERX131126 FBT131123:FBT131126 FLP131123:FLP131126 FVL131123:FVL131126 GFH131123:GFH131126 GPD131123:GPD131126 GYZ131123:GYZ131126 HIV131123:HIV131126 HSR131123:HSR131126 ICN131123:ICN131126 IMJ131123:IMJ131126 IWF131123:IWF131126 JGB131123:JGB131126 JPX131123:JPX131126 JZT131123:JZT131126 KJP131123:KJP131126 KTL131123:KTL131126 LDH131123:LDH131126 LND131123:LND131126 LWZ131123:LWZ131126 MGV131123:MGV131126 MQR131123:MQR131126 NAN131123:NAN131126 NKJ131123:NKJ131126 NUF131123:NUF131126 OEB131123:OEB131126 ONX131123:ONX131126 OXT131123:OXT131126 PHP131123:PHP131126 PRL131123:PRL131126 QBH131123:QBH131126 QLD131123:QLD131126 QUZ131123:QUZ131126 REV131123:REV131126 ROR131123:ROR131126 RYN131123:RYN131126 SIJ131123:SIJ131126 SSF131123:SSF131126 TCB131123:TCB131126 TLX131123:TLX131126 TVT131123:TVT131126 UFP131123:UFP131126 UPL131123:UPL131126 UZH131123:UZH131126 VJD131123:VJD131126 VSZ131123:VSZ131126 WCV131123:WCV131126 WMR131123:WMR131126 WWN131123:WWN131126 AF196659:AF196662 KB196659:KB196662 TX196659:TX196662 ADT196659:ADT196662 ANP196659:ANP196662 AXL196659:AXL196662 BHH196659:BHH196662 BRD196659:BRD196662 CAZ196659:CAZ196662 CKV196659:CKV196662 CUR196659:CUR196662 DEN196659:DEN196662 DOJ196659:DOJ196662 DYF196659:DYF196662 EIB196659:EIB196662 ERX196659:ERX196662 FBT196659:FBT196662 FLP196659:FLP196662 FVL196659:FVL196662 GFH196659:GFH196662 GPD196659:GPD196662 GYZ196659:GYZ196662 HIV196659:HIV196662 HSR196659:HSR196662 ICN196659:ICN196662 IMJ196659:IMJ196662 IWF196659:IWF196662 JGB196659:JGB196662 JPX196659:JPX196662 JZT196659:JZT196662 KJP196659:KJP196662 KTL196659:KTL196662 LDH196659:LDH196662 LND196659:LND196662 LWZ196659:LWZ196662 MGV196659:MGV196662 MQR196659:MQR196662 NAN196659:NAN196662 NKJ196659:NKJ196662 NUF196659:NUF196662 OEB196659:OEB196662 ONX196659:ONX196662 OXT196659:OXT196662 PHP196659:PHP196662 PRL196659:PRL196662 QBH196659:QBH196662 QLD196659:QLD196662 QUZ196659:QUZ196662 REV196659:REV196662 ROR196659:ROR196662 RYN196659:RYN196662 SIJ196659:SIJ196662 SSF196659:SSF196662 TCB196659:TCB196662 TLX196659:TLX196662 TVT196659:TVT196662 UFP196659:UFP196662 UPL196659:UPL196662 UZH196659:UZH196662 VJD196659:VJD196662 VSZ196659:VSZ196662 WCV196659:WCV196662 WMR196659:WMR196662 WWN196659:WWN196662 AF262195:AF262198 KB262195:KB262198 TX262195:TX262198 ADT262195:ADT262198 ANP262195:ANP262198 AXL262195:AXL262198 BHH262195:BHH262198 BRD262195:BRD262198 CAZ262195:CAZ262198 CKV262195:CKV262198 CUR262195:CUR262198 DEN262195:DEN262198 DOJ262195:DOJ262198 DYF262195:DYF262198 EIB262195:EIB262198 ERX262195:ERX262198 FBT262195:FBT262198 FLP262195:FLP262198 FVL262195:FVL262198 GFH262195:GFH262198 GPD262195:GPD262198 GYZ262195:GYZ262198 HIV262195:HIV262198 HSR262195:HSR262198 ICN262195:ICN262198 IMJ262195:IMJ262198 IWF262195:IWF262198 JGB262195:JGB262198 JPX262195:JPX262198 JZT262195:JZT262198 KJP262195:KJP262198 KTL262195:KTL262198 LDH262195:LDH262198 LND262195:LND262198 LWZ262195:LWZ262198 MGV262195:MGV262198 MQR262195:MQR262198 NAN262195:NAN262198 NKJ262195:NKJ262198 NUF262195:NUF262198 OEB262195:OEB262198 ONX262195:ONX262198 OXT262195:OXT262198 PHP262195:PHP262198 PRL262195:PRL262198 QBH262195:QBH262198 QLD262195:QLD262198 QUZ262195:QUZ262198 REV262195:REV262198 ROR262195:ROR262198 RYN262195:RYN262198 SIJ262195:SIJ262198 SSF262195:SSF262198 TCB262195:TCB262198 TLX262195:TLX262198 TVT262195:TVT262198 UFP262195:UFP262198 UPL262195:UPL262198 UZH262195:UZH262198 VJD262195:VJD262198 VSZ262195:VSZ262198 WCV262195:WCV262198 WMR262195:WMR262198 WWN262195:WWN262198 AF327731:AF327734 KB327731:KB327734 TX327731:TX327734 ADT327731:ADT327734 ANP327731:ANP327734 AXL327731:AXL327734 BHH327731:BHH327734 BRD327731:BRD327734 CAZ327731:CAZ327734 CKV327731:CKV327734 CUR327731:CUR327734 DEN327731:DEN327734 DOJ327731:DOJ327734 DYF327731:DYF327734 EIB327731:EIB327734 ERX327731:ERX327734 FBT327731:FBT327734 FLP327731:FLP327734 FVL327731:FVL327734 GFH327731:GFH327734 GPD327731:GPD327734 GYZ327731:GYZ327734 HIV327731:HIV327734 HSR327731:HSR327734 ICN327731:ICN327734 IMJ327731:IMJ327734 IWF327731:IWF327734 JGB327731:JGB327734 JPX327731:JPX327734 JZT327731:JZT327734 KJP327731:KJP327734 KTL327731:KTL327734 LDH327731:LDH327734 LND327731:LND327734 LWZ327731:LWZ327734 MGV327731:MGV327734 MQR327731:MQR327734 NAN327731:NAN327734 NKJ327731:NKJ327734 NUF327731:NUF327734 OEB327731:OEB327734 ONX327731:ONX327734 OXT327731:OXT327734 PHP327731:PHP327734 PRL327731:PRL327734 QBH327731:QBH327734 QLD327731:QLD327734 QUZ327731:QUZ327734 REV327731:REV327734 ROR327731:ROR327734 RYN327731:RYN327734 SIJ327731:SIJ327734 SSF327731:SSF327734 TCB327731:TCB327734 TLX327731:TLX327734 TVT327731:TVT327734 UFP327731:UFP327734 UPL327731:UPL327734 UZH327731:UZH327734 VJD327731:VJD327734 VSZ327731:VSZ327734 WCV327731:WCV327734 WMR327731:WMR327734 WWN327731:WWN327734 AF393267:AF393270 KB393267:KB393270 TX393267:TX393270 ADT393267:ADT393270 ANP393267:ANP393270 AXL393267:AXL393270 BHH393267:BHH393270 BRD393267:BRD393270 CAZ393267:CAZ393270 CKV393267:CKV393270 CUR393267:CUR393270 DEN393267:DEN393270 DOJ393267:DOJ393270 DYF393267:DYF393270 EIB393267:EIB393270 ERX393267:ERX393270 FBT393267:FBT393270 FLP393267:FLP393270 FVL393267:FVL393270 GFH393267:GFH393270 GPD393267:GPD393270 GYZ393267:GYZ393270 HIV393267:HIV393270 HSR393267:HSR393270 ICN393267:ICN393270 IMJ393267:IMJ393270 IWF393267:IWF393270 JGB393267:JGB393270 JPX393267:JPX393270 JZT393267:JZT393270 KJP393267:KJP393270 KTL393267:KTL393270 LDH393267:LDH393270 LND393267:LND393270 LWZ393267:LWZ393270 MGV393267:MGV393270 MQR393267:MQR393270 NAN393267:NAN393270 NKJ393267:NKJ393270 NUF393267:NUF393270 OEB393267:OEB393270 ONX393267:ONX393270 OXT393267:OXT393270 PHP393267:PHP393270 PRL393267:PRL393270 QBH393267:QBH393270 QLD393267:QLD393270 QUZ393267:QUZ393270 REV393267:REV393270 ROR393267:ROR393270 RYN393267:RYN393270 SIJ393267:SIJ393270 SSF393267:SSF393270 TCB393267:TCB393270 TLX393267:TLX393270 TVT393267:TVT393270 UFP393267:UFP393270 UPL393267:UPL393270 UZH393267:UZH393270 VJD393267:VJD393270 VSZ393267:VSZ393270 WCV393267:WCV393270 WMR393267:WMR393270 WWN393267:WWN393270 AF458803:AF458806 KB458803:KB458806 TX458803:TX458806 ADT458803:ADT458806 ANP458803:ANP458806 AXL458803:AXL458806 BHH458803:BHH458806 BRD458803:BRD458806 CAZ458803:CAZ458806 CKV458803:CKV458806 CUR458803:CUR458806 DEN458803:DEN458806 DOJ458803:DOJ458806 DYF458803:DYF458806 EIB458803:EIB458806 ERX458803:ERX458806 FBT458803:FBT458806 FLP458803:FLP458806 FVL458803:FVL458806 GFH458803:GFH458806 GPD458803:GPD458806 GYZ458803:GYZ458806 HIV458803:HIV458806 HSR458803:HSR458806 ICN458803:ICN458806 IMJ458803:IMJ458806 IWF458803:IWF458806 JGB458803:JGB458806 JPX458803:JPX458806 JZT458803:JZT458806 KJP458803:KJP458806 KTL458803:KTL458806 LDH458803:LDH458806 LND458803:LND458806 LWZ458803:LWZ458806 MGV458803:MGV458806 MQR458803:MQR458806 NAN458803:NAN458806 NKJ458803:NKJ458806 NUF458803:NUF458806 OEB458803:OEB458806 ONX458803:ONX458806 OXT458803:OXT458806 PHP458803:PHP458806 PRL458803:PRL458806 QBH458803:QBH458806 QLD458803:QLD458806 QUZ458803:QUZ458806 REV458803:REV458806 ROR458803:ROR458806 RYN458803:RYN458806 SIJ458803:SIJ458806 SSF458803:SSF458806 TCB458803:TCB458806 TLX458803:TLX458806 TVT458803:TVT458806 UFP458803:UFP458806 UPL458803:UPL458806 UZH458803:UZH458806 VJD458803:VJD458806 VSZ458803:VSZ458806 WCV458803:WCV458806 WMR458803:WMR458806 WWN458803:WWN458806 AF524339:AF524342 KB524339:KB524342 TX524339:TX524342 ADT524339:ADT524342 ANP524339:ANP524342 AXL524339:AXL524342 BHH524339:BHH524342 BRD524339:BRD524342 CAZ524339:CAZ524342 CKV524339:CKV524342 CUR524339:CUR524342 DEN524339:DEN524342 DOJ524339:DOJ524342 DYF524339:DYF524342 EIB524339:EIB524342 ERX524339:ERX524342 FBT524339:FBT524342 FLP524339:FLP524342 FVL524339:FVL524342 GFH524339:GFH524342 GPD524339:GPD524342 GYZ524339:GYZ524342 HIV524339:HIV524342 HSR524339:HSR524342 ICN524339:ICN524342 IMJ524339:IMJ524342 IWF524339:IWF524342 JGB524339:JGB524342 JPX524339:JPX524342 JZT524339:JZT524342 KJP524339:KJP524342 KTL524339:KTL524342 LDH524339:LDH524342 LND524339:LND524342 LWZ524339:LWZ524342 MGV524339:MGV524342 MQR524339:MQR524342 NAN524339:NAN524342 NKJ524339:NKJ524342 NUF524339:NUF524342 OEB524339:OEB524342 ONX524339:ONX524342 OXT524339:OXT524342 PHP524339:PHP524342 PRL524339:PRL524342 QBH524339:QBH524342 QLD524339:QLD524342 QUZ524339:QUZ524342 REV524339:REV524342 ROR524339:ROR524342 RYN524339:RYN524342 SIJ524339:SIJ524342 SSF524339:SSF524342 TCB524339:TCB524342 TLX524339:TLX524342 TVT524339:TVT524342 UFP524339:UFP524342 UPL524339:UPL524342 UZH524339:UZH524342 VJD524339:VJD524342 VSZ524339:VSZ524342 WCV524339:WCV524342 WMR524339:WMR524342 WWN524339:WWN524342 AF589875:AF589878 KB589875:KB589878 TX589875:TX589878 ADT589875:ADT589878 ANP589875:ANP589878 AXL589875:AXL589878 BHH589875:BHH589878 BRD589875:BRD589878 CAZ589875:CAZ589878 CKV589875:CKV589878 CUR589875:CUR589878 DEN589875:DEN589878 DOJ589875:DOJ589878 DYF589875:DYF589878 EIB589875:EIB589878 ERX589875:ERX589878 FBT589875:FBT589878 FLP589875:FLP589878 FVL589875:FVL589878 GFH589875:GFH589878 GPD589875:GPD589878 GYZ589875:GYZ589878 HIV589875:HIV589878 HSR589875:HSR589878 ICN589875:ICN589878 IMJ589875:IMJ589878 IWF589875:IWF589878 JGB589875:JGB589878 JPX589875:JPX589878 JZT589875:JZT589878 KJP589875:KJP589878 KTL589875:KTL589878 LDH589875:LDH589878 LND589875:LND589878 LWZ589875:LWZ589878 MGV589875:MGV589878 MQR589875:MQR589878 NAN589875:NAN589878 NKJ589875:NKJ589878 NUF589875:NUF589878 OEB589875:OEB589878 ONX589875:ONX589878 OXT589875:OXT589878 PHP589875:PHP589878 PRL589875:PRL589878 QBH589875:QBH589878 QLD589875:QLD589878 QUZ589875:QUZ589878 REV589875:REV589878 ROR589875:ROR589878 RYN589875:RYN589878 SIJ589875:SIJ589878 SSF589875:SSF589878 TCB589875:TCB589878 TLX589875:TLX589878 TVT589875:TVT589878 UFP589875:UFP589878 UPL589875:UPL589878 UZH589875:UZH589878 VJD589875:VJD589878 VSZ589875:VSZ589878 WCV589875:WCV589878 WMR589875:WMR589878 WWN589875:WWN589878 AF655411:AF655414 KB655411:KB655414 TX655411:TX655414 ADT655411:ADT655414 ANP655411:ANP655414 AXL655411:AXL655414 BHH655411:BHH655414 BRD655411:BRD655414 CAZ655411:CAZ655414 CKV655411:CKV655414 CUR655411:CUR655414 DEN655411:DEN655414 DOJ655411:DOJ655414 DYF655411:DYF655414 EIB655411:EIB655414 ERX655411:ERX655414 FBT655411:FBT655414 FLP655411:FLP655414 FVL655411:FVL655414 GFH655411:GFH655414 GPD655411:GPD655414 GYZ655411:GYZ655414 HIV655411:HIV655414 HSR655411:HSR655414 ICN655411:ICN655414 IMJ655411:IMJ655414 IWF655411:IWF655414 JGB655411:JGB655414 JPX655411:JPX655414 JZT655411:JZT655414 KJP655411:KJP655414 KTL655411:KTL655414 LDH655411:LDH655414 LND655411:LND655414 LWZ655411:LWZ655414 MGV655411:MGV655414 MQR655411:MQR655414 NAN655411:NAN655414 NKJ655411:NKJ655414 NUF655411:NUF655414 OEB655411:OEB655414 ONX655411:ONX655414 OXT655411:OXT655414 PHP655411:PHP655414 PRL655411:PRL655414 QBH655411:QBH655414 QLD655411:QLD655414 QUZ655411:QUZ655414 REV655411:REV655414 ROR655411:ROR655414 RYN655411:RYN655414 SIJ655411:SIJ655414 SSF655411:SSF655414 TCB655411:TCB655414 TLX655411:TLX655414 TVT655411:TVT655414 UFP655411:UFP655414 UPL655411:UPL655414 UZH655411:UZH655414 VJD655411:VJD655414 VSZ655411:VSZ655414 WCV655411:WCV655414 WMR655411:WMR655414 WWN655411:WWN655414 AF720947:AF720950 KB720947:KB720950 TX720947:TX720950 ADT720947:ADT720950 ANP720947:ANP720950 AXL720947:AXL720950 BHH720947:BHH720950 BRD720947:BRD720950 CAZ720947:CAZ720950 CKV720947:CKV720950 CUR720947:CUR720950 DEN720947:DEN720950 DOJ720947:DOJ720950 DYF720947:DYF720950 EIB720947:EIB720950 ERX720947:ERX720950 FBT720947:FBT720950 FLP720947:FLP720950 FVL720947:FVL720950 GFH720947:GFH720950 GPD720947:GPD720950 GYZ720947:GYZ720950 HIV720947:HIV720950 HSR720947:HSR720950 ICN720947:ICN720950 IMJ720947:IMJ720950 IWF720947:IWF720950 JGB720947:JGB720950 JPX720947:JPX720950 JZT720947:JZT720950 KJP720947:KJP720950 KTL720947:KTL720950 LDH720947:LDH720950 LND720947:LND720950 LWZ720947:LWZ720950 MGV720947:MGV720950 MQR720947:MQR720950 NAN720947:NAN720950 NKJ720947:NKJ720950 NUF720947:NUF720950 OEB720947:OEB720950 ONX720947:ONX720950 OXT720947:OXT720950 PHP720947:PHP720950 PRL720947:PRL720950 QBH720947:QBH720950 QLD720947:QLD720950 QUZ720947:QUZ720950 REV720947:REV720950 ROR720947:ROR720950 RYN720947:RYN720950 SIJ720947:SIJ720950 SSF720947:SSF720950 TCB720947:TCB720950 TLX720947:TLX720950 TVT720947:TVT720950 UFP720947:UFP720950 UPL720947:UPL720950 UZH720947:UZH720950 VJD720947:VJD720950 VSZ720947:VSZ720950 WCV720947:WCV720950 WMR720947:WMR720950 WWN720947:WWN720950 AF786483:AF786486 KB786483:KB786486 TX786483:TX786486 ADT786483:ADT786486 ANP786483:ANP786486 AXL786483:AXL786486 BHH786483:BHH786486 BRD786483:BRD786486 CAZ786483:CAZ786486 CKV786483:CKV786486 CUR786483:CUR786486 DEN786483:DEN786486 DOJ786483:DOJ786486 DYF786483:DYF786486 EIB786483:EIB786486 ERX786483:ERX786486 FBT786483:FBT786486 FLP786483:FLP786486 FVL786483:FVL786486 GFH786483:GFH786486 GPD786483:GPD786486 GYZ786483:GYZ786486 HIV786483:HIV786486 HSR786483:HSR786486 ICN786483:ICN786486 IMJ786483:IMJ786486 IWF786483:IWF786486 JGB786483:JGB786486 JPX786483:JPX786486 JZT786483:JZT786486 KJP786483:KJP786486 KTL786483:KTL786486 LDH786483:LDH786486 LND786483:LND786486 LWZ786483:LWZ786486 MGV786483:MGV786486 MQR786483:MQR786486 NAN786483:NAN786486 NKJ786483:NKJ786486 NUF786483:NUF786486 OEB786483:OEB786486 ONX786483:ONX786486 OXT786483:OXT786486 PHP786483:PHP786486 PRL786483:PRL786486 QBH786483:QBH786486 QLD786483:QLD786486 QUZ786483:QUZ786486 REV786483:REV786486 ROR786483:ROR786486 RYN786483:RYN786486 SIJ786483:SIJ786486 SSF786483:SSF786486 TCB786483:TCB786486 TLX786483:TLX786486 TVT786483:TVT786486 UFP786483:UFP786486 UPL786483:UPL786486 UZH786483:UZH786486 VJD786483:VJD786486 VSZ786483:VSZ786486 WCV786483:WCV786486 WMR786483:WMR786486 WWN786483:WWN786486 AF852019:AF852022 KB852019:KB852022 TX852019:TX852022 ADT852019:ADT852022 ANP852019:ANP852022 AXL852019:AXL852022 BHH852019:BHH852022 BRD852019:BRD852022 CAZ852019:CAZ852022 CKV852019:CKV852022 CUR852019:CUR852022 DEN852019:DEN852022 DOJ852019:DOJ852022 DYF852019:DYF852022 EIB852019:EIB852022 ERX852019:ERX852022 FBT852019:FBT852022 FLP852019:FLP852022 FVL852019:FVL852022 GFH852019:GFH852022 GPD852019:GPD852022 GYZ852019:GYZ852022 HIV852019:HIV852022 HSR852019:HSR852022 ICN852019:ICN852022 IMJ852019:IMJ852022 IWF852019:IWF852022 JGB852019:JGB852022 JPX852019:JPX852022 JZT852019:JZT852022 KJP852019:KJP852022 KTL852019:KTL852022 LDH852019:LDH852022 LND852019:LND852022 LWZ852019:LWZ852022 MGV852019:MGV852022 MQR852019:MQR852022 NAN852019:NAN852022 NKJ852019:NKJ852022 NUF852019:NUF852022 OEB852019:OEB852022 ONX852019:ONX852022 OXT852019:OXT852022 PHP852019:PHP852022 PRL852019:PRL852022 QBH852019:QBH852022 QLD852019:QLD852022 QUZ852019:QUZ852022 REV852019:REV852022 ROR852019:ROR852022 RYN852019:RYN852022 SIJ852019:SIJ852022 SSF852019:SSF852022 TCB852019:TCB852022 TLX852019:TLX852022 TVT852019:TVT852022 UFP852019:UFP852022 UPL852019:UPL852022 UZH852019:UZH852022 VJD852019:VJD852022 VSZ852019:VSZ852022 WCV852019:WCV852022 WMR852019:WMR852022 WWN852019:WWN852022 AF917555:AF917558 KB917555:KB917558 TX917555:TX917558 ADT917555:ADT917558 ANP917555:ANP917558 AXL917555:AXL917558 BHH917555:BHH917558 BRD917555:BRD917558 CAZ917555:CAZ917558 CKV917555:CKV917558 CUR917555:CUR917558 DEN917555:DEN917558 DOJ917555:DOJ917558 DYF917555:DYF917558 EIB917555:EIB917558 ERX917555:ERX917558 FBT917555:FBT917558 FLP917555:FLP917558 FVL917555:FVL917558 GFH917555:GFH917558 GPD917555:GPD917558 GYZ917555:GYZ917558 HIV917555:HIV917558 HSR917555:HSR917558 ICN917555:ICN917558 IMJ917555:IMJ917558 IWF917555:IWF917558 JGB917555:JGB917558 JPX917555:JPX917558 JZT917555:JZT917558 KJP917555:KJP917558 KTL917555:KTL917558 LDH917555:LDH917558 LND917555:LND917558 LWZ917555:LWZ917558 MGV917555:MGV917558 MQR917555:MQR917558 NAN917555:NAN917558 NKJ917555:NKJ917558 NUF917555:NUF917558 OEB917555:OEB917558 ONX917555:ONX917558 OXT917555:OXT917558 PHP917555:PHP917558 PRL917555:PRL917558 QBH917555:QBH917558 QLD917555:QLD917558 QUZ917555:QUZ917558 REV917555:REV917558 ROR917555:ROR917558 RYN917555:RYN917558 SIJ917555:SIJ917558 SSF917555:SSF917558 TCB917555:TCB917558 TLX917555:TLX917558 TVT917555:TVT917558 UFP917555:UFP917558 UPL917555:UPL917558 UZH917555:UZH917558 VJD917555:VJD917558 VSZ917555:VSZ917558 WCV917555:WCV917558 WMR917555:WMR917558 WWN917555:WWN917558 AF983091:AF983094 KB983091:KB983094 TX983091:TX983094 ADT983091:ADT983094 ANP983091:ANP983094 AXL983091:AXL983094 BHH983091:BHH983094 BRD983091:BRD983094 CAZ983091:CAZ983094 CKV983091:CKV983094 CUR983091:CUR983094 DEN983091:DEN983094 DOJ983091:DOJ983094 DYF983091:DYF983094 EIB983091:EIB983094 ERX983091:ERX983094 FBT983091:FBT983094 FLP983091:FLP983094 FVL983091:FVL983094 GFH983091:GFH983094 GPD983091:GPD983094 GYZ983091:GYZ983094 HIV983091:HIV983094 HSR983091:HSR983094 ICN983091:ICN983094 IMJ983091:IMJ983094 IWF983091:IWF983094 JGB983091:JGB983094 JPX983091:JPX983094 JZT983091:JZT983094 KJP983091:KJP983094 KTL983091:KTL983094 LDH983091:LDH983094 LND983091:LND983094 LWZ983091:LWZ983094 MGV983091:MGV983094 MQR983091:MQR983094 NAN983091:NAN983094 NKJ983091:NKJ983094 NUF983091:NUF983094 OEB983091:OEB983094 ONX983091:ONX983094 OXT983091:OXT983094 PHP983091:PHP983094 PRL983091:PRL983094 QBH983091:QBH983094 QLD983091:QLD983094 QUZ983091:QUZ983094 REV983091:REV983094 ROR983091:ROR983094 RYN983091:RYN983094 SIJ983091:SIJ983094 SSF983091:SSF983094 TCB983091:TCB983094 TLX983091:TLX983094 TVT983091:TVT983094 UFP983091:UFP983094 UPL983091:UPL983094 UZH983091:UZH983094 VJD983091:VJD983094 VSZ983091:VSZ983094 WCV983091:WCV983094 WMR983091:WMR983094 WWN983091:WWN983094 AD62:AD67 JZ62:JZ67 TV62:TV67 ADR62:ADR67 ANN62:ANN67 AXJ62:AXJ67 BHF62:BHF67 BRB62:BRB67 CAX62:CAX67 CKT62:CKT67 CUP62:CUP67 DEL62:DEL67 DOH62:DOH67 DYD62:DYD67 EHZ62:EHZ67 ERV62:ERV67 FBR62:FBR67 FLN62:FLN67 FVJ62:FVJ67 GFF62:GFF67 GPB62:GPB67 GYX62:GYX67 HIT62:HIT67 HSP62:HSP67 ICL62:ICL67 IMH62:IMH67 IWD62:IWD67 JFZ62:JFZ67 JPV62:JPV67 JZR62:JZR67 KJN62:KJN67 KTJ62:KTJ67 LDF62:LDF67 LNB62:LNB67 LWX62:LWX67 MGT62:MGT67 MQP62:MQP67 NAL62:NAL67 NKH62:NKH67 NUD62:NUD67 ODZ62:ODZ67 ONV62:ONV67 OXR62:OXR67 PHN62:PHN67 PRJ62:PRJ67 QBF62:QBF67 QLB62:QLB67 QUX62:QUX67 RET62:RET67 ROP62:ROP67 RYL62:RYL67 SIH62:SIH67 SSD62:SSD67 TBZ62:TBZ67 TLV62:TLV67 TVR62:TVR67 UFN62:UFN67 UPJ62:UPJ67 UZF62:UZF67 VJB62:VJB67 VSX62:VSX67 WCT62:WCT67 WMP62:WMP67 WWL62:WWL67 AD65596:AD65601 JZ65596:JZ65601 TV65596:TV65601 ADR65596:ADR65601 ANN65596:ANN65601 AXJ65596:AXJ65601 BHF65596:BHF65601 BRB65596:BRB65601 CAX65596:CAX65601 CKT65596:CKT65601 CUP65596:CUP65601 DEL65596:DEL65601 DOH65596:DOH65601 DYD65596:DYD65601 EHZ65596:EHZ65601 ERV65596:ERV65601 FBR65596:FBR65601 FLN65596:FLN65601 FVJ65596:FVJ65601 GFF65596:GFF65601 GPB65596:GPB65601 GYX65596:GYX65601 HIT65596:HIT65601 HSP65596:HSP65601 ICL65596:ICL65601 IMH65596:IMH65601 IWD65596:IWD65601 JFZ65596:JFZ65601 JPV65596:JPV65601 JZR65596:JZR65601 KJN65596:KJN65601 KTJ65596:KTJ65601 LDF65596:LDF65601 LNB65596:LNB65601 LWX65596:LWX65601 MGT65596:MGT65601 MQP65596:MQP65601 NAL65596:NAL65601 NKH65596:NKH65601 NUD65596:NUD65601 ODZ65596:ODZ65601 ONV65596:ONV65601 OXR65596:OXR65601 PHN65596:PHN65601 PRJ65596:PRJ65601 QBF65596:QBF65601 QLB65596:QLB65601 QUX65596:QUX65601 RET65596:RET65601 ROP65596:ROP65601 RYL65596:RYL65601 SIH65596:SIH65601 SSD65596:SSD65601 TBZ65596:TBZ65601 TLV65596:TLV65601 TVR65596:TVR65601 UFN65596:UFN65601 UPJ65596:UPJ65601 UZF65596:UZF65601 VJB65596:VJB65601 VSX65596:VSX65601 WCT65596:WCT65601 WMP65596:WMP65601 WWL65596:WWL65601 AD131132:AD131137 JZ131132:JZ131137 TV131132:TV131137 ADR131132:ADR131137 ANN131132:ANN131137 AXJ131132:AXJ131137 BHF131132:BHF131137 BRB131132:BRB131137 CAX131132:CAX131137 CKT131132:CKT131137 CUP131132:CUP131137 DEL131132:DEL131137 DOH131132:DOH131137 DYD131132:DYD131137 EHZ131132:EHZ131137 ERV131132:ERV131137 FBR131132:FBR131137 FLN131132:FLN131137 FVJ131132:FVJ131137 GFF131132:GFF131137 GPB131132:GPB131137 GYX131132:GYX131137 HIT131132:HIT131137 HSP131132:HSP131137 ICL131132:ICL131137 IMH131132:IMH131137 IWD131132:IWD131137 JFZ131132:JFZ131137 JPV131132:JPV131137 JZR131132:JZR131137 KJN131132:KJN131137 KTJ131132:KTJ131137 LDF131132:LDF131137 LNB131132:LNB131137 LWX131132:LWX131137 MGT131132:MGT131137 MQP131132:MQP131137 NAL131132:NAL131137 NKH131132:NKH131137 NUD131132:NUD131137 ODZ131132:ODZ131137 ONV131132:ONV131137 OXR131132:OXR131137 PHN131132:PHN131137 PRJ131132:PRJ131137 QBF131132:QBF131137 QLB131132:QLB131137 QUX131132:QUX131137 RET131132:RET131137 ROP131132:ROP131137 RYL131132:RYL131137 SIH131132:SIH131137 SSD131132:SSD131137 TBZ131132:TBZ131137 TLV131132:TLV131137 TVR131132:TVR131137 UFN131132:UFN131137 UPJ131132:UPJ131137 UZF131132:UZF131137 VJB131132:VJB131137 VSX131132:VSX131137 WCT131132:WCT131137 WMP131132:WMP131137 WWL131132:WWL131137 AD196668:AD196673 JZ196668:JZ196673 TV196668:TV196673 ADR196668:ADR196673 ANN196668:ANN196673 AXJ196668:AXJ196673 BHF196668:BHF196673 BRB196668:BRB196673 CAX196668:CAX196673 CKT196668:CKT196673 CUP196668:CUP196673 DEL196668:DEL196673 DOH196668:DOH196673 DYD196668:DYD196673 EHZ196668:EHZ196673 ERV196668:ERV196673 FBR196668:FBR196673 FLN196668:FLN196673 FVJ196668:FVJ196673 GFF196668:GFF196673 GPB196668:GPB196673 GYX196668:GYX196673 HIT196668:HIT196673 HSP196668:HSP196673 ICL196668:ICL196673 IMH196668:IMH196673 IWD196668:IWD196673 JFZ196668:JFZ196673 JPV196668:JPV196673 JZR196668:JZR196673 KJN196668:KJN196673 KTJ196668:KTJ196673 LDF196668:LDF196673 LNB196668:LNB196673 LWX196668:LWX196673 MGT196668:MGT196673 MQP196668:MQP196673 NAL196668:NAL196673 NKH196668:NKH196673 NUD196668:NUD196673 ODZ196668:ODZ196673 ONV196668:ONV196673 OXR196668:OXR196673 PHN196668:PHN196673 PRJ196668:PRJ196673 QBF196668:QBF196673 QLB196668:QLB196673 QUX196668:QUX196673 RET196668:RET196673 ROP196668:ROP196673 RYL196668:RYL196673 SIH196668:SIH196673 SSD196668:SSD196673 TBZ196668:TBZ196673 TLV196668:TLV196673 TVR196668:TVR196673 UFN196668:UFN196673 UPJ196668:UPJ196673 UZF196668:UZF196673 VJB196668:VJB196673 VSX196668:VSX196673 WCT196668:WCT196673 WMP196668:WMP196673 WWL196668:WWL196673 AD262204:AD262209 JZ262204:JZ262209 TV262204:TV262209 ADR262204:ADR262209 ANN262204:ANN262209 AXJ262204:AXJ262209 BHF262204:BHF262209 BRB262204:BRB262209 CAX262204:CAX262209 CKT262204:CKT262209 CUP262204:CUP262209 DEL262204:DEL262209 DOH262204:DOH262209 DYD262204:DYD262209 EHZ262204:EHZ262209 ERV262204:ERV262209 FBR262204:FBR262209 FLN262204:FLN262209 FVJ262204:FVJ262209 GFF262204:GFF262209 GPB262204:GPB262209 GYX262204:GYX262209 HIT262204:HIT262209 HSP262204:HSP262209 ICL262204:ICL262209 IMH262204:IMH262209 IWD262204:IWD262209 JFZ262204:JFZ262209 JPV262204:JPV262209 JZR262204:JZR262209 KJN262204:KJN262209 KTJ262204:KTJ262209 LDF262204:LDF262209 LNB262204:LNB262209 LWX262204:LWX262209 MGT262204:MGT262209 MQP262204:MQP262209 NAL262204:NAL262209 NKH262204:NKH262209 NUD262204:NUD262209 ODZ262204:ODZ262209 ONV262204:ONV262209 OXR262204:OXR262209 PHN262204:PHN262209 PRJ262204:PRJ262209 QBF262204:QBF262209 QLB262204:QLB262209 QUX262204:QUX262209 RET262204:RET262209 ROP262204:ROP262209 RYL262204:RYL262209 SIH262204:SIH262209 SSD262204:SSD262209 TBZ262204:TBZ262209 TLV262204:TLV262209 TVR262204:TVR262209 UFN262204:UFN262209 UPJ262204:UPJ262209 UZF262204:UZF262209 VJB262204:VJB262209 VSX262204:VSX262209 WCT262204:WCT262209 WMP262204:WMP262209 WWL262204:WWL262209 AD327740:AD327745 JZ327740:JZ327745 TV327740:TV327745 ADR327740:ADR327745 ANN327740:ANN327745 AXJ327740:AXJ327745 BHF327740:BHF327745 BRB327740:BRB327745 CAX327740:CAX327745 CKT327740:CKT327745 CUP327740:CUP327745 DEL327740:DEL327745 DOH327740:DOH327745 DYD327740:DYD327745 EHZ327740:EHZ327745 ERV327740:ERV327745 FBR327740:FBR327745 FLN327740:FLN327745 FVJ327740:FVJ327745 GFF327740:GFF327745 GPB327740:GPB327745 GYX327740:GYX327745 HIT327740:HIT327745 HSP327740:HSP327745 ICL327740:ICL327745 IMH327740:IMH327745 IWD327740:IWD327745 JFZ327740:JFZ327745 JPV327740:JPV327745 JZR327740:JZR327745 KJN327740:KJN327745 KTJ327740:KTJ327745 LDF327740:LDF327745 LNB327740:LNB327745 LWX327740:LWX327745 MGT327740:MGT327745 MQP327740:MQP327745 NAL327740:NAL327745 NKH327740:NKH327745 NUD327740:NUD327745 ODZ327740:ODZ327745 ONV327740:ONV327745 OXR327740:OXR327745 PHN327740:PHN327745 PRJ327740:PRJ327745 QBF327740:QBF327745 QLB327740:QLB327745 QUX327740:QUX327745 RET327740:RET327745 ROP327740:ROP327745 RYL327740:RYL327745 SIH327740:SIH327745 SSD327740:SSD327745 TBZ327740:TBZ327745 TLV327740:TLV327745 TVR327740:TVR327745 UFN327740:UFN327745 UPJ327740:UPJ327745 UZF327740:UZF327745 VJB327740:VJB327745 VSX327740:VSX327745 WCT327740:WCT327745 WMP327740:WMP327745 WWL327740:WWL327745 AD393276:AD393281 JZ393276:JZ393281 TV393276:TV393281 ADR393276:ADR393281 ANN393276:ANN393281 AXJ393276:AXJ393281 BHF393276:BHF393281 BRB393276:BRB393281 CAX393276:CAX393281 CKT393276:CKT393281 CUP393276:CUP393281 DEL393276:DEL393281 DOH393276:DOH393281 DYD393276:DYD393281 EHZ393276:EHZ393281 ERV393276:ERV393281 FBR393276:FBR393281 FLN393276:FLN393281 FVJ393276:FVJ393281 GFF393276:GFF393281 GPB393276:GPB393281 GYX393276:GYX393281 HIT393276:HIT393281 HSP393276:HSP393281 ICL393276:ICL393281 IMH393276:IMH393281 IWD393276:IWD393281 JFZ393276:JFZ393281 JPV393276:JPV393281 JZR393276:JZR393281 KJN393276:KJN393281 KTJ393276:KTJ393281 LDF393276:LDF393281 LNB393276:LNB393281 LWX393276:LWX393281 MGT393276:MGT393281 MQP393276:MQP393281 NAL393276:NAL393281 NKH393276:NKH393281 NUD393276:NUD393281 ODZ393276:ODZ393281 ONV393276:ONV393281 OXR393276:OXR393281 PHN393276:PHN393281 PRJ393276:PRJ393281 QBF393276:QBF393281 QLB393276:QLB393281 QUX393276:QUX393281 RET393276:RET393281 ROP393276:ROP393281 RYL393276:RYL393281 SIH393276:SIH393281 SSD393276:SSD393281 TBZ393276:TBZ393281 TLV393276:TLV393281 TVR393276:TVR393281 UFN393276:UFN393281 UPJ393276:UPJ393281 UZF393276:UZF393281 VJB393276:VJB393281 VSX393276:VSX393281 WCT393276:WCT393281 WMP393276:WMP393281 WWL393276:WWL393281 AD458812:AD458817 JZ458812:JZ458817 TV458812:TV458817 ADR458812:ADR458817 ANN458812:ANN458817 AXJ458812:AXJ458817 BHF458812:BHF458817 BRB458812:BRB458817 CAX458812:CAX458817 CKT458812:CKT458817 CUP458812:CUP458817 DEL458812:DEL458817 DOH458812:DOH458817 DYD458812:DYD458817 EHZ458812:EHZ458817 ERV458812:ERV458817 FBR458812:FBR458817 FLN458812:FLN458817 FVJ458812:FVJ458817 GFF458812:GFF458817 GPB458812:GPB458817 GYX458812:GYX458817 HIT458812:HIT458817 HSP458812:HSP458817 ICL458812:ICL458817 IMH458812:IMH458817 IWD458812:IWD458817 JFZ458812:JFZ458817 JPV458812:JPV458817 JZR458812:JZR458817 KJN458812:KJN458817 KTJ458812:KTJ458817 LDF458812:LDF458817 LNB458812:LNB458817 LWX458812:LWX458817 MGT458812:MGT458817 MQP458812:MQP458817 NAL458812:NAL458817 NKH458812:NKH458817 NUD458812:NUD458817 ODZ458812:ODZ458817 ONV458812:ONV458817 OXR458812:OXR458817 PHN458812:PHN458817 PRJ458812:PRJ458817 QBF458812:QBF458817 QLB458812:QLB458817 QUX458812:QUX458817 RET458812:RET458817 ROP458812:ROP458817 RYL458812:RYL458817 SIH458812:SIH458817 SSD458812:SSD458817 TBZ458812:TBZ458817 TLV458812:TLV458817 TVR458812:TVR458817 UFN458812:UFN458817 UPJ458812:UPJ458817 UZF458812:UZF458817 VJB458812:VJB458817 VSX458812:VSX458817 WCT458812:WCT458817 WMP458812:WMP458817 WWL458812:WWL458817 AD524348:AD524353 JZ524348:JZ524353 TV524348:TV524353 ADR524348:ADR524353 ANN524348:ANN524353 AXJ524348:AXJ524353 BHF524348:BHF524353 BRB524348:BRB524353 CAX524348:CAX524353 CKT524348:CKT524353 CUP524348:CUP524353 DEL524348:DEL524353 DOH524348:DOH524353 DYD524348:DYD524353 EHZ524348:EHZ524353 ERV524348:ERV524353 FBR524348:FBR524353 FLN524348:FLN524353 FVJ524348:FVJ524353 GFF524348:GFF524353 GPB524348:GPB524353 GYX524348:GYX524353 HIT524348:HIT524353 HSP524348:HSP524353 ICL524348:ICL524353 IMH524348:IMH524353 IWD524348:IWD524353 JFZ524348:JFZ524353 JPV524348:JPV524353 JZR524348:JZR524353 KJN524348:KJN524353 KTJ524348:KTJ524353 LDF524348:LDF524353 LNB524348:LNB524353 LWX524348:LWX524353 MGT524348:MGT524353 MQP524348:MQP524353 NAL524348:NAL524353 NKH524348:NKH524353 NUD524348:NUD524353 ODZ524348:ODZ524353 ONV524348:ONV524353 OXR524348:OXR524353 PHN524348:PHN524353 PRJ524348:PRJ524353 QBF524348:QBF524353 QLB524348:QLB524353 QUX524348:QUX524353 RET524348:RET524353 ROP524348:ROP524353 RYL524348:RYL524353 SIH524348:SIH524353 SSD524348:SSD524353 TBZ524348:TBZ524353 TLV524348:TLV524353 TVR524348:TVR524353 UFN524348:UFN524353 UPJ524348:UPJ524353 UZF524348:UZF524353 VJB524348:VJB524353 VSX524348:VSX524353 WCT524348:WCT524353 WMP524348:WMP524353 WWL524348:WWL524353 AD589884:AD589889 JZ589884:JZ589889 TV589884:TV589889 ADR589884:ADR589889 ANN589884:ANN589889 AXJ589884:AXJ589889 BHF589884:BHF589889 BRB589884:BRB589889 CAX589884:CAX589889 CKT589884:CKT589889 CUP589884:CUP589889 DEL589884:DEL589889 DOH589884:DOH589889 DYD589884:DYD589889 EHZ589884:EHZ589889 ERV589884:ERV589889 FBR589884:FBR589889 FLN589884:FLN589889 FVJ589884:FVJ589889 GFF589884:GFF589889 GPB589884:GPB589889 GYX589884:GYX589889 HIT589884:HIT589889 HSP589884:HSP589889 ICL589884:ICL589889 IMH589884:IMH589889 IWD589884:IWD589889 JFZ589884:JFZ589889 JPV589884:JPV589889 JZR589884:JZR589889 KJN589884:KJN589889 KTJ589884:KTJ589889 LDF589884:LDF589889 LNB589884:LNB589889 LWX589884:LWX589889 MGT589884:MGT589889 MQP589884:MQP589889 NAL589884:NAL589889 NKH589884:NKH589889 NUD589884:NUD589889 ODZ589884:ODZ589889 ONV589884:ONV589889 OXR589884:OXR589889 PHN589884:PHN589889 PRJ589884:PRJ589889 QBF589884:QBF589889 QLB589884:QLB589889 QUX589884:QUX589889 RET589884:RET589889 ROP589884:ROP589889 RYL589884:RYL589889 SIH589884:SIH589889 SSD589884:SSD589889 TBZ589884:TBZ589889 TLV589884:TLV589889 TVR589884:TVR589889 UFN589884:UFN589889 UPJ589884:UPJ589889 UZF589884:UZF589889 VJB589884:VJB589889 VSX589884:VSX589889 WCT589884:WCT589889 WMP589884:WMP589889 WWL589884:WWL589889 AD655420:AD655425 JZ655420:JZ655425 TV655420:TV655425 ADR655420:ADR655425 ANN655420:ANN655425 AXJ655420:AXJ655425 BHF655420:BHF655425 BRB655420:BRB655425 CAX655420:CAX655425 CKT655420:CKT655425 CUP655420:CUP655425 DEL655420:DEL655425 DOH655420:DOH655425 DYD655420:DYD655425 EHZ655420:EHZ655425 ERV655420:ERV655425 FBR655420:FBR655425 FLN655420:FLN655425 FVJ655420:FVJ655425 GFF655420:GFF655425 GPB655420:GPB655425 GYX655420:GYX655425 HIT655420:HIT655425 HSP655420:HSP655425 ICL655420:ICL655425 IMH655420:IMH655425 IWD655420:IWD655425 JFZ655420:JFZ655425 JPV655420:JPV655425 JZR655420:JZR655425 KJN655420:KJN655425 KTJ655420:KTJ655425 LDF655420:LDF655425 LNB655420:LNB655425 LWX655420:LWX655425 MGT655420:MGT655425 MQP655420:MQP655425 NAL655420:NAL655425 NKH655420:NKH655425 NUD655420:NUD655425 ODZ655420:ODZ655425 ONV655420:ONV655425 OXR655420:OXR655425 PHN655420:PHN655425 PRJ655420:PRJ655425 QBF655420:QBF655425 QLB655420:QLB655425 QUX655420:QUX655425 RET655420:RET655425 ROP655420:ROP655425 RYL655420:RYL655425 SIH655420:SIH655425 SSD655420:SSD655425 TBZ655420:TBZ655425 TLV655420:TLV655425 TVR655420:TVR655425 UFN655420:UFN655425 UPJ655420:UPJ655425 UZF655420:UZF655425 VJB655420:VJB655425 VSX655420:VSX655425 WCT655420:WCT655425 WMP655420:WMP655425 WWL655420:WWL655425 AD720956:AD720961 JZ720956:JZ720961 TV720956:TV720961 ADR720956:ADR720961 ANN720956:ANN720961 AXJ720956:AXJ720961 BHF720956:BHF720961 BRB720956:BRB720961 CAX720956:CAX720961 CKT720956:CKT720961 CUP720956:CUP720961 DEL720956:DEL720961 DOH720956:DOH720961 DYD720956:DYD720961 EHZ720956:EHZ720961 ERV720956:ERV720961 FBR720956:FBR720961 FLN720956:FLN720961 FVJ720956:FVJ720961 GFF720956:GFF720961 GPB720956:GPB720961 GYX720956:GYX720961 HIT720956:HIT720961 HSP720956:HSP720961 ICL720956:ICL720961 IMH720956:IMH720961 IWD720956:IWD720961 JFZ720956:JFZ720961 JPV720956:JPV720961 JZR720956:JZR720961 KJN720956:KJN720961 KTJ720956:KTJ720961 LDF720956:LDF720961 LNB720956:LNB720961 LWX720956:LWX720961 MGT720956:MGT720961 MQP720956:MQP720961 NAL720956:NAL720961 NKH720956:NKH720961 NUD720956:NUD720961 ODZ720956:ODZ720961 ONV720956:ONV720961 OXR720956:OXR720961 PHN720956:PHN720961 PRJ720956:PRJ720961 QBF720956:QBF720961 QLB720956:QLB720961 QUX720956:QUX720961 RET720956:RET720961 ROP720956:ROP720961 RYL720956:RYL720961 SIH720956:SIH720961 SSD720956:SSD720961 TBZ720956:TBZ720961 TLV720956:TLV720961 TVR720956:TVR720961 UFN720956:UFN720961 UPJ720956:UPJ720961 UZF720956:UZF720961 VJB720956:VJB720961 VSX720956:VSX720961 WCT720956:WCT720961 WMP720956:WMP720961 WWL720956:WWL720961 AD786492:AD786497 JZ786492:JZ786497 TV786492:TV786497 ADR786492:ADR786497 ANN786492:ANN786497 AXJ786492:AXJ786497 BHF786492:BHF786497 BRB786492:BRB786497 CAX786492:CAX786497 CKT786492:CKT786497 CUP786492:CUP786497 DEL786492:DEL786497 DOH786492:DOH786497 DYD786492:DYD786497 EHZ786492:EHZ786497 ERV786492:ERV786497 FBR786492:FBR786497 FLN786492:FLN786497 FVJ786492:FVJ786497 GFF786492:GFF786497 GPB786492:GPB786497 GYX786492:GYX786497 HIT786492:HIT786497 HSP786492:HSP786497 ICL786492:ICL786497 IMH786492:IMH786497 IWD786492:IWD786497 JFZ786492:JFZ786497 JPV786492:JPV786497 JZR786492:JZR786497 KJN786492:KJN786497 KTJ786492:KTJ786497 LDF786492:LDF786497 LNB786492:LNB786497 LWX786492:LWX786497 MGT786492:MGT786497 MQP786492:MQP786497 NAL786492:NAL786497 NKH786492:NKH786497 NUD786492:NUD786497 ODZ786492:ODZ786497 ONV786492:ONV786497 OXR786492:OXR786497 PHN786492:PHN786497 PRJ786492:PRJ786497 QBF786492:QBF786497 QLB786492:QLB786497 QUX786492:QUX786497 RET786492:RET786497 ROP786492:ROP786497 RYL786492:RYL786497 SIH786492:SIH786497 SSD786492:SSD786497 TBZ786492:TBZ786497 TLV786492:TLV786497 TVR786492:TVR786497 UFN786492:UFN786497 UPJ786492:UPJ786497 UZF786492:UZF786497 VJB786492:VJB786497 VSX786492:VSX786497 WCT786492:WCT786497 WMP786492:WMP786497 WWL786492:WWL786497 AD852028:AD852033 JZ852028:JZ852033 TV852028:TV852033 ADR852028:ADR852033 ANN852028:ANN852033 AXJ852028:AXJ852033 BHF852028:BHF852033 BRB852028:BRB852033 CAX852028:CAX852033 CKT852028:CKT852033 CUP852028:CUP852033 DEL852028:DEL852033 DOH852028:DOH852033 DYD852028:DYD852033 EHZ852028:EHZ852033 ERV852028:ERV852033 FBR852028:FBR852033 FLN852028:FLN852033 FVJ852028:FVJ852033 GFF852028:GFF852033 GPB852028:GPB852033 GYX852028:GYX852033 HIT852028:HIT852033 HSP852028:HSP852033 ICL852028:ICL852033 IMH852028:IMH852033 IWD852028:IWD852033 JFZ852028:JFZ852033 JPV852028:JPV852033 JZR852028:JZR852033 KJN852028:KJN852033 KTJ852028:KTJ852033 LDF852028:LDF852033 LNB852028:LNB852033 LWX852028:LWX852033 MGT852028:MGT852033 MQP852028:MQP852033 NAL852028:NAL852033 NKH852028:NKH852033 NUD852028:NUD852033 ODZ852028:ODZ852033 ONV852028:ONV852033 OXR852028:OXR852033 PHN852028:PHN852033 PRJ852028:PRJ852033 QBF852028:QBF852033 QLB852028:QLB852033 QUX852028:QUX852033 RET852028:RET852033 ROP852028:ROP852033 RYL852028:RYL852033 SIH852028:SIH852033 SSD852028:SSD852033 TBZ852028:TBZ852033 TLV852028:TLV852033 TVR852028:TVR852033 UFN852028:UFN852033 UPJ852028:UPJ852033 UZF852028:UZF852033 VJB852028:VJB852033 VSX852028:VSX852033 WCT852028:WCT852033 WMP852028:WMP852033 WWL852028:WWL852033 AD917564:AD917569 JZ917564:JZ917569 TV917564:TV917569 ADR917564:ADR917569 ANN917564:ANN917569 AXJ917564:AXJ917569 BHF917564:BHF917569 BRB917564:BRB917569 CAX917564:CAX917569 CKT917564:CKT917569 CUP917564:CUP917569 DEL917564:DEL917569 DOH917564:DOH917569 DYD917564:DYD917569 EHZ917564:EHZ917569 ERV917564:ERV917569 FBR917564:FBR917569 FLN917564:FLN917569 FVJ917564:FVJ917569 GFF917564:GFF917569 GPB917564:GPB917569 GYX917564:GYX917569 HIT917564:HIT917569 HSP917564:HSP917569 ICL917564:ICL917569 IMH917564:IMH917569 IWD917564:IWD917569 JFZ917564:JFZ917569 JPV917564:JPV917569 JZR917564:JZR917569 KJN917564:KJN917569 KTJ917564:KTJ917569 LDF917564:LDF917569 LNB917564:LNB917569 LWX917564:LWX917569 MGT917564:MGT917569 MQP917564:MQP917569 NAL917564:NAL917569 NKH917564:NKH917569 NUD917564:NUD917569 ODZ917564:ODZ917569 ONV917564:ONV917569 OXR917564:OXR917569 PHN917564:PHN917569 PRJ917564:PRJ917569 QBF917564:QBF917569 QLB917564:QLB917569 QUX917564:QUX917569 RET917564:RET917569 ROP917564:ROP917569 RYL917564:RYL917569 SIH917564:SIH917569 SSD917564:SSD917569 TBZ917564:TBZ917569 TLV917564:TLV917569 TVR917564:TVR917569 UFN917564:UFN917569 UPJ917564:UPJ917569 UZF917564:UZF917569 VJB917564:VJB917569 VSX917564:VSX917569 WCT917564:WCT917569 WMP917564:WMP917569 WWL917564:WWL917569 AD983100:AD983105 JZ983100:JZ983105 TV983100:TV983105 ADR983100:ADR983105 ANN983100:ANN983105 AXJ983100:AXJ983105 BHF983100:BHF983105 BRB983100:BRB983105 CAX983100:CAX983105 CKT983100:CKT983105 CUP983100:CUP983105 DEL983100:DEL983105 DOH983100:DOH983105 DYD983100:DYD983105 EHZ983100:EHZ983105 ERV983100:ERV983105 FBR983100:FBR983105 FLN983100:FLN983105 FVJ983100:FVJ983105 GFF983100:GFF983105 GPB983100:GPB983105 GYX983100:GYX983105 HIT983100:HIT983105 HSP983100:HSP983105 ICL983100:ICL983105 IMH983100:IMH983105 IWD983100:IWD983105 JFZ983100:JFZ983105 JPV983100:JPV983105 JZR983100:JZR983105 KJN983100:KJN983105 KTJ983100:KTJ983105 LDF983100:LDF983105 LNB983100:LNB983105 LWX983100:LWX983105 MGT983100:MGT983105 MQP983100:MQP983105 NAL983100:NAL983105 NKH983100:NKH983105 NUD983100:NUD983105 ODZ983100:ODZ983105 ONV983100:ONV983105 OXR983100:OXR983105 PHN983100:PHN983105 PRJ983100:PRJ983105 QBF983100:QBF983105 QLB983100:QLB983105 QUX983100:QUX983105 RET983100:RET983105 ROP983100:ROP983105 RYL983100:RYL983105 SIH983100:SIH983105 SSD983100:SSD983105 TBZ983100:TBZ983105 TLV983100:TLV983105 TVR983100:TVR983105 UFN983100:UFN983105 UPJ983100:UPJ983105 UZF983100:UZF983105 VJB983100:VJB983105 VSX983100:VSX983105 WCT983100:WCT983105 WMP983100:WMP983105 WWL983100:WWL983105 AD17:AD20 JZ17:JZ20 TV17:TV20 ADR17:ADR20 ANN17:ANN20 AXJ17:AXJ20 BHF17:BHF20 BRB17:BRB20 CAX17:CAX20 CKT17:CKT20 CUP17:CUP20 DEL17:DEL20 DOH17:DOH20 DYD17:DYD20 EHZ17:EHZ20 ERV17:ERV20 FBR17:FBR20 FLN17:FLN20 FVJ17:FVJ20 GFF17:GFF20 GPB17:GPB20 GYX17:GYX20 HIT17:HIT20 HSP17:HSP20 ICL17:ICL20 IMH17:IMH20 IWD17:IWD20 JFZ17:JFZ20 JPV17:JPV20 JZR17:JZR20 KJN17:KJN20 KTJ17:KTJ20 LDF17:LDF20 LNB17:LNB20 LWX17:LWX20 MGT17:MGT20 MQP17:MQP20 NAL17:NAL20 NKH17:NKH20 NUD17:NUD20 ODZ17:ODZ20 ONV17:ONV20 OXR17:OXR20 PHN17:PHN20 PRJ17:PRJ20 QBF17:QBF20 QLB17:QLB20 QUX17:QUX20 RET17:RET20 ROP17:ROP20 RYL17:RYL20 SIH17:SIH20 SSD17:SSD20 TBZ17:TBZ20 TLV17:TLV20 TVR17:TVR20 UFN17:UFN20 UPJ17:UPJ20 UZF17:UZF20 VJB17:VJB20 VSX17:VSX20 WCT17:WCT20 WMP17:WMP20 WWL17:WWL20 AD65551:AD65554 JZ65551:JZ65554 TV65551:TV65554 ADR65551:ADR65554 ANN65551:ANN65554 AXJ65551:AXJ65554 BHF65551:BHF65554 BRB65551:BRB65554 CAX65551:CAX65554 CKT65551:CKT65554 CUP65551:CUP65554 DEL65551:DEL65554 DOH65551:DOH65554 DYD65551:DYD65554 EHZ65551:EHZ65554 ERV65551:ERV65554 FBR65551:FBR65554 FLN65551:FLN65554 FVJ65551:FVJ65554 GFF65551:GFF65554 GPB65551:GPB65554 GYX65551:GYX65554 HIT65551:HIT65554 HSP65551:HSP65554 ICL65551:ICL65554 IMH65551:IMH65554 IWD65551:IWD65554 JFZ65551:JFZ65554 JPV65551:JPV65554 JZR65551:JZR65554 KJN65551:KJN65554 KTJ65551:KTJ65554 LDF65551:LDF65554 LNB65551:LNB65554 LWX65551:LWX65554 MGT65551:MGT65554 MQP65551:MQP65554 NAL65551:NAL65554 NKH65551:NKH65554 NUD65551:NUD65554 ODZ65551:ODZ65554 ONV65551:ONV65554 OXR65551:OXR65554 PHN65551:PHN65554 PRJ65551:PRJ65554 QBF65551:QBF65554 QLB65551:QLB65554 QUX65551:QUX65554 RET65551:RET65554 ROP65551:ROP65554 RYL65551:RYL65554 SIH65551:SIH65554 SSD65551:SSD65554 TBZ65551:TBZ65554 TLV65551:TLV65554 TVR65551:TVR65554 UFN65551:UFN65554 UPJ65551:UPJ65554 UZF65551:UZF65554 VJB65551:VJB65554 VSX65551:VSX65554 WCT65551:WCT65554 WMP65551:WMP65554 WWL65551:WWL65554 AD131087:AD131090 JZ131087:JZ131090 TV131087:TV131090 ADR131087:ADR131090 ANN131087:ANN131090 AXJ131087:AXJ131090 BHF131087:BHF131090 BRB131087:BRB131090 CAX131087:CAX131090 CKT131087:CKT131090 CUP131087:CUP131090 DEL131087:DEL131090 DOH131087:DOH131090 DYD131087:DYD131090 EHZ131087:EHZ131090 ERV131087:ERV131090 FBR131087:FBR131090 FLN131087:FLN131090 FVJ131087:FVJ131090 GFF131087:GFF131090 GPB131087:GPB131090 GYX131087:GYX131090 HIT131087:HIT131090 HSP131087:HSP131090 ICL131087:ICL131090 IMH131087:IMH131090 IWD131087:IWD131090 JFZ131087:JFZ131090 JPV131087:JPV131090 JZR131087:JZR131090 KJN131087:KJN131090 KTJ131087:KTJ131090 LDF131087:LDF131090 LNB131087:LNB131090 LWX131087:LWX131090 MGT131087:MGT131090 MQP131087:MQP131090 NAL131087:NAL131090 NKH131087:NKH131090 NUD131087:NUD131090 ODZ131087:ODZ131090 ONV131087:ONV131090 OXR131087:OXR131090 PHN131087:PHN131090 PRJ131087:PRJ131090 QBF131087:QBF131090 QLB131087:QLB131090 QUX131087:QUX131090 RET131087:RET131090 ROP131087:ROP131090 RYL131087:RYL131090 SIH131087:SIH131090 SSD131087:SSD131090 TBZ131087:TBZ131090 TLV131087:TLV131090 TVR131087:TVR131090 UFN131087:UFN131090 UPJ131087:UPJ131090 UZF131087:UZF131090 VJB131087:VJB131090 VSX131087:VSX131090 WCT131087:WCT131090 WMP131087:WMP131090 WWL131087:WWL131090 AD196623:AD196626 JZ196623:JZ196626 TV196623:TV196626 ADR196623:ADR196626 ANN196623:ANN196626 AXJ196623:AXJ196626 BHF196623:BHF196626 BRB196623:BRB196626 CAX196623:CAX196626 CKT196623:CKT196626 CUP196623:CUP196626 DEL196623:DEL196626 DOH196623:DOH196626 DYD196623:DYD196626 EHZ196623:EHZ196626 ERV196623:ERV196626 FBR196623:FBR196626 FLN196623:FLN196626 FVJ196623:FVJ196626 GFF196623:GFF196626 GPB196623:GPB196626 GYX196623:GYX196626 HIT196623:HIT196626 HSP196623:HSP196626 ICL196623:ICL196626 IMH196623:IMH196626 IWD196623:IWD196626 JFZ196623:JFZ196626 JPV196623:JPV196626 JZR196623:JZR196626 KJN196623:KJN196626 KTJ196623:KTJ196626 LDF196623:LDF196626 LNB196623:LNB196626 LWX196623:LWX196626 MGT196623:MGT196626 MQP196623:MQP196626 NAL196623:NAL196626 NKH196623:NKH196626 NUD196623:NUD196626 ODZ196623:ODZ196626 ONV196623:ONV196626 OXR196623:OXR196626 PHN196623:PHN196626 PRJ196623:PRJ196626 QBF196623:QBF196626 QLB196623:QLB196626 QUX196623:QUX196626 RET196623:RET196626 ROP196623:ROP196626 RYL196623:RYL196626 SIH196623:SIH196626 SSD196623:SSD196626 TBZ196623:TBZ196626 TLV196623:TLV196626 TVR196623:TVR196626 UFN196623:UFN196626 UPJ196623:UPJ196626 UZF196623:UZF196626 VJB196623:VJB196626 VSX196623:VSX196626 WCT196623:WCT196626 WMP196623:WMP196626 WWL196623:WWL196626 AD262159:AD262162 JZ262159:JZ262162 TV262159:TV262162 ADR262159:ADR262162 ANN262159:ANN262162 AXJ262159:AXJ262162 BHF262159:BHF262162 BRB262159:BRB262162 CAX262159:CAX262162 CKT262159:CKT262162 CUP262159:CUP262162 DEL262159:DEL262162 DOH262159:DOH262162 DYD262159:DYD262162 EHZ262159:EHZ262162 ERV262159:ERV262162 FBR262159:FBR262162 FLN262159:FLN262162 FVJ262159:FVJ262162 GFF262159:GFF262162 GPB262159:GPB262162 GYX262159:GYX262162 HIT262159:HIT262162 HSP262159:HSP262162 ICL262159:ICL262162 IMH262159:IMH262162 IWD262159:IWD262162 JFZ262159:JFZ262162 JPV262159:JPV262162 JZR262159:JZR262162 KJN262159:KJN262162 KTJ262159:KTJ262162 LDF262159:LDF262162 LNB262159:LNB262162 LWX262159:LWX262162 MGT262159:MGT262162 MQP262159:MQP262162 NAL262159:NAL262162 NKH262159:NKH262162 NUD262159:NUD262162 ODZ262159:ODZ262162 ONV262159:ONV262162 OXR262159:OXR262162 PHN262159:PHN262162 PRJ262159:PRJ262162 QBF262159:QBF262162 QLB262159:QLB262162 QUX262159:QUX262162 RET262159:RET262162 ROP262159:ROP262162 RYL262159:RYL262162 SIH262159:SIH262162 SSD262159:SSD262162 TBZ262159:TBZ262162 TLV262159:TLV262162 TVR262159:TVR262162 UFN262159:UFN262162 UPJ262159:UPJ262162 UZF262159:UZF262162 VJB262159:VJB262162 VSX262159:VSX262162 WCT262159:WCT262162 WMP262159:WMP262162 WWL262159:WWL262162 AD327695:AD327698 JZ327695:JZ327698 TV327695:TV327698 ADR327695:ADR327698 ANN327695:ANN327698 AXJ327695:AXJ327698 BHF327695:BHF327698 BRB327695:BRB327698 CAX327695:CAX327698 CKT327695:CKT327698 CUP327695:CUP327698 DEL327695:DEL327698 DOH327695:DOH327698 DYD327695:DYD327698 EHZ327695:EHZ327698 ERV327695:ERV327698 FBR327695:FBR327698 FLN327695:FLN327698 FVJ327695:FVJ327698 GFF327695:GFF327698 GPB327695:GPB327698 GYX327695:GYX327698 HIT327695:HIT327698 HSP327695:HSP327698 ICL327695:ICL327698 IMH327695:IMH327698 IWD327695:IWD327698 JFZ327695:JFZ327698 JPV327695:JPV327698 JZR327695:JZR327698 KJN327695:KJN327698 KTJ327695:KTJ327698 LDF327695:LDF327698 LNB327695:LNB327698 LWX327695:LWX327698 MGT327695:MGT327698 MQP327695:MQP327698 NAL327695:NAL327698 NKH327695:NKH327698 NUD327695:NUD327698 ODZ327695:ODZ327698 ONV327695:ONV327698 OXR327695:OXR327698 PHN327695:PHN327698 PRJ327695:PRJ327698 QBF327695:QBF327698 QLB327695:QLB327698 QUX327695:QUX327698 RET327695:RET327698 ROP327695:ROP327698 RYL327695:RYL327698 SIH327695:SIH327698 SSD327695:SSD327698 TBZ327695:TBZ327698 TLV327695:TLV327698 TVR327695:TVR327698 UFN327695:UFN327698 UPJ327695:UPJ327698 UZF327695:UZF327698 VJB327695:VJB327698 VSX327695:VSX327698 WCT327695:WCT327698 WMP327695:WMP327698 WWL327695:WWL327698 AD393231:AD393234 JZ393231:JZ393234 TV393231:TV393234 ADR393231:ADR393234 ANN393231:ANN393234 AXJ393231:AXJ393234 BHF393231:BHF393234 BRB393231:BRB393234 CAX393231:CAX393234 CKT393231:CKT393234 CUP393231:CUP393234 DEL393231:DEL393234 DOH393231:DOH393234 DYD393231:DYD393234 EHZ393231:EHZ393234 ERV393231:ERV393234 FBR393231:FBR393234 FLN393231:FLN393234 FVJ393231:FVJ393234 GFF393231:GFF393234 GPB393231:GPB393234 GYX393231:GYX393234 HIT393231:HIT393234 HSP393231:HSP393234 ICL393231:ICL393234 IMH393231:IMH393234 IWD393231:IWD393234 JFZ393231:JFZ393234 JPV393231:JPV393234 JZR393231:JZR393234 KJN393231:KJN393234 KTJ393231:KTJ393234 LDF393231:LDF393234 LNB393231:LNB393234 LWX393231:LWX393234 MGT393231:MGT393234 MQP393231:MQP393234 NAL393231:NAL393234 NKH393231:NKH393234 NUD393231:NUD393234 ODZ393231:ODZ393234 ONV393231:ONV393234 OXR393231:OXR393234 PHN393231:PHN393234 PRJ393231:PRJ393234 QBF393231:QBF393234 QLB393231:QLB393234 QUX393231:QUX393234 RET393231:RET393234 ROP393231:ROP393234 RYL393231:RYL393234 SIH393231:SIH393234 SSD393231:SSD393234 TBZ393231:TBZ393234 TLV393231:TLV393234 TVR393231:TVR393234 UFN393231:UFN393234 UPJ393231:UPJ393234 UZF393231:UZF393234 VJB393231:VJB393234 VSX393231:VSX393234 WCT393231:WCT393234 WMP393231:WMP393234 WWL393231:WWL393234 AD458767:AD458770 JZ458767:JZ458770 TV458767:TV458770 ADR458767:ADR458770 ANN458767:ANN458770 AXJ458767:AXJ458770 BHF458767:BHF458770 BRB458767:BRB458770 CAX458767:CAX458770 CKT458767:CKT458770 CUP458767:CUP458770 DEL458767:DEL458770 DOH458767:DOH458770 DYD458767:DYD458770 EHZ458767:EHZ458770 ERV458767:ERV458770 FBR458767:FBR458770 FLN458767:FLN458770 FVJ458767:FVJ458770 GFF458767:GFF458770 GPB458767:GPB458770 GYX458767:GYX458770 HIT458767:HIT458770 HSP458767:HSP458770 ICL458767:ICL458770 IMH458767:IMH458770 IWD458767:IWD458770 JFZ458767:JFZ458770 JPV458767:JPV458770 JZR458767:JZR458770 KJN458767:KJN458770 KTJ458767:KTJ458770 LDF458767:LDF458770 LNB458767:LNB458770 LWX458767:LWX458770 MGT458767:MGT458770 MQP458767:MQP458770 NAL458767:NAL458770 NKH458767:NKH458770 NUD458767:NUD458770 ODZ458767:ODZ458770 ONV458767:ONV458770 OXR458767:OXR458770 PHN458767:PHN458770 PRJ458767:PRJ458770 QBF458767:QBF458770 QLB458767:QLB458770 QUX458767:QUX458770 RET458767:RET458770 ROP458767:ROP458770 RYL458767:RYL458770 SIH458767:SIH458770 SSD458767:SSD458770 TBZ458767:TBZ458770 TLV458767:TLV458770 TVR458767:TVR458770 UFN458767:UFN458770 UPJ458767:UPJ458770 UZF458767:UZF458770 VJB458767:VJB458770 VSX458767:VSX458770 WCT458767:WCT458770 WMP458767:WMP458770 WWL458767:WWL458770 AD524303:AD524306 JZ524303:JZ524306 TV524303:TV524306 ADR524303:ADR524306 ANN524303:ANN524306 AXJ524303:AXJ524306 BHF524303:BHF524306 BRB524303:BRB524306 CAX524303:CAX524306 CKT524303:CKT524306 CUP524303:CUP524306 DEL524303:DEL524306 DOH524303:DOH524306 DYD524303:DYD524306 EHZ524303:EHZ524306 ERV524303:ERV524306 FBR524303:FBR524306 FLN524303:FLN524306 FVJ524303:FVJ524306 GFF524303:GFF524306 GPB524303:GPB524306 GYX524303:GYX524306 HIT524303:HIT524306 HSP524303:HSP524306 ICL524303:ICL524306 IMH524303:IMH524306 IWD524303:IWD524306 JFZ524303:JFZ524306 JPV524303:JPV524306 JZR524303:JZR524306 KJN524303:KJN524306 KTJ524303:KTJ524306 LDF524303:LDF524306 LNB524303:LNB524306 LWX524303:LWX524306 MGT524303:MGT524306 MQP524303:MQP524306 NAL524303:NAL524306 NKH524303:NKH524306 NUD524303:NUD524306 ODZ524303:ODZ524306 ONV524303:ONV524306 OXR524303:OXR524306 PHN524303:PHN524306 PRJ524303:PRJ524306 QBF524303:QBF524306 QLB524303:QLB524306 QUX524303:QUX524306 RET524303:RET524306 ROP524303:ROP524306 RYL524303:RYL524306 SIH524303:SIH524306 SSD524303:SSD524306 TBZ524303:TBZ524306 TLV524303:TLV524306 TVR524303:TVR524306 UFN524303:UFN524306 UPJ524303:UPJ524306 UZF524303:UZF524306 VJB524303:VJB524306 VSX524303:VSX524306 WCT524303:WCT524306 WMP524303:WMP524306 WWL524303:WWL524306 AD589839:AD589842 JZ589839:JZ589842 TV589839:TV589842 ADR589839:ADR589842 ANN589839:ANN589842 AXJ589839:AXJ589842 BHF589839:BHF589842 BRB589839:BRB589842 CAX589839:CAX589842 CKT589839:CKT589842 CUP589839:CUP589842 DEL589839:DEL589842 DOH589839:DOH589842 DYD589839:DYD589842 EHZ589839:EHZ589842 ERV589839:ERV589842 FBR589839:FBR589842 FLN589839:FLN589842 FVJ589839:FVJ589842 GFF589839:GFF589842 GPB589839:GPB589842 GYX589839:GYX589842 HIT589839:HIT589842 HSP589839:HSP589842 ICL589839:ICL589842 IMH589839:IMH589842 IWD589839:IWD589842 JFZ589839:JFZ589842 JPV589839:JPV589842 JZR589839:JZR589842 KJN589839:KJN589842 KTJ589839:KTJ589842 LDF589839:LDF589842 LNB589839:LNB589842 LWX589839:LWX589842 MGT589839:MGT589842 MQP589839:MQP589842 NAL589839:NAL589842 NKH589839:NKH589842 NUD589839:NUD589842 ODZ589839:ODZ589842 ONV589839:ONV589842 OXR589839:OXR589842 PHN589839:PHN589842 PRJ589839:PRJ589842 QBF589839:QBF589842 QLB589839:QLB589842 QUX589839:QUX589842 RET589839:RET589842 ROP589839:ROP589842 RYL589839:RYL589842 SIH589839:SIH589842 SSD589839:SSD589842 TBZ589839:TBZ589842 TLV589839:TLV589842 TVR589839:TVR589842 UFN589839:UFN589842 UPJ589839:UPJ589842 UZF589839:UZF589842 VJB589839:VJB589842 VSX589839:VSX589842 WCT589839:WCT589842 WMP589839:WMP589842 WWL589839:WWL589842 AD655375:AD655378 JZ655375:JZ655378 TV655375:TV655378 ADR655375:ADR655378 ANN655375:ANN655378 AXJ655375:AXJ655378 BHF655375:BHF655378 BRB655375:BRB655378 CAX655375:CAX655378 CKT655375:CKT655378 CUP655375:CUP655378 DEL655375:DEL655378 DOH655375:DOH655378 DYD655375:DYD655378 EHZ655375:EHZ655378 ERV655375:ERV655378 FBR655375:FBR655378 FLN655375:FLN655378 FVJ655375:FVJ655378 GFF655375:GFF655378 GPB655375:GPB655378 GYX655375:GYX655378 HIT655375:HIT655378 HSP655375:HSP655378 ICL655375:ICL655378 IMH655375:IMH655378 IWD655375:IWD655378 JFZ655375:JFZ655378 JPV655375:JPV655378 JZR655375:JZR655378 KJN655375:KJN655378 KTJ655375:KTJ655378 LDF655375:LDF655378 LNB655375:LNB655378 LWX655375:LWX655378 MGT655375:MGT655378 MQP655375:MQP655378 NAL655375:NAL655378 NKH655375:NKH655378 NUD655375:NUD655378 ODZ655375:ODZ655378 ONV655375:ONV655378 OXR655375:OXR655378 PHN655375:PHN655378 PRJ655375:PRJ655378 QBF655375:QBF655378 QLB655375:QLB655378 QUX655375:QUX655378 RET655375:RET655378 ROP655375:ROP655378 RYL655375:RYL655378 SIH655375:SIH655378 SSD655375:SSD655378 TBZ655375:TBZ655378 TLV655375:TLV655378 TVR655375:TVR655378 UFN655375:UFN655378 UPJ655375:UPJ655378 UZF655375:UZF655378 VJB655375:VJB655378 VSX655375:VSX655378 WCT655375:WCT655378 WMP655375:WMP655378 WWL655375:WWL655378 AD720911:AD720914 JZ720911:JZ720914 TV720911:TV720914 ADR720911:ADR720914 ANN720911:ANN720914 AXJ720911:AXJ720914 BHF720911:BHF720914 BRB720911:BRB720914 CAX720911:CAX720914 CKT720911:CKT720914 CUP720911:CUP720914 DEL720911:DEL720914 DOH720911:DOH720914 DYD720911:DYD720914 EHZ720911:EHZ720914 ERV720911:ERV720914 FBR720911:FBR720914 FLN720911:FLN720914 FVJ720911:FVJ720914 GFF720911:GFF720914 GPB720911:GPB720914 GYX720911:GYX720914 HIT720911:HIT720914 HSP720911:HSP720914 ICL720911:ICL720914 IMH720911:IMH720914 IWD720911:IWD720914 JFZ720911:JFZ720914 JPV720911:JPV720914 JZR720911:JZR720914 KJN720911:KJN720914 KTJ720911:KTJ720914 LDF720911:LDF720914 LNB720911:LNB720914 LWX720911:LWX720914 MGT720911:MGT720914 MQP720911:MQP720914 NAL720911:NAL720914 NKH720911:NKH720914 NUD720911:NUD720914 ODZ720911:ODZ720914 ONV720911:ONV720914 OXR720911:OXR720914 PHN720911:PHN720914 PRJ720911:PRJ720914 QBF720911:QBF720914 QLB720911:QLB720914 QUX720911:QUX720914 RET720911:RET720914 ROP720911:ROP720914 RYL720911:RYL720914 SIH720911:SIH720914 SSD720911:SSD720914 TBZ720911:TBZ720914 TLV720911:TLV720914 TVR720911:TVR720914 UFN720911:UFN720914 UPJ720911:UPJ720914 UZF720911:UZF720914 VJB720911:VJB720914 VSX720911:VSX720914 WCT720911:WCT720914 WMP720911:WMP720914 WWL720911:WWL720914 AD786447:AD786450 JZ786447:JZ786450 TV786447:TV786450 ADR786447:ADR786450 ANN786447:ANN786450 AXJ786447:AXJ786450 BHF786447:BHF786450 BRB786447:BRB786450 CAX786447:CAX786450 CKT786447:CKT786450 CUP786447:CUP786450 DEL786447:DEL786450 DOH786447:DOH786450 DYD786447:DYD786450 EHZ786447:EHZ786450 ERV786447:ERV786450 FBR786447:FBR786450 FLN786447:FLN786450 FVJ786447:FVJ786450 GFF786447:GFF786450 GPB786447:GPB786450 GYX786447:GYX786450 HIT786447:HIT786450 HSP786447:HSP786450 ICL786447:ICL786450 IMH786447:IMH786450 IWD786447:IWD786450 JFZ786447:JFZ786450 JPV786447:JPV786450 JZR786447:JZR786450 KJN786447:KJN786450 KTJ786447:KTJ786450 LDF786447:LDF786450 LNB786447:LNB786450 LWX786447:LWX786450 MGT786447:MGT786450 MQP786447:MQP786450 NAL786447:NAL786450 NKH786447:NKH786450 NUD786447:NUD786450 ODZ786447:ODZ786450 ONV786447:ONV786450 OXR786447:OXR786450 PHN786447:PHN786450 PRJ786447:PRJ786450 QBF786447:QBF786450 QLB786447:QLB786450 QUX786447:QUX786450 RET786447:RET786450 ROP786447:ROP786450 RYL786447:RYL786450 SIH786447:SIH786450 SSD786447:SSD786450 TBZ786447:TBZ786450 TLV786447:TLV786450 TVR786447:TVR786450 UFN786447:UFN786450 UPJ786447:UPJ786450 UZF786447:UZF786450 VJB786447:VJB786450 VSX786447:VSX786450 WCT786447:WCT786450 WMP786447:WMP786450 WWL786447:WWL786450 AD851983:AD851986 JZ851983:JZ851986 TV851983:TV851986 ADR851983:ADR851986 ANN851983:ANN851986 AXJ851983:AXJ851986 BHF851983:BHF851986 BRB851983:BRB851986 CAX851983:CAX851986 CKT851983:CKT851986 CUP851983:CUP851986 DEL851983:DEL851986 DOH851983:DOH851986 DYD851983:DYD851986 EHZ851983:EHZ851986 ERV851983:ERV851986 FBR851983:FBR851986 FLN851983:FLN851986 FVJ851983:FVJ851986 GFF851983:GFF851986 GPB851983:GPB851986 GYX851983:GYX851986 HIT851983:HIT851986 HSP851983:HSP851986 ICL851983:ICL851986 IMH851983:IMH851986 IWD851983:IWD851986 JFZ851983:JFZ851986 JPV851983:JPV851986 JZR851983:JZR851986 KJN851983:KJN851986 KTJ851983:KTJ851986 LDF851983:LDF851986 LNB851983:LNB851986 LWX851983:LWX851986 MGT851983:MGT851986 MQP851983:MQP851986 NAL851983:NAL851986 NKH851983:NKH851986 NUD851983:NUD851986 ODZ851983:ODZ851986 ONV851983:ONV851986 OXR851983:OXR851986 PHN851983:PHN851986 PRJ851983:PRJ851986 QBF851983:QBF851986 QLB851983:QLB851986 QUX851983:QUX851986 RET851983:RET851986 ROP851983:ROP851986 RYL851983:RYL851986 SIH851983:SIH851986 SSD851983:SSD851986 TBZ851983:TBZ851986 TLV851983:TLV851986 TVR851983:TVR851986 UFN851983:UFN851986 UPJ851983:UPJ851986 UZF851983:UZF851986 VJB851983:VJB851986 VSX851983:VSX851986 WCT851983:WCT851986 WMP851983:WMP851986 WWL851983:WWL851986 AD917519:AD917522 JZ917519:JZ917522 TV917519:TV917522 ADR917519:ADR917522 ANN917519:ANN917522 AXJ917519:AXJ917522 BHF917519:BHF917522 BRB917519:BRB917522 CAX917519:CAX917522 CKT917519:CKT917522 CUP917519:CUP917522 DEL917519:DEL917522 DOH917519:DOH917522 DYD917519:DYD917522 EHZ917519:EHZ917522 ERV917519:ERV917522 FBR917519:FBR917522 FLN917519:FLN917522 FVJ917519:FVJ917522 GFF917519:GFF917522 GPB917519:GPB917522 GYX917519:GYX917522 HIT917519:HIT917522 HSP917519:HSP917522 ICL917519:ICL917522 IMH917519:IMH917522 IWD917519:IWD917522 JFZ917519:JFZ917522 JPV917519:JPV917522 JZR917519:JZR917522 KJN917519:KJN917522 KTJ917519:KTJ917522 LDF917519:LDF917522 LNB917519:LNB917522 LWX917519:LWX917522 MGT917519:MGT917522 MQP917519:MQP917522 NAL917519:NAL917522 NKH917519:NKH917522 NUD917519:NUD917522 ODZ917519:ODZ917522 ONV917519:ONV917522 OXR917519:OXR917522 PHN917519:PHN917522 PRJ917519:PRJ917522 QBF917519:QBF917522 QLB917519:QLB917522 QUX917519:QUX917522 RET917519:RET917522 ROP917519:ROP917522 RYL917519:RYL917522 SIH917519:SIH917522 SSD917519:SSD917522 TBZ917519:TBZ917522 TLV917519:TLV917522 TVR917519:TVR917522 UFN917519:UFN917522 UPJ917519:UPJ917522 UZF917519:UZF917522 VJB917519:VJB917522 VSX917519:VSX917522 WCT917519:WCT917522 WMP917519:WMP917522 WWL917519:WWL917522 AD983055:AD983058 JZ983055:JZ983058 TV983055:TV983058 ADR983055:ADR983058 ANN983055:ANN983058 AXJ983055:AXJ983058 BHF983055:BHF983058 BRB983055:BRB983058 CAX983055:CAX983058 CKT983055:CKT983058 CUP983055:CUP983058 DEL983055:DEL983058 DOH983055:DOH983058 DYD983055:DYD983058 EHZ983055:EHZ983058 ERV983055:ERV983058 FBR983055:FBR983058 FLN983055:FLN983058 FVJ983055:FVJ983058 GFF983055:GFF983058 GPB983055:GPB983058 GYX983055:GYX983058 HIT983055:HIT983058 HSP983055:HSP983058 ICL983055:ICL983058 IMH983055:IMH983058 IWD983055:IWD983058 JFZ983055:JFZ983058 JPV983055:JPV983058 JZR983055:JZR983058 KJN983055:KJN983058 KTJ983055:KTJ983058 LDF983055:LDF983058 LNB983055:LNB983058 LWX983055:LWX983058 MGT983055:MGT983058 MQP983055:MQP983058 NAL983055:NAL983058 NKH983055:NKH983058 NUD983055:NUD983058 ODZ983055:ODZ983058 ONV983055:ONV983058 OXR983055:OXR983058 PHN983055:PHN983058 PRJ983055:PRJ983058 QBF983055:QBF983058 QLB983055:QLB983058 QUX983055:QUX983058 RET983055:RET983058 ROP983055:ROP983058 RYL983055:RYL983058 SIH983055:SIH983058 SSD983055:SSD983058 TBZ983055:TBZ983058 TLV983055:TLV983058 TVR983055:TVR983058 UFN983055:UFN983058 UPJ983055:UPJ983058 UZF983055:UZF983058 VJB983055:VJB983058 VSX983055:VSX983058 WCT983055:WCT983058 WMP983055:WMP983058 WWL983055:WWL983058 AF22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AF65556 KB65556 TX65556 ADT65556 ANP65556 AXL65556 BHH65556 BRD65556 CAZ65556 CKV65556 CUR65556 DEN65556 DOJ65556 DYF65556 EIB65556 ERX65556 FBT65556 FLP65556 FVL65556 GFH65556 GPD65556 GYZ65556 HIV65556 HSR65556 ICN65556 IMJ65556 IWF65556 JGB65556 JPX65556 JZT65556 KJP65556 KTL65556 LDH65556 LND65556 LWZ65556 MGV65556 MQR65556 NAN65556 NKJ65556 NUF65556 OEB65556 ONX65556 OXT65556 PHP65556 PRL65556 QBH65556 QLD65556 QUZ65556 REV65556 ROR65556 RYN65556 SIJ65556 SSF65556 TCB65556 TLX65556 TVT65556 UFP65556 UPL65556 UZH65556 VJD65556 VSZ65556 WCV65556 WMR65556 WWN65556 AF131092 KB131092 TX131092 ADT131092 ANP131092 AXL131092 BHH131092 BRD131092 CAZ131092 CKV131092 CUR131092 DEN131092 DOJ131092 DYF131092 EIB131092 ERX131092 FBT131092 FLP131092 FVL131092 GFH131092 GPD131092 GYZ131092 HIV131092 HSR131092 ICN131092 IMJ131092 IWF131092 JGB131092 JPX131092 JZT131092 KJP131092 KTL131092 LDH131092 LND131092 LWZ131092 MGV131092 MQR131092 NAN131092 NKJ131092 NUF131092 OEB131092 ONX131092 OXT131092 PHP131092 PRL131092 QBH131092 QLD131092 QUZ131092 REV131092 ROR131092 RYN131092 SIJ131092 SSF131092 TCB131092 TLX131092 TVT131092 UFP131092 UPL131092 UZH131092 VJD131092 VSZ131092 WCV131092 WMR131092 WWN131092 AF196628 KB196628 TX196628 ADT196628 ANP196628 AXL196628 BHH196628 BRD196628 CAZ196628 CKV196628 CUR196628 DEN196628 DOJ196628 DYF196628 EIB196628 ERX196628 FBT196628 FLP196628 FVL196628 GFH196628 GPD196628 GYZ196628 HIV196628 HSR196628 ICN196628 IMJ196628 IWF196628 JGB196628 JPX196628 JZT196628 KJP196628 KTL196628 LDH196628 LND196628 LWZ196628 MGV196628 MQR196628 NAN196628 NKJ196628 NUF196628 OEB196628 ONX196628 OXT196628 PHP196628 PRL196628 QBH196628 QLD196628 QUZ196628 REV196628 ROR196628 RYN196628 SIJ196628 SSF196628 TCB196628 TLX196628 TVT196628 UFP196628 UPL196628 UZH196628 VJD196628 VSZ196628 WCV196628 WMR196628 WWN196628 AF262164 KB262164 TX262164 ADT262164 ANP262164 AXL262164 BHH262164 BRD262164 CAZ262164 CKV262164 CUR262164 DEN262164 DOJ262164 DYF262164 EIB262164 ERX262164 FBT262164 FLP262164 FVL262164 GFH262164 GPD262164 GYZ262164 HIV262164 HSR262164 ICN262164 IMJ262164 IWF262164 JGB262164 JPX262164 JZT262164 KJP262164 KTL262164 LDH262164 LND262164 LWZ262164 MGV262164 MQR262164 NAN262164 NKJ262164 NUF262164 OEB262164 ONX262164 OXT262164 PHP262164 PRL262164 QBH262164 QLD262164 QUZ262164 REV262164 ROR262164 RYN262164 SIJ262164 SSF262164 TCB262164 TLX262164 TVT262164 UFP262164 UPL262164 UZH262164 VJD262164 VSZ262164 WCV262164 WMR262164 WWN262164 AF327700 KB327700 TX327700 ADT327700 ANP327700 AXL327700 BHH327700 BRD327700 CAZ327700 CKV327700 CUR327700 DEN327700 DOJ327700 DYF327700 EIB327700 ERX327700 FBT327700 FLP327700 FVL327700 GFH327700 GPD327700 GYZ327700 HIV327700 HSR327700 ICN327700 IMJ327700 IWF327700 JGB327700 JPX327700 JZT327700 KJP327700 KTL327700 LDH327700 LND327700 LWZ327700 MGV327700 MQR327700 NAN327700 NKJ327700 NUF327700 OEB327700 ONX327700 OXT327700 PHP327700 PRL327700 QBH327700 QLD327700 QUZ327700 REV327700 ROR327700 RYN327700 SIJ327700 SSF327700 TCB327700 TLX327700 TVT327700 UFP327700 UPL327700 UZH327700 VJD327700 VSZ327700 WCV327700 WMR327700 WWN327700 AF393236 KB393236 TX393236 ADT393236 ANP393236 AXL393236 BHH393236 BRD393236 CAZ393236 CKV393236 CUR393236 DEN393236 DOJ393236 DYF393236 EIB393236 ERX393236 FBT393236 FLP393236 FVL393236 GFH393236 GPD393236 GYZ393236 HIV393236 HSR393236 ICN393236 IMJ393236 IWF393236 JGB393236 JPX393236 JZT393236 KJP393236 KTL393236 LDH393236 LND393236 LWZ393236 MGV393236 MQR393236 NAN393236 NKJ393236 NUF393236 OEB393236 ONX393236 OXT393236 PHP393236 PRL393236 QBH393236 QLD393236 QUZ393236 REV393236 ROR393236 RYN393236 SIJ393236 SSF393236 TCB393236 TLX393236 TVT393236 UFP393236 UPL393236 UZH393236 VJD393236 VSZ393236 WCV393236 WMR393236 WWN393236 AF458772 KB458772 TX458772 ADT458772 ANP458772 AXL458772 BHH458772 BRD458772 CAZ458772 CKV458772 CUR458772 DEN458772 DOJ458772 DYF458772 EIB458772 ERX458772 FBT458772 FLP458772 FVL458772 GFH458772 GPD458772 GYZ458772 HIV458772 HSR458772 ICN458772 IMJ458772 IWF458772 JGB458772 JPX458772 JZT458772 KJP458772 KTL458772 LDH458772 LND458772 LWZ458772 MGV458772 MQR458772 NAN458772 NKJ458772 NUF458772 OEB458772 ONX458772 OXT458772 PHP458772 PRL458772 QBH458772 QLD458772 QUZ458772 REV458772 ROR458772 RYN458772 SIJ458772 SSF458772 TCB458772 TLX458772 TVT458772 UFP458772 UPL458772 UZH458772 VJD458772 VSZ458772 WCV458772 WMR458772 WWN458772 AF524308 KB524308 TX524308 ADT524308 ANP524308 AXL524308 BHH524308 BRD524308 CAZ524308 CKV524308 CUR524308 DEN524308 DOJ524308 DYF524308 EIB524308 ERX524308 FBT524308 FLP524308 FVL524308 GFH524308 GPD524308 GYZ524308 HIV524308 HSR524308 ICN524308 IMJ524308 IWF524308 JGB524308 JPX524308 JZT524308 KJP524308 KTL524308 LDH524308 LND524308 LWZ524308 MGV524308 MQR524308 NAN524308 NKJ524308 NUF524308 OEB524308 ONX524308 OXT524308 PHP524308 PRL524308 QBH524308 QLD524308 QUZ524308 REV524308 ROR524308 RYN524308 SIJ524308 SSF524308 TCB524308 TLX524308 TVT524308 UFP524308 UPL524308 UZH524308 VJD524308 VSZ524308 WCV524308 WMR524308 WWN524308 AF589844 KB589844 TX589844 ADT589844 ANP589844 AXL589844 BHH589844 BRD589844 CAZ589844 CKV589844 CUR589844 DEN589844 DOJ589844 DYF589844 EIB589844 ERX589844 FBT589844 FLP589844 FVL589844 GFH589844 GPD589844 GYZ589844 HIV589844 HSR589844 ICN589844 IMJ589844 IWF589844 JGB589844 JPX589844 JZT589844 KJP589844 KTL589844 LDH589844 LND589844 LWZ589844 MGV589844 MQR589844 NAN589844 NKJ589844 NUF589844 OEB589844 ONX589844 OXT589844 PHP589844 PRL589844 QBH589844 QLD589844 QUZ589844 REV589844 ROR589844 RYN589844 SIJ589844 SSF589844 TCB589844 TLX589844 TVT589844 UFP589844 UPL589844 UZH589844 VJD589844 VSZ589844 WCV589844 WMR589844 WWN589844 AF655380 KB655380 TX655380 ADT655380 ANP655380 AXL655380 BHH655380 BRD655380 CAZ655380 CKV655380 CUR655380 DEN655380 DOJ655380 DYF655380 EIB655380 ERX655380 FBT655380 FLP655380 FVL655380 GFH655380 GPD655380 GYZ655380 HIV655380 HSR655380 ICN655380 IMJ655380 IWF655380 JGB655380 JPX655380 JZT655380 KJP655380 KTL655380 LDH655380 LND655380 LWZ655380 MGV655380 MQR655380 NAN655380 NKJ655380 NUF655380 OEB655380 ONX655380 OXT655380 PHP655380 PRL655380 QBH655380 QLD655380 QUZ655380 REV655380 ROR655380 RYN655380 SIJ655380 SSF655380 TCB655380 TLX655380 TVT655380 UFP655380 UPL655380 UZH655380 VJD655380 VSZ655380 WCV655380 WMR655380 WWN655380 AF720916 KB720916 TX720916 ADT720916 ANP720916 AXL720916 BHH720916 BRD720916 CAZ720916 CKV720916 CUR720916 DEN720916 DOJ720916 DYF720916 EIB720916 ERX720916 FBT720916 FLP720916 FVL720916 GFH720916 GPD720916 GYZ720916 HIV720916 HSR720916 ICN720916 IMJ720916 IWF720916 JGB720916 JPX720916 JZT720916 KJP720916 KTL720916 LDH720916 LND720916 LWZ720916 MGV720916 MQR720916 NAN720916 NKJ720916 NUF720916 OEB720916 ONX720916 OXT720916 PHP720916 PRL720916 QBH720916 QLD720916 QUZ720916 REV720916 ROR720916 RYN720916 SIJ720916 SSF720916 TCB720916 TLX720916 TVT720916 UFP720916 UPL720916 UZH720916 VJD720916 VSZ720916 WCV720916 WMR720916 WWN720916 AF786452 KB786452 TX786452 ADT786452 ANP786452 AXL786452 BHH786452 BRD786452 CAZ786452 CKV786452 CUR786452 DEN786452 DOJ786452 DYF786452 EIB786452 ERX786452 FBT786452 FLP786452 FVL786452 GFH786452 GPD786452 GYZ786452 HIV786452 HSR786452 ICN786452 IMJ786452 IWF786452 JGB786452 JPX786452 JZT786452 KJP786452 KTL786452 LDH786452 LND786452 LWZ786452 MGV786452 MQR786452 NAN786452 NKJ786452 NUF786452 OEB786452 ONX786452 OXT786452 PHP786452 PRL786452 QBH786452 QLD786452 QUZ786452 REV786452 ROR786452 RYN786452 SIJ786452 SSF786452 TCB786452 TLX786452 TVT786452 UFP786452 UPL786452 UZH786452 VJD786452 VSZ786452 WCV786452 WMR786452 WWN786452 AF851988 KB851988 TX851988 ADT851988 ANP851988 AXL851988 BHH851988 BRD851988 CAZ851988 CKV851988 CUR851988 DEN851988 DOJ851988 DYF851988 EIB851988 ERX851988 FBT851988 FLP851988 FVL851988 GFH851988 GPD851988 GYZ851988 HIV851988 HSR851988 ICN851988 IMJ851988 IWF851988 JGB851988 JPX851988 JZT851988 KJP851988 KTL851988 LDH851988 LND851988 LWZ851988 MGV851988 MQR851988 NAN851988 NKJ851988 NUF851988 OEB851988 ONX851988 OXT851988 PHP851988 PRL851988 QBH851988 QLD851988 QUZ851988 REV851988 ROR851988 RYN851988 SIJ851988 SSF851988 TCB851988 TLX851988 TVT851988 UFP851988 UPL851988 UZH851988 VJD851988 VSZ851988 WCV851988 WMR851988 WWN851988 AF917524 KB917524 TX917524 ADT917524 ANP917524 AXL917524 BHH917524 BRD917524 CAZ917524 CKV917524 CUR917524 DEN917524 DOJ917524 DYF917524 EIB917524 ERX917524 FBT917524 FLP917524 FVL917524 GFH917524 GPD917524 GYZ917524 HIV917524 HSR917524 ICN917524 IMJ917524 IWF917524 JGB917524 JPX917524 JZT917524 KJP917524 KTL917524 LDH917524 LND917524 LWZ917524 MGV917524 MQR917524 NAN917524 NKJ917524 NUF917524 OEB917524 ONX917524 OXT917524 PHP917524 PRL917524 QBH917524 QLD917524 QUZ917524 REV917524 ROR917524 RYN917524 SIJ917524 SSF917524 TCB917524 TLX917524 TVT917524 UFP917524 UPL917524 UZH917524 VJD917524 VSZ917524 WCV917524 WMR917524 WWN917524 AF983060 KB983060 TX983060 ADT983060 ANP983060 AXL983060 BHH983060 BRD983060 CAZ983060 CKV983060 CUR983060 DEN983060 DOJ983060 DYF983060 EIB983060 ERX983060 FBT983060 FLP983060 FVL983060 GFH983060 GPD983060 GYZ983060 HIV983060 HSR983060 ICN983060 IMJ983060 IWF983060 JGB983060 JPX983060 JZT983060 KJP983060 KTL983060 LDH983060 LND983060 LWZ983060 MGV983060 MQR983060 NAN983060 NKJ983060 NUF983060 OEB983060 ONX983060 OXT983060 PHP983060 PRL983060 QBH983060 QLD983060 QUZ983060 REV983060 ROR983060 RYN983060 SIJ983060 SSF983060 TCB983060 TLX983060 TVT983060 UFP983060 UPL983060 UZH983060 VJD983060 VSZ983060 WCV983060 WMR983060 WWN983060 AD36:AD39 JZ36:JZ39 TV36:TV39 ADR36:ADR39 ANN36:ANN39 AXJ36:AXJ39 BHF36:BHF39 BRB36:BRB39 CAX36:CAX39 CKT36:CKT39 CUP36:CUP39 DEL36:DEL39 DOH36:DOH39 DYD36:DYD39 EHZ36:EHZ39 ERV36:ERV39 FBR36:FBR39 FLN36:FLN39 FVJ36:FVJ39 GFF36:GFF39 GPB36:GPB39 GYX36:GYX39 HIT36:HIT39 HSP36:HSP39 ICL36:ICL39 IMH36:IMH39 IWD36:IWD39 JFZ36:JFZ39 JPV36:JPV39 JZR36:JZR39 KJN36:KJN39 KTJ36:KTJ39 LDF36:LDF39 LNB36:LNB39 LWX36:LWX39 MGT36:MGT39 MQP36:MQP39 NAL36:NAL39 NKH36:NKH39 NUD36:NUD39 ODZ36:ODZ39 ONV36:ONV39 OXR36:OXR39 PHN36:PHN39 PRJ36:PRJ39 QBF36:QBF39 QLB36:QLB39 QUX36:QUX39 RET36:RET39 ROP36:ROP39 RYL36:RYL39 SIH36:SIH39 SSD36:SSD39 TBZ36:TBZ39 TLV36:TLV39 TVR36:TVR39 UFN36:UFN39 UPJ36:UPJ39 UZF36:UZF39 VJB36:VJB39 VSX36:VSX39 WCT36:WCT39 WMP36:WMP39 WWL36:WWL39 AD65570:AD65573 JZ65570:JZ65573 TV65570:TV65573 ADR65570:ADR65573 ANN65570:ANN65573 AXJ65570:AXJ65573 BHF65570:BHF65573 BRB65570:BRB65573 CAX65570:CAX65573 CKT65570:CKT65573 CUP65570:CUP65573 DEL65570:DEL65573 DOH65570:DOH65573 DYD65570:DYD65573 EHZ65570:EHZ65573 ERV65570:ERV65573 FBR65570:FBR65573 FLN65570:FLN65573 FVJ65570:FVJ65573 GFF65570:GFF65573 GPB65570:GPB65573 GYX65570:GYX65573 HIT65570:HIT65573 HSP65570:HSP65573 ICL65570:ICL65573 IMH65570:IMH65573 IWD65570:IWD65573 JFZ65570:JFZ65573 JPV65570:JPV65573 JZR65570:JZR65573 KJN65570:KJN65573 KTJ65570:KTJ65573 LDF65570:LDF65573 LNB65570:LNB65573 LWX65570:LWX65573 MGT65570:MGT65573 MQP65570:MQP65573 NAL65570:NAL65573 NKH65570:NKH65573 NUD65570:NUD65573 ODZ65570:ODZ65573 ONV65570:ONV65573 OXR65570:OXR65573 PHN65570:PHN65573 PRJ65570:PRJ65573 QBF65570:QBF65573 QLB65570:QLB65573 QUX65570:QUX65573 RET65570:RET65573 ROP65570:ROP65573 RYL65570:RYL65573 SIH65570:SIH65573 SSD65570:SSD65573 TBZ65570:TBZ65573 TLV65570:TLV65573 TVR65570:TVR65573 UFN65570:UFN65573 UPJ65570:UPJ65573 UZF65570:UZF65573 VJB65570:VJB65573 VSX65570:VSX65573 WCT65570:WCT65573 WMP65570:WMP65573 WWL65570:WWL65573 AD131106:AD131109 JZ131106:JZ131109 TV131106:TV131109 ADR131106:ADR131109 ANN131106:ANN131109 AXJ131106:AXJ131109 BHF131106:BHF131109 BRB131106:BRB131109 CAX131106:CAX131109 CKT131106:CKT131109 CUP131106:CUP131109 DEL131106:DEL131109 DOH131106:DOH131109 DYD131106:DYD131109 EHZ131106:EHZ131109 ERV131106:ERV131109 FBR131106:FBR131109 FLN131106:FLN131109 FVJ131106:FVJ131109 GFF131106:GFF131109 GPB131106:GPB131109 GYX131106:GYX131109 HIT131106:HIT131109 HSP131106:HSP131109 ICL131106:ICL131109 IMH131106:IMH131109 IWD131106:IWD131109 JFZ131106:JFZ131109 JPV131106:JPV131109 JZR131106:JZR131109 KJN131106:KJN131109 KTJ131106:KTJ131109 LDF131106:LDF131109 LNB131106:LNB131109 LWX131106:LWX131109 MGT131106:MGT131109 MQP131106:MQP131109 NAL131106:NAL131109 NKH131106:NKH131109 NUD131106:NUD131109 ODZ131106:ODZ131109 ONV131106:ONV131109 OXR131106:OXR131109 PHN131106:PHN131109 PRJ131106:PRJ131109 QBF131106:QBF131109 QLB131106:QLB131109 QUX131106:QUX131109 RET131106:RET131109 ROP131106:ROP131109 RYL131106:RYL131109 SIH131106:SIH131109 SSD131106:SSD131109 TBZ131106:TBZ131109 TLV131106:TLV131109 TVR131106:TVR131109 UFN131106:UFN131109 UPJ131106:UPJ131109 UZF131106:UZF131109 VJB131106:VJB131109 VSX131106:VSX131109 WCT131106:WCT131109 WMP131106:WMP131109 WWL131106:WWL131109 AD196642:AD196645 JZ196642:JZ196645 TV196642:TV196645 ADR196642:ADR196645 ANN196642:ANN196645 AXJ196642:AXJ196645 BHF196642:BHF196645 BRB196642:BRB196645 CAX196642:CAX196645 CKT196642:CKT196645 CUP196642:CUP196645 DEL196642:DEL196645 DOH196642:DOH196645 DYD196642:DYD196645 EHZ196642:EHZ196645 ERV196642:ERV196645 FBR196642:FBR196645 FLN196642:FLN196645 FVJ196642:FVJ196645 GFF196642:GFF196645 GPB196642:GPB196645 GYX196642:GYX196645 HIT196642:HIT196645 HSP196642:HSP196645 ICL196642:ICL196645 IMH196642:IMH196645 IWD196642:IWD196645 JFZ196642:JFZ196645 JPV196642:JPV196645 JZR196642:JZR196645 KJN196642:KJN196645 KTJ196642:KTJ196645 LDF196642:LDF196645 LNB196642:LNB196645 LWX196642:LWX196645 MGT196642:MGT196645 MQP196642:MQP196645 NAL196642:NAL196645 NKH196642:NKH196645 NUD196642:NUD196645 ODZ196642:ODZ196645 ONV196642:ONV196645 OXR196642:OXR196645 PHN196642:PHN196645 PRJ196642:PRJ196645 QBF196642:QBF196645 QLB196642:QLB196645 QUX196642:QUX196645 RET196642:RET196645 ROP196642:ROP196645 RYL196642:RYL196645 SIH196642:SIH196645 SSD196642:SSD196645 TBZ196642:TBZ196645 TLV196642:TLV196645 TVR196642:TVR196645 UFN196642:UFN196645 UPJ196642:UPJ196645 UZF196642:UZF196645 VJB196642:VJB196645 VSX196642:VSX196645 WCT196642:WCT196645 WMP196642:WMP196645 WWL196642:WWL196645 AD262178:AD262181 JZ262178:JZ262181 TV262178:TV262181 ADR262178:ADR262181 ANN262178:ANN262181 AXJ262178:AXJ262181 BHF262178:BHF262181 BRB262178:BRB262181 CAX262178:CAX262181 CKT262178:CKT262181 CUP262178:CUP262181 DEL262178:DEL262181 DOH262178:DOH262181 DYD262178:DYD262181 EHZ262178:EHZ262181 ERV262178:ERV262181 FBR262178:FBR262181 FLN262178:FLN262181 FVJ262178:FVJ262181 GFF262178:GFF262181 GPB262178:GPB262181 GYX262178:GYX262181 HIT262178:HIT262181 HSP262178:HSP262181 ICL262178:ICL262181 IMH262178:IMH262181 IWD262178:IWD262181 JFZ262178:JFZ262181 JPV262178:JPV262181 JZR262178:JZR262181 KJN262178:KJN262181 KTJ262178:KTJ262181 LDF262178:LDF262181 LNB262178:LNB262181 LWX262178:LWX262181 MGT262178:MGT262181 MQP262178:MQP262181 NAL262178:NAL262181 NKH262178:NKH262181 NUD262178:NUD262181 ODZ262178:ODZ262181 ONV262178:ONV262181 OXR262178:OXR262181 PHN262178:PHN262181 PRJ262178:PRJ262181 QBF262178:QBF262181 QLB262178:QLB262181 QUX262178:QUX262181 RET262178:RET262181 ROP262178:ROP262181 RYL262178:RYL262181 SIH262178:SIH262181 SSD262178:SSD262181 TBZ262178:TBZ262181 TLV262178:TLV262181 TVR262178:TVR262181 UFN262178:UFN262181 UPJ262178:UPJ262181 UZF262178:UZF262181 VJB262178:VJB262181 VSX262178:VSX262181 WCT262178:WCT262181 WMP262178:WMP262181 WWL262178:WWL262181 AD327714:AD327717 JZ327714:JZ327717 TV327714:TV327717 ADR327714:ADR327717 ANN327714:ANN327717 AXJ327714:AXJ327717 BHF327714:BHF327717 BRB327714:BRB327717 CAX327714:CAX327717 CKT327714:CKT327717 CUP327714:CUP327717 DEL327714:DEL327717 DOH327714:DOH327717 DYD327714:DYD327717 EHZ327714:EHZ327717 ERV327714:ERV327717 FBR327714:FBR327717 FLN327714:FLN327717 FVJ327714:FVJ327717 GFF327714:GFF327717 GPB327714:GPB327717 GYX327714:GYX327717 HIT327714:HIT327717 HSP327714:HSP327717 ICL327714:ICL327717 IMH327714:IMH327717 IWD327714:IWD327717 JFZ327714:JFZ327717 JPV327714:JPV327717 JZR327714:JZR327717 KJN327714:KJN327717 KTJ327714:KTJ327717 LDF327714:LDF327717 LNB327714:LNB327717 LWX327714:LWX327717 MGT327714:MGT327717 MQP327714:MQP327717 NAL327714:NAL327717 NKH327714:NKH327717 NUD327714:NUD327717 ODZ327714:ODZ327717 ONV327714:ONV327717 OXR327714:OXR327717 PHN327714:PHN327717 PRJ327714:PRJ327717 QBF327714:QBF327717 QLB327714:QLB327717 QUX327714:QUX327717 RET327714:RET327717 ROP327714:ROP327717 RYL327714:RYL327717 SIH327714:SIH327717 SSD327714:SSD327717 TBZ327714:TBZ327717 TLV327714:TLV327717 TVR327714:TVR327717 UFN327714:UFN327717 UPJ327714:UPJ327717 UZF327714:UZF327717 VJB327714:VJB327717 VSX327714:VSX327717 WCT327714:WCT327717 WMP327714:WMP327717 WWL327714:WWL327717 AD393250:AD393253 JZ393250:JZ393253 TV393250:TV393253 ADR393250:ADR393253 ANN393250:ANN393253 AXJ393250:AXJ393253 BHF393250:BHF393253 BRB393250:BRB393253 CAX393250:CAX393253 CKT393250:CKT393253 CUP393250:CUP393253 DEL393250:DEL393253 DOH393250:DOH393253 DYD393250:DYD393253 EHZ393250:EHZ393253 ERV393250:ERV393253 FBR393250:FBR393253 FLN393250:FLN393253 FVJ393250:FVJ393253 GFF393250:GFF393253 GPB393250:GPB393253 GYX393250:GYX393253 HIT393250:HIT393253 HSP393250:HSP393253 ICL393250:ICL393253 IMH393250:IMH393253 IWD393250:IWD393253 JFZ393250:JFZ393253 JPV393250:JPV393253 JZR393250:JZR393253 KJN393250:KJN393253 KTJ393250:KTJ393253 LDF393250:LDF393253 LNB393250:LNB393253 LWX393250:LWX393253 MGT393250:MGT393253 MQP393250:MQP393253 NAL393250:NAL393253 NKH393250:NKH393253 NUD393250:NUD393253 ODZ393250:ODZ393253 ONV393250:ONV393253 OXR393250:OXR393253 PHN393250:PHN393253 PRJ393250:PRJ393253 QBF393250:QBF393253 QLB393250:QLB393253 QUX393250:QUX393253 RET393250:RET393253 ROP393250:ROP393253 RYL393250:RYL393253 SIH393250:SIH393253 SSD393250:SSD393253 TBZ393250:TBZ393253 TLV393250:TLV393253 TVR393250:TVR393253 UFN393250:UFN393253 UPJ393250:UPJ393253 UZF393250:UZF393253 VJB393250:VJB393253 VSX393250:VSX393253 WCT393250:WCT393253 WMP393250:WMP393253 WWL393250:WWL393253 AD458786:AD458789 JZ458786:JZ458789 TV458786:TV458789 ADR458786:ADR458789 ANN458786:ANN458789 AXJ458786:AXJ458789 BHF458786:BHF458789 BRB458786:BRB458789 CAX458786:CAX458789 CKT458786:CKT458789 CUP458786:CUP458789 DEL458786:DEL458789 DOH458786:DOH458789 DYD458786:DYD458789 EHZ458786:EHZ458789 ERV458786:ERV458789 FBR458786:FBR458789 FLN458786:FLN458789 FVJ458786:FVJ458789 GFF458786:GFF458789 GPB458786:GPB458789 GYX458786:GYX458789 HIT458786:HIT458789 HSP458786:HSP458789 ICL458786:ICL458789 IMH458786:IMH458789 IWD458786:IWD458789 JFZ458786:JFZ458789 JPV458786:JPV458789 JZR458786:JZR458789 KJN458786:KJN458789 KTJ458786:KTJ458789 LDF458786:LDF458789 LNB458786:LNB458789 LWX458786:LWX458789 MGT458786:MGT458789 MQP458786:MQP458789 NAL458786:NAL458789 NKH458786:NKH458789 NUD458786:NUD458789 ODZ458786:ODZ458789 ONV458786:ONV458789 OXR458786:OXR458789 PHN458786:PHN458789 PRJ458786:PRJ458789 QBF458786:QBF458789 QLB458786:QLB458789 QUX458786:QUX458789 RET458786:RET458789 ROP458786:ROP458789 RYL458786:RYL458789 SIH458786:SIH458789 SSD458786:SSD458789 TBZ458786:TBZ458789 TLV458786:TLV458789 TVR458786:TVR458789 UFN458786:UFN458789 UPJ458786:UPJ458789 UZF458786:UZF458789 VJB458786:VJB458789 VSX458786:VSX458789 WCT458786:WCT458789 WMP458786:WMP458789 WWL458786:WWL458789 AD524322:AD524325 JZ524322:JZ524325 TV524322:TV524325 ADR524322:ADR524325 ANN524322:ANN524325 AXJ524322:AXJ524325 BHF524322:BHF524325 BRB524322:BRB524325 CAX524322:CAX524325 CKT524322:CKT524325 CUP524322:CUP524325 DEL524322:DEL524325 DOH524322:DOH524325 DYD524322:DYD524325 EHZ524322:EHZ524325 ERV524322:ERV524325 FBR524322:FBR524325 FLN524322:FLN524325 FVJ524322:FVJ524325 GFF524322:GFF524325 GPB524322:GPB524325 GYX524322:GYX524325 HIT524322:HIT524325 HSP524322:HSP524325 ICL524322:ICL524325 IMH524322:IMH524325 IWD524322:IWD524325 JFZ524322:JFZ524325 JPV524322:JPV524325 JZR524322:JZR524325 KJN524322:KJN524325 KTJ524322:KTJ524325 LDF524322:LDF524325 LNB524322:LNB524325 LWX524322:LWX524325 MGT524322:MGT524325 MQP524322:MQP524325 NAL524322:NAL524325 NKH524322:NKH524325 NUD524322:NUD524325 ODZ524322:ODZ524325 ONV524322:ONV524325 OXR524322:OXR524325 PHN524322:PHN524325 PRJ524322:PRJ524325 QBF524322:QBF524325 QLB524322:QLB524325 QUX524322:QUX524325 RET524322:RET524325 ROP524322:ROP524325 RYL524322:RYL524325 SIH524322:SIH524325 SSD524322:SSD524325 TBZ524322:TBZ524325 TLV524322:TLV524325 TVR524322:TVR524325 UFN524322:UFN524325 UPJ524322:UPJ524325 UZF524322:UZF524325 VJB524322:VJB524325 VSX524322:VSX524325 WCT524322:WCT524325 WMP524322:WMP524325 WWL524322:WWL524325 AD589858:AD589861 JZ589858:JZ589861 TV589858:TV589861 ADR589858:ADR589861 ANN589858:ANN589861 AXJ589858:AXJ589861 BHF589858:BHF589861 BRB589858:BRB589861 CAX589858:CAX589861 CKT589858:CKT589861 CUP589858:CUP589861 DEL589858:DEL589861 DOH589858:DOH589861 DYD589858:DYD589861 EHZ589858:EHZ589861 ERV589858:ERV589861 FBR589858:FBR589861 FLN589858:FLN589861 FVJ589858:FVJ589861 GFF589858:GFF589861 GPB589858:GPB589861 GYX589858:GYX589861 HIT589858:HIT589861 HSP589858:HSP589861 ICL589858:ICL589861 IMH589858:IMH589861 IWD589858:IWD589861 JFZ589858:JFZ589861 JPV589858:JPV589861 JZR589858:JZR589861 KJN589858:KJN589861 KTJ589858:KTJ589861 LDF589858:LDF589861 LNB589858:LNB589861 LWX589858:LWX589861 MGT589858:MGT589861 MQP589858:MQP589861 NAL589858:NAL589861 NKH589858:NKH589861 NUD589858:NUD589861 ODZ589858:ODZ589861 ONV589858:ONV589861 OXR589858:OXR589861 PHN589858:PHN589861 PRJ589858:PRJ589861 QBF589858:QBF589861 QLB589858:QLB589861 QUX589858:QUX589861 RET589858:RET589861 ROP589858:ROP589861 RYL589858:RYL589861 SIH589858:SIH589861 SSD589858:SSD589861 TBZ589858:TBZ589861 TLV589858:TLV589861 TVR589858:TVR589861 UFN589858:UFN589861 UPJ589858:UPJ589861 UZF589858:UZF589861 VJB589858:VJB589861 VSX589858:VSX589861 WCT589858:WCT589861 WMP589858:WMP589861 WWL589858:WWL589861 AD655394:AD655397 JZ655394:JZ655397 TV655394:TV655397 ADR655394:ADR655397 ANN655394:ANN655397 AXJ655394:AXJ655397 BHF655394:BHF655397 BRB655394:BRB655397 CAX655394:CAX655397 CKT655394:CKT655397 CUP655394:CUP655397 DEL655394:DEL655397 DOH655394:DOH655397 DYD655394:DYD655397 EHZ655394:EHZ655397 ERV655394:ERV655397 FBR655394:FBR655397 FLN655394:FLN655397 FVJ655394:FVJ655397 GFF655394:GFF655397 GPB655394:GPB655397 GYX655394:GYX655397 HIT655394:HIT655397 HSP655394:HSP655397 ICL655394:ICL655397 IMH655394:IMH655397 IWD655394:IWD655397 JFZ655394:JFZ655397 JPV655394:JPV655397 JZR655394:JZR655397 KJN655394:KJN655397 KTJ655394:KTJ655397 LDF655394:LDF655397 LNB655394:LNB655397 LWX655394:LWX655397 MGT655394:MGT655397 MQP655394:MQP655397 NAL655394:NAL655397 NKH655394:NKH655397 NUD655394:NUD655397 ODZ655394:ODZ655397 ONV655394:ONV655397 OXR655394:OXR655397 PHN655394:PHN655397 PRJ655394:PRJ655397 QBF655394:QBF655397 QLB655394:QLB655397 QUX655394:QUX655397 RET655394:RET655397 ROP655394:ROP655397 RYL655394:RYL655397 SIH655394:SIH655397 SSD655394:SSD655397 TBZ655394:TBZ655397 TLV655394:TLV655397 TVR655394:TVR655397 UFN655394:UFN655397 UPJ655394:UPJ655397 UZF655394:UZF655397 VJB655394:VJB655397 VSX655394:VSX655397 WCT655394:WCT655397 WMP655394:WMP655397 WWL655394:WWL655397 AD720930:AD720933 JZ720930:JZ720933 TV720930:TV720933 ADR720930:ADR720933 ANN720930:ANN720933 AXJ720930:AXJ720933 BHF720930:BHF720933 BRB720930:BRB720933 CAX720930:CAX720933 CKT720930:CKT720933 CUP720930:CUP720933 DEL720930:DEL720933 DOH720930:DOH720933 DYD720930:DYD720933 EHZ720930:EHZ720933 ERV720930:ERV720933 FBR720930:FBR720933 FLN720930:FLN720933 FVJ720930:FVJ720933 GFF720930:GFF720933 GPB720930:GPB720933 GYX720930:GYX720933 HIT720930:HIT720933 HSP720930:HSP720933 ICL720930:ICL720933 IMH720930:IMH720933 IWD720930:IWD720933 JFZ720930:JFZ720933 JPV720930:JPV720933 JZR720930:JZR720933 KJN720930:KJN720933 KTJ720930:KTJ720933 LDF720930:LDF720933 LNB720930:LNB720933 LWX720930:LWX720933 MGT720930:MGT720933 MQP720930:MQP720933 NAL720930:NAL720933 NKH720930:NKH720933 NUD720930:NUD720933 ODZ720930:ODZ720933 ONV720930:ONV720933 OXR720930:OXR720933 PHN720930:PHN720933 PRJ720930:PRJ720933 QBF720930:QBF720933 QLB720930:QLB720933 QUX720930:QUX720933 RET720930:RET720933 ROP720930:ROP720933 RYL720930:RYL720933 SIH720930:SIH720933 SSD720930:SSD720933 TBZ720930:TBZ720933 TLV720930:TLV720933 TVR720930:TVR720933 UFN720930:UFN720933 UPJ720930:UPJ720933 UZF720930:UZF720933 VJB720930:VJB720933 VSX720930:VSX720933 WCT720930:WCT720933 WMP720930:WMP720933 WWL720930:WWL720933 AD786466:AD786469 JZ786466:JZ786469 TV786466:TV786469 ADR786466:ADR786469 ANN786466:ANN786469 AXJ786466:AXJ786469 BHF786466:BHF786469 BRB786466:BRB786469 CAX786466:CAX786469 CKT786466:CKT786469 CUP786466:CUP786469 DEL786466:DEL786469 DOH786466:DOH786469 DYD786466:DYD786469 EHZ786466:EHZ786469 ERV786466:ERV786469 FBR786466:FBR786469 FLN786466:FLN786469 FVJ786466:FVJ786469 GFF786466:GFF786469 GPB786466:GPB786469 GYX786466:GYX786469 HIT786466:HIT786469 HSP786466:HSP786469 ICL786466:ICL786469 IMH786466:IMH786469 IWD786466:IWD786469 JFZ786466:JFZ786469 JPV786466:JPV786469 JZR786466:JZR786469 KJN786466:KJN786469 KTJ786466:KTJ786469 LDF786466:LDF786469 LNB786466:LNB786469 LWX786466:LWX786469 MGT786466:MGT786469 MQP786466:MQP786469 NAL786466:NAL786469 NKH786466:NKH786469 NUD786466:NUD786469 ODZ786466:ODZ786469 ONV786466:ONV786469 OXR786466:OXR786469 PHN786466:PHN786469 PRJ786466:PRJ786469 QBF786466:QBF786469 QLB786466:QLB786469 QUX786466:QUX786469 RET786466:RET786469 ROP786466:ROP786469 RYL786466:RYL786469 SIH786466:SIH786469 SSD786466:SSD786469 TBZ786466:TBZ786469 TLV786466:TLV786469 TVR786466:TVR786469 UFN786466:UFN786469 UPJ786466:UPJ786469 UZF786466:UZF786469 VJB786466:VJB786469 VSX786466:VSX786469 WCT786466:WCT786469 WMP786466:WMP786469 WWL786466:WWL786469 AD852002:AD852005 JZ852002:JZ852005 TV852002:TV852005 ADR852002:ADR852005 ANN852002:ANN852005 AXJ852002:AXJ852005 BHF852002:BHF852005 BRB852002:BRB852005 CAX852002:CAX852005 CKT852002:CKT852005 CUP852002:CUP852005 DEL852002:DEL852005 DOH852002:DOH852005 DYD852002:DYD852005 EHZ852002:EHZ852005 ERV852002:ERV852005 FBR852002:FBR852005 FLN852002:FLN852005 FVJ852002:FVJ852005 GFF852002:GFF852005 GPB852002:GPB852005 GYX852002:GYX852005 HIT852002:HIT852005 HSP852002:HSP852005 ICL852002:ICL852005 IMH852002:IMH852005 IWD852002:IWD852005 JFZ852002:JFZ852005 JPV852002:JPV852005 JZR852002:JZR852005 KJN852002:KJN852005 KTJ852002:KTJ852005 LDF852002:LDF852005 LNB852002:LNB852005 LWX852002:LWX852005 MGT852002:MGT852005 MQP852002:MQP852005 NAL852002:NAL852005 NKH852002:NKH852005 NUD852002:NUD852005 ODZ852002:ODZ852005 ONV852002:ONV852005 OXR852002:OXR852005 PHN852002:PHN852005 PRJ852002:PRJ852005 QBF852002:QBF852005 QLB852002:QLB852005 QUX852002:QUX852005 RET852002:RET852005 ROP852002:ROP852005 RYL852002:RYL852005 SIH852002:SIH852005 SSD852002:SSD852005 TBZ852002:TBZ852005 TLV852002:TLV852005 TVR852002:TVR852005 UFN852002:UFN852005 UPJ852002:UPJ852005 UZF852002:UZF852005 VJB852002:VJB852005 VSX852002:VSX852005 WCT852002:WCT852005 WMP852002:WMP852005 WWL852002:WWL852005 AD917538:AD917541 JZ917538:JZ917541 TV917538:TV917541 ADR917538:ADR917541 ANN917538:ANN917541 AXJ917538:AXJ917541 BHF917538:BHF917541 BRB917538:BRB917541 CAX917538:CAX917541 CKT917538:CKT917541 CUP917538:CUP917541 DEL917538:DEL917541 DOH917538:DOH917541 DYD917538:DYD917541 EHZ917538:EHZ917541 ERV917538:ERV917541 FBR917538:FBR917541 FLN917538:FLN917541 FVJ917538:FVJ917541 GFF917538:GFF917541 GPB917538:GPB917541 GYX917538:GYX917541 HIT917538:HIT917541 HSP917538:HSP917541 ICL917538:ICL917541 IMH917538:IMH917541 IWD917538:IWD917541 JFZ917538:JFZ917541 JPV917538:JPV917541 JZR917538:JZR917541 KJN917538:KJN917541 KTJ917538:KTJ917541 LDF917538:LDF917541 LNB917538:LNB917541 LWX917538:LWX917541 MGT917538:MGT917541 MQP917538:MQP917541 NAL917538:NAL917541 NKH917538:NKH917541 NUD917538:NUD917541 ODZ917538:ODZ917541 ONV917538:ONV917541 OXR917538:OXR917541 PHN917538:PHN917541 PRJ917538:PRJ917541 QBF917538:QBF917541 QLB917538:QLB917541 QUX917538:QUX917541 RET917538:RET917541 ROP917538:ROP917541 RYL917538:RYL917541 SIH917538:SIH917541 SSD917538:SSD917541 TBZ917538:TBZ917541 TLV917538:TLV917541 TVR917538:TVR917541 UFN917538:UFN917541 UPJ917538:UPJ917541 UZF917538:UZF917541 VJB917538:VJB917541 VSX917538:VSX917541 WCT917538:WCT917541 WMP917538:WMP917541 WWL917538:WWL917541 AD983074:AD983077 JZ983074:JZ983077 TV983074:TV983077 ADR983074:ADR983077 ANN983074:ANN983077 AXJ983074:AXJ983077 BHF983074:BHF983077 BRB983074:BRB983077 CAX983074:CAX983077 CKT983074:CKT983077 CUP983074:CUP983077 DEL983074:DEL983077 DOH983074:DOH983077 DYD983074:DYD983077 EHZ983074:EHZ983077 ERV983074:ERV983077 FBR983074:FBR983077 FLN983074:FLN983077 FVJ983074:FVJ983077 GFF983074:GFF983077 GPB983074:GPB983077 GYX983074:GYX983077 HIT983074:HIT983077 HSP983074:HSP983077 ICL983074:ICL983077 IMH983074:IMH983077 IWD983074:IWD983077 JFZ983074:JFZ983077 JPV983074:JPV983077 JZR983074:JZR983077 KJN983074:KJN983077 KTJ983074:KTJ983077 LDF983074:LDF983077 LNB983074:LNB983077 LWX983074:LWX983077 MGT983074:MGT983077 MQP983074:MQP983077 NAL983074:NAL983077 NKH983074:NKH983077 NUD983074:NUD983077 ODZ983074:ODZ983077 ONV983074:ONV983077 OXR983074:OXR983077 PHN983074:PHN983077 PRJ983074:PRJ983077 QBF983074:QBF983077 QLB983074:QLB983077 QUX983074:QUX983077 RET983074:RET983077 ROP983074:ROP983077 RYL983074:RYL983077 SIH983074:SIH983077 SSD983074:SSD983077 TBZ983074:TBZ983077 TLV983074:TLV983077 TVR983074:TVR983077 UFN983074:UFN983077 UPJ983074:UPJ983077 UZF983074:UZF983077 VJB983074:VJB983077 VSX983074:VSX983077 WCT983074:WCT983077 WMP983074:WMP983077 WWL983074:WWL983077 AF41 KB41 TX41 ADT41 ANP41 AXL41 BHH41 BRD41 CAZ41 CKV41 CUR41 DEN41 DOJ41 DYF41 EIB41 ERX41 FBT41 FLP41 FVL41 GFH41 GPD41 GYZ41 HIV41 HSR41 ICN41 IMJ41 IWF41 JGB41 JPX41 JZT41 KJP41 KTL41 LDH41 LND41 LWZ41 MGV41 MQR41 NAN41 NKJ41 NUF41 OEB41 ONX41 OXT41 PHP41 PRL41 QBH41 QLD41 QUZ41 REV41 ROR41 RYN41 SIJ41 SSF41 TCB41 TLX41 TVT41 UFP41 UPL41 UZH41 VJD41 VSZ41 WCV41 WMR41 WWN41 AF65575 KB65575 TX65575 ADT65575 ANP65575 AXL65575 BHH65575 BRD65575 CAZ65575 CKV65575 CUR65575 DEN65575 DOJ65575 DYF65575 EIB65575 ERX65575 FBT65575 FLP65575 FVL65575 GFH65575 GPD65575 GYZ65575 HIV65575 HSR65575 ICN65575 IMJ65575 IWF65575 JGB65575 JPX65575 JZT65575 KJP65575 KTL65575 LDH65575 LND65575 LWZ65575 MGV65575 MQR65575 NAN65575 NKJ65575 NUF65575 OEB65575 ONX65575 OXT65575 PHP65575 PRL65575 QBH65575 QLD65575 QUZ65575 REV65575 ROR65575 RYN65575 SIJ65575 SSF65575 TCB65575 TLX65575 TVT65575 UFP65575 UPL65575 UZH65575 VJD65575 VSZ65575 WCV65575 WMR65575 WWN65575 AF131111 KB131111 TX131111 ADT131111 ANP131111 AXL131111 BHH131111 BRD131111 CAZ131111 CKV131111 CUR131111 DEN131111 DOJ131111 DYF131111 EIB131111 ERX131111 FBT131111 FLP131111 FVL131111 GFH131111 GPD131111 GYZ131111 HIV131111 HSR131111 ICN131111 IMJ131111 IWF131111 JGB131111 JPX131111 JZT131111 KJP131111 KTL131111 LDH131111 LND131111 LWZ131111 MGV131111 MQR131111 NAN131111 NKJ131111 NUF131111 OEB131111 ONX131111 OXT131111 PHP131111 PRL131111 QBH131111 QLD131111 QUZ131111 REV131111 ROR131111 RYN131111 SIJ131111 SSF131111 TCB131111 TLX131111 TVT131111 UFP131111 UPL131111 UZH131111 VJD131111 VSZ131111 WCV131111 WMR131111 WWN131111 AF196647 KB196647 TX196647 ADT196647 ANP196647 AXL196647 BHH196647 BRD196647 CAZ196647 CKV196647 CUR196647 DEN196647 DOJ196647 DYF196647 EIB196647 ERX196647 FBT196647 FLP196647 FVL196647 GFH196647 GPD196647 GYZ196647 HIV196647 HSR196647 ICN196647 IMJ196647 IWF196647 JGB196647 JPX196647 JZT196647 KJP196647 KTL196647 LDH196647 LND196647 LWZ196647 MGV196647 MQR196647 NAN196647 NKJ196647 NUF196647 OEB196647 ONX196647 OXT196647 PHP196647 PRL196647 QBH196647 QLD196647 QUZ196647 REV196647 ROR196647 RYN196647 SIJ196647 SSF196647 TCB196647 TLX196647 TVT196647 UFP196647 UPL196647 UZH196647 VJD196647 VSZ196647 WCV196647 WMR196647 WWN196647 AF262183 KB262183 TX262183 ADT262183 ANP262183 AXL262183 BHH262183 BRD262183 CAZ262183 CKV262183 CUR262183 DEN262183 DOJ262183 DYF262183 EIB262183 ERX262183 FBT262183 FLP262183 FVL262183 GFH262183 GPD262183 GYZ262183 HIV262183 HSR262183 ICN262183 IMJ262183 IWF262183 JGB262183 JPX262183 JZT262183 KJP262183 KTL262183 LDH262183 LND262183 LWZ262183 MGV262183 MQR262183 NAN262183 NKJ262183 NUF262183 OEB262183 ONX262183 OXT262183 PHP262183 PRL262183 QBH262183 QLD262183 QUZ262183 REV262183 ROR262183 RYN262183 SIJ262183 SSF262183 TCB262183 TLX262183 TVT262183 UFP262183 UPL262183 UZH262183 VJD262183 VSZ262183 WCV262183 WMR262183 WWN262183 AF327719 KB327719 TX327719 ADT327719 ANP327719 AXL327719 BHH327719 BRD327719 CAZ327719 CKV327719 CUR327719 DEN327719 DOJ327719 DYF327719 EIB327719 ERX327719 FBT327719 FLP327719 FVL327719 GFH327719 GPD327719 GYZ327719 HIV327719 HSR327719 ICN327719 IMJ327719 IWF327719 JGB327719 JPX327719 JZT327719 KJP327719 KTL327719 LDH327719 LND327719 LWZ327719 MGV327719 MQR327719 NAN327719 NKJ327719 NUF327719 OEB327719 ONX327719 OXT327719 PHP327719 PRL327719 QBH327719 QLD327719 QUZ327719 REV327719 ROR327719 RYN327719 SIJ327719 SSF327719 TCB327719 TLX327719 TVT327719 UFP327719 UPL327719 UZH327719 VJD327719 VSZ327719 WCV327719 WMR327719 WWN327719 AF393255 KB393255 TX393255 ADT393255 ANP393255 AXL393255 BHH393255 BRD393255 CAZ393255 CKV393255 CUR393255 DEN393255 DOJ393255 DYF393255 EIB393255 ERX393255 FBT393255 FLP393255 FVL393255 GFH393255 GPD393255 GYZ393255 HIV393255 HSR393255 ICN393255 IMJ393255 IWF393255 JGB393255 JPX393255 JZT393255 KJP393255 KTL393255 LDH393255 LND393255 LWZ393255 MGV393255 MQR393255 NAN393255 NKJ393255 NUF393255 OEB393255 ONX393255 OXT393255 PHP393255 PRL393255 QBH393255 QLD393255 QUZ393255 REV393255 ROR393255 RYN393255 SIJ393255 SSF393255 TCB393255 TLX393255 TVT393255 UFP393255 UPL393255 UZH393255 VJD393255 VSZ393255 WCV393255 WMR393255 WWN393255 AF458791 KB458791 TX458791 ADT458791 ANP458791 AXL458791 BHH458791 BRD458791 CAZ458791 CKV458791 CUR458791 DEN458791 DOJ458791 DYF458791 EIB458791 ERX458791 FBT458791 FLP458791 FVL458791 GFH458791 GPD458791 GYZ458791 HIV458791 HSR458791 ICN458791 IMJ458791 IWF458791 JGB458791 JPX458791 JZT458791 KJP458791 KTL458791 LDH458791 LND458791 LWZ458791 MGV458791 MQR458791 NAN458791 NKJ458791 NUF458791 OEB458791 ONX458791 OXT458791 PHP458791 PRL458791 QBH458791 QLD458791 QUZ458791 REV458791 ROR458791 RYN458791 SIJ458791 SSF458791 TCB458791 TLX458791 TVT458791 UFP458791 UPL458791 UZH458791 VJD458791 VSZ458791 WCV458791 WMR458791 WWN458791 AF524327 KB524327 TX524327 ADT524327 ANP524327 AXL524327 BHH524327 BRD524327 CAZ524327 CKV524327 CUR524327 DEN524327 DOJ524327 DYF524327 EIB524327 ERX524327 FBT524327 FLP524327 FVL524327 GFH524327 GPD524327 GYZ524327 HIV524327 HSR524327 ICN524327 IMJ524327 IWF524327 JGB524327 JPX524327 JZT524327 KJP524327 KTL524327 LDH524327 LND524327 LWZ524327 MGV524327 MQR524327 NAN524327 NKJ524327 NUF524327 OEB524327 ONX524327 OXT524327 PHP524327 PRL524327 QBH524327 QLD524327 QUZ524327 REV524327 ROR524327 RYN524327 SIJ524327 SSF524327 TCB524327 TLX524327 TVT524327 UFP524327 UPL524327 UZH524327 VJD524327 VSZ524327 WCV524327 WMR524327 WWN524327 AF589863 KB589863 TX589863 ADT589863 ANP589863 AXL589863 BHH589863 BRD589863 CAZ589863 CKV589863 CUR589863 DEN589863 DOJ589863 DYF589863 EIB589863 ERX589863 FBT589863 FLP589863 FVL589863 GFH589863 GPD589863 GYZ589863 HIV589863 HSR589863 ICN589863 IMJ589863 IWF589863 JGB589863 JPX589863 JZT589863 KJP589863 KTL589863 LDH589863 LND589863 LWZ589863 MGV589863 MQR589863 NAN589863 NKJ589863 NUF589863 OEB589863 ONX589863 OXT589863 PHP589863 PRL589863 QBH589863 QLD589863 QUZ589863 REV589863 ROR589863 RYN589863 SIJ589863 SSF589863 TCB589863 TLX589863 TVT589863 UFP589863 UPL589863 UZH589863 VJD589863 VSZ589863 WCV589863 WMR589863 WWN589863 AF655399 KB655399 TX655399 ADT655399 ANP655399 AXL655399 BHH655399 BRD655399 CAZ655399 CKV655399 CUR655399 DEN655399 DOJ655399 DYF655399 EIB655399 ERX655399 FBT655399 FLP655399 FVL655399 GFH655399 GPD655399 GYZ655399 HIV655399 HSR655399 ICN655399 IMJ655399 IWF655399 JGB655399 JPX655399 JZT655399 KJP655399 KTL655399 LDH655399 LND655399 LWZ655399 MGV655399 MQR655399 NAN655399 NKJ655399 NUF655399 OEB655399 ONX655399 OXT655399 PHP655399 PRL655399 QBH655399 QLD655399 QUZ655399 REV655399 ROR655399 RYN655399 SIJ655399 SSF655399 TCB655399 TLX655399 TVT655399 UFP655399 UPL655399 UZH655399 VJD655399 VSZ655399 WCV655399 WMR655399 WWN655399 AF720935 KB720935 TX720935 ADT720935 ANP720935 AXL720935 BHH720935 BRD720935 CAZ720935 CKV720935 CUR720935 DEN720935 DOJ720935 DYF720935 EIB720935 ERX720935 FBT720935 FLP720935 FVL720935 GFH720935 GPD720935 GYZ720935 HIV720935 HSR720935 ICN720935 IMJ720935 IWF720935 JGB720935 JPX720935 JZT720935 KJP720935 KTL720935 LDH720935 LND720935 LWZ720935 MGV720935 MQR720935 NAN720935 NKJ720935 NUF720935 OEB720935 ONX720935 OXT720935 PHP720935 PRL720935 QBH720935 QLD720935 QUZ720935 REV720935 ROR720935 RYN720935 SIJ720935 SSF720935 TCB720935 TLX720935 TVT720935 UFP720935 UPL720935 UZH720935 VJD720935 VSZ720935 WCV720935 WMR720935 WWN720935 AF786471 KB786471 TX786471 ADT786471 ANP786471 AXL786471 BHH786471 BRD786471 CAZ786471 CKV786471 CUR786471 DEN786471 DOJ786471 DYF786471 EIB786471 ERX786471 FBT786471 FLP786471 FVL786471 GFH786471 GPD786471 GYZ786471 HIV786471 HSR786471 ICN786471 IMJ786471 IWF786471 JGB786471 JPX786471 JZT786471 KJP786471 KTL786471 LDH786471 LND786471 LWZ786471 MGV786471 MQR786471 NAN786471 NKJ786471 NUF786471 OEB786471 ONX786471 OXT786471 PHP786471 PRL786471 QBH786471 QLD786471 QUZ786471 REV786471 ROR786471 RYN786471 SIJ786471 SSF786471 TCB786471 TLX786471 TVT786471 UFP786471 UPL786471 UZH786471 VJD786471 VSZ786471 WCV786471 WMR786471 WWN786471 AF852007 KB852007 TX852007 ADT852007 ANP852007 AXL852007 BHH852007 BRD852007 CAZ852007 CKV852007 CUR852007 DEN852007 DOJ852007 DYF852007 EIB852007 ERX852007 FBT852007 FLP852007 FVL852007 GFH852007 GPD852007 GYZ852007 HIV852007 HSR852007 ICN852007 IMJ852007 IWF852007 JGB852007 JPX852007 JZT852007 KJP852007 KTL852007 LDH852007 LND852007 LWZ852007 MGV852007 MQR852007 NAN852007 NKJ852007 NUF852007 OEB852007 ONX852007 OXT852007 PHP852007 PRL852007 QBH852007 QLD852007 QUZ852007 REV852007 ROR852007 RYN852007 SIJ852007 SSF852007 TCB852007 TLX852007 TVT852007 UFP852007 UPL852007 UZH852007 VJD852007 VSZ852007 WCV852007 WMR852007 WWN852007 AF917543 KB917543 TX917543 ADT917543 ANP917543 AXL917543 BHH917543 BRD917543 CAZ917543 CKV917543 CUR917543 DEN917543 DOJ917543 DYF917543 EIB917543 ERX917543 FBT917543 FLP917543 FVL917543 GFH917543 GPD917543 GYZ917543 HIV917543 HSR917543 ICN917543 IMJ917543 IWF917543 JGB917543 JPX917543 JZT917543 KJP917543 KTL917543 LDH917543 LND917543 LWZ917543 MGV917543 MQR917543 NAN917543 NKJ917543 NUF917543 OEB917543 ONX917543 OXT917543 PHP917543 PRL917543 QBH917543 QLD917543 QUZ917543 REV917543 ROR917543 RYN917543 SIJ917543 SSF917543 TCB917543 TLX917543 TVT917543 UFP917543 UPL917543 UZH917543 VJD917543 VSZ917543 WCV917543 WMR917543 WWN917543 AF983079 KB983079 TX983079 ADT983079 ANP983079 AXL983079 BHH983079 BRD983079 CAZ983079 CKV983079 CUR983079 DEN983079 DOJ983079 DYF983079 EIB983079 ERX983079 FBT983079 FLP983079 FVL983079 GFH983079 GPD983079 GYZ983079 HIV983079 HSR983079 ICN983079 IMJ983079 IWF983079 JGB983079 JPX983079 JZT983079 KJP983079 KTL983079 LDH983079 LND983079 LWZ983079 MGV983079 MQR983079 NAN983079 NKJ983079 NUF983079 OEB983079 ONX983079 OXT983079 PHP983079 PRL983079 QBH983079 QLD983079 QUZ983079 REV983079 ROR983079 RYN983079 SIJ983079 SSF983079 TCB983079 TLX983079 TVT983079 UFP983079 UPL983079 UZH983079 VJD983079 VSZ983079 WCV983079 WMR983079 WWN983079 AD26:AD27 JZ26:JZ27 TV26:TV27 ADR26:ADR27 ANN26:ANN27 AXJ26:AXJ27 BHF26:BHF27 BRB26:BRB27 CAX26:CAX27 CKT26:CKT27 CUP26:CUP27 DEL26:DEL27 DOH26:DOH27 DYD26:DYD27 EHZ26:EHZ27 ERV26:ERV27 FBR26:FBR27 FLN26:FLN27 FVJ26:FVJ27 GFF26:GFF27 GPB26:GPB27 GYX26:GYX27 HIT26:HIT27 HSP26:HSP27 ICL26:ICL27 IMH26:IMH27 IWD26:IWD27 JFZ26:JFZ27 JPV26:JPV27 JZR26:JZR27 KJN26:KJN27 KTJ26:KTJ27 LDF26:LDF27 LNB26:LNB27 LWX26:LWX27 MGT26:MGT27 MQP26:MQP27 NAL26:NAL27 NKH26:NKH27 NUD26:NUD27 ODZ26:ODZ27 ONV26:ONV27 OXR26:OXR27 PHN26:PHN27 PRJ26:PRJ27 QBF26:QBF27 QLB26:QLB27 QUX26:QUX27 RET26:RET27 ROP26:ROP27 RYL26:RYL27 SIH26:SIH27 SSD26:SSD27 TBZ26:TBZ27 TLV26:TLV27 TVR26:TVR27 UFN26:UFN27 UPJ26:UPJ27 UZF26:UZF27 VJB26:VJB27 VSX26:VSX27 WCT26:WCT27 WMP26:WMP27 WWL26:WWL27 AD65560:AD65561 JZ65560:JZ65561 TV65560:TV65561 ADR65560:ADR65561 ANN65560:ANN65561 AXJ65560:AXJ65561 BHF65560:BHF65561 BRB65560:BRB65561 CAX65560:CAX65561 CKT65560:CKT65561 CUP65560:CUP65561 DEL65560:DEL65561 DOH65560:DOH65561 DYD65560:DYD65561 EHZ65560:EHZ65561 ERV65560:ERV65561 FBR65560:FBR65561 FLN65560:FLN65561 FVJ65560:FVJ65561 GFF65560:GFF65561 GPB65560:GPB65561 GYX65560:GYX65561 HIT65560:HIT65561 HSP65560:HSP65561 ICL65560:ICL65561 IMH65560:IMH65561 IWD65560:IWD65561 JFZ65560:JFZ65561 JPV65560:JPV65561 JZR65560:JZR65561 KJN65560:KJN65561 KTJ65560:KTJ65561 LDF65560:LDF65561 LNB65560:LNB65561 LWX65560:LWX65561 MGT65560:MGT65561 MQP65560:MQP65561 NAL65560:NAL65561 NKH65560:NKH65561 NUD65560:NUD65561 ODZ65560:ODZ65561 ONV65560:ONV65561 OXR65560:OXR65561 PHN65560:PHN65561 PRJ65560:PRJ65561 QBF65560:QBF65561 QLB65560:QLB65561 QUX65560:QUX65561 RET65560:RET65561 ROP65560:ROP65561 RYL65560:RYL65561 SIH65560:SIH65561 SSD65560:SSD65561 TBZ65560:TBZ65561 TLV65560:TLV65561 TVR65560:TVR65561 UFN65560:UFN65561 UPJ65560:UPJ65561 UZF65560:UZF65561 VJB65560:VJB65561 VSX65560:VSX65561 WCT65560:WCT65561 WMP65560:WMP65561 WWL65560:WWL65561 AD131096:AD131097 JZ131096:JZ131097 TV131096:TV131097 ADR131096:ADR131097 ANN131096:ANN131097 AXJ131096:AXJ131097 BHF131096:BHF131097 BRB131096:BRB131097 CAX131096:CAX131097 CKT131096:CKT131097 CUP131096:CUP131097 DEL131096:DEL131097 DOH131096:DOH131097 DYD131096:DYD131097 EHZ131096:EHZ131097 ERV131096:ERV131097 FBR131096:FBR131097 FLN131096:FLN131097 FVJ131096:FVJ131097 GFF131096:GFF131097 GPB131096:GPB131097 GYX131096:GYX131097 HIT131096:HIT131097 HSP131096:HSP131097 ICL131096:ICL131097 IMH131096:IMH131097 IWD131096:IWD131097 JFZ131096:JFZ131097 JPV131096:JPV131097 JZR131096:JZR131097 KJN131096:KJN131097 KTJ131096:KTJ131097 LDF131096:LDF131097 LNB131096:LNB131097 LWX131096:LWX131097 MGT131096:MGT131097 MQP131096:MQP131097 NAL131096:NAL131097 NKH131096:NKH131097 NUD131096:NUD131097 ODZ131096:ODZ131097 ONV131096:ONV131097 OXR131096:OXR131097 PHN131096:PHN131097 PRJ131096:PRJ131097 QBF131096:QBF131097 QLB131096:QLB131097 QUX131096:QUX131097 RET131096:RET131097 ROP131096:ROP131097 RYL131096:RYL131097 SIH131096:SIH131097 SSD131096:SSD131097 TBZ131096:TBZ131097 TLV131096:TLV131097 TVR131096:TVR131097 UFN131096:UFN131097 UPJ131096:UPJ131097 UZF131096:UZF131097 VJB131096:VJB131097 VSX131096:VSX131097 WCT131096:WCT131097 WMP131096:WMP131097 WWL131096:WWL131097 AD196632:AD196633 JZ196632:JZ196633 TV196632:TV196633 ADR196632:ADR196633 ANN196632:ANN196633 AXJ196632:AXJ196633 BHF196632:BHF196633 BRB196632:BRB196633 CAX196632:CAX196633 CKT196632:CKT196633 CUP196632:CUP196633 DEL196632:DEL196633 DOH196632:DOH196633 DYD196632:DYD196633 EHZ196632:EHZ196633 ERV196632:ERV196633 FBR196632:FBR196633 FLN196632:FLN196633 FVJ196632:FVJ196633 GFF196632:GFF196633 GPB196632:GPB196633 GYX196632:GYX196633 HIT196632:HIT196633 HSP196632:HSP196633 ICL196632:ICL196633 IMH196632:IMH196633 IWD196632:IWD196633 JFZ196632:JFZ196633 JPV196632:JPV196633 JZR196632:JZR196633 KJN196632:KJN196633 KTJ196632:KTJ196633 LDF196632:LDF196633 LNB196632:LNB196633 LWX196632:LWX196633 MGT196632:MGT196633 MQP196632:MQP196633 NAL196632:NAL196633 NKH196632:NKH196633 NUD196632:NUD196633 ODZ196632:ODZ196633 ONV196632:ONV196633 OXR196632:OXR196633 PHN196632:PHN196633 PRJ196632:PRJ196633 QBF196632:QBF196633 QLB196632:QLB196633 QUX196632:QUX196633 RET196632:RET196633 ROP196632:ROP196633 RYL196632:RYL196633 SIH196632:SIH196633 SSD196632:SSD196633 TBZ196632:TBZ196633 TLV196632:TLV196633 TVR196632:TVR196633 UFN196632:UFN196633 UPJ196632:UPJ196633 UZF196632:UZF196633 VJB196632:VJB196633 VSX196632:VSX196633 WCT196632:WCT196633 WMP196632:WMP196633 WWL196632:WWL196633 AD262168:AD262169 JZ262168:JZ262169 TV262168:TV262169 ADR262168:ADR262169 ANN262168:ANN262169 AXJ262168:AXJ262169 BHF262168:BHF262169 BRB262168:BRB262169 CAX262168:CAX262169 CKT262168:CKT262169 CUP262168:CUP262169 DEL262168:DEL262169 DOH262168:DOH262169 DYD262168:DYD262169 EHZ262168:EHZ262169 ERV262168:ERV262169 FBR262168:FBR262169 FLN262168:FLN262169 FVJ262168:FVJ262169 GFF262168:GFF262169 GPB262168:GPB262169 GYX262168:GYX262169 HIT262168:HIT262169 HSP262168:HSP262169 ICL262168:ICL262169 IMH262168:IMH262169 IWD262168:IWD262169 JFZ262168:JFZ262169 JPV262168:JPV262169 JZR262168:JZR262169 KJN262168:KJN262169 KTJ262168:KTJ262169 LDF262168:LDF262169 LNB262168:LNB262169 LWX262168:LWX262169 MGT262168:MGT262169 MQP262168:MQP262169 NAL262168:NAL262169 NKH262168:NKH262169 NUD262168:NUD262169 ODZ262168:ODZ262169 ONV262168:ONV262169 OXR262168:OXR262169 PHN262168:PHN262169 PRJ262168:PRJ262169 QBF262168:QBF262169 QLB262168:QLB262169 QUX262168:QUX262169 RET262168:RET262169 ROP262168:ROP262169 RYL262168:RYL262169 SIH262168:SIH262169 SSD262168:SSD262169 TBZ262168:TBZ262169 TLV262168:TLV262169 TVR262168:TVR262169 UFN262168:UFN262169 UPJ262168:UPJ262169 UZF262168:UZF262169 VJB262168:VJB262169 VSX262168:VSX262169 WCT262168:WCT262169 WMP262168:WMP262169 WWL262168:WWL262169 AD327704:AD327705 JZ327704:JZ327705 TV327704:TV327705 ADR327704:ADR327705 ANN327704:ANN327705 AXJ327704:AXJ327705 BHF327704:BHF327705 BRB327704:BRB327705 CAX327704:CAX327705 CKT327704:CKT327705 CUP327704:CUP327705 DEL327704:DEL327705 DOH327704:DOH327705 DYD327704:DYD327705 EHZ327704:EHZ327705 ERV327704:ERV327705 FBR327704:FBR327705 FLN327704:FLN327705 FVJ327704:FVJ327705 GFF327704:GFF327705 GPB327704:GPB327705 GYX327704:GYX327705 HIT327704:HIT327705 HSP327704:HSP327705 ICL327704:ICL327705 IMH327704:IMH327705 IWD327704:IWD327705 JFZ327704:JFZ327705 JPV327704:JPV327705 JZR327704:JZR327705 KJN327704:KJN327705 KTJ327704:KTJ327705 LDF327704:LDF327705 LNB327704:LNB327705 LWX327704:LWX327705 MGT327704:MGT327705 MQP327704:MQP327705 NAL327704:NAL327705 NKH327704:NKH327705 NUD327704:NUD327705 ODZ327704:ODZ327705 ONV327704:ONV327705 OXR327704:OXR327705 PHN327704:PHN327705 PRJ327704:PRJ327705 QBF327704:QBF327705 QLB327704:QLB327705 QUX327704:QUX327705 RET327704:RET327705 ROP327704:ROP327705 RYL327704:RYL327705 SIH327704:SIH327705 SSD327704:SSD327705 TBZ327704:TBZ327705 TLV327704:TLV327705 TVR327704:TVR327705 UFN327704:UFN327705 UPJ327704:UPJ327705 UZF327704:UZF327705 VJB327704:VJB327705 VSX327704:VSX327705 WCT327704:WCT327705 WMP327704:WMP327705 WWL327704:WWL327705 AD393240:AD393241 JZ393240:JZ393241 TV393240:TV393241 ADR393240:ADR393241 ANN393240:ANN393241 AXJ393240:AXJ393241 BHF393240:BHF393241 BRB393240:BRB393241 CAX393240:CAX393241 CKT393240:CKT393241 CUP393240:CUP393241 DEL393240:DEL393241 DOH393240:DOH393241 DYD393240:DYD393241 EHZ393240:EHZ393241 ERV393240:ERV393241 FBR393240:FBR393241 FLN393240:FLN393241 FVJ393240:FVJ393241 GFF393240:GFF393241 GPB393240:GPB393241 GYX393240:GYX393241 HIT393240:HIT393241 HSP393240:HSP393241 ICL393240:ICL393241 IMH393240:IMH393241 IWD393240:IWD393241 JFZ393240:JFZ393241 JPV393240:JPV393241 JZR393240:JZR393241 KJN393240:KJN393241 KTJ393240:KTJ393241 LDF393240:LDF393241 LNB393240:LNB393241 LWX393240:LWX393241 MGT393240:MGT393241 MQP393240:MQP393241 NAL393240:NAL393241 NKH393240:NKH393241 NUD393240:NUD393241 ODZ393240:ODZ393241 ONV393240:ONV393241 OXR393240:OXR393241 PHN393240:PHN393241 PRJ393240:PRJ393241 QBF393240:QBF393241 QLB393240:QLB393241 QUX393240:QUX393241 RET393240:RET393241 ROP393240:ROP393241 RYL393240:RYL393241 SIH393240:SIH393241 SSD393240:SSD393241 TBZ393240:TBZ393241 TLV393240:TLV393241 TVR393240:TVR393241 UFN393240:UFN393241 UPJ393240:UPJ393241 UZF393240:UZF393241 VJB393240:VJB393241 VSX393240:VSX393241 WCT393240:WCT393241 WMP393240:WMP393241 WWL393240:WWL393241 AD458776:AD458777 JZ458776:JZ458777 TV458776:TV458777 ADR458776:ADR458777 ANN458776:ANN458777 AXJ458776:AXJ458777 BHF458776:BHF458777 BRB458776:BRB458777 CAX458776:CAX458777 CKT458776:CKT458777 CUP458776:CUP458777 DEL458776:DEL458777 DOH458776:DOH458777 DYD458776:DYD458777 EHZ458776:EHZ458777 ERV458776:ERV458777 FBR458776:FBR458777 FLN458776:FLN458777 FVJ458776:FVJ458777 GFF458776:GFF458777 GPB458776:GPB458777 GYX458776:GYX458777 HIT458776:HIT458777 HSP458776:HSP458777 ICL458776:ICL458777 IMH458776:IMH458777 IWD458776:IWD458777 JFZ458776:JFZ458777 JPV458776:JPV458777 JZR458776:JZR458777 KJN458776:KJN458777 KTJ458776:KTJ458777 LDF458776:LDF458777 LNB458776:LNB458777 LWX458776:LWX458777 MGT458776:MGT458777 MQP458776:MQP458777 NAL458776:NAL458777 NKH458776:NKH458777 NUD458776:NUD458777 ODZ458776:ODZ458777 ONV458776:ONV458777 OXR458776:OXR458777 PHN458776:PHN458777 PRJ458776:PRJ458777 QBF458776:QBF458777 QLB458776:QLB458777 QUX458776:QUX458777 RET458776:RET458777 ROP458776:ROP458777 RYL458776:RYL458777 SIH458776:SIH458777 SSD458776:SSD458777 TBZ458776:TBZ458777 TLV458776:TLV458777 TVR458776:TVR458777 UFN458776:UFN458777 UPJ458776:UPJ458777 UZF458776:UZF458777 VJB458776:VJB458777 VSX458776:VSX458777 WCT458776:WCT458777 WMP458776:WMP458777 WWL458776:WWL458777 AD524312:AD524313 JZ524312:JZ524313 TV524312:TV524313 ADR524312:ADR524313 ANN524312:ANN524313 AXJ524312:AXJ524313 BHF524312:BHF524313 BRB524312:BRB524313 CAX524312:CAX524313 CKT524312:CKT524313 CUP524312:CUP524313 DEL524312:DEL524313 DOH524312:DOH524313 DYD524312:DYD524313 EHZ524312:EHZ524313 ERV524312:ERV524313 FBR524312:FBR524313 FLN524312:FLN524313 FVJ524312:FVJ524313 GFF524312:GFF524313 GPB524312:GPB524313 GYX524312:GYX524313 HIT524312:HIT524313 HSP524312:HSP524313 ICL524312:ICL524313 IMH524312:IMH524313 IWD524312:IWD524313 JFZ524312:JFZ524313 JPV524312:JPV524313 JZR524312:JZR524313 KJN524312:KJN524313 KTJ524312:KTJ524313 LDF524312:LDF524313 LNB524312:LNB524313 LWX524312:LWX524313 MGT524312:MGT524313 MQP524312:MQP524313 NAL524312:NAL524313 NKH524312:NKH524313 NUD524312:NUD524313 ODZ524312:ODZ524313 ONV524312:ONV524313 OXR524312:OXR524313 PHN524312:PHN524313 PRJ524312:PRJ524313 QBF524312:QBF524313 QLB524312:QLB524313 QUX524312:QUX524313 RET524312:RET524313 ROP524312:ROP524313 RYL524312:RYL524313 SIH524312:SIH524313 SSD524312:SSD524313 TBZ524312:TBZ524313 TLV524312:TLV524313 TVR524312:TVR524313 UFN524312:UFN524313 UPJ524312:UPJ524313 UZF524312:UZF524313 VJB524312:VJB524313 VSX524312:VSX524313 WCT524312:WCT524313 WMP524312:WMP524313 WWL524312:WWL524313 AD589848:AD589849 JZ589848:JZ589849 TV589848:TV589849 ADR589848:ADR589849 ANN589848:ANN589849 AXJ589848:AXJ589849 BHF589848:BHF589849 BRB589848:BRB589849 CAX589848:CAX589849 CKT589848:CKT589849 CUP589848:CUP589849 DEL589848:DEL589849 DOH589848:DOH589849 DYD589848:DYD589849 EHZ589848:EHZ589849 ERV589848:ERV589849 FBR589848:FBR589849 FLN589848:FLN589849 FVJ589848:FVJ589849 GFF589848:GFF589849 GPB589848:GPB589849 GYX589848:GYX589849 HIT589848:HIT589849 HSP589848:HSP589849 ICL589848:ICL589849 IMH589848:IMH589849 IWD589848:IWD589849 JFZ589848:JFZ589849 JPV589848:JPV589849 JZR589848:JZR589849 KJN589848:KJN589849 KTJ589848:KTJ589849 LDF589848:LDF589849 LNB589848:LNB589849 LWX589848:LWX589849 MGT589848:MGT589849 MQP589848:MQP589849 NAL589848:NAL589849 NKH589848:NKH589849 NUD589848:NUD589849 ODZ589848:ODZ589849 ONV589848:ONV589849 OXR589848:OXR589849 PHN589848:PHN589849 PRJ589848:PRJ589849 QBF589848:QBF589849 QLB589848:QLB589849 QUX589848:QUX589849 RET589848:RET589849 ROP589848:ROP589849 RYL589848:RYL589849 SIH589848:SIH589849 SSD589848:SSD589849 TBZ589848:TBZ589849 TLV589848:TLV589849 TVR589848:TVR589849 UFN589848:UFN589849 UPJ589848:UPJ589849 UZF589848:UZF589849 VJB589848:VJB589849 VSX589848:VSX589849 WCT589848:WCT589849 WMP589848:WMP589849 WWL589848:WWL589849 AD655384:AD655385 JZ655384:JZ655385 TV655384:TV655385 ADR655384:ADR655385 ANN655384:ANN655385 AXJ655384:AXJ655385 BHF655384:BHF655385 BRB655384:BRB655385 CAX655384:CAX655385 CKT655384:CKT655385 CUP655384:CUP655385 DEL655384:DEL655385 DOH655384:DOH655385 DYD655384:DYD655385 EHZ655384:EHZ655385 ERV655384:ERV655385 FBR655384:FBR655385 FLN655384:FLN655385 FVJ655384:FVJ655385 GFF655384:GFF655385 GPB655384:GPB655385 GYX655384:GYX655385 HIT655384:HIT655385 HSP655384:HSP655385 ICL655384:ICL655385 IMH655384:IMH655385 IWD655384:IWD655385 JFZ655384:JFZ655385 JPV655384:JPV655385 JZR655384:JZR655385 KJN655384:KJN655385 KTJ655384:KTJ655385 LDF655384:LDF655385 LNB655384:LNB655385 LWX655384:LWX655385 MGT655384:MGT655385 MQP655384:MQP655385 NAL655384:NAL655385 NKH655384:NKH655385 NUD655384:NUD655385 ODZ655384:ODZ655385 ONV655384:ONV655385 OXR655384:OXR655385 PHN655384:PHN655385 PRJ655384:PRJ655385 QBF655384:QBF655385 QLB655384:QLB655385 QUX655384:QUX655385 RET655384:RET655385 ROP655384:ROP655385 RYL655384:RYL655385 SIH655384:SIH655385 SSD655384:SSD655385 TBZ655384:TBZ655385 TLV655384:TLV655385 TVR655384:TVR655385 UFN655384:UFN655385 UPJ655384:UPJ655385 UZF655384:UZF655385 VJB655384:VJB655385 VSX655384:VSX655385 WCT655384:WCT655385 WMP655384:WMP655385 WWL655384:WWL655385 AD720920:AD720921 JZ720920:JZ720921 TV720920:TV720921 ADR720920:ADR720921 ANN720920:ANN720921 AXJ720920:AXJ720921 BHF720920:BHF720921 BRB720920:BRB720921 CAX720920:CAX720921 CKT720920:CKT720921 CUP720920:CUP720921 DEL720920:DEL720921 DOH720920:DOH720921 DYD720920:DYD720921 EHZ720920:EHZ720921 ERV720920:ERV720921 FBR720920:FBR720921 FLN720920:FLN720921 FVJ720920:FVJ720921 GFF720920:GFF720921 GPB720920:GPB720921 GYX720920:GYX720921 HIT720920:HIT720921 HSP720920:HSP720921 ICL720920:ICL720921 IMH720920:IMH720921 IWD720920:IWD720921 JFZ720920:JFZ720921 JPV720920:JPV720921 JZR720920:JZR720921 KJN720920:KJN720921 KTJ720920:KTJ720921 LDF720920:LDF720921 LNB720920:LNB720921 LWX720920:LWX720921 MGT720920:MGT720921 MQP720920:MQP720921 NAL720920:NAL720921 NKH720920:NKH720921 NUD720920:NUD720921 ODZ720920:ODZ720921 ONV720920:ONV720921 OXR720920:OXR720921 PHN720920:PHN720921 PRJ720920:PRJ720921 QBF720920:QBF720921 QLB720920:QLB720921 QUX720920:QUX720921 RET720920:RET720921 ROP720920:ROP720921 RYL720920:RYL720921 SIH720920:SIH720921 SSD720920:SSD720921 TBZ720920:TBZ720921 TLV720920:TLV720921 TVR720920:TVR720921 UFN720920:UFN720921 UPJ720920:UPJ720921 UZF720920:UZF720921 VJB720920:VJB720921 VSX720920:VSX720921 WCT720920:WCT720921 WMP720920:WMP720921 WWL720920:WWL720921 AD786456:AD786457 JZ786456:JZ786457 TV786456:TV786457 ADR786456:ADR786457 ANN786456:ANN786457 AXJ786456:AXJ786457 BHF786456:BHF786457 BRB786456:BRB786457 CAX786456:CAX786457 CKT786456:CKT786457 CUP786456:CUP786457 DEL786456:DEL786457 DOH786456:DOH786457 DYD786456:DYD786457 EHZ786456:EHZ786457 ERV786456:ERV786457 FBR786456:FBR786457 FLN786456:FLN786457 FVJ786456:FVJ786457 GFF786456:GFF786457 GPB786456:GPB786457 GYX786456:GYX786457 HIT786456:HIT786457 HSP786456:HSP786457 ICL786456:ICL786457 IMH786456:IMH786457 IWD786456:IWD786457 JFZ786456:JFZ786457 JPV786456:JPV786457 JZR786456:JZR786457 KJN786456:KJN786457 KTJ786456:KTJ786457 LDF786456:LDF786457 LNB786456:LNB786457 LWX786456:LWX786457 MGT786456:MGT786457 MQP786456:MQP786457 NAL786456:NAL786457 NKH786456:NKH786457 NUD786456:NUD786457 ODZ786456:ODZ786457 ONV786456:ONV786457 OXR786456:OXR786457 PHN786456:PHN786457 PRJ786456:PRJ786457 QBF786456:QBF786457 QLB786456:QLB786457 QUX786456:QUX786457 RET786456:RET786457 ROP786456:ROP786457 RYL786456:RYL786457 SIH786456:SIH786457 SSD786456:SSD786457 TBZ786456:TBZ786457 TLV786456:TLV786457 TVR786456:TVR786457 UFN786456:UFN786457 UPJ786456:UPJ786457 UZF786456:UZF786457 VJB786456:VJB786457 VSX786456:VSX786457 WCT786456:WCT786457 WMP786456:WMP786457 WWL786456:WWL786457 AD851992:AD851993 JZ851992:JZ851993 TV851992:TV851993 ADR851992:ADR851993 ANN851992:ANN851993 AXJ851992:AXJ851993 BHF851992:BHF851993 BRB851992:BRB851993 CAX851992:CAX851993 CKT851992:CKT851993 CUP851992:CUP851993 DEL851992:DEL851993 DOH851992:DOH851993 DYD851992:DYD851993 EHZ851992:EHZ851993 ERV851992:ERV851993 FBR851992:FBR851993 FLN851992:FLN851993 FVJ851992:FVJ851993 GFF851992:GFF851993 GPB851992:GPB851993 GYX851992:GYX851993 HIT851992:HIT851993 HSP851992:HSP851993 ICL851992:ICL851993 IMH851992:IMH851993 IWD851992:IWD851993 JFZ851992:JFZ851993 JPV851992:JPV851993 JZR851992:JZR851993 KJN851992:KJN851993 KTJ851992:KTJ851993 LDF851992:LDF851993 LNB851992:LNB851993 LWX851992:LWX851993 MGT851992:MGT851993 MQP851992:MQP851993 NAL851992:NAL851993 NKH851992:NKH851993 NUD851992:NUD851993 ODZ851992:ODZ851993 ONV851992:ONV851993 OXR851992:OXR851993 PHN851992:PHN851993 PRJ851992:PRJ851993 QBF851992:QBF851993 QLB851992:QLB851993 QUX851992:QUX851993 RET851992:RET851993 ROP851992:ROP851993 RYL851992:RYL851993 SIH851992:SIH851993 SSD851992:SSD851993 TBZ851992:TBZ851993 TLV851992:TLV851993 TVR851992:TVR851993 UFN851992:UFN851993 UPJ851992:UPJ851993 UZF851992:UZF851993 VJB851992:VJB851993 VSX851992:VSX851993 WCT851992:WCT851993 WMP851992:WMP851993 WWL851992:WWL851993 AD917528:AD917529 JZ917528:JZ917529 TV917528:TV917529 ADR917528:ADR917529 ANN917528:ANN917529 AXJ917528:AXJ917529 BHF917528:BHF917529 BRB917528:BRB917529 CAX917528:CAX917529 CKT917528:CKT917529 CUP917528:CUP917529 DEL917528:DEL917529 DOH917528:DOH917529 DYD917528:DYD917529 EHZ917528:EHZ917529 ERV917528:ERV917529 FBR917528:FBR917529 FLN917528:FLN917529 FVJ917528:FVJ917529 GFF917528:GFF917529 GPB917528:GPB917529 GYX917528:GYX917529 HIT917528:HIT917529 HSP917528:HSP917529 ICL917528:ICL917529 IMH917528:IMH917529 IWD917528:IWD917529 JFZ917528:JFZ917529 JPV917528:JPV917529 JZR917528:JZR917529 KJN917528:KJN917529 KTJ917528:KTJ917529 LDF917528:LDF917529 LNB917528:LNB917529 LWX917528:LWX917529 MGT917528:MGT917529 MQP917528:MQP917529 NAL917528:NAL917529 NKH917528:NKH917529 NUD917528:NUD917529 ODZ917528:ODZ917529 ONV917528:ONV917529 OXR917528:OXR917529 PHN917528:PHN917529 PRJ917528:PRJ917529 QBF917528:QBF917529 QLB917528:QLB917529 QUX917528:QUX917529 RET917528:RET917529 ROP917528:ROP917529 RYL917528:RYL917529 SIH917528:SIH917529 SSD917528:SSD917529 TBZ917528:TBZ917529 TLV917528:TLV917529 TVR917528:TVR917529 UFN917528:UFN917529 UPJ917528:UPJ917529 UZF917528:UZF917529 VJB917528:VJB917529 VSX917528:VSX917529 WCT917528:WCT917529 WMP917528:WMP917529 WWL917528:WWL917529 AD983064:AD983065 JZ983064:JZ983065 TV983064:TV983065 ADR983064:ADR983065 ANN983064:ANN983065 AXJ983064:AXJ983065 BHF983064:BHF983065 BRB983064:BRB983065 CAX983064:CAX983065 CKT983064:CKT983065 CUP983064:CUP983065 DEL983064:DEL983065 DOH983064:DOH983065 DYD983064:DYD983065 EHZ983064:EHZ983065 ERV983064:ERV983065 FBR983064:FBR983065 FLN983064:FLN983065 FVJ983064:FVJ983065 GFF983064:GFF983065 GPB983064:GPB983065 GYX983064:GYX983065 HIT983064:HIT983065 HSP983064:HSP983065 ICL983064:ICL983065 IMH983064:IMH983065 IWD983064:IWD983065 JFZ983064:JFZ983065 JPV983064:JPV983065 JZR983064:JZR983065 KJN983064:KJN983065 KTJ983064:KTJ983065 LDF983064:LDF983065 LNB983064:LNB983065 LWX983064:LWX983065 MGT983064:MGT983065 MQP983064:MQP983065 NAL983064:NAL983065 NKH983064:NKH983065 NUD983064:NUD983065 ODZ983064:ODZ983065 ONV983064:ONV983065 OXR983064:OXR983065 PHN983064:PHN983065 PRJ983064:PRJ983065 QBF983064:QBF983065 QLB983064:QLB983065 QUX983064:QUX983065 RET983064:RET983065 ROP983064:ROP983065 RYL983064:RYL983065 SIH983064:SIH983065 SSD983064:SSD983065 TBZ983064:TBZ983065 TLV983064:TLV983065 TVR983064:TVR983065 UFN983064:UFN983065 UPJ983064:UPJ983065 UZF983064:UZF983065 VJB983064:VJB983065 VSX983064:VSX983065 WCT983064:WCT983065 WMP983064:WMP983065 WWL983064:WWL983065 AF29 KB29 TX29 ADT29 ANP29 AXL29 BHH29 BRD29 CAZ29 CKV29 CUR29 DEN29 DOJ29 DYF29 EIB29 ERX29 FBT29 FLP29 FVL29 GFH29 GPD29 GYZ29 HIV29 HSR29 ICN29 IMJ29 IWF29 JGB29 JPX29 JZT29 KJP29 KTL29 LDH29 LND29 LWZ29 MGV29 MQR29 NAN29 NKJ29 NUF29 OEB29 ONX29 OXT29 PHP29 PRL29 QBH29 QLD29 QUZ29 REV29 ROR29 RYN29 SIJ29 SSF29 TCB29 TLX29 TVT29 UFP29 UPL29 UZH29 VJD29 VSZ29 WCV29 WMR29 WWN29 AF65563 KB65563 TX65563 ADT65563 ANP65563 AXL65563 BHH65563 BRD65563 CAZ65563 CKV65563 CUR65563 DEN65563 DOJ65563 DYF65563 EIB65563 ERX65563 FBT65563 FLP65563 FVL65563 GFH65563 GPD65563 GYZ65563 HIV65563 HSR65563 ICN65563 IMJ65563 IWF65563 JGB65563 JPX65563 JZT65563 KJP65563 KTL65563 LDH65563 LND65563 LWZ65563 MGV65563 MQR65563 NAN65563 NKJ65563 NUF65563 OEB65563 ONX65563 OXT65563 PHP65563 PRL65563 QBH65563 QLD65563 QUZ65563 REV65563 ROR65563 RYN65563 SIJ65563 SSF65563 TCB65563 TLX65563 TVT65563 UFP65563 UPL65563 UZH65563 VJD65563 VSZ65563 WCV65563 WMR65563 WWN65563 AF131099 KB131099 TX131099 ADT131099 ANP131099 AXL131099 BHH131099 BRD131099 CAZ131099 CKV131099 CUR131099 DEN131099 DOJ131099 DYF131099 EIB131099 ERX131099 FBT131099 FLP131099 FVL131099 GFH131099 GPD131099 GYZ131099 HIV131099 HSR131099 ICN131099 IMJ131099 IWF131099 JGB131099 JPX131099 JZT131099 KJP131099 KTL131099 LDH131099 LND131099 LWZ131099 MGV131099 MQR131099 NAN131099 NKJ131099 NUF131099 OEB131099 ONX131099 OXT131099 PHP131099 PRL131099 QBH131099 QLD131099 QUZ131099 REV131099 ROR131099 RYN131099 SIJ131099 SSF131099 TCB131099 TLX131099 TVT131099 UFP131099 UPL131099 UZH131099 VJD131099 VSZ131099 WCV131099 WMR131099 WWN131099 AF196635 KB196635 TX196635 ADT196635 ANP196635 AXL196635 BHH196635 BRD196635 CAZ196635 CKV196635 CUR196635 DEN196635 DOJ196635 DYF196635 EIB196635 ERX196635 FBT196635 FLP196635 FVL196635 GFH196635 GPD196635 GYZ196635 HIV196635 HSR196635 ICN196635 IMJ196635 IWF196635 JGB196635 JPX196635 JZT196635 KJP196635 KTL196635 LDH196635 LND196635 LWZ196635 MGV196635 MQR196635 NAN196635 NKJ196635 NUF196635 OEB196635 ONX196635 OXT196635 PHP196635 PRL196635 QBH196635 QLD196635 QUZ196635 REV196635 ROR196635 RYN196635 SIJ196635 SSF196635 TCB196635 TLX196635 TVT196635 UFP196635 UPL196635 UZH196635 VJD196635 VSZ196635 WCV196635 WMR196635 WWN196635 AF262171 KB262171 TX262171 ADT262171 ANP262171 AXL262171 BHH262171 BRD262171 CAZ262171 CKV262171 CUR262171 DEN262171 DOJ262171 DYF262171 EIB262171 ERX262171 FBT262171 FLP262171 FVL262171 GFH262171 GPD262171 GYZ262171 HIV262171 HSR262171 ICN262171 IMJ262171 IWF262171 JGB262171 JPX262171 JZT262171 KJP262171 KTL262171 LDH262171 LND262171 LWZ262171 MGV262171 MQR262171 NAN262171 NKJ262171 NUF262171 OEB262171 ONX262171 OXT262171 PHP262171 PRL262171 QBH262171 QLD262171 QUZ262171 REV262171 ROR262171 RYN262171 SIJ262171 SSF262171 TCB262171 TLX262171 TVT262171 UFP262171 UPL262171 UZH262171 VJD262171 VSZ262171 WCV262171 WMR262171 WWN262171 AF327707 KB327707 TX327707 ADT327707 ANP327707 AXL327707 BHH327707 BRD327707 CAZ327707 CKV327707 CUR327707 DEN327707 DOJ327707 DYF327707 EIB327707 ERX327707 FBT327707 FLP327707 FVL327707 GFH327707 GPD327707 GYZ327707 HIV327707 HSR327707 ICN327707 IMJ327707 IWF327707 JGB327707 JPX327707 JZT327707 KJP327707 KTL327707 LDH327707 LND327707 LWZ327707 MGV327707 MQR327707 NAN327707 NKJ327707 NUF327707 OEB327707 ONX327707 OXT327707 PHP327707 PRL327707 QBH327707 QLD327707 QUZ327707 REV327707 ROR327707 RYN327707 SIJ327707 SSF327707 TCB327707 TLX327707 TVT327707 UFP327707 UPL327707 UZH327707 VJD327707 VSZ327707 WCV327707 WMR327707 WWN327707 AF393243 KB393243 TX393243 ADT393243 ANP393243 AXL393243 BHH393243 BRD393243 CAZ393243 CKV393243 CUR393243 DEN393243 DOJ393243 DYF393243 EIB393243 ERX393243 FBT393243 FLP393243 FVL393243 GFH393243 GPD393243 GYZ393243 HIV393243 HSR393243 ICN393243 IMJ393243 IWF393243 JGB393243 JPX393243 JZT393243 KJP393243 KTL393243 LDH393243 LND393243 LWZ393243 MGV393243 MQR393243 NAN393243 NKJ393243 NUF393243 OEB393243 ONX393243 OXT393243 PHP393243 PRL393243 QBH393243 QLD393243 QUZ393243 REV393243 ROR393243 RYN393243 SIJ393243 SSF393243 TCB393243 TLX393243 TVT393243 UFP393243 UPL393243 UZH393243 VJD393243 VSZ393243 WCV393243 WMR393243 WWN393243 AF458779 KB458779 TX458779 ADT458779 ANP458779 AXL458779 BHH458779 BRD458779 CAZ458779 CKV458779 CUR458779 DEN458779 DOJ458779 DYF458779 EIB458779 ERX458779 FBT458779 FLP458779 FVL458779 GFH458779 GPD458779 GYZ458779 HIV458779 HSR458779 ICN458779 IMJ458779 IWF458779 JGB458779 JPX458779 JZT458779 KJP458779 KTL458779 LDH458779 LND458779 LWZ458779 MGV458779 MQR458779 NAN458779 NKJ458779 NUF458779 OEB458779 ONX458779 OXT458779 PHP458779 PRL458779 QBH458779 QLD458779 QUZ458779 REV458779 ROR458779 RYN458779 SIJ458779 SSF458779 TCB458779 TLX458779 TVT458779 UFP458779 UPL458779 UZH458779 VJD458779 VSZ458779 WCV458779 WMR458779 WWN458779 AF524315 KB524315 TX524315 ADT524315 ANP524315 AXL524315 BHH524315 BRD524315 CAZ524315 CKV524315 CUR524315 DEN524315 DOJ524315 DYF524315 EIB524315 ERX524315 FBT524315 FLP524315 FVL524315 GFH524315 GPD524315 GYZ524315 HIV524315 HSR524315 ICN524315 IMJ524315 IWF524315 JGB524315 JPX524315 JZT524315 KJP524315 KTL524315 LDH524315 LND524315 LWZ524315 MGV524315 MQR524315 NAN524315 NKJ524315 NUF524315 OEB524315 ONX524315 OXT524315 PHP524315 PRL524315 QBH524315 QLD524315 QUZ524315 REV524315 ROR524315 RYN524315 SIJ524315 SSF524315 TCB524315 TLX524315 TVT524315 UFP524315 UPL524315 UZH524315 VJD524315 VSZ524315 WCV524315 WMR524315 WWN524315 AF589851 KB589851 TX589851 ADT589851 ANP589851 AXL589851 BHH589851 BRD589851 CAZ589851 CKV589851 CUR589851 DEN589851 DOJ589851 DYF589851 EIB589851 ERX589851 FBT589851 FLP589851 FVL589851 GFH589851 GPD589851 GYZ589851 HIV589851 HSR589851 ICN589851 IMJ589851 IWF589851 JGB589851 JPX589851 JZT589851 KJP589851 KTL589851 LDH589851 LND589851 LWZ589851 MGV589851 MQR589851 NAN589851 NKJ589851 NUF589851 OEB589851 ONX589851 OXT589851 PHP589851 PRL589851 QBH589851 QLD589851 QUZ589851 REV589851 ROR589851 RYN589851 SIJ589851 SSF589851 TCB589851 TLX589851 TVT589851 UFP589851 UPL589851 UZH589851 VJD589851 VSZ589851 WCV589851 WMR589851 WWN589851 AF655387 KB655387 TX655387 ADT655387 ANP655387 AXL655387 BHH655387 BRD655387 CAZ655387 CKV655387 CUR655387 DEN655387 DOJ655387 DYF655387 EIB655387 ERX655387 FBT655387 FLP655387 FVL655387 GFH655387 GPD655387 GYZ655387 HIV655387 HSR655387 ICN655387 IMJ655387 IWF655387 JGB655387 JPX655387 JZT655387 KJP655387 KTL655387 LDH655387 LND655387 LWZ655387 MGV655387 MQR655387 NAN655387 NKJ655387 NUF655387 OEB655387 ONX655387 OXT655387 PHP655387 PRL655387 QBH655387 QLD655387 QUZ655387 REV655387 ROR655387 RYN655387 SIJ655387 SSF655387 TCB655387 TLX655387 TVT655387 UFP655387 UPL655387 UZH655387 VJD655387 VSZ655387 WCV655387 WMR655387 WWN655387 AF720923 KB720923 TX720923 ADT720923 ANP720923 AXL720923 BHH720923 BRD720923 CAZ720923 CKV720923 CUR720923 DEN720923 DOJ720923 DYF720923 EIB720923 ERX720923 FBT720923 FLP720923 FVL720923 GFH720923 GPD720923 GYZ720923 HIV720923 HSR720923 ICN720923 IMJ720923 IWF720923 JGB720923 JPX720923 JZT720923 KJP720923 KTL720923 LDH720923 LND720923 LWZ720923 MGV720923 MQR720923 NAN720923 NKJ720923 NUF720923 OEB720923 ONX720923 OXT720923 PHP720923 PRL720923 QBH720923 QLD720923 QUZ720923 REV720923 ROR720923 RYN720923 SIJ720923 SSF720923 TCB720923 TLX720923 TVT720923 UFP720923 UPL720923 UZH720923 VJD720923 VSZ720923 WCV720923 WMR720923 WWN720923 AF786459 KB786459 TX786459 ADT786459 ANP786459 AXL786459 BHH786459 BRD786459 CAZ786459 CKV786459 CUR786459 DEN786459 DOJ786459 DYF786459 EIB786459 ERX786459 FBT786459 FLP786459 FVL786459 GFH786459 GPD786459 GYZ786459 HIV786459 HSR786459 ICN786459 IMJ786459 IWF786459 JGB786459 JPX786459 JZT786459 KJP786459 KTL786459 LDH786459 LND786459 LWZ786459 MGV786459 MQR786459 NAN786459 NKJ786459 NUF786459 OEB786459 ONX786459 OXT786459 PHP786459 PRL786459 QBH786459 QLD786459 QUZ786459 REV786459 ROR786459 RYN786459 SIJ786459 SSF786459 TCB786459 TLX786459 TVT786459 UFP786459 UPL786459 UZH786459 VJD786459 VSZ786459 WCV786459 WMR786459 WWN786459 AF851995 KB851995 TX851995 ADT851995 ANP851995 AXL851995 BHH851995 BRD851995 CAZ851995 CKV851995 CUR851995 DEN851995 DOJ851995 DYF851995 EIB851995 ERX851995 FBT851995 FLP851995 FVL851995 GFH851995 GPD851995 GYZ851995 HIV851995 HSR851995 ICN851995 IMJ851995 IWF851995 JGB851995 JPX851995 JZT851995 KJP851995 KTL851995 LDH851995 LND851995 LWZ851995 MGV851995 MQR851995 NAN851995 NKJ851995 NUF851995 OEB851995 ONX851995 OXT851995 PHP851995 PRL851995 QBH851995 QLD851995 QUZ851995 REV851995 ROR851995 RYN851995 SIJ851995 SSF851995 TCB851995 TLX851995 TVT851995 UFP851995 UPL851995 UZH851995 VJD851995 VSZ851995 WCV851995 WMR851995 WWN851995 AF917531 KB917531 TX917531 ADT917531 ANP917531 AXL917531 BHH917531 BRD917531 CAZ917531 CKV917531 CUR917531 DEN917531 DOJ917531 DYF917531 EIB917531 ERX917531 FBT917531 FLP917531 FVL917531 GFH917531 GPD917531 GYZ917531 HIV917531 HSR917531 ICN917531 IMJ917531 IWF917531 JGB917531 JPX917531 JZT917531 KJP917531 KTL917531 LDH917531 LND917531 LWZ917531 MGV917531 MQR917531 NAN917531 NKJ917531 NUF917531 OEB917531 ONX917531 OXT917531 PHP917531 PRL917531 QBH917531 QLD917531 QUZ917531 REV917531 ROR917531 RYN917531 SIJ917531 SSF917531 TCB917531 TLX917531 TVT917531 UFP917531 UPL917531 UZH917531 VJD917531 VSZ917531 WCV917531 WMR917531 WWN917531 AF983067 KB983067 TX983067 ADT983067 ANP983067 AXL983067 BHH983067 BRD983067 CAZ983067 CKV983067 CUR983067 DEN983067 DOJ983067 DYF983067 EIB983067 ERX983067 FBT983067 FLP983067 FVL983067 GFH983067 GPD983067 GYZ983067 HIV983067 HSR983067 ICN983067 IMJ983067 IWF983067 JGB983067 JPX983067 JZT983067 KJP983067 KTL983067 LDH983067 LND983067 LWZ983067 MGV983067 MQR983067 NAN983067 NKJ983067 NUF983067 OEB983067 ONX983067 OXT983067 PHP983067 PRL983067 QBH983067 QLD983067 QUZ983067 REV983067 ROR983067 RYN983067 SIJ983067 SSF983067 TCB983067 TLX983067 TVT983067 UFP983067 UPL983067 UZH983067 VJD983067 VSZ983067 WCV983067 WMR983067 WWN983067 AD45:AD46 JZ45:JZ46 TV45:TV46 ADR45:ADR46 ANN45:ANN46 AXJ45:AXJ46 BHF45:BHF46 BRB45:BRB46 CAX45:CAX46 CKT45:CKT46 CUP45:CUP46 DEL45:DEL46 DOH45:DOH46 DYD45:DYD46 EHZ45:EHZ46 ERV45:ERV46 FBR45:FBR46 FLN45:FLN46 FVJ45:FVJ46 GFF45:GFF46 GPB45:GPB46 GYX45:GYX46 HIT45:HIT46 HSP45:HSP46 ICL45:ICL46 IMH45:IMH46 IWD45:IWD46 JFZ45:JFZ46 JPV45:JPV46 JZR45:JZR46 KJN45:KJN46 KTJ45:KTJ46 LDF45:LDF46 LNB45:LNB46 LWX45:LWX46 MGT45:MGT46 MQP45:MQP46 NAL45:NAL46 NKH45:NKH46 NUD45:NUD46 ODZ45:ODZ46 ONV45:ONV46 OXR45:OXR46 PHN45:PHN46 PRJ45:PRJ46 QBF45:QBF46 QLB45:QLB46 QUX45:QUX46 RET45:RET46 ROP45:ROP46 RYL45:RYL46 SIH45:SIH46 SSD45:SSD46 TBZ45:TBZ46 TLV45:TLV46 TVR45:TVR46 UFN45:UFN46 UPJ45:UPJ46 UZF45:UZF46 VJB45:VJB46 VSX45:VSX46 WCT45:WCT46 WMP45:WMP46 WWL45:WWL46 AD65579:AD65580 JZ65579:JZ65580 TV65579:TV65580 ADR65579:ADR65580 ANN65579:ANN65580 AXJ65579:AXJ65580 BHF65579:BHF65580 BRB65579:BRB65580 CAX65579:CAX65580 CKT65579:CKT65580 CUP65579:CUP65580 DEL65579:DEL65580 DOH65579:DOH65580 DYD65579:DYD65580 EHZ65579:EHZ65580 ERV65579:ERV65580 FBR65579:FBR65580 FLN65579:FLN65580 FVJ65579:FVJ65580 GFF65579:GFF65580 GPB65579:GPB65580 GYX65579:GYX65580 HIT65579:HIT65580 HSP65579:HSP65580 ICL65579:ICL65580 IMH65579:IMH65580 IWD65579:IWD65580 JFZ65579:JFZ65580 JPV65579:JPV65580 JZR65579:JZR65580 KJN65579:KJN65580 KTJ65579:KTJ65580 LDF65579:LDF65580 LNB65579:LNB65580 LWX65579:LWX65580 MGT65579:MGT65580 MQP65579:MQP65580 NAL65579:NAL65580 NKH65579:NKH65580 NUD65579:NUD65580 ODZ65579:ODZ65580 ONV65579:ONV65580 OXR65579:OXR65580 PHN65579:PHN65580 PRJ65579:PRJ65580 QBF65579:QBF65580 QLB65579:QLB65580 QUX65579:QUX65580 RET65579:RET65580 ROP65579:ROP65580 RYL65579:RYL65580 SIH65579:SIH65580 SSD65579:SSD65580 TBZ65579:TBZ65580 TLV65579:TLV65580 TVR65579:TVR65580 UFN65579:UFN65580 UPJ65579:UPJ65580 UZF65579:UZF65580 VJB65579:VJB65580 VSX65579:VSX65580 WCT65579:WCT65580 WMP65579:WMP65580 WWL65579:WWL65580 AD131115:AD131116 JZ131115:JZ131116 TV131115:TV131116 ADR131115:ADR131116 ANN131115:ANN131116 AXJ131115:AXJ131116 BHF131115:BHF131116 BRB131115:BRB131116 CAX131115:CAX131116 CKT131115:CKT131116 CUP131115:CUP131116 DEL131115:DEL131116 DOH131115:DOH131116 DYD131115:DYD131116 EHZ131115:EHZ131116 ERV131115:ERV131116 FBR131115:FBR131116 FLN131115:FLN131116 FVJ131115:FVJ131116 GFF131115:GFF131116 GPB131115:GPB131116 GYX131115:GYX131116 HIT131115:HIT131116 HSP131115:HSP131116 ICL131115:ICL131116 IMH131115:IMH131116 IWD131115:IWD131116 JFZ131115:JFZ131116 JPV131115:JPV131116 JZR131115:JZR131116 KJN131115:KJN131116 KTJ131115:KTJ131116 LDF131115:LDF131116 LNB131115:LNB131116 LWX131115:LWX131116 MGT131115:MGT131116 MQP131115:MQP131116 NAL131115:NAL131116 NKH131115:NKH131116 NUD131115:NUD131116 ODZ131115:ODZ131116 ONV131115:ONV131116 OXR131115:OXR131116 PHN131115:PHN131116 PRJ131115:PRJ131116 QBF131115:QBF131116 QLB131115:QLB131116 QUX131115:QUX131116 RET131115:RET131116 ROP131115:ROP131116 RYL131115:RYL131116 SIH131115:SIH131116 SSD131115:SSD131116 TBZ131115:TBZ131116 TLV131115:TLV131116 TVR131115:TVR131116 UFN131115:UFN131116 UPJ131115:UPJ131116 UZF131115:UZF131116 VJB131115:VJB131116 VSX131115:VSX131116 WCT131115:WCT131116 WMP131115:WMP131116 WWL131115:WWL131116 AD196651:AD196652 JZ196651:JZ196652 TV196651:TV196652 ADR196651:ADR196652 ANN196651:ANN196652 AXJ196651:AXJ196652 BHF196651:BHF196652 BRB196651:BRB196652 CAX196651:CAX196652 CKT196651:CKT196652 CUP196651:CUP196652 DEL196651:DEL196652 DOH196651:DOH196652 DYD196651:DYD196652 EHZ196651:EHZ196652 ERV196651:ERV196652 FBR196651:FBR196652 FLN196651:FLN196652 FVJ196651:FVJ196652 GFF196651:GFF196652 GPB196651:GPB196652 GYX196651:GYX196652 HIT196651:HIT196652 HSP196651:HSP196652 ICL196651:ICL196652 IMH196651:IMH196652 IWD196651:IWD196652 JFZ196651:JFZ196652 JPV196651:JPV196652 JZR196651:JZR196652 KJN196651:KJN196652 KTJ196651:KTJ196652 LDF196651:LDF196652 LNB196651:LNB196652 LWX196651:LWX196652 MGT196651:MGT196652 MQP196651:MQP196652 NAL196651:NAL196652 NKH196651:NKH196652 NUD196651:NUD196652 ODZ196651:ODZ196652 ONV196651:ONV196652 OXR196651:OXR196652 PHN196651:PHN196652 PRJ196651:PRJ196652 QBF196651:QBF196652 QLB196651:QLB196652 QUX196651:QUX196652 RET196651:RET196652 ROP196651:ROP196652 RYL196651:RYL196652 SIH196651:SIH196652 SSD196651:SSD196652 TBZ196651:TBZ196652 TLV196651:TLV196652 TVR196651:TVR196652 UFN196651:UFN196652 UPJ196651:UPJ196652 UZF196651:UZF196652 VJB196651:VJB196652 VSX196651:VSX196652 WCT196651:WCT196652 WMP196651:WMP196652 WWL196651:WWL196652 AD262187:AD262188 JZ262187:JZ262188 TV262187:TV262188 ADR262187:ADR262188 ANN262187:ANN262188 AXJ262187:AXJ262188 BHF262187:BHF262188 BRB262187:BRB262188 CAX262187:CAX262188 CKT262187:CKT262188 CUP262187:CUP262188 DEL262187:DEL262188 DOH262187:DOH262188 DYD262187:DYD262188 EHZ262187:EHZ262188 ERV262187:ERV262188 FBR262187:FBR262188 FLN262187:FLN262188 FVJ262187:FVJ262188 GFF262187:GFF262188 GPB262187:GPB262188 GYX262187:GYX262188 HIT262187:HIT262188 HSP262187:HSP262188 ICL262187:ICL262188 IMH262187:IMH262188 IWD262187:IWD262188 JFZ262187:JFZ262188 JPV262187:JPV262188 JZR262187:JZR262188 KJN262187:KJN262188 KTJ262187:KTJ262188 LDF262187:LDF262188 LNB262187:LNB262188 LWX262187:LWX262188 MGT262187:MGT262188 MQP262187:MQP262188 NAL262187:NAL262188 NKH262187:NKH262188 NUD262187:NUD262188 ODZ262187:ODZ262188 ONV262187:ONV262188 OXR262187:OXR262188 PHN262187:PHN262188 PRJ262187:PRJ262188 QBF262187:QBF262188 QLB262187:QLB262188 QUX262187:QUX262188 RET262187:RET262188 ROP262187:ROP262188 RYL262187:RYL262188 SIH262187:SIH262188 SSD262187:SSD262188 TBZ262187:TBZ262188 TLV262187:TLV262188 TVR262187:TVR262188 UFN262187:UFN262188 UPJ262187:UPJ262188 UZF262187:UZF262188 VJB262187:VJB262188 VSX262187:VSX262188 WCT262187:WCT262188 WMP262187:WMP262188 WWL262187:WWL262188 AD327723:AD327724 JZ327723:JZ327724 TV327723:TV327724 ADR327723:ADR327724 ANN327723:ANN327724 AXJ327723:AXJ327724 BHF327723:BHF327724 BRB327723:BRB327724 CAX327723:CAX327724 CKT327723:CKT327724 CUP327723:CUP327724 DEL327723:DEL327724 DOH327723:DOH327724 DYD327723:DYD327724 EHZ327723:EHZ327724 ERV327723:ERV327724 FBR327723:FBR327724 FLN327723:FLN327724 FVJ327723:FVJ327724 GFF327723:GFF327724 GPB327723:GPB327724 GYX327723:GYX327724 HIT327723:HIT327724 HSP327723:HSP327724 ICL327723:ICL327724 IMH327723:IMH327724 IWD327723:IWD327724 JFZ327723:JFZ327724 JPV327723:JPV327724 JZR327723:JZR327724 KJN327723:KJN327724 KTJ327723:KTJ327724 LDF327723:LDF327724 LNB327723:LNB327724 LWX327723:LWX327724 MGT327723:MGT327724 MQP327723:MQP327724 NAL327723:NAL327724 NKH327723:NKH327724 NUD327723:NUD327724 ODZ327723:ODZ327724 ONV327723:ONV327724 OXR327723:OXR327724 PHN327723:PHN327724 PRJ327723:PRJ327724 QBF327723:QBF327724 QLB327723:QLB327724 QUX327723:QUX327724 RET327723:RET327724 ROP327723:ROP327724 RYL327723:RYL327724 SIH327723:SIH327724 SSD327723:SSD327724 TBZ327723:TBZ327724 TLV327723:TLV327724 TVR327723:TVR327724 UFN327723:UFN327724 UPJ327723:UPJ327724 UZF327723:UZF327724 VJB327723:VJB327724 VSX327723:VSX327724 WCT327723:WCT327724 WMP327723:WMP327724 WWL327723:WWL327724 AD393259:AD393260 JZ393259:JZ393260 TV393259:TV393260 ADR393259:ADR393260 ANN393259:ANN393260 AXJ393259:AXJ393260 BHF393259:BHF393260 BRB393259:BRB393260 CAX393259:CAX393260 CKT393259:CKT393260 CUP393259:CUP393260 DEL393259:DEL393260 DOH393259:DOH393260 DYD393259:DYD393260 EHZ393259:EHZ393260 ERV393259:ERV393260 FBR393259:FBR393260 FLN393259:FLN393260 FVJ393259:FVJ393260 GFF393259:GFF393260 GPB393259:GPB393260 GYX393259:GYX393260 HIT393259:HIT393260 HSP393259:HSP393260 ICL393259:ICL393260 IMH393259:IMH393260 IWD393259:IWD393260 JFZ393259:JFZ393260 JPV393259:JPV393260 JZR393259:JZR393260 KJN393259:KJN393260 KTJ393259:KTJ393260 LDF393259:LDF393260 LNB393259:LNB393260 LWX393259:LWX393260 MGT393259:MGT393260 MQP393259:MQP393260 NAL393259:NAL393260 NKH393259:NKH393260 NUD393259:NUD393260 ODZ393259:ODZ393260 ONV393259:ONV393260 OXR393259:OXR393260 PHN393259:PHN393260 PRJ393259:PRJ393260 QBF393259:QBF393260 QLB393259:QLB393260 QUX393259:QUX393260 RET393259:RET393260 ROP393259:ROP393260 RYL393259:RYL393260 SIH393259:SIH393260 SSD393259:SSD393260 TBZ393259:TBZ393260 TLV393259:TLV393260 TVR393259:TVR393260 UFN393259:UFN393260 UPJ393259:UPJ393260 UZF393259:UZF393260 VJB393259:VJB393260 VSX393259:VSX393260 WCT393259:WCT393260 WMP393259:WMP393260 WWL393259:WWL393260 AD458795:AD458796 JZ458795:JZ458796 TV458795:TV458796 ADR458795:ADR458796 ANN458795:ANN458796 AXJ458795:AXJ458796 BHF458795:BHF458796 BRB458795:BRB458796 CAX458795:CAX458796 CKT458795:CKT458796 CUP458795:CUP458796 DEL458795:DEL458796 DOH458795:DOH458796 DYD458795:DYD458796 EHZ458795:EHZ458796 ERV458795:ERV458796 FBR458795:FBR458796 FLN458795:FLN458796 FVJ458795:FVJ458796 GFF458795:GFF458796 GPB458795:GPB458796 GYX458795:GYX458796 HIT458795:HIT458796 HSP458795:HSP458796 ICL458795:ICL458796 IMH458795:IMH458796 IWD458795:IWD458796 JFZ458795:JFZ458796 JPV458795:JPV458796 JZR458795:JZR458796 KJN458795:KJN458796 KTJ458795:KTJ458796 LDF458795:LDF458796 LNB458795:LNB458796 LWX458795:LWX458796 MGT458795:MGT458796 MQP458795:MQP458796 NAL458795:NAL458796 NKH458795:NKH458796 NUD458795:NUD458796 ODZ458795:ODZ458796 ONV458795:ONV458796 OXR458795:OXR458796 PHN458795:PHN458796 PRJ458795:PRJ458796 QBF458795:QBF458796 QLB458795:QLB458796 QUX458795:QUX458796 RET458795:RET458796 ROP458795:ROP458796 RYL458795:RYL458796 SIH458795:SIH458796 SSD458795:SSD458796 TBZ458795:TBZ458796 TLV458795:TLV458796 TVR458795:TVR458796 UFN458795:UFN458796 UPJ458795:UPJ458796 UZF458795:UZF458796 VJB458795:VJB458796 VSX458795:VSX458796 WCT458795:WCT458796 WMP458795:WMP458796 WWL458795:WWL458796 AD524331:AD524332 JZ524331:JZ524332 TV524331:TV524332 ADR524331:ADR524332 ANN524331:ANN524332 AXJ524331:AXJ524332 BHF524331:BHF524332 BRB524331:BRB524332 CAX524331:CAX524332 CKT524331:CKT524332 CUP524331:CUP524332 DEL524331:DEL524332 DOH524331:DOH524332 DYD524331:DYD524332 EHZ524331:EHZ524332 ERV524331:ERV524332 FBR524331:FBR524332 FLN524331:FLN524332 FVJ524331:FVJ524332 GFF524331:GFF524332 GPB524331:GPB524332 GYX524331:GYX524332 HIT524331:HIT524332 HSP524331:HSP524332 ICL524331:ICL524332 IMH524331:IMH524332 IWD524331:IWD524332 JFZ524331:JFZ524332 JPV524331:JPV524332 JZR524331:JZR524332 KJN524331:KJN524332 KTJ524331:KTJ524332 LDF524331:LDF524332 LNB524331:LNB524332 LWX524331:LWX524332 MGT524331:MGT524332 MQP524331:MQP524332 NAL524331:NAL524332 NKH524331:NKH524332 NUD524331:NUD524332 ODZ524331:ODZ524332 ONV524331:ONV524332 OXR524331:OXR524332 PHN524331:PHN524332 PRJ524331:PRJ524332 QBF524331:QBF524332 QLB524331:QLB524332 QUX524331:QUX524332 RET524331:RET524332 ROP524331:ROP524332 RYL524331:RYL524332 SIH524331:SIH524332 SSD524331:SSD524332 TBZ524331:TBZ524332 TLV524331:TLV524332 TVR524331:TVR524332 UFN524331:UFN524332 UPJ524331:UPJ524332 UZF524331:UZF524332 VJB524331:VJB524332 VSX524331:VSX524332 WCT524331:WCT524332 WMP524331:WMP524332 WWL524331:WWL524332 AD589867:AD589868 JZ589867:JZ589868 TV589867:TV589868 ADR589867:ADR589868 ANN589867:ANN589868 AXJ589867:AXJ589868 BHF589867:BHF589868 BRB589867:BRB589868 CAX589867:CAX589868 CKT589867:CKT589868 CUP589867:CUP589868 DEL589867:DEL589868 DOH589867:DOH589868 DYD589867:DYD589868 EHZ589867:EHZ589868 ERV589867:ERV589868 FBR589867:FBR589868 FLN589867:FLN589868 FVJ589867:FVJ589868 GFF589867:GFF589868 GPB589867:GPB589868 GYX589867:GYX589868 HIT589867:HIT589868 HSP589867:HSP589868 ICL589867:ICL589868 IMH589867:IMH589868 IWD589867:IWD589868 JFZ589867:JFZ589868 JPV589867:JPV589868 JZR589867:JZR589868 KJN589867:KJN589868 KTJ589867:KTJ589868 LDF589867:LDF589868 LNB589867:LNB589868 LWX589867:LWX589868 MGT589867:MGT589868 MQP589867:MQP589868 NAL589867:NAL589868 NKH589867:NKH589868 NUD589867:NUD589868 ODZ589867:ODZ589868 ONV589867:ONV589868 OXR589867:OXR589868 PHN589867:PHN589868 PRJ589867:PRJ589868 QBF589867:QBF589868 QLB589867:QLB589868 QUX589867:QUX589868 RET589867:RET589868 ROP589867:ROP589868 RYL589867:RYL589868 SIH589867:SIH589868 SSD589867:SSD589868 TBZ589867:TBZ589868 TLV589867:TLV589868 TVR589867:TVR589868 UFN589867:UFN589868 UPJ589867:UPJ589868 UZF589867:UZF589868 VJB589867:VJB589868 VSX589867:VSX589868 WCT589867:WCT589868 WMP589867:WMP589868 WWL589867:WWL589868 AD655403:AD655404 JZ655403:JZ655404 TV655403:TV655404 ADR655403:ADR655404 ANN655403:ANN655404 AXJ655403:AXJ655404 BHF655403:BHF655404 BRB655403:BRB655404 CAX655403:CAX655404 CKT655403:CKT655404 CUP655403:CUP655404 DEL655403:DEL655404 DOH655403:DOH655404 DYD655403:DYD655404 EHZ655403:EHZ655404 ERV655403:ERV655404 FBR655403:FBR655404 FLN655403:FLN655404 FVJ655403:FVJ655404 GFF655403:GFF655404 GPB655403:GPB655404 GYX655403:GYX655404 HIT655403:HIT655404 HSP655403:HSP655404 ICL655403:ICL655404 IMH655403:IMH655404 IWD655403:IWD655404 JFZ655403:JFZ655404 JPV655403:JPV655404 JZR655403:JZR655404 KJN655403:KJN655404 KTJ655403:KTJ655404 LDF655403:LDF655404 LNB655403:LNB655404 LWX655403:LWX655404 MGT655403:MGT655404 MQP655403:MQP655404 NAL655403:NAL655404 NKH655403:NKH655404 NUD655403:NUD655404 ODZ655403:ODZ655404 ONV655403:ONV655404 OXR655403:OXR655404 PHN655403:PHN655404 PRJ655403:PRJ655404 QBF655403:QBF655404 QLB655403:QLB655404 QUX655403:QUX655404 RET655403:RET655404 ROP655403:ROP655404 RYL655403:RYL655404 SIH655403:SIH655404 SSD655403:SSD655404 TBZ655403:TBZ655404 TLV655403:TLV655404 TVR655403:TVR655404 UFN655403:UFN655404 UPJ655403:UPJ655404 UZF655403:UZF655404 VJB655403:VJB655404 VSX655403:VSX655404 WCT655403:WCT655404 WMP655403:WMP655404 WWL655403:WWL655404 AD720939:AD720940 JZ720939:JZ720940 TV720939:TV720940 ADR720939:ADR720940 ANN720939:ANN720940 AXJ720939:AXJ720940 BHF720939:BHF720940 BRB720939:BRB720940 CAX720939:CAX720940 CKT720939:CKT720940 CUP720939:CUP720940 DEL720939:DEL720940 DOH720939:DOH720940 DYD720939:DYD720940 EHZ720939:EHZ720940 ERV720939:ERV720940 FBR720939:FBR720940 FLN720939:FLN720940 FVJ720939:FVJ720940 GFF720939:GFF720940 GPB720939:GPB720940 GYX720939:GYX720940 HIT720939:HIT720940 HSP720939:HSP720940 ICL720939:ICL720940 IMH720939:IMH720940 IWD720939:IWD720940 JFZ720939:JFZ720940 JPV720939:JPV720940 JZR720939:JZR720940 KJN720939:KJN720940 KTJ720939:KTJ720940 LDF720939:LDF720940 LNB720939:LNB720940 LWX720939:LWX720940 MGT720939:MGT720940 MQP720939:MQP720940 NAL720939:NAL720940 NKH720939:NKH720940 NUD720939:NUD720940 ODZ720939:ODZ720940 ONV720939:ONV720940 OXR720939:OXR720940 PHN720939:PHN720940 PRJ720939:PRJ720940 QBF720939:QBF720940 QLB720939:QLB720940 QUX720939:QUX720940 RET720939:RET720940 ROP720939:ROP720940 RYL720939:RYL720940 SIH720939:SIH720940 SSD720939:SSD720940 TBZ720939:TBZ720940 TLV720939:TLV720940 TVR720939:TVR720940 UFN720939:UFN720940 UPJ720939:UPJ720940 UZF720939:UZF720940 VJB720939:VJB720940 VSX720939:VSX720940 WCT720939:WCT720940 WMP720939:WMP720940 WWL720939:WWL720940 AD786475:AD786476 JZ786475:JZ786476 TV786475:TV786476 ADR786475:ADR786476 ANN786475:ANN786476 AXJ786475:AXJ786476 BHF786475:BHF786476 BRB786475:BRB786476 CAX786475:CAX786476 CKT786475:CKT786476 CUP786475:CUP786476 DEL786475:DEL786476 DOH786475:DOH786476 DYD786475:DYD786476 EHZ786475:EHZ786476 ERV786475:ERV786476 FBR786475:FBR786476 FLN786475:FLN786476 FVJ786475:FVJ786476 GFF786475:GFF786476 GPB786475:GPB786476 GYX786475:GYX786476 HIT786475:HIT786476 HSP786475:HSP786476 ICL786475:ICL786476 IMH786475:IMH786476 IWD786475:IWD786476 JFZ786475:JFZ786476 JPV786475:JPV786476 JZR786475:JZR786476 KJN786475:KJN786476 KTJ786475:KTJ786476 LDF786475:LDF786476 LNB786475:LNB786476 LWX786475:LWX786476 MGT786475:MGT786476 MQP786475:MQP786476 NAL786475:NAL786476 NKH786475:NKH786476 NUD786475:NUD786476 ODZ786475:ODZ786476 ONV786475:ONV786476 OXR786475:OXR786476 PHN786475:PHN786476 PRJ786475:PRJ786476 QBF786475:QBF786476 QLB786475:QLB786476 QUX786475:QUX786476 RET786475:RET786476 ROP786475:ROP786476 RYL786475:RYL786476 SIH786475:SIH786476 SSD786475:SSD786476 TBZ786475:TBZ786476 TLV786475:TLV786476 TVR786475:TVR786476 UFN786475:UFN786476 UPJ786475:UPJ786476 UZF786475:UZF786476 VJB786475:VJB786476 VSX786475:VSX786476 WCT786475:WCT786476 WMP786475:WMP786476 WWL786475:WWL786476 AD852011:AD852012 JZ852011:JZ852012 TV852011:TV852012 ADR852011:ADR852012 ANN852011:ANN852012 AXJ852011:AXJ852012 BHF852011:BHF852012 BRB852011:BRB852012 CAX852011:CAX852012 CKT852011:CKT852012 CUP852011:CUP852012 DEL852011:DEL852012 DOH852011:DOH852012 DYD852011:DYD852012 EHZ852011:EHZ852012 ERV852011:ERV852012 FBR852011:FBR852012 FLN852011:FLN852012 FVJ852011:FVJ852012 GFF852011:GFF852012 GPB852011:GPB852012 GYX852011:GYX852012 HIT852011:HIT852012 HSP852011:HSP852012 ICL852011:ICL852012 IMH852011:IMH852012 IWD852011:IWD852012 JFZ852011:JFZ852012 JPV852011:JPV852012 JZR852011:JZR852012 KJN852011:KJN852012 KTJ852011:KTJ852012 LDF852011:LDF852012 LNB852011:LNB852012 LWX852011:LWX852012 MGT852011:MGT852012 MQP852011:MQP852012 NAL852011:NAL852012 NKH852011:NKH852012 NUD852011:NUD852012 ODZ852011:ODZ852012 ONV852011:ONV852012 OXR852011:OXR852012 PHN852011:PHN852012 PRJ852011:PRJ852012 QBF852011:QBF852012 QLB852011:QLB852012 QUX852011:QUX852012 RET852011:RET852012 ROP852011:ROP852012 RYL852011:RYL852012 SIH852011:SIH852012 SSD852011:SSD852012 TBZ852011:TBZ852012 TLV852011:TLV852012 TVR852011:TVR852012 UFN852011:UFN852012 UPJ852011:UPJ852012 UZF852011:UZF852012 VJB852011:VJB852012 VSX852011:VSX852012 WCT852011:WCT852012 WMP852011:WMP852012 WWL852011:WWL852012 AD917547:AD917548 JZ917547:JZ917548 TV917547:TV917548 ADR917547:ADR917548 ANN917547:ANN917548 AXJ917547:AXJ917548 BHF917547:BHF917548 BRB917547:BRB917548 CAX917547:CAX917548 CKT917547:CKT917548 CUP917547:CUP917548 DEL917547:DEL917548 DOH917547:DOH917548 DYD917547:DYD917548 EHZ917547:EHZ917548 ERV917547:ERV917548 FBR917547:FBR917548 FLN917547:FLN917548 FVJ917547:FVJ917548 GFF917547:GFF917548 GPB917547:GPB917548 GYX917547:GYX917548 HIT917547:HIT917548 HSP917547:HSP917548 ICL917547:ICL917548 IMH917547:IMH917548 IWD917547:IWD917548 JFZ917547:JFZ917548 JPV917547:JPV917548 JZR917547:JZR917548 KJN917547:KJN917548 KTJ917547:KTJ917548 LDF917547:LDF917548 LNB917547:LNB917548 LWX917547:LWX917548 MGT917547:MGT917548 MQP917547:MQP917548 NAL917547:NAL917548 NKH917547:NKH917548 NUD917547:NUD917548 ODZ917547:ODZ917548 ONV917547:ONV917548 OXR917547:OXR917548 PHN917547:PHN917548 PRJ917547:PRJ917548 QBF917547:QBF917548 QLB917547:QLB917548 QUX917547:QUX917548 RET917547:RET917548 ROP917547:ROP917548 RYL917547:RYL917548 SIH917547:SIH917548 SSD917547:SSD917548 TBZ917547:TBZ917548 TLV917547:TLV917548 TVR917547:TVR917548 UFN917547:UFN917548 UPJ917547:UPJ917548 UZF917547:UZF917548 VJB917547:VJB917548 VSX917547:VSX917548 WCT917547:WCT917548 WMP917547:WMP917548 WWL917547:WWL917548 AD983083:AD983084 JZ983083:JZ983084 TV983083:TV983084 ADR983083:ADR983084 ANN983083:ANN983084 AXJ983083:AXJ983084 BHF983083:BHF983084 BRB983083:BRB983084 CAX983083:CAX983084 CKT983083:CKT983084 CUP983083:CUP983084 DEL983083:DEL983084 DOH983083:DOH983084 DYD983083:DYD983084 EHZ983083:EHZ983084 ERV983083:ERV983084 FBR983083:FBR983084 FLN983083:FLN983084 FVJ983083:FVJ983084 GFF983083:GFF983084 GPB983083:GPB983084 GYX983083:GYX983084 HIT983083:HIT983084 HSP983083:HSP983084 ICL983083:ICL983084 IMH983083:IMH983084 IWD983083:IWD983084 JFZ983083:JFZ983084 JPV983083:JPV983084 JZR983083:JZR983084 KJN983083:KJN983084 KTJ983083:KTJ983084 LDF983083:LDF983084 LNB983083:LNB983084 LWX983083:LWX983084 MGT983083:MGT983084 MQP983083:MQP983084 NAL983083:NAL983084 NKH983083:NKH983084 NUD983083:NUD983084 ODZ983083:ODZ983084 ONV983083:ONV983084 OXR983083:OXR983084 PHN983083:PHN983084 PRJ983083:PRJ983084 QBF983083:QBF983084 QLB983083:QLB983084 QUX983083:QUX983084 RET983083:RET983084 ROP983083:ROP983084 RYL983083:RYL983084 SIH983083:SIH983084 SSD983083:SSD983084 TBZ983083:TBZ983084 TLV983083:TLV983084 TVR983083:TVR983084 UFN983083:UFN983084 UPJ983083:UPJ983084 UZF983083:UZF983084 VJB983083:VJB983084 VSX983083:VSX983084 WCT983083:WCT983084 WMP983083:WMP983084 WWL983083:WWL983084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AF48 KB48 TX48 ADT48 ANP48 AXL48 BHH48 BRD48 CAZ48 CKV48 CUR48 DEN48 DOJ48 DYF48 EIB48 ERX48 FBT48 FLP48 FVL48 GFH48 GPD48 GYZ48 HIV48 HSR48 ICN48 IMJ48 IWF48 JGB48 JPX48 JZT48 KJP48 KTL48 LDH48 LND48 LWZ48 MGV48 MQR48 NAN48 NKJ48 NUF48 OEB48 ONX48 OXT48 PHP48 PRL48 QBH48 QLD48 QUZ48 REV48 ROR48 RYN48 SIJ48 SSF48 TCB48 TLX48 TVT48 UFP48 UPL48 UZH48 VJD48 VSZ48 WCV48 WMR48 WWN48 AF65582 KB65582 TX65582 ADT65582 ANP65582 AXL65582 BHH65582 BRD65582 CAZ65582 CKV65582 CUR65582 DEN65582 DOJ65582 DYF65582 EIB65582 ERX65582 FBT65582 FLP65582 FVL65582 GFH65582 GPD65582 GYZ65582 HIV65582 HSR65582 ICN65582 IMJ65582 IWF65582 JGB65582 JPX65582 JZT65582 KJP65582 KTL65582 LDH65582 LND65582 LWZ65582 MGV65582 MQR65582 NAN65582 NKJ65582 NUF65582 OEB65582 ONX65582 OXT65582 PHP65582 PRL65582 QBH65582 QLD65582 QUZ65582 REV65582 ROR65582 RYN65582 SIJ65582 SSF65582 TCB65582 TLX65582 TVT65582 UFP65582 UPL65582 UZH65582 VJD65582 VSZ65582 WCV65582 WMR65582 WWN65582 AF131118 KB131118 TX131118 ADT131118 ANP131118 AXL131118 BHH131118 BRD131118 CAZ131118 CKV131118 CUR131118 DEN131118 DOJ131118 DYF131118 EIB131118 ERX131118 FBT131118 FLP131118 FVL131118 GFH131118 GPD131118 GYZ131118 HIV131118 HSR131118 ICN131118 IMJ131118 IWF131118 JGB131118 JPX131118 JZT131118 KJP131118 KTL131118 LDH131118 LND131118 LWZ131118 MGV131118 MQR131118 NAN131118 NKJ131118 NUF131118 OEB131118 ONX131118 OXT131118 PHP131118 PRL131118 QBH131118 QLD131118 QUZ131118 REV131118 ROR131118 RYN131118 SIJ131118 SSF131118 TCB131118 TLX131118 TVT131118 UFP131118 UPL131118 UZH131118 VJD131118 VSZ131118 WCV131118 WMR131118 WWN131118 AF196654 KB196654 TX196654 ADT196654 ANP196654 AXL196654 BHH196654 BRD196654 CAZ196654 CKV196654 CUR196654 DEN196654 DOJ196654 DYF196654 EIB196654 ERX196654 FBT196654 FLP196654 FVL196654 GFH196654 GPD196654 GYZ196654 HIV196654 HSR196654 ICN196654 IMJ196654 IWF196654 JGB196654 JPX196654 JZT196654 KJP196654 KTL196654 LDH196654 LND196654 LWZ196654 MGV196654 MQR196654 NAN196654 NKJ196654 NUF196654 OEB196654 ONX196654 OXT196654 PHP196654 PRL196654 QBH196654 QLD196654 QUZ196654 REV196654 ROR196654 RYN196654 SIJ196654 SSF196654 TCB196654 TLX196654 TVT196654 UFP196654 UPL196654 UZH196654 VJD196654 VSZ196654 WCV196654 WMR196654 WWN196654 AF262190 KB262190 TX262190 ADT262190 ANP262190 AXL262190 BHH262190 BRD262190 CAZ262190 CKV262190 CUR262190 DEN262190 DOJ262190 DYF262190 EIB262190 ERX262190 FBT262190 FLP262190 FVL262190 GFH262190 GPD262190 GYZ262190 HIV262190 HSR262190 ICN262190 IMJ262190 IWF262190 JGB262190 JPX262190 JZT262190 KJP262190 KTL262190 LDH262190 LND262190 LWZ262190 MGV262190 MQR262190 NAN262190 NKJ262190 NUF262190 OEB262190 ONX262190 OXT262190 PHP262190 PRL262190 QBH262190 QLD262190 QUZ262190 REV262190 ROR262190 RYN262190 SIJ262190 SSF262190 TCB262190 TLX262190 TVT262190 UFP262190 UPL262190 UZH262190 VJD262190 VSZ262190 WCV262190 WMR262190 WWN262190 AF327726 KB327726 TX327726 ADT327726 ANP327726 AXL327726 BHH327726 BRD327726 CAZ327726 CKV327726 CUR327726 DEN327726 DOJ327726 DYF327726 EIB327726 ERX327726 FBT327726 FLP327726 FVL327726 GFH327726 GPD327726 GYZ327726 HIV327726 HSR327726 ICN327726 IMJ327726 IWF327726 JGB327726 JPX327726 JZT327726 KJP327726 KTL327726 LDH327726 LND327726 LWZ327726 MGV327726 MQR327726 NAN327726 NKJ327726 NUF327726 OEB327726 ONX327726 OXT327726 PHP327726 PRL327726 QBH327726 QLD327726 QUZ327726 REV327726 ROR327726 RYN327726 SIJ327726 SSF327726 TCB327726 TLX327726 TVT327726 UFP327726 UPL327726 UZH327726 VJD327726 VSZ327726 WCV327726 WMR327726 WWN327726 AF393262 KB393262 TX393262 ADT393262 ANP393262 AXL393262 BHH393262 BRD393262 CAZ393262 CKV393262 CUR393262 DEN393262 DOJ393262 DYF393262 EIB393262 ERX393262 FBT393262 FLP393262 FVL393262 GFH393262 GPD393262 GYZ393262 HIV393262 HSR393262 ICN393262 IMJ393262 IWF393262 JGB393262 JPX393262 JZT393262 KJP393262 KTL393262 LDH393262 LND393262 LWZ393262 MGV393262 MQR393262 NAN393262 NKJ393262 NUF393262 OEB393262 ONX393262 OXT393262 PHP393262 PRL393262 QBH393262 QLD393262 QUZ393262 REV393262 ROR393262 RYN393262 SIJ393262 SSF393262 TCB393262 TLX393262 TVT393262 UFP393262 UPL393262 UZH393262 VJD393262 VSZ393262 WCV393262 WMR393262 WWN393262 AF458798 KB458798 TX458798 ADT458798 ANP458798 AXL458798 BHH458798 BRD458798 CAZ458798 CKV458798 CUR458798 DEN458798 DOJ458798 DYF458798 EIB458798 ERX458798 FBT458798 FLP458798 FVL458798 GFH458798 GPD458798 GYZ458798 HIV458798 HSR458798 ICN458798 IMJ458798 IWF458798 JGB458798 JPX458798 JZT458798 KJP458798 KTL458798 LDH458798 LND458798 LWZ458798 MGV458798 MQR458798 NAN458798 NKJ458798 NUF458798 OEB458798 ONX458798 OXT458798 PHP458798 PRL458798 QBH458798 QLD458798 QUZ458798 REV458798 ROR458798 RYN458798 SIJ458798 SSF458798 TCB458798 TLX458798 TVT458798 UFP458798 UPL458798 UZH458798 VJD458798 VSZ458798 WCV458798 WMR458798 WWN458798 AF524334 KB524334 TX524334 ADT524334 ANP524334 AXL524334 BHH524334 BRD524334 CAZ524334 CKV524334 CUR524334 DEN524334 DOJ524334 DYF524334 EIB524334 ERX524334 FBT524334 FLP524334 FVL524334 GFH524334 GPD524334 GYZ524334 HIV524334 HSR524334 ICN524334 IMJ524334 IWF524334 JGB524334 JPX524334 JZT524334 KJP524334 KTL524334 LDH524334 LND524334 LWZ524334 MGV524334 MQR524334 NAN524334 NKJ524334 NUF524334 OEB524334 ONX524334 OXT524334 PHP524334 PRL524334 QBH524334 QLD524334 QUZ524334 REV524334 ROR524334 RYN524334 SIJ524334 SSF524334 TCB524334 TLX524334 TVT524334 UFP524334 UPL524334 UZH524334 VJD524334 VSZ524334 WCV524334 WMR524334 WWN524334 AF589870 KB589870 TX589870 ADT589870 ANP589870 AXL589870 BHH589870 BRD589870 CAZ589870 CKV589870 CUR589870 DEN589870 DOJ589870 DYF589870 EIB589870 ERX589870 FBT589870 FLP589870 FVL589870 GFH589870 GPD589870 GYZ589870 HIV589870 HSR589870 ICN589870 IMJ589870 IWF589870 JGB589870 JPX589870 JZT589870 KJP589870 KTL589870 LDH589870 LND589870 LWZ589870 MGV589870 MQR589870 NAN589870 NKJ589870 NUF589870 OEB589870 ONX589870 OXT589870 PHP589870 PRL589870 QBH589870 QLD589870 QUZ589870 REV589870 ROR589870 RYN589870 SIJ589870 SSF589870 TCB589870 TLX589870 TVT589870 UFP589870 UPL589870 UZH589870 VJD589870 VSZ589870 WCV589870 WMR589870 WWN589870 AF655406 KB655406 TX655406 ADT655406 ANP655406 AXL655406 BHH655406 BRD655406 CAZ655406 CKV655406 CUR655406 DEN655406 DOJ655406 DYF655406 EIB655406 ERX655406 FBT655406 FLP655406 FVL655406 GFH655406 GPD655406 GYZ655406 HIV655406 HSR655406 ICN655406 IMJ655406 IWF655406 JGB655406 JPX655406 JZT655406 KJP655406 KTL655406 LDH655406 LND655406 LWZ655406 MGV655406 MQR655406 NAN655406 NKJ655406 NUF655406 OEB655406 ONX655406 OXT655406 PHP655406 PRL655406 QBH655406 QLD655406 QUZ655406 REV655406 ROR655406 RYN655406 SIJ655406 SSF655406 TCB655406 TLX655406 TVT655406 UFP655406 UPL655406 UZH655406 VJD655406 VSZ655406 WCV655406 WMR655406 WWN655406 AF720942 KB720942 TX720942 ADT720942 ANP720942 AXL720942 BHH720942 BRD720942 CAZ720942 CKV720942 CUR720942 DEN720942 DOJ720942 DYF720942 EIB720942 ERX720942 FBT720942 FLP720942 FVL720942 GFH720942 GPD720942 GYZ720942 HIV720942 HSR720942 ICN720942 IMJ720942 IWF720942 JGB720942 JPX720942 JZT720942 KJP720942 KTL720942 LDH720942 LND720942 LWZ720942 MGV720942 MQR720942 NAN720942 NKJ720942 NUF720942 OEB720942 ONX720942 OXT720942 PHP720942 PRL720942 QBH720942 QLD720942 QUZ720942 REV720942 ROR720942 RYN720942 SIJ720942 SSF720942 TCB720942 TLX720942 TVT720942 UFP720942 UPL720942 UZH720942 VJD720942 VSZ720942 WCV720942 WMR720942 WWN720942 AF786478 KB786478 TX786478 ADT786478 ANP786478 AXL786478 BHH786478 BRD786478 CAZ786478 CKV786478 CUR786478 DEN786478 DOJ786478 DYF786478 EIB786478 ERX786478 FBT786478 FLP786478 FVL786478 GFH786478 GPD786478 GYZ786478 HIV786478 HSR786478 ICN786478 IMJ786478 IWF786478 JGB786478 JPX786478 JZT786478 KJP786478 KTL786478 LDH786478 LND786478 LWZ786478 MGV786478 MQR786478 NAN786478 NKJ786478 NUF786478 OEB786478 ONX786478 OXT786478 PHP786478 PRL786478 QBH786478 QLD786478 QUZ786478 REV786478 ROR786478 RYN786478 SIJ786478 SSF786478 TCB786478 TLX786478 TVT786478 UFP786478 UPL786478 UZH786478 VJD786478 VSZ786478 WCV786478 WMR786478 WWN786478 AF852014 KB852014 TX852014 ADT852014 ANP852014 AXL852014 BHH852014 BRD852014 CAZ852014 CKV852014 CUR852014 DEN852014 DOJ852014 DYF852014 EIB852014 ERX852014 FBT852014 FLP852014 FVL852014 GFH852014 GPD852014 GYZ852014 HIV852014 HSR852014 ICN852014 IMJ852014 IWF852014 JGB852014 JPX852014 JZT852014 KJP852014 KTL852014 LDH852014 LND852014 LWZ852014 MGV852014 MQR852014 NAN852014 NKJ852014 NUF852014 OEB852014 ONX852014 OXT852014 PHP852014 PRL852014 QBH852014 QLD852014 QUZ852014 REV852014 ROR852014 RYN852014 SIJ852014 SSF852014 TCB852014 TLX852014 TVT852014 UFP852014 UPL852014 UZH852014 VJD852014 VSZ852014 WCV852014 WMR852014 WWN852014 AF917550 KB917550 TX917550 ADT917550 ANP917550 AXL917550 BHH917550 BRD917550 CAZ917550 CKV917550 CUR917550 DEN917550 DOJ917550 DYF917550 EIB917550 ERX917550 FBT917550 FLP917550 FVL917550 GFH917550 GPD917550 GYZ917550 HIV917550 HSR917550 ICN917550 IMJ917550 IWF917550 JGB917550 JPX917550 JZT917550 KJP917550 KTL917550 LDH917550 LND917550 LWZ917550 MGV917550 MQR917550 NAN917550 NKJ917550 NUF917550 OEB917550 ONX917550 OXT917550 PHP917550 PRL917550 QBH917550 QLD917550 QUZ917550 REV917550 ROR917550 RYN917550 SIJ917550 SSF917550 TCB917550 TLX917550 TVT917550 UFP917550 UPL917550 UZH917550 VJD917550 VSZ917550 WCV917550 WMR917550 WWN917550 AF983086 KB983086 TX983086 ADT983086 ANP983086 AXL983086 BHH983086 BRD983086 CAZ983086 CKV983086 CUR983086 DEN983086 DOJ983086 DYF983086 EIB983086 ERX983086 FBT983086 FLP983086 FVL983086 GFH983086 GPD983086 GYZ983086 HIV983086 HSR983086 ICN983086 IMJ983086 IWF983086 JGB983086 JPX983086 JZT983086 KJP983086 KTL983086 LDH983086 LND983086 LWZ983086 MGV983086 MQR983086 NAN983086 NKJ983086 NUF983086 OEB983086 ONX983086 OXT983086 PHP983086 PRL983086 QBH983086 QLD983086 QUZ983086 REV983086 ROR983086 RYN983086 SIJ983086 SSF983086 TCB983086 TLX983086 TVT983086 UFP983086 UPL983086 UZH983086 VJD983086 VSZ983086 WCV983086 WMR983086 WWN983086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AA40"/>
  <sheetViews>
    <sheetView view="pageBreakPreview" zoomScaleNormal="100" zoomScaleSheetLayoutView="100" workbookViewId="0">
      <selection activeCell="Q2" sqref="Q2"/>
    </sheetView>
  </sheetViews>
  <sheetFormatPr defaultColWidth="3.09765625" defaultRowHeight="13.2" x14ac:dyDescent="0.2"/>
  <cols>
    <col min="1" max="1" width="3.09765625" style="149"/>
    <col min="2" max="2" width="2.69921875" style="148" customWidth="1"/>
    <col min="3" max="7" width="3.09765625" style="149"/>
    <col min="8" max="8" width="2.19921875" style="149" customWidth="1"/>
    <col min="9" max="257" width="3.09765625" style="149"/>
    <col min="258" max="258" width="2.69921875" style="149" customWidth="1"/>
    <col min="259" max="263" width="3.09765625" style="149"/>
    <col min="264" max="264" width="2.19921875" style="149" customWidth="1"/>
    <col min="265" max="513" width="3.09765625" style="149"/>
    <col min="514" max="514" width="2.69921875" style="149" customWidth="1"/>
    <col min="515" max="519" width="3.09765625" style="149"/>
    <col min="520" max="520" width="2.19921875" style="149" customWidth="1"/>
    <col min="521" max="769" width="3.09765625" style="149"/>
    <col min="770" max="770" width="2.69921875" style="149" customWidth="1"/>
    <col min="771" max="775" width="3.09765625" style="149"/>
    <col min="776" max="776" width="2.19921875" style="149" customWidth="1"/>
    <col min="777" max="1025" width="3.09765625" style="149"/>
    <col min="1026" max="1026" width="2.69921875" style="149" customWidth="1"/>
    <col min="1027" max="1031" width="3.09765625" style="149"/>
    <col min="1032" max="1032" width="2.19921875" style="149" customWidth="1"/>
    <col min="1033" max="1281" width="3.09765625" style="149"/>
    <col min="1282" max="1282" width="2.69921875" style="149" customWidth="1"/>
    <col min="1283" max="1287" width="3.09765625" style="149"/>
    <col min="1288" max="1288" width="2.19921875" style="149" customWidth="1"/>
    <col min="1289" max="1537" width="3.09765625" style="149"/>
    <col min="1538" max="1538" width="2.69921875" style="149" customWidth="1"/>
    <col min="1539" max="1543" width="3.09765625" style="149"/>
    <col min="1544" max="1544" width="2.19921875" style="149" customWidth="1"/>
    <col min="1545" max="1793" width="3.09765625" style="149"/>
    <col min="1794" max="1794" width="2.69921875" style="149" customWidth="1"/>
    <col min="1795" max="1799" width="3.09765625" style="149"/>
    <col min="1800" max="1800" width="2.19921875" style="149" customWidth="1"/>
    <col min="1801" max="2049" width="3.09765625" style="149"/>
    <col min="2050" max="2050" width="2.69921875" style="149" customWidth="1"/>
    <col min="2051" max="2055" width="3.09765625" style="149"/>
    <col min="2056" max="2056" width="2.19921875" style="149" customWidth="1"/>
    <col min="2057" max="2305" width="3.09765625" style="149"/>
    <col min="2306" max="2306" width="2.69921875" style="149" customWidth="1"/>
    <col min="2307" max="2311" width="3.09765625" style="149"/>
    <col min="2312" max="2312" width="2.19921875" style="149" customWidth="1"/>
    <col min="2313" max="2561" width="3.09765625" style="149"/>
    <col min="2562" max="2562" width="2.69921875" style="149" customWidth="1"/>
    <col min="2563" max="2567" width="3.09765625" style="149"/>
    <col min="2568" max="2568" width="2.19921875" style="149" customWidth="1"/>
    <col min="2569" max="2817" width="3.09765625" style="149"/>
    <col min="2818" max="2818" width="2.69921875" style="149" customWidth="1"/>
    <col min="2819" max="2823" width="3.09765625" style="149"/>
    <col min="2824" max="2824" width="2.19921875" style="149" customWidth="1"/>
    <col min="2825" max="3073" width="3.09765625" style="149"/>
    <col min="3074" max="3074" width="2.69921875" style="149" customWidth="1"/>
    <col min="3075" max="3079" width="3.09765625" style="149"/>
    <col min="3080" max="3080" width="2.19921875" style="149" customWidth="1"/>
    <col min="3081" max="3329" width="3.09765625" style="149"/>
    <col min="3330" max="3330" width="2.69921875" style="149" customWidth="1"/>
    <col min="3331" max="3335" width="3.09765625" style="149"/>
    <col min="3336" max="3336" width="2.19921875" style="149" customWidth="1"/>
    <col min="3337" max="3585" width="3.09765625" style="149"/>
    <col min="3586" max="3586" width="2.69921875" style="149" customWidth="1"/>
    <col min="3587" max="3591" width="3.09765625" style="149"/>
    <col min="3592" max="3592" width="2.19921875" style="149" customWidth="1"/>
    <col min="3593" max="3841" width="3.09765625" style="149"/>
    <col min="3842" max="3842" width="2.69921875" style="149" customWidth="1"/>
    <col min="3843" max="3847" width="3.09765625" style="149"/>
    <col min="3848" max="3848" width="2.19921875" style="149" customWidth="1"/>
    <col min="3849" max="4097" width="3.09765625" style="149"/>
    <col min="4098" max="4098" width="2.69921875" style="149" customWidth="1"/>
    <col min="4099" max="4103" width="3.09765625" style="149"/>
    <col min="4104" max="4104" width="2.19921875" style="149" customWidth="1"/>
    <col min="4105" max="4353" width="3.09765625" style="149"/>
    <col min="4354" max="4354" width="2.69921875" style="149" customWidth="1"/>
    <col min="4355" max="4359" width="3.09765625" style="149"/>
    <col min="4360" max="4360" width="2.19921875" style="149" customWidth="1"/>
    <col min="4361" max="4609" width="3.09765625" style="149"/>
    <col min="4610" max="4610" width="2.69921875" style="149" customWidth="1"/>
    <col min="4611" max="4615" width="3.09765625" style="149"/>
    <col min="4616" max="4616" width="2.19921875" style="149" customWidth="1"/>
    <col min="4617" max="4865" width="3.09765625" style="149"/>
    <col min="4866" max="4866" width="2.69921875" style="149" customWidth="1"/>
    <col min="4867" max="4871" width="3.09765625" style="149"/>
    <col min="4872" max="4872" width="2.19921875" style="149" customWidth="1"/>
    <col min="4873" max="5121" width="3.09765625" style="149"/>
    <col min="5122" max="5122" width="2.69921875" style="149" customWidth="1"/>
    <col min="5123" max="5127" width="3.09765625" style="149"/>
    <col min="5128" max="5128" width="2.19921875" style="149" customWidth="1"/>
    <col min="5129" max="5377" width="3.09765625" style="149"/>
    <col min="5378" max="5378" width="2.69921875" style="149" customWidth="1"/>
    <col min="5379" max="5383" width="3.09765625" style="149"/>
    <col min="5384" max="5384" width="2.19921875" style="149" customWidth="1"/>
    <col min="5385" max="5633" width="3.09765625" style="149"/>
    <col min="5634" max="5634" width="2.69921875" style="149" customWidth="1"/>
    <col min="5635" max="5639" width="3.09765625" style="149"/>
    <col min="5640" max="5640" width="2.19921875" style="149" customWidth="1"/>
    <col min="5641" max="5889" width="3.09765625" style="149"/>
    <col min="5890" max="5890" width="2.69921875" style="149" customWidth="1"/>
    <col min="5891" max="5895" width="3.09765625" style="149"/>
    <col min="5896" max="5896" width="2.19921875" style="149" customWidth="1"/>
    <col min="5897" max="6145" width="3.09765625" style="149"/>
    <col min="6146" max="6146" width="2.69921875" style="149" customWidth="1"/>
    <col min="6147" max="6151" width="3.09765625" style="149"/>
    <col min="6152" max="6152" width="2.19921875" style="149" customWidth="1"/>
    <col min="6153" max="6401" width="3.09765625" style="149"/>
    <col min="6402" max="6402" width="2.69921875" style="149" customWidth="1"/>
    <col min="6403" max="6407" width="3.09765625" style="149"/>
    <col min="6408" max="6408" width="2.19921875" style="149" customWidth="1"/>
    <col min="6409" max="6657" width="3.09765625" style="149"/>
    <col min="6658" max="6658" width="2.69921875" style="149" customWidth="1"/>
    <col min="6659" max="6663" width="3.09765625" style="149"/>
    <col min="6664" max="6664" width="2.19921875" style="149" customWidth="1"/>
    <col min="6665" max="6913" width="3.09765625" style="149"/>
    <col min="6914" max="6914" width="2.69921875" style="149" customWidth="1"/>
    <col min="6915" max="6919" width="3.09765625" style="149"/>
    <col min="6920" max="6920" width="2.19921875" style="149" customWidth="1"/>
    <col min="6921" max="7169" width="3.09765625" style="149"/>
    <col min="7170" max="7170" width="2.69921875" style="149" customWidth="1"/>
    <col min="7171" max="7175" width="3.09765625" style="149"/>
    <col min="7176" max="7176" width="2.19921875" style="149" customWidth="1"/>
    <col min="7177" max="7425" width="3.09765625" style="149"/>
    <col min="7426" max="7426" width="2.69921875" style="149" customWidth="1"/>
    <col min="7427" max="7431" width="3.09765625" style="149"/>
    <col min="7432" max="7432" width="2.19921875" style="149" customWidth="1"/>
    <col min="7433" max="7681" width="3.09765625" style="149"/>
    <col min="7682" max="7682" width="2.69921875" style="149" customWidth="1"/>
    <col min="7683" max="7687" width="3.09765625" style="149"/>
    <col min="7688" max="7688" width="2.19921875" style="149" customWidth="1"/>
    <col min="7689" max="7937" width="3.09765625" style="149"/>
    <col min="7938" max="7938" width="2.69921875" style="149" customWidth="1"/>
    <col min="7939" max="7943" width="3.09765625" style="149"/>
    <col min="7944" max="7944" width="2.19921875" style="149" customWidth="1"/>
    <col min="7945" max="8193" width="3.09765625" style="149"/>
    <col min="8194" max="8194" width="2.69921875" style="149" customWidth="1"/>
    <col min="8195" max="8199" width="3.09765625" style="149"/>
    <col min="8200" max="8200" width="2.19921875" style="149" customWidth="1"/>
    <col min="8201" max="8449" width="3.09765625" style="149"/>
    <col min="8450" max="8450" width="2.69921875" style="149" customWidth="1"/>
    <col min="8451" max="8455" width="3.09765625" style="149"/>
    <col min="8456" max="8456" width="2.19921875" style="149" customWidth="1"/>
    <col min="8457" max="8705" width="3.09765625" style="149"/>
    <col min="8706" max="8706" width="2.69921875" style="149" customWidth="1"/>
    <col min="8707" max="8711" width="3.09765625" style="149"/>
    <col min="8712" max="8712" width="2.19921875" style="149" customWidth="1"/>
    <col min="8713" max="8961" width="3.09765625" style="149"/>
    <col min="8962" max="8962" width="2.69921875" style="149" customWidth="1"/>
    <col min="8963" max="8967" width="3.09765625" style="149"/>
    <col min="8968" max="8968" width="2.19921875" style="149" customWidth="1"/>
    <col min="8969" max="9217" width="3.09765625" style="149"/>
    <col min="9218" max="9218" width="2.69921875" style="149" customWidth="1"/>
    <col min="9219" max="9223" width="3.09765625" style="149"/>
    <col min="9224" max="9224" width="2.19921875" style="149" customWidth="1"/>
    <col min="9225" max="9473" width="3.09765625" style="149"/>
    <col min="9474" max="9474" width="2.69921875" style="149" customWidth="1"/>
    <col min="9475" max="9479" width="3.09765625" style="149"/>
    <col min="9480" max="9480" width="2.19921875" style="149" customWidth="1"/>
    <col min="9481" max="9729" width="3.09765625" style="149"/>
    <col min="9730" max="9730" width="2.69921875" style="149" customWidth="1"/>
    <col min="9731" max="9735" width="3.09765625" style="149"/>
    <col min="9736" max="9736" width="2.19921875" style="149" customWidth="1"/>
    <col min="9737" max="9985" width="3.09765625" style="149"/>
    <col min="9986" max="9986" width="2.69921875" style="149" customWidth="1"/>
    <col min="9987" max="9991" width="3.09765625" style="149"/>
    <col min="9992" max="9992" width="2.19921875" style="149" customWidth="1"/>
    <col min="9993" max="10241" width="3.09765625" style="149"/>
    <col min="10242" max="10242" width="2.69921875" style="149" customWidth="1"/>
    <col min="10243" max="10247" width="3.09765625" style="149"/>
    <col min="10248" max="10248" width="2.19921875" style="149" customWidth="1"/>
    <col min="10249" max="10497" width="3.09765625" style="149"/>
    <col min="10498" max="10498" width="2.69921875" style="149" customWidth="1"/>
    <col min="10499" max="10503" width="3.09765625" style="149"/>
    <col min="10504" max="10504" width="2.19921875" style="149" customWidth="1"/>
    <col min="10505" max="10753" width="3.09765625" style="149"/>
    <col min="10754" max="10754" width="2.69921875" style="149" customWidth="1"/>
    <col min="10755" max="10759" width="3.09765625" style="149"/>
    <col min="10760" max="10760" width="2.19921875" style="149" customWidth="1"/>
    <col min="10761" max="11009" width="3.09765625" style="149"/>
    <col min="11010" max="11010" width="2.69921875" style="149" customWidth="1"/>
    <col min="11011" max="11015" width="3.09765625" style="149"/>
    <col min="11016" max="11016" width="2.19921875" style="149" customWidth="1"/>
    <col min="11017" max="11265" width="3.09765625" style="149"/>
    <col min="11266" max="11266" width="2.69921875" style="149" customWidth="1"/>
    <col min="11267" max="11271" width="3.09765625" style="149"/>
    <col min="11272" max="11272" width="2.19921875" style="149" customWidth="1"/>
    <col min="11273" max="11521" width="3.09765625" style="149"/>
    <col min="11522" max="11522" width="2.69921875" style="149" customWidth="1"/>
    <col min="11523" max="11527" width="3.09765625" style="149"/>
    <col min="11528" max="11528" width="2.19921875" style="149" customWidth="1"/>
    <col min="11529" max="11777" width="3.09765625" style="149"/>
    <col min="11778" max="11778" width="2.69921875" style="149" customWidth="1"/>
    <col min="11779" max="11783" width="3.09765625" style="149"/>
    <col min="11784" max="11784" width="2.19921875" style="149" customWidth="1"/>
    <col min="11785" max="12033" width="3.09765625" style="149"/>
    <col min="12034" max="12034" width="2.69921875" style="149" customWidth="1"/>
    <col min="12035" max="12039" width="3.09765625" style="149"/>
    <col min="12040" max="12040" width="2.19921875" style="149" customWidth="1"/>
    <col min="12041" max="12289" width="3.09765625" style="149"/>
    <col min="12290" max="12290" width="2.69921875" style="149" customWidth="1"/>
    <col min="12291" max="12295" width="3.09765625" style="149"/>
    <col min="12296" max="12296" width="2.19921875" style="149" customWidth="1"/>
    <col min="12297" max="12545" width="3.09765625" style="149"/>
    <col min="12546" max="12546" width="2.69921875" style="149" customWidth="1"/>
    <col min="12547" max="12551" width="3.09765625" style="149"/>
    <col min="12552" max="12552" width="2.19921875" style="149" customWidth="1"/>
    <col min="12553" max="12801" width="3.09765625" style="149"/>
    <col min="12802" max="12802" width="2.69921875" style="149" customWidth="1"/>
    <col min="12803" max="12807" width="3.09765625" style="149"/>
    <col min="12808" max="12808" width="2.19921875" style="149" customWidth="1"/>
    <col min="12809" max="13057" width="3.09765625" style="149"/>
    <col min="13058" max="13058" width="2.69921875" style="149" customWidth="1"/>
    <col min="13059" max="13063" width="3.09765625" style="149"/>
    <col min="13064" max="13064" width="2.19921875" style="149" customWidth="1"/>
    <col min="13065" max="13313" width="3.09765625" style="149"/>
    <col min="13314" max="13314" width="2.69921875" style="149" customWidth="1"/>
    <col min="13315" max="13319" width="3.09765625" style="149"/>
    <col min="13320" max="13320" width="2.19921875" style="149" customWidth="1"/>
    <col min="13321" max="13569" width="3.09765625" style="149"/>
    <col min="13570" max="13570" width="2.69921875" style="149" customWidth="1"/>
    <col min="13571" max="13575" width="3.09765625" style="149"/>
    <col min="13576" max="13576" width="2.19921875" style="149" customWidth="1"/>
    <col min="13577" max="13825" width="3.09765625" style="149"/>
    <col min="13826" max="13826" width="2.69921875" style="149" customWidth="1"/>
    <col min="13827" max="13831" width="3.09765625" style="149"/>
    <col min="13832" max="13832" width="2.19921875" style="149" customWidth="1"/>
    <col min="13833" max="14081" width="3.09765625" style="149"/>
    <col min="14082" max="14082" width="2.69921875" style="149" customWidth="1"/>
    <col min="14083" max="14087" width="3.09765625" style="149"/>
    <col min="14088" max="14088" width="2.19921875" style="149" customWidth="1"/>
    <col min="14089" max="14337" width="3.09765625" style="149"/>
    <col min="14338" max="14338" width="2.69921875" style="149" customWidth="1"/>
    <col min="14339" max="14343" width="3.09765625" style="149"/>
    <col min="14344" max="14344" width="2.19921875" style="149" customWidth="1"/>
    <col min="14345" max="14593" width="3.09765625" style="149"/>
    <col min="14594" max="14594" width="2.69921875" style="149" customWidth="1"/>
    <col min="14595" max="14599" width="3.09765625" style="149"/>
    <col min="14600" max="14600" width="2.19921875" style="149" customWidth="1"/>
    <col min="14601" max="14849" width="3.09765625" style="149"/>
    <col min="14850" max="14850" width="2.69921875" style="149" customWidth="1"/>
    <col min="14851" max="14855" width="3.09765625" style="149"/>
    <col min="14856" max="14856" width="2.19921875" style="149" customWidth="1"/>
    <col min="14857" max="15105" width="3.09765625" style="149"/>
    <col min="15106" max="15106" width="2.69921875" style="149" customWidth="1"/>
    <col min="15107" max="15111" width="3.09765625" style="149"/>
    <col min="15112" max="15112" width="2.19921875" style="149" customWidth="1"/>
    <col min="15113" max="15361" width="3.09765625" style="149"/>
    <col min="15362" max="15362" width="2.69921875" style="149" customWidth="1"/>
    <col min="15363" max="15367" width="3.09765625" style="149"/>
    <col min="15368" max="15368" width="2.19921875" style="149" customWidth="1"/>
    <col min="15369" max="15617" width="3.09765625" style="149"/>
    <col min="15618" max="15618" width="2.69921875" style="149" customWidth="1"/>
    <col min="15619" max="15623" width="3.09765625" style="149"/>
    <col min="15624" max="15624" width="2.19921875" style="149" customWidth="1"/>
    <col min="15625" max="15873" width="3.09765625" style="149"/>
    <col min="15874" max="15874" width="2.69921875" style="149" customWidth="1"/>
    <col min="15875" max="15879" width="3.09765625" style="149"/>
    <col min="15880" max="15880" width="2.19921875" style="149" customWidth="1"/>
    <col min="15881" max="16129" width="3.09765625" style="149"/>
    <col min="16130" max="16130" width="2.69921875" style="149" customWidth="1"/>
    <col min="16131" max="16135" width="3.09765625" style="149"/>
    <col min="16136" max="16136" width="2.19921875" style="149" customWidth="1"/>
    <col min="16137" max="16384" width="3.09765625" style="149"/>
  </cols>
  <sheetData>
    <row r="1" spans="2:26" s="96" customFormat="1" x14ac:dyDescent="0.45"/>
    <row r="2" spans="2:26" s="96" customFormat="1" x14ac:dyDescent="0.45">
      <c r="B2" s="96" t="s">
        <v>939</v>
      </c>
    </row>
    <row r="3" spans="2:26" s="96" customFormat="1" x14ac:dyDescent="0.45"/>
    <row r="4" spans="2:26" s="96" customFormat="1" x14ac:dyDescent="0.45">
      <c r="B4" s="589" t="s">
        <v>1010</v>
      </c>
      <c r="C4" s="589"/>
      <c r="D4" s="589"/>
      <c r="E4" s="589"/>
      <c r="F4" s="589"/>
      <c r="G4" s="589"/>
      <c r="H4" s="589"/>
      <c r="I4" s="589"/>
      <c r="J4" s="589"/>
      <c r="K4" s="589"/>
      <c r="L4" s="589"/>
      <c r="M4" s="589"/>
      <c r="N4" s="589"/>
      <c r="O4" s="589"/>
      <c r="P4" s="589"/>
      <c r="Q4" s="589"/>
      <c r="R4" s="589"/>
      <c r="S4" s="589"/>
      <c r="T4" s="589"/>
      <c r="U4" s="589"/>
      <c r="V4" s="589"/>
      <c r="W4" s="589"/>
      <c r="X4" s="589"/>
      <c r="Y4" s="589"/>
      <c r="Z4" s="589"/>
    </row>
    <row r="5" spans="2:26" s="96" customFormat="1" x14ac:dyDescent="0.45"/>
    <row r="6" spans="2:26" s="96" customFormat="1" ht="39.75" customHeight="1" x14ac:dyDescent="0.45">
      <c r="B6" s="836" t="s">
        <v>1011</v>
      </c>
      <c r="C6" s="836"/>
      <c r="D6" s="836"/>
      <c r="E6" s="836"/>
      <c r="F6" s="836"/>
      <c r="G6" s="869"/>
      <c r="H6" s="870"/>
      <c r="I6" s="870"/>
      <c r="J6" s="870"/>
      <c r="K6" s="870"/>
      <c r="L6" s="870"/>
      <c r="M6" s="870"/>
      <c r="N6" s="870"/>
      <c r="O6" s="870"/>
      <c r="P6" s="870"/>
      <c r="Q6" s="870"/>
      <c r="R6" s="870"/>
      <c r="S6" s="870"/>
      <c r="T6" s="870"/>
      <c r="U6" s="870"/>
      <c r="V6" s="870"/>
      <c r="W6" s="870"/>
      <c r="X6" s="870"/>
      <c r="Y6" s="870"/>
      <c r="Z6" s="871"/>
    </row>
    <row r="7" spans="2:26" ht="39.75" customHeight="1" x14ac:dyDescent="0.2">
      <c r="B7" s="593" t="s">
        <v>1012</v>
      </c>
      <c r="C7" s="594"/>
      <c r="D7" s="594"/>
      <c r="E7" s="594"/>
      <c r="F7" s="595"/>
      <c r="G7" s="446" t="s">
        <v>178</v>
      </c>
      <c r="H7" s="365" t="s">
        <v>781</v>
      </c>
      <c r="I7" s="365"/>
      <c r="J7" s="365"/>
      <c r="K7" s="365"/>
      <c r="L7" s="447" t="s">
        <v>178</v>
      </c>
      <c r="M7" s="365" t="s">
        <v>782</v>
      </c>
      <c r="N7" s="365"/>
      <c r="O7" s="365"/>
      <c r="P7" s="365"/>
      <c r="Q7" s="447" t="s">
        <v>178</v>
      </c>
      <c r="R7" s="365" t="s">
        <v>783</v>
      </c>
      <c r="S7" s="365"/>
      <c r="T7" s="365"/>
      <c r="U7" s="365"/>
      <c r="V7" s="365"/>
      <c r="W7" s="365"/>
      <c r="X7" s="365"/>
      <c r="Y7" s="365"/>
      <c r="Z7" s="409"/>
    </row>
    <row r="8" spans="2:26" ht="20.100000000000001" customHeight="1" x14ac:dyDescent="0.2">
      <c r="B8" s="781" t="s">
        <v>1013</v>
      </c>
      <c r="C8" s="782"/>
      <c r="D8" s="782"/>
      <c r="E8" s="782"/>
      <c r="F8" s="783"/>
      <c r="G8" s="443" t="s">
        <v>178</v>
      </c>
      <c r="H8" s="445" t="s">
        <v>940</v>
      </c>
      <c r="I8" s="444"/>
      <c r="J8" s="444"/>
      <c r="K8" s="444"/>
      <c r="L8" s="444"/>
      <c r="M8" s="444"/>
      <c r="N8" s="444"/>
      <c r="O8" s="444"/>
      <c r="P8" s="444"/>
      <c r="Q8" s="444"/>
      <c r="R8" s="86"/>
      <c r="S8" s="86"/>
      <c r="T8" s="112"/>
      <c r="U8" s="112"/>
      <c r="V8" s="112"/>
      <c r="W8" s="112"/>
      <c r="X8" s="112"/>
      <c r="Y8" s="112"/>
      <c r="Z8" s="145"/>
    </row>
    <row r="9" spans="2:26" ht="20.100000000000001" customHeight="1" x14ac:dyDescent="0.2">
      <c r="B9" s="844"/>
      <c r="C9" s="845"/>
      <c r="D9" s="845"/>
      <c r="E9" s="845"/>
      <c r="F9" s="860"/>
      <c r="G9" s="379" t="s">
        <v>178</v>
      </c>
      <c r="H9" s="377" t="s">
        <v>941</v>
      </c>
      <c r="I9" s="387"/>
      <c r="J9" s="387"/>
      <c r="K9" s="387"/>
      <c r="L9" s="387"/>
      <c r="M9" s="387"/>
      <c r="N9" s="387"/>
      <c r="O9" s="387"/>
      <c r="P9" s="387"/>
      <c r="Q9" s="387"/>
      <c r="R9" s="387"/>
      <c r="S9" s="387"/>
      <c r="T9" s="387"/>
      <c r="U9" s="387"/>
      <c r="V9" s="387"/>
      <c r="W9" s="387"/>
      <c r="X9" s="387"/>
      <c r="Y9" s="387"/>
      <c r="Z9" s="143"/>
    </row>
    <row r="10" spans="2:26" ht="20.100000000000001" customHeight="1" x14ac:dyDescent="0.2">
      <c r="B10" s="781" t="s">
        <v>942</v>
      </c>
      <c r="C10" s="782"/>
      <c r="D10" s="782"/>
      <c r="E10" s="782"/>
      <c r="F10" s="783"/>
      <c r="G10" s="451" t="s">
        <v>178</v>
      </c>
      <c r="H10" s="369" t="s">
        <v>943</v>
      </c>
      <c r="I10" s="112"/>
      <c r="J10" s="112"/>
      <c r="K10" s="112"/>
      <c r="L10" s="112"/>
      <c r="M10" s="112"/>
      <c r="N10" s="112"/>
      <c r="O10" s="112"/>
      <c r="P10" s="112"/>
      <c r="Q10" s="112"/>
      <c r="R10" s="112"/>
      <c r="S10" s="112"/>
      <c r="T10" s="112"/>
      <c r="U10" s="112"/>
      <c r="V10" s="112"/>
      <c r="W10" s="112"/>
      <c r="X10" s="112"/>
      <c r="Y10" s="112"/>
      <c r="Z10" s="145"/>
    </row>
    <row r="11" spans="2:26" ht="20.100000000000001" customHeight="1" x14ac:dyDescent="0.2">
      <c r="B11" s="844"/>
      <c r="C11" s="845"/>
      <c r="D11" s="845"/>
      <c r="E11" s="845"/>
      <c r="F11" s="860"/>
      <c r="G11" s="443" t="s">
        <v>178</v>
      </c>
      <c r="H11" s="96" t="s">
        <v>944</v>
      </c>
      <c r="I11" s="86"/>
      <c r="J11" s="86"/>
      <c r="K11" s="86"/>
      <c r="L11" s="86"/>
      <c r="M11" s="86"/>
      <c r="N11" s="86"/>
      <c r="O11" s="86"/>
      <c r="P11" s="86"/>
      <c r="Q11" s="86"/>
      <c r="R11" s="86"/>
      <c r="S11" s="86"/>
      <c r="T11" s="86"/>
      <c r="U11" s="86"/>
      <c r="V11" s="86"/>
      <c r="W11" s="86"/>
      <c r="X11" s="86"/>
      <c r="Y11" s="86"/>
      <c r="Z11" s="143"/>
    </row>
    <row r="12" spans="2:26" s="96" customFormat="1" ht="27" customHeight="1" x14ac:dyDescent="0.45">
      <c r="B12" s="100" t="s">
        <v>945</v>
      </c>
      <c r="C12" s="369"/>
      <c r="D12" s="369"/>
      <c r="E12" s="369"/>
      <c r="F12" s="369"/>
      <c r="G12" s="369"/>
      <c r="H12" s="369"/>
      <c r="I12" s="369"/>
      <c r="J12" s="369"/>
      <c r="K12" s="369"/>
      <c r="L12" s="369"/>
      <c r="M12" s="369"/>
      <c r="N12" s="369"/>
      <c r="O12" s="369"/>
      <c r="P12" s="369"/>
      <c r="Q12" s="369"/>
      <c r="R12" s="369"/>
      <c r="S12" s="369"/>
      <c r="T12" s="369"/>
      <c r="U12" s="369"/>
      <c r="V12" s="369"/>
      <c r="W12" s="369"/>
      <c r="X12" s="369"/>
      <c r="Y12" s="369"/>
      <c r="Z12" s="372"/>
    </row>
    <row r="13" spans="2:26" s="96" customFormat="1" x14ac:dyDescent="0.45">
      <c r="B13" s="117"/>
      <c r="Z13" s="372"/>
    </row>
    <row r="14" spans="2:26" s="96" customFormat="1" x14ac:dyDescent="0.45">
      <c r="B14" s="117"/>
      <c r="C14" s="480" t="s">
        <v>895</v>
      </c>
      <c r="Z14" s="372"/>
    </row>
    <row r="15" spans="2:26" s="96" customFormat="1" ht="26.25" customHeight="1" x14ac:dyDescent="0.45">
      <c r="B15" s="117"/>
      <c r="C15" s="373" t="s">
        <v>946</v>
      </c>
      <c r="D15" s="367"/>
      <c r="E15" s="367"/>
      <c r="F15" s="367"/>
      <c r="G15" s="368"/>
      <c r="H15" s="373" t="s">
        <v>947</v>
      </c>
      <c r="I15" s="367"/>
      <c r="J15" s="367"/>
      <c r="K15" s="623"/>
      <c r="L15" s="623"/>
      <c r="M15" s="97" t="s">
        <v>948</v>
      </c>
      <c r="Z15" s="372"/>
    </row>
    <row r="16" spans="2:26" s="96" customFormat="1" ht="26.25" customHeight="1" x14ac:dyDescent="0.45">
      <c r="B16" s="117"/>
      <c r="C16" s="373" t="s">
        <v>949</v>
      </c>
      <c r="D16" s="367"/>
      <c r="E16" s="367"/>
      <c r="F16" s="367"/>
      <c r="G16" s="368"/>
      <c r="H16" s="373" t="s">
        <v>947</v>
      </c>
      <c r="I16" s="367"/>
      <c r="J16" s="367"/>
      <c r="K16" s="623"/>
      <c r="L16" s="623"/>
      <c r="M16" s="97" t="s">
        <v>948</v>
      </c>
      <c r="Z16" s="372"/>
    </row>
    <row r="17" spans="2:26" s="96" customFormat="1" ht="26.25" customHeight="1" x14ac:dyDescent="0.45">
      <c r="B17" s="117"/>
      <c r="C17" s="373" t="s">
        <v>950</v>
      </c>
      <c r="D17" s="367"/>
      <c r="E17" s="367"/>
      <c r="F17" s="367"/>
      <c r="G17" s="368"/>
      <c r="H17" s="373" t="s">
        <v>947</v>
      </c>
      <c r="I17" s="367"/>
      <c r="J17" s="367"/>
      <c r="K17" s="623"/>
      <c r="L17" s="623"/>
      <c r="M17" s="97" t="s">
        <v>948</v>
      </c>
      <c r="Z17" s="372"/>
    </row>
    <row r="18" spans="2:26" s="96" customFormat="1" ht="7.5" customHeight="1" x14ac:dyDescent="0.45">
      <c r="B18" s="117"/>
      <c r="K18" s="85"/>
      <c r="L18" s="85"/>
      <c r="M18" s="85"/>
      <c r="Z18" s="372"/>
    </row>
    <row r="19" spans="2:26" s="96" customFormat="1" ht="5.25" customHeight="1" x14ac:dyDescent="0.45">
      <c r="B19" s="117"/>
      <c r="L19" s="85"/>
      <c r="Q19" s="85"/>
      <c r="U19" s="100"/>
      <c r="V19" s="370"/>
      <c r="W19" s="369"/>
      <c r="X19" s="369"/>
      <c r="Y19" s="371"/>
      <c r="Z19" s="372"/>
    </row>
    <row r="20" spans="2:26" s="96" customFormat="1" x14ac:dyDescent="0.45">
      <c r="B20" s="117"/>
      <c r="L20" s="85"/>
      <c r="Q20" s="85"/>
      <c r="U20" s="117"/>
      <c r="V20" s="390" t="s">
        <v>716</v>
      </c>
      <c r="W20" s="390" t="s">
        <v>717</v>
      </c>
      <c r="X20" s="390" t="s">
        <v>718</v>
      </c>
      <c r="Y20" s="372"/>
      <c r="Z20" s="372"/>
    </row>
    <row r="21" spans="2:26" s="96" customFormat="1" ht="6" customHeight="1" x14ac:dyDescent="0.45">
      <c r="B21" s="117"/>
      <c r="L21" s="85"/>
      <c r="Q21" s="85"/>
      <c r="U21" s="117"/>
      <c r="V21" s="390"/>
      <c r="W21" s="390"/>
      <c r="X21" s="390"/>
      <c r="Y21" s="372"/>
      <c r="Z21" s="372"/>
    </row>
    <row r="22" spans="2:26" s="96" customFormat="1" ht="31.5" customHeight="1" x14ac:dyDescent="0.45">
      <c r="B22" s="117"/>
      <c r="C22" s="603" t="s">
        <v>951</v>
      </c>
      <c r="D22" s="604"/>
      <c r="E22" s="604"/>
      <c r="F22" s="604"/>
      <c r="G22" s="604"/>
      <c r="H22" s="604"/>
      <c r="I22" s="604"/>
      <c r="J22" s="604"/>
      <c r="K22" s="604"/>
      <c r="L22" s="604"/>
      <c r="M22" s="604"/>
      <c r="N22" s="604"/>
      <c r="O22" s="604"/>
      <c r="P22" s="604"/>
      <c r="Q22" s="604"/>
      <c r="R22" s="604"/>
      <c r="S22" s="604"/>
      <c r="T22" s="604"/>
      <c r="U22" s="138"/>
      <c r="V22" s="513" t="s">
        <v>178</v>
      </c>
      <c r="W22" s="380" t="s">
        <v>717</v>
      </c>
      <c r="X22" s="513" t="s">
        <v>178</v>
      </c>
      <c r="Y22" s="143"/>
      <c r="Z22" s="372"/>
    </row>
    <row r="23" spans="2:26" s="96" customFormat="1" ht="31.5" customHeight="1" x14ac:dyDescent="0.45">
      <c r="B23" s="117"/>
      <c r="C23" s="792" t="s">
        <v>952</v>
      </c>
      <c r="D23" s="799"/>
      <c r="E23" s="799"/>
      <c r="F23" s="799"/>
      <c r="G23" s="799"/>
      <c r="H23" s="799"/>
      <c r="I23" s="799"/>
      <c r="J23" s="799"/>
      <c r="K23" s="799"/>
      <c r="L23" s="799"/>
      <c r="M23" s="799"/>
      <c r="N23" s="799"/>
      <c r="O23" s="799"/>
      <c r="P23" s="799"/>
      <c r="Q23" s="799"/>
      <c r="R23" s="799"/>
      <c r="S23" s="799"/>
      <c r="T23" s="891"/>
      <c r="U23" s="438"/>
      <c r="V23" s="447" t="s">
        <v>178</v>
      </c>
      <c r="W23" s="366" t="s">
        <v>717</v>
      </c>
      <c r="X23" s="447" t="s">
        <v>178</v>
      </c>
      <c r="Y23" s="409"/>
      <c r="Z23" s="372"/>
    </row>
    <row r="24" spans="2:26" s="96" customFormat="1" ht="41.25" customHeight="1" x14ac:dyDescent="0.45">
      <c r="B24" s="117"/>
      <c r="C24" s="616" t="s">
        <v>953</v>
      </c>
      <c r="D24" s="617"/>
      <c r="E24" s="617"/>
      <c r="F24" s="617"/>
      <c r="G24" s="617"/>
      <c r="H24" s="617"/>
      <c r="I24" s="617"/>
      <c r="J24" s="617"/>
      <c r="K24" s="617"/>
      <c r="L24" s="617"/>
      <c r="M24" s="617"/>
      <c r="N24" s="617"/>
      <c r="O24" s="617"/>
      <c r="P24" s="617"/>
      <c r="Q24" s="617"/>
      <c r="R24" s="617"/>
      <c r="S24" s="617"/>
      <c r="T24" s="617"/>
      <c r="U24" s="138"/>
      <c r="V24" s="513" t="s">
        <v>178</v>
      </c>
      <c r="W24" s="380" t="s">
        <v>717</v>
      </c>
      <c r="X24" s="513" t="s">
        <v>178</v>
      </c>
      <c r="Y24" s="143"/>
      <c r="Z24" s="372"/>
    </row>
    <row r="25" spans="2:26" s="96" customFormat="1" ht="17.25" customHeight="1" x14ac:dyDescent="0.45">
      <c r="B25" s="141"/>
      <c r="C25" s="380"/>
      <c r="D25" s="380"/>
      <c r="E25" s="380"/>
      <c r="F25" s="380"/>
      <c r="G25" s="380"/>
      <c r="H25" s="380"/>
      <c r="I25" s="380"/>
      <c r="J25" s="380"/>
      <c r="K25" s="380"/>
      <c r="L25" s="380"/>
      <c r="M25" s="380"/>
      <c r="N25" s="380"/>
      <c r="O25" s="380"/>
      <c r="P25" s="380"/>
      <c r="Q25" s="380"/>
      <c r="R25" s="377"/>
      <c r="S25" s="377"/>
      <c r="T25" s="387"/>
      <c r="U25" s="387"/>
      <c r="V25" s="380"/>
      <c r="W25" s="380"/>
      <c r="X25" s="380"/>
      <c r="Y25" s="387"/>
      <c r="Z25" s="378"/>
    </row>
    <row r="26" spans="2:26" s="96" customFormat="1" ht="27" customHeight="1" x14ac:dyDescent="0.45">
      <c r="B26" s="117" t="s">
        <v>954</v>
      </c>
      <c r="Z26" s="372"/>
    </row>
    <row r="27" spans="2:26" s="96" customFormat="1" x14ac:dyDescent="0.45">
      <c r="B27" s="117"/>
      <c r="C27" s="480" t="s">
        <v>895</v>
      </c>
      <c r="Z27" s="372"/>
    </row>
    <row r="28" spans="2:26" s="96" customFormat="1" ht="26.25" customHeight="1" x14ac:dyDescent="0.45">
      <c r="B28" s="117"/>
      <c r="C28" s="373" t="s">
        <v>946</v>
      </c>
      <c r="D28" s="367"/>
      <c r="E28" s="367"/>
      <c r="F28" s="367"/>
      <c r="G28" s="368"/>
      <c r="H28" s="373" t="s">
        <v>947</v>
      </c>
      <c r="I28" s="367"/>
      <c r="J28" s="367"/>
      <c r="K28" s="623"/>
      <c r="L28" s="623"/>
      <c r="M28" s="97" t="s">
        <v>948</v>
      </c>
      <c r="Z28" s="372"/>
    </row>
    <row r="29" spans="2:26" s="96" customFormat="1" ht="26.25" customHeight="1" x14ac:dyDescent="0.45">
      <c r="B29" s="117"/>
      <c r="C29" s="373" t="s">
        <v>949</v>
      </c>
      <c r="D29" s="367"/>
      <c r="E29" s="367"/>
      <c r="F29" s="367"/>
      <c r="G29" s="368"/>
      <c r="H29" s="373" t="s">
        <v>947</v>
      </c>
      <c r="I29" s="367"/>
      <c r="J29" s="367"/>
      <c r="K29" s="623"/>
      <c r="L29" s="623"/>
      <c r="M29" s="97" t="s">
        <v>948</v>
      </c>
      <c r="Z29" s="372"/>
    </row>
    <row r="30" spans="2:26" s="96" customFormat="1" ht="26.25" customHeight="1" x14ac:dyDescent="0.45">
      <c r="B30" s="117"/>
      <c r="C30" s="373" t="s">
        <v>950</v>
      </c>
      <c r="D30" s="367"/>
      <c r="E30" s="367"/>
      <c r="F30" s="367"/>
      <c r="G30" s="368"/>
      <c r="H30" s="373" t="s">
        <v>947</v>
      </c>
      <c r="I30" s="367"/>
      <c r="J30" s="367"/>
      <c r="K30" s="623"/>
      <c r="L30" s="623"/>
      <c r="M30" s="97" t="s">
        <v>948</v>
      </c>
      <c r="Z30" s="372"/>
    </row>
    <row r="31" spans="2:26" s="96" customFormat="1" ht="5.25" customHeight="1" x14ac:dyDescent="0.45">
      <c r="B31" s="117"/>
      <c r="L31" s="85"/>
      <c r="Q31" s="85"/>
      <c r="V31" s="85"/>
      <c r="Z31" s="372"/>
    </row>
    <row r="32" spans="2:26" s="96" customFormat="1" ht="5.25" customHeight="1" x14ac:dyDescent="0.45">
      <c r="B32" s="117"/>
      <c r="L32" s="85"/>
      <c r="Q32" s="85"/>
      <c r="U32" s="100"/>
      <c r="V32" s="370"/>
      <c r="W32" s="369"/>
      <c r="X32" s="369"/>
      <c r="Y32" s="371"/>
      <c r="Z32" s="372"/>
    </row>
    <row r="33" spans="1:27" s="96" customFormat="1" x14ac:dyDescent="0.45">
      <c r="B33" s="117"/>
      <c r="L33" s="85"/>
      <c r="Q33" s="85"/>
      <c r="U33" s="117"/>
      <c r="V33" s="390" t="s">
        <v>716</v>
      </c>
      <c r="W33" s="390" t="s">
        <v>717</v>
      </c>
      <c r="X33" s="390" t="s">
        <v>718</v>
      </c>
      <c r="Y33" s="372"/>
      <c r="Z33" s="372"/>
    </row>
    <row r="34" spans="1:27" s="96" customFormat="1" ht="6" customHeight="1" x14ac:dyDescent="0.45">
      <c r="B34" s="117"/>
      <c r="L34" s="85"/>
      <c r="Q34" s="85"/>
      <c r="U34" s="141"/>
      <c r="V34" s="514"/>
      <c r="W34" s="514"/>
      <c r="X34" s="514"/>
      <c r="Y34" s="378"/>
      <c r="Z34" s="372"/>
    </row>
    <row r="35" spans="1:27" s="96" customFormat="1" ht="30.75" customHeight="1" x14ac:dyDescent="0.45">
      <c r="B35" s="117"/>
      <c r="C35" s="792" t="s">
        <v>955</v>
      </c>
      <c r="D35" s="799"/>
      <c r="E35" s="799"/>
      <c r="F35" s="799"/>
      <c r="G35" s="799"/>
      <c r="H35" s="799"/>
      <c r="I35" s="799"/>
      <c r="J35" s="799"/>
      <c r="K35" s="799"/>
      <c r="L35" s="799"/>
      <c r="M35" s="799"/>
      <c r="N35" s="799"/>
      <c r="O35" s="799"/>
      <c r="P35" s="799"/>
      <c r="Q35" s="799"/>
      <c r="R35" s="799"/>
      <c r="S35" s="799"/>
      <c r="T35" s="891"/>
      <c r="U35" s="138"/>
      <c r="V35" s="513" t="s">
        <v>178</v>
      </c>
      <c r="W35" s="380" t="s">
        <v>717</v>
      </c>
      <c r="X35" s="513" t="s">
        <v>178</v>
      </c>
      <c r="Y35" s="143"/>
      <c r="Z35" s="372"/>
    </row>
    <row r="36" spans="1:27" s="96" customFormat="1" ht="30.75" customHeight="1" x14ac:dyDescent="0.45">
      <c r="B36" s="117"/>
      <c r="C36" s="800" t="s">
        <v>952</v>
      </c>
      <c r="D36" s="801"/>
      <c r="E36" s="801"/>
      <c r="F36" s="801"/>
      <c r="G36" s="801"/>
      <c r="H36" s="801"/>
      <c r="I36" s="801"/>
      <c r="J36" s="801"/>
      <c r="K36" s="801"/>
      <c r="L36" s="801"/>
      <c r="M36" s="801"/>
      <c r="N36" s="801"/>
      <c r="O36" s="801"/>
      <c r="P36" s="801"/>
      <c r="Q36" s="801"/>
      <c r="R36" s="801"/>
      <c r="S36" s="801"/>
      <c r="T36" s="802"/>
      <c r="U36" s="86"/>
      <c r="V36" s="451" t="s">
        <v>178</v>
      </c>
      <c r="W36" s="370" t="s">
        <v>717</v>
      </c>
      <c r="X36" s="451" t="s">
        <v>178</v>
      </c>
      <c r="Y36" s="131"/>
      <c r="Z36" s="372"/>
    </row>
    <row r="37" spans="1:27" s="96" customFormat="1" ht="42" customHeight="1" x14ac:dyDescent="0.45">
      <c r="B37" s="117"/>
      <c r="C37" s="619" t="s">
        <v>953</v>
      </c>
      <c r="D37" s="620"/>
      <c r="E37" s="620"/>
      <c r="F37" s="620"/>
      <c r="G37" s="620"/>
      <c r="H37" s="620"/>
      <c r="I37" s="620"/>
      <c r="J37" s="620"/>
      <c r="K37" s="620"/>
      <c r="L37" s="620"/>
      <c r="M37" s="620"/>
      <c r="N37" s="620"/>
      <c r="O37" s="620"/>
      <c r="P37" s="620"/>
      <c r="Q37" s="620"/>
      <c r="R37" s="620"/>
      <c r="S37" s="620"/>
      <c r="T37" s="621"/>
      <c r="U37" s="438"/>
      <c r="V37" s="447" t="s">
        <v>178</v>
      </c>
      <c r="W37" s="366" t="s">
        <v>717</v>
      </c>
      <c r="X37" s="447" t="s">
        <v>178</v>
      </c>
      <c r="Y37" s="409"/>
      <c r="Z37" s="372"/>
    </row>
    <row r="38" spans="1:27" s="96" customFormat="1" x14ac:dyDescent="0.45">
      <c r="A38" s="372"/>
      <c r="B38" s="377"/>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117"/>
    </row>
    <row r="39" spans="1:27" s="96" customFormat="1" x14ac:dyDescent="0.45">
      <c r="C39" s="369"/>
    </row>
    <row r="40" spans="1:27" s="407" customFormat="1" x14ac:dyDescent="0.2"/>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JC7:JC11 SY7:SY11 ACU7:ACU11 AMQ7:AMQ11 AWM7:AWM11 BGI7:BGI11 BQE7:BQE11 CAA7:CAA11 CJW7:CJW11 CTS7:CTS11 DDO7:DDO11 DNK7:DNK11 DXG7:DXG11 EHC7:EHC11 EQY7:EQY11 FAU7:FAU11 FKQ7:FKQ11 FUM7:FUM11 GEI7:GEI11 GOE7:GOE11 GYA7:GYA11 HHW7:HHW11 HRS7:HRS11 IBO7:IBO11 ILK7:ILK11 IVG7:IVG11 JFC7:JFC11 JOY7:JOY11 JYU7:JYU11 KIQ7:KIQ11 KSM7:KSM11 LCI7:LCI11 LME7:LME11 LWA7:LWA11 MFW7:MFW11 MPS7:MPS11 MZO7:MZO11 NJK7:NJK11 NTG7:NTG11 ODC7:ODC11 OMY7:OMY11 OWU7:OWU11 PGQ7:PGQ11 PQM7:PQM11 QAI7:QAI11 QKE7:QKE11 QUA7:QUA11 RDW7:RDW11 RNS7:RNS11 RXO7:RXO11 SHK7:SHK11 SRG7:SRG11 TBC7:TBC11 TKY7:TKY11 TUU7:TUU11 UEQ7:UEQ11 UOM7:UOM11 UYI7:UYI11 VIE7:VIE11 VSA7:VSA11 WBW7:WBW11 WLS7:WLS11 WVO7:WVO11 G65541:G65545 JC65541:JC65545 SY65541:SY65545 ACU65541:ACU65545 AMQ65541:AMQ65545 AWM65541:AWM65545 BGI65541:BGI65545 BQE65541:BQE65545 CAA65541:CAA65545 CJW65541:CJW65545 CTS65541:CTS65545 DDO65541:DDO65545 DNK65541:DNK65545 DXG65541:DXG65545 EHC65541:EHC65545 EQY65541:EQY65545 FAU65541:FAU65545 FKQ65541:FKQ65545 FUM65541:FUM65545 GEI65541:GEI65545 GOE65541:GOE65545 GYA65541:GYA65545 HHW65541:HHW65545 HRS65541:HRS65545 IBO65541:IBO65545 ILK65541:ILK65545 IVG65541:IVG65545 JFC65541:JFC65545 JOY65541:JOY65545 JYU65541:JYU65545 KIQ65541:KIQ65545 KSM65541:KSM65545 LCI65541:LCI65545 LME65541:LME65545 LWA65541:LWA65545 MFW65541:MFW65545 MPS65541:MPS65545 MZO65541:MZO65545 NJK65541:NJK65545 NTG65541:NTG65545 ODC65541:ODC65545 OMY65541:OMY65545 OWU65541:OWU65545 PGQ65541:PGQ65545 PQM65541:PQM65545 QAI65541:QAI65545 QKE65541:QKE65545 QUA65541:QUA65545 RDW65541:RDW65545 RNS65541:RNS65545 RXO65541:RXO65545 SHK65541:SHK65545 SRG65541:SRG65545 TBC65541:TBC65545 TKY65541:TKY65545 TUU65541:TUU65545 UEQ65541:UEQ65545 UOM65541:UOM65545 UYI65541:UYI65545 VIE65541:VIE65545 VSA65541:VSA65545 WBW65541:WBW65545 WLS65541:WLS65545 WVO65541:WVO65545 G131077:G131081 JC131077:JC131081 SY131077:SY131081 ACU131077:ACU131081 AMQ131077:AMQ131081 AWM131077:AWM131081 BGI131077:BGI131081 BQE131077:BQE131081 CAA131077:CAA131081 CJW131077:CJW131081 CTS131077:CTS131081 DDO131077:DDO131081 DNK131077:DNK131081 DXG131077:DXG131081 EHC131077:EHC131081 EQY131077:EQY131081 FAU131077:FAU131081 FKQ131077:FKQ131081 FUM131077:FUM131081 GEI131077:GEI131081 GOE131077:GOE131081 GYA131077:GYA131081 HHW131077:HHW131081 HRS131077:HRS131081 IBO131077:IBO131081 ILK131077:ILK131081 IVG131077:IVG131081 JFC131077:JFC131081 JOY131077:JOY131081 JYU131077:JYU131081 KIQ131077:KIQ131081 KSM131077:KSM131081 LCI131077:LCI131081 LME131077:LME131081 LWA131077:LWA131081 MFW131077:MFW131081 MPS131077:MPS131081 MZO131077:MZO131081 NJK131077:NJK131081 NTG131077:NTG131081 ODC131077:ODC131081 OMY131077:OMY131081 OWU131077:OWU131081 PGQ131077:PGQ131081 PQM131077:PQM131081 QAI131077:QAI131081 QKE131077:QKE131081 QUA131077:QUA131081 RDW131077:RDW131081 RNS131077:RNS131081 RXO131077:RXO131081 SHK131077:SHK131081 SRG131077:SRG131081 TBC131077:TBC131081 TKY131077:TKY131081 TUU131077:TUU131081 UEQ131077:UEQ131081 UOM131077:UOM131081 UYI131077:UYI131081 VIE131077:VIE131081 VSA131077:VSA131081 WBW131077:WBW131081 WLS131077:WLS131081 WVO131077:WVO131081 G196613:G196617 JC196613:JC196617 SY196613:SY196617 ACU196613:ACU196617 AMQ196613:AMQ196617 AWM196613:AWM196617 BGI196613:BGI196617 BQE196613:BQE196617 CAA196613:CAA196617 CJW196613:CJW196617 CTS196613:CTS196617 DDO196613:DDO196617 DNK196613:DNK196617 DXG196613:DXG196617 EHC196613:EHC196617 EQY196613:EQY196617 FAU196613:FAU196617 FKQ196613:FKQ196617 FUM196613:FUM196617 GEI196613:GEI196617 GOE196613:GOE196617 GYA196613:GYA196617 HHW196613:HHW196617 HRS196613:HRS196617 IBO196613:IBO196617 ILK196613:ILK196617 IVG196613:IVG196617 JFC196613:JFC196617 JOY196613:JOY196617 JYU196613:JYU196617 KIQ196613:KIQ196617 KSM196613:KSM196617 LCI196613:LCI196617 LME196613:LME196617 LWA196613:LWA196617 MFW196613:MFW196617 MPS196613:MPS196617 MZO196613:MZO196617 NJK196613:NJK196617 NTG196613:NTG196617 ODC196613:ODC196617 OMY196613:OMY196617 OWU196613:OWU196617 PGQ196613:PGQ196617 PQM196613:PQM196617 QAI196613:QAI196617 QKE196613:QKE196617 QUA196613:QUA196617 RDW196613:RDW196617 RNS196613:RNS196617 RXO196613:RXO196617 SHK196613:SHK196617 SRG196613:SRG196617 TBC196613:TBC196617 TKY196613:TKY196617 TUU196613:TUU196617 UEQ196613:UEQ196617 UOM196613:UOM196617 UYI196613:UYI196617 VIE196613:VIE196617 VSA196613:VSA196617 WBW196613:WBW196617 WLS196613:WLS196617 WVO196613:WVO196617 G262149:G262153 JC262149:JC262153 SY262149:SY262153 ACU262149:ACU262153 AMQ262149:AMQ262153 AWM262149:AWM262153 BGI262149:BGI262153 BQE262149:BQE262153 CAA262149:CAA262153 CJW262149:CJW262153 CTS262149:CTS262153 DDO262149:DDO262153 DNK262149:DNK262153 DXG262149:DXG262153 EHC262149:EHC262153 EQY262149:EQY262153 FAU262149:FAU262153 FKQ262149:FKQ262153 FUM262149:FUM262153 GEI262149:GEI262153 GOE262149:GOE262153 GYA262149:GYA262153 HHW262149:HHW262153 HRS262149:HRS262153 IBO262149:IBO262153 ILK262149:ILK262153 IVG262149:IVG262153 JFC262149:JFC262153 JOY262149:JOY262153 JYU262149:JYU262153 KIQ262149:KIQ262153 KSM262149:KSM262153 LCI262149:LCI262153 LME262149:LME262153 LWA262149:LWA262153 MFW262149:MFW262153 MPS262149:MPS262153 MZO262149:MZO262153 NJK262149:NJK262153 NTG262149:NTG262153 ODC262149:ODC262153 OMY262149:OMY262153 OWU262149:OWU262153 PGQ262149:PGQ262153 PQM262149:PQM262153 QAI262149:QAI262153 QKE262149:QKE262153 QUA262149:QUA262153 RDW262149:RDW262153 RNS262149:RNS262153 RXO262149:RXO262153 SHK262149:SHK262153 SRG262149:SRG262153 TBC262149:TBC262153 TKY262149:TKY262153 TUU262149:TUU262153 UEQ262149:UEQ262153 UOM262149:UOM262153 UYI262149:UYI262153 VIE262149:VIE262153 VSA262149:VSA262153 WBW262149:WBW262153 WLS262149:WLS262153 WVO262149:WVO262153 G327685:G327689 JC327685:JC327689 SY327685:SY327689 ACU327685:ACU327689 AMQ327685:AMQ327689 AWM327685:AWM327689 BGI327685:BGI327689 BQE327685:BQE327689 CAA327685:CAA327689 CJW327685:CJW327689 CTS327685:CTS327689 DDO327685:DDO327689 DNK327685:DNK327689 DXG327685:DXG327689 EHC327685:EHC327689 EQY327685:EQY327689 FAU327685:FAU327689 FKQ327685:FKQ327689 FUM327685:FUM327689 GEI327685:GEI327689 GOE327685:GOE327689 GYA327685:GYA327689 HHW327685:HHW327689 HRS327685:HRS327689 IBO327685:IBO327689 ILK327685:ILK327689 IVG327685:IVG327689 JFC327685:JFC327689 JOY327685:JOY327689 JYU327685:JYU327689 KIQ327685:KIQ327689 KSM327685:KSM327689 LCI327685:LCI327689 LME327685:LME327689 LWA327685:LWA327689 MFW327685:MFW327689 MPS327685:MPS327689 MZO327685:MZO327689 NJK327685:NJK327689 NTG327685:NTG327689 ODC327685:ODC327689 OMY327685:OMY327689 OWU327685:OWU327689 PGQ327685:PGQ327689 PQM327685:PQM327689 QAI327685:QAI327689 QKE327685:QKE327689 QUA327685:QUA327689 RDW327685:RDW327689 RNS327685:RNS327689 RXO327685:RXO327689 SHK327685:SHK327689 SRG327685:SRG327689 TBC327685:TBC327689 TKY327685:TKY327689 TUU327685:TUU327689 UEQ327685:UEQ327689 UOM327685:UOM327689 UYI327685:UYI327689 VIE327685:VIE327689 VSA327685:VSA327689 WBW327685:WBW327689 WLS327685:WLS327689 WVO327685:WVO327689 G393221:G393225 JC393221:JC393225 SY393221:SY393225 ACU393221:ACU393225 AMQ393221:AMQ393225 AWM393221:AWM393225 BGI393221:BGI393225 BQE393221:BQE393225 CAA393221:CAA393225 CJW393221:CJW393225 CTS393221:CTS393225 DDO393221:DDO393225 DNK393221:DNK393225 DXG393221:DXG393225 EHC393221:EHC393225 EQY393221:EQY393225 FAU393221:FAU393225 FKQ393221:FKQ393225 FUM393221:FUM393225 GEI393221:GEI393225 GOE393221:GOE393225 GYA393221:GYA393225 HHW393221:HHW393225 HRS393221:HRS393225 IBO393221:IBO393225 ILK393221:ILK393225 IVG393221:IVG393225 JFC393221:JFC393225 JOY393221:JOY393225 JYU393221:JYU393225 KIQ393221:KIQ393225 KSM393221:KSM393225 LCI393221:LCI393225 LME393221:LME393225 LWA393221:LWA393225 MFW393221:MFW393225 MPS393221:MPS393225 MZO393221:MZO393225 NJK393221:NJK393225 NTG393221:NTG393225 ODC393221:ODC393225 OMY393221:OMY393225 OWU393221:OWU393225 PGQ393221:PGQ393225 PQM393221:PQM393225 QAI393221:QAI393225 QKE393221:QKE393225 QUA393221:QUA393225 RDW393221:RDW393225 RNS393221:RNS393225 RXO393221:RXO393225 SHK393221:SHK393225 SRG393221:SRG393225 TBC393221:TBC393225 TKY393221:TKY393225 TUU393221:TUU393225 UEQ393221:UEQ393225 UOM393221:UOM393225 UYI393221:UYI393225 VIE393221:VIE393225 VSA393221:VSA393225 WBW393221:WBW393225 WLS393221:WLS393225 WVO393221:WVO393225 G458757:G458761 JC458757:JC458761 SY458757:SY458761 ACU458757:ACU458761 AMQ458757:AMQ458761 AWM458757:AWM458761 BGI458757:BGI458761 BQE458757:BQE458761 CAA458757:CAA458761 CJW458757:CJW458761 CTS458757:CTS458761 DDO458757:DDO458761 DNK458757:DNK458761 DXG458757:DXG458761 EHC458757:EHC458761 EQY458757:EQY458761 FAU458757:FAU458761 FKQ458757:FKQ458761 FUM458757:FUM458761 GEI458757:GEI458761 GOE458757:GOE458761 GYA458757:GYA458761 HHW458757:HHW458761 HRS458757:HRS458761 IBO458757:IBO458761 ILK458757:ILK458761 IVG458757:IVG458761 JFC458757:JFC458761 JOY458757:JOY458761 JYU458757:JYU458761 KIQ458757:KIQ458761 KSM458757:KSM458761 LCI458757:LCI458761 LME458757:LME458761 LWA458757:LWA458761 MFW458757:MFW458761 MPS458757:MPS458761 MZO458757:MZO458761 NJK458757:NJK458761 NTG458757:NTG458761 ODC458757:ODC458761 OMY458757:OMY458761 OWU458757:OWU458761 PGQ458757:PGQ458761 PQM458757:PQM458761 QAI458757:QAI458761 QKE458757:QKE458761 QUA458757:QUA458761 RDW458757:RDW458761 RNS458757:RNS458761 RXO458757:RXO458761 SHK458757:SHK458761 SRG458757:SRG458761 TBC458757:TBC458761 TKY458757:TKY458761 TUU458757:TUU458761 UEQ458757:UEQ458761 UOM458757:UOM458761 UYI458757:UYI458761 VIE458757:VIE458761 VSA458757:VSA458761 WBW458757:WBW458761 WLS458757:WLS458761 WVO458757:WVO458761 G524293:G524297 JC524293:JC524297 SY524293:SY524297 ACU524293:ACU524297 AMQ524293:AMQ524297 AWM524293:AWM524297 BGI524293:BGI524297 BQE524293:BQE524297 CAA524293:CAA524297 CJW524293:CJW524297 CTS524293:CTS524297 DDO524293:DDO524297 DNK524293:DNK524297 DXG524293:DXG524297 EHC524293:EHC524297 EQY524293:EQY524297 FAU524293:FAU524297 FKQ524293:FKQ524297 FUM524293:FUM524297 GEI524293:GEI524297 GOE524293:GOE524297 GYA524293:GYA524297 HHW524293:HHW524297 HRS524293:HRS524297 IBO524293:IBO524297 ILK524293:ILK524297 IVG524293:IVG524297 JFC524293:JFC524297 JOY524293:JOY524297 JYU524293:JYU524297 KIQ524293:KIQ524297 KSM524293:KSM524297 LCI524293:LCI524297 LME524293:LME524297 LWA524293:LWA524297 MFW524293:MFW524297 MPS524293:MPS524297 MZO524293:MZO524297 NJK524293:NJK524297 NTG524293:NTG524297 ODC524293:ODC524297 OMY524293:OMY524297 OWU524293:OWU524297 PGQ524293:PGQ524297 PQM524293:PQM524297 QAI524293:QAI524297 QKE524293:QKE524297 QUA524293:QUA524297 RDW524293:RDW524297 RNS524293:RNS524297 RXO524293:RXO524297 SHK524293:SHK524297 SRG524293:SRG524297 TBC524293:TBC524297 TKY524293:TKY524297 TUU524293:TUU524297 UEQ524293:UEQ524297 UOM524293:UOM524297 UYI524293:UYI524297 VIE524293:VIE524297 VSA524293:VSA524297 WBW524293:WBW524297 WLS524293:WLS524297 WVO524293:WVO524297 G589829:G589833 JC589829:JC589833 SY589829:SY589833 ACU589829:ACU589833 AMQ589829:AMQ589833 AWM589829:AWM589833 BGI589829:BGI589833 BQE589829:BQE589833 CAA589829:CAA589833 CJW589829:CJW589833 CTS589829:CTS589833 DDO589829:DDO589833 DNK589829:DNK589833 DXG589829:DXG589833 EHC589829:EHC589833 EQY589829:EQY589833 FAU589829:FAU589833 FKQ589829:FKQ589833 FUM589829:FUM589833 GEI589829:GEI589833 GOE589829:GOE589833 GYA589829:GYA589833 HHW589829:HHW589833 HRS589829:HRS589833 IBO589829:IBO589833 ILK589829:ILK589833 IVG589829:IVG589833 JFC589829:JFC589833 JOY589829:JOY589833 JYU589829:JYU589833 KIQ589829:KIQ589833 KSM589829:KSM589833 LCI589829:LCI589833 LME589829:LME589833 LWA589829:LWA589833 MFW589829:MFW589833 MPS589829:MPS589833 MZO589829:MZO589833 NJK589829:NJK589833 NTG589829:NTG589833 ODC589829:ODC589833 OMY589829:OMY589833 OWU589829:OWU589833 PGQ589829:PGQ589833 PQM589829:PQM589833 QAI589829:QAI589833 QKE589829:QKE589833 QUA589829:QUA589833 RDW589829:RDW589833 RNS589829:RNS589833 RXO589829:RXO589833 SHK589829:SHK589833 SRG589829:SRG589833 TBC589829:TBC589833 TKY589829:TKY589833 TUU589829:TUU589833 UEQ589829:UEQ589833 UOM589829:UOM589833 UYI589829:UYI589833 VIE589829:VIE589833 VSA589829:VSA589833 WBW589829:WBW589833 WLS589829:WLS589833 WVO589829:WVO589833 G655365:G655369 JC655365:JC655369 SY655365:SY655369 ACU655365:ACU655369 AMQ655365:AMQ655369 AWM655365:AWM655369 BGI655365:BGI655369 BQE655365:BQE655369 CAA655365:CAA655369 CJW655365:CJW655369 CTS655365:CTS655369 DDO655365:DDO655369 DNK655365:DNK655369 DXG655365:DXG655369 EHC655365:EHC655369 EQY655365:EQY655369 FAU655365:FAU655369 FKQ655365:FKQ655369 FUM655365:FUM655369 GEI655365:GEI655369 GOE655365:GOE655369 GYA655365:GYA655369 HHW655365:HHW655369 HRS655365:HRS655369 IBO655365:IBO655369 ILK655365:ILK655369 IVG655365:IVG655369 JFC655365:JFC655369 JOY655365:JOY655369 JYU655365:JYU655369 KIQ655365:KIQ655369 KSM655365:KSM655369 LCI655365:LCI655369 LME655365:LME655369 LWA655365:LWA655369 MFW655365:MFW655369 MPS655365:MPS655369 MZO655365:MZO655369 NJK655365:NJK655369 NTG655365:NTG655369 ODC655365:ODC655369 OMY655365:OMY655369 OWU655365:OWU655369 PGQ655365:PGQ655369 PQM655365:PQM655369 QAI655365:QAI655369 QKE655365:QKE655369 QUA655365:QUA655369 RDW655365:RDW655369 RNS655365:RNS655369 RXO655365:RXO655369 SHK655365:SHK655369 SRG655365:SRG655369 TBC655365:TBC655369 TKY655365:TKY655369 TUU655365:TUU655369 UEQ655365:UEQ655369 UOM655365:UOM655369 UYI655365:UYI655369 VIE655365:VIE655369 VSA655365:VSA655369 WBW655365:WBW655369 WLS655365:WLS655369 WVO655365:WVO655369 G720901:G720905 JC720901:JC720905 SY720901:SY720905 ACU720901:ACU720905 AMQ720901:AMQ720905 AWM720901:AWM720905 BGI720901:BGI720905 BQE720901:BQE720905 CAA720901:CAA720905 CJW720901:CJW720905 CTS720901:CTS720905 DDO720901:DDO720905 DNK720901:DNK720905 DXG720901:DXG720905 EHC720901:EHC720905 EQY720901:EQY720905 FAU720901:FAU720905 FKQ720901:FKQ720905 FUM720901:FUM720905 GEI720901:GEI720905 GOE720901:GOE720905 GYA720901:GYA720905 HHW720901:HHW720905 HRS720901:HRS720905 IBO720901:IBO720905 ILK720901:ILK720905 IVG720901:IVG720905 JFC720901:JFC720905 JOY720901:JOY720905 JYU720901:JYU720905 KIQ720901:KIQ720905 KSM720901:KSM720905 LCI720901:LCI720905 LME720901:LME720905 LWA720901:LWA720905 MFW720901:MFW720905 MPS720901:MPS720905 MZO720901:MZO720905 NJK720901:NJK720905 NTG720901:NTG720905 ODC720901:ODC720905 OMY720901:OMY720905 OWU720901:OWU720905 PGQ720901:PGQ720905 PQM720901:PQM720905 QAI720901:QAI720905 QKE720901:QKE720905 QUA720901:QUA720905 RDW720901:RDW720905 RNS720901:RNS720905 RXO720901:RXO720905 SHK720901:SHK720905 SRG720901:SRG720905 TBC720901:TBC720905 TKY720901:TKY720905 TUU720901:TUU720905 UEQ720901:UEQ720905 UOM720901:UOM720905 UYI720901:UYI720905 VIE720901:VIE720905 VSA720901:VSA720905 WBW720901:WBW720905 WLS720901:WLS720905 WVO720901:WVO720905 G786437:G786441 JC786437:JC786441 SY786437:SY786441 ACU786437:ACU786441 AMQ786437:AMQ786441 AWM786437:AWM786441 BGI786437:BGI786441 BQE786437:BQE786441 CAA786437:CAA786441 CJW786437:CJW786441 CTS786437:CTS786441 DDO786437:DDO786441 DNK786437:DNK786441 DXG786437:DXG786441 EHC786437:EHC786441 EQY786437:EQY786441 FAU786437:FAU786441 FKQ786437:FKQ786441 FUM786437:FUM786441 GEI786437:GEI786441 GOE786437:GOE786441 GYA786437:GYA786441 HHW786437:HHW786441 HRS786437:HRS786441 IBO786437:IBO786441 ILK786437:ILK786441 IVG786437:IVG786441 JFC786437:JFC786441 JOY786437:JOY786441 JYU786437:JYU786441 KIQ786437:KIQ786441 KSM786437:KSM786441 LCI786437:LCI786441 LME786437:LME786441 LWA786437:LWA786441 MFW786437:MFW786441 MPS786437:MPS786441 MZO786437:MZO786441 NJK786437:NJK786441 NTG786437:NTG786441 ODC786437:ODC786441 OMY786437:OMY786441 OWU786437:OWU786441 PGQ786437:PGQ786441 PQM786437:PQM786441 QAI786437:QAI786441 QKE786437:QKE786441 QUA786437:QUA786441 RDW786437:RDW786441 RNS786437:RNS786441 RXO786437:RXO786441 SHK786437:SHK786441 SRG786437:SRG786441 TBC786437:TBC786441 TKY786437:TKY786441 TUU786437:TUU786441 UEQ786437:UEQ786441 UOM786437:UOM786441 UYI786437:UYI786441 VIE786437:VIE786441 VSA786437:VSA786441 WBW786437:WBW786441 WLS786437:WLS786441 WVO786437:WVO786441 G851973:G851977 JC851973:JC851977 SY851973:SY851977 ACU851973:ACU851977 AMQ851973:AMQ851977 AWM851973:AWM851977 BGI851973:BGI851977 BQE851973:BQE851977 CAA851973:CAA851977 CJW851973:CJW851977 CTS851973:CTS851977 DDO851973:DDO851977 DNK851973:DNK851977 DXG851973:DXG851977 EHC851973:EHC851977 EQY851973:EQY851977 FAU851973:FAU851977 FKQ851973:FKQ851977 FUM851973:FUM851977 GEI851973:GEI851977 GOE851973:GOE851977 GYA851973:GYA851977 HHW851973:HHW851977 HRS851973:HRS851977 IBO851973:IBO851977 ILK851973:ILK851977 IVG851973:IVG851977 JFC851973:JFC851977 JOY851973:JOY851977 JYU851973:JYU851977 KIQ851973:KIQ851977 KSM851973:KSM851977 LCI851973:LCI851977 LME851973:LME851977 LWA851973:LWA851977 MFW851973:MFW851977 MPS851973:MPS851977 MZO851973:MZO851977 NJK851973:NJK851977 NTG851973:NTG851977 ODC851973:ODC851977 OMY851973:OMY851977 OWU851973:OWU851977 PGQ851973:PGQ851977 PQM851973:PQM851977 QAI851973:QAI851977 QKE851973:QKE851977 QUA851973:QUA851977 RDW851973:RDW851977 RNS851973:RNS851977 RXO851973:RXO851977 SHK851973:SHK851977 SRG851973:SRG851977 TBC851973:TBC851977 TKY851973:TKY851977 TUU851973:TUU851977 UEQ851973:UEQ851977 UOM851973:UOM851977 UYI851973:UYI851977 VIE851973:VIE851977 VSA851973:VSA851977 WBW851973:WBW851977 WLS851973:WLS851977 WVO851973:WVO851977 G917509:G917513 JC917509:JC917513 SY917509:SY917513 ACU917509:ACU917513 AMQ917509:AMQ917513 AWM917509:AWM917513 BGI917509:BGI917513 BQE917509:BQE917513 CAA917509:CAA917513 CJW917509:CJW917513 CTS917509:CTS917513 DDO917509:DDO917513 DNK917509:DNK917513 DXG917509:DXG917513 EHC917509:EHC917513 EQY917509:EQY917513 FAU917509:FAU917513 FKQ917509:FKQ917513 FUM917509:FUM917513 GEI917509:GEI917513 GOE917509:GOE917513 GYA917509:GYA917513 HHW917509:HHW917513 HRS917509:HRS917513 IBO917509:IBO917513 ILK917509:ILK917513 IVG917509:IVG917513 JFC917509:JFC917513 JOY917509:JOY917513 JYU917509:JYU917513 KIQ917509:KIQ917513 KSM917509:KSM917513 LCI917509:LCI917513 LME917509:LME917513 LWA917509:LWA917513 MFW917509:MFW917513 MPS917509:MPS917513 MZO917509:MZO917513 NJK917509:NJK917513 NTG917509:NTG917513 ODC917509:ODC917513 OMY917509:OMY917513 OWU917509:OWU917513 PGQ917509:PGQ917513 PQM917509:PQM917513 QAI917509:QAI917513 QKE917509:QKE917513 QUA917509:QUA917513 RDW917509:RDW917513 RNS917509:RNS917513 RXO917509:RXO917513 SHK917509:SHK917513 SRG917509:SRG917513 TBC917509:TBC917513 TKY917509:TKY917513 TUU917509:TUU917513 UEQ917509:UEQ917513 UOM917509:UOM917513 UYI917509:UYI917513 VIE917509:VIE917513 VSA917509:VSA917513 WBW917509:WBW917513 WLS917509:WLS917513 WVO917509:WVO917513 G983045:G983049 JC983045:JC983049 SY983045:SY983049 ACU983045:ACU983049 AMQ983045:AMQ983049 AWM983045:AWM983049 BGI983045:BGI983049 BQE983045:BQE983049 CAA983045:CAA983049 CJW983045:CJW983049 CTS983045:CTS983049 DDO983045:DDO983049 DNK983045:DNK983049 DXG983045:DXG983049 EHC983045:EHC983049 EQY983045:EQY983049 FAU983045:FAU983049 FKQ983045:FKQ983049 FUM983045:FUM983049 GEI983045:GEI983049 GOE983045:GOE983049 GYA983045:GYA983049 HHW983045:HHW983049 HRS983045:HRS983049 IBO983045:IBO983049 ILK983045:ILK983049 IVG983045:IVG983049 JFC983045:JFC983049 JOY983045:JOY983049 JYU983045:JYU983049 KIQ983045:KIQ983049 KSM983045:KSM983049 LCI983045:LCI983049 LME983045:LME983049 LWA983045:LWA983049 MFW983045:MFW983049 MPS983045:MPS983049 MZO983045:MZO983049 NJK983045:NJK983049 NTG983045:NTG983049 ODC983045:ODC983049 OMY983045:OMY983049 OWU983045:OWU983049 PGQ983045:PGQ983049 PQM983045:PQM983049 QAI983045:QAI983049 QKE983045:QKE983049 QUA983045:QUA983049 RDW983045:RDW983049 RNS983045:RNS983049 RXO983045:RXO983049 SHK983045:SHK983049 SRG983045:SRG983049 TBC983045:TBC983049 TKY983045:TKY983049 TUU983045:TUU983049 UEQ983045:UEQ983049 UOM983045:UOM983049 UYI983045:UYI983049 VIE983045:VIE983049 VSA983045:VSA983049 WBW983045:WBW983049 WLS983045:WLS983049 WVO983045: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L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L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L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L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L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L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L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L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L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L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L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L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L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L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 X35:X37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69:X65571 JT65569:JT65571 TP65569:TP65571 ADL65569:ADL65571 ANH65569:ANH65571 AXD65569:AXD65571 BGZ65569:BGZ65571 BQV65569:BQV65571 CAR65569:CAR65571 CKN65569:CKN65571 CUJ65569:CUJ65571 DEF65569:DEF65571 DOB65569:DOB65571 DXX65569:DXX65571 EHT65569:EHT65571 ERP65569:ERP65571 FBL65569:FBL65571 FLH65569:FLH65571 FVD65569:FVD65571 GEZ65569:GEZ65571 GOV65569:GOV65571 GYR65569:GYR65571 HIN65569:HIN65571 HSJ65569:HSJ65571 ICF65569:ICF65571 IMB65569:IMB65571 IVX65569:IVX65571 JFT65569:JFT65571 JPP65569:JPP65571 JZL65569:JZL65571 KJH65569:KJH65571 KTD65569:KTD65571 LCZ65569:LCZ65571 LMV65569:LMV65571 LWR65569:LWR65571 MGN65569:MGN65571 MQJ65569:MQJ65571 NAF65569:NAF65571 NKB65569:NKB65571 NTX65569:NTX65571 ODT65569:ODT65571 ONP65569:ONP65571 OXL65569:OXL65571 PHH65569:PHH65571 PRD65569:PRD65571 QAZ65569:QAZ65571 QKV65569:QKV65571 QUR65569:QUR65571 REN65569:REN65571 ROJ65569:ROJ65571 RYF65569:RYF65571 SIB65569:SIB65571 SRX65569:SRX65571 TBT65569:TBT65571 TLP65569:TLP65571 TVL65569:TVL65571 UFH65569:UFH65571 UPD65569:UPD65571 UYZ65569:UYZ65571 VIV65569:VIV65571 VSR65569:VSR65571 WCN65569:WCN65571 WMJ65569:WMJ65571 WWF65569:WWF65571 X131105:X131107 JT131105:JT131107 TP131105:TP131107 ADL131105:ADL131107 ANH131105:ANH131107 AXD131105:AXD131107 BGZ131105:BGZ131107 BQV131105:BQV131107 CAR131105:CAR131107 CKN131105:CKN131107 CUJ131105:CUJ131107 DEF131105:DEF131107 DOB131105:DOB131107 DXX131105:DXX131107 EHT131105:EHT131107 ERP131105:ERP131107 FBL131105:FBL131107 FLH131105:FLH131107 FVD131105:FVD131107 GEZ131105:GEZ131107 GOV131105:GOV131107 GYR131105:GYR131107 HIN131105:HIN131107 HSJ131105:HSJ131107 ICF131105:ICF131107 IMB131105:IMB131107 IVX131105:IVX131107 JFT131105:JFT131107 JPP131105:JPP131107 JZL131105:JZL131107 KJH131105:KJH131107 KTD131105:KTD131107 LCZ131105:LCZ131107 LMV131105:LMV131107 LWR131105:LWR131107 MGN131105:MGN131107 MQJ131105:MQJ131107 NAF131105:NAF131107 NKB131105:NKB131107 NTX131105:NTX131107 ODT131105:ODT131107 ONP131105:ONP131107 OXL131105:OXL131107 PHH131105:PHH131107 PRD131105:PRD131107 QAZ131105:QAZ131107 QKV131105:QKV131107 QUR131105:QUR131107 REN131105:REN131107 ROJ131105:ROJ131107 RYF131105:RYF131107 SIB131105:SIB131107 SRX131105:SRX131107 TBT131105:TBT131107 TLP131105:TLP131107 TVL131105:TVL131107 UFH131105:UFH131107 UPD131105:UPD131107 UYZ131105:UYZ131107 VIV131105:VIV131107 VSR131105:VSR131107 WCN131105:WCN131107 WMJ131105:WMJ131107 WWF131105:WWF131107 X196641:X196643 JT196641:JT196643 TP196641:TP196643 ADL196641:ADL196643 ANH196641:ANH196643 AXD196641:AXD196643 BGZ196641:BGZ196643 BQV196641:BQV196643 CAR196641:CAR196643 CKN196641:CKN196643 CUJ196641:CUJ196643 DEF196641:DEF196643 DOB196641:DOB196643 DXX196641:DXX196643 EHT196641:EHT196643 ERP196641:ERP196643 FBL196641:FBL196643 FLH196641:FLH196643 FVD196641:FVD196643 GEZ196641:GEZ196643 GOV196641:GOV196643 GYR196641:GYR196643 HIN196641:HIN196643 HSJ196641:HSJ196643 ICF196641:ICF196643 IMB196641:IMB196643 IVX196641:IVX196643 JFT196641:JFT196643 JPP196641:JPP196643 JZL196641:JZL196643 KJH196641:KJH196643 KTD196641:KTD196643 LCZ196641:LCZ196643 LMV196641:LMV196643 LWR196641:LWR196643 MGN196641:MGN196643 MQJ196641:MQJ196643 NAF196641:NAF196643 NKB196641:NKB196643 NTX196641:NTX196643 ODT196641:ODT196643 ONP196641:ONP196643 OXL196641:OXL196643 PHH196641:PHH196643 PRD196641:PRD196643 QAZ196641:QAZ196643 QKV196641:QKV196643 QUR196641:QUR196643 REN196641:REN196643 ROJ196641:ROJ196643 RYF196641:RYF196643 SIB196641:SIB196643 SRX196641:SRX196643 TBT196641:TBT196643 TLP196641:TLP196643 TVL196641:TVL196643 UFH196641:UFH196643 UPD196641:UPD196643 UYZ196641:UYZ196643 VIV196641:VIV196643 VSR196641:VSR196643 WCN196641:WCN196643 WMJ196641:WMJ196643 WWF196641:WWF196643 X262177:X262179 JT262177:JT262179 TP262177:TP262179 ADL262177:ADL262179 ANH262177:ANH262179 AXD262177:AXD262179 BGZ262177:BGZ262179 BQV262177:BQV262179 CAR262177:CAR262179 CKN262177:CKN262179 CUJ262177:CUJ262179 DEF262177:DEF262179 DOB262177:DOB262179 DXX262177:DXX262179 EHT262177:EHT262179 ERP262177:ERP262179 FBL262177:FBL262179 FLH262177:FLH262179 FVD262177:FVD262179 GEZ262177:GEZ262179 GOV262177:GOV262179 GYR262177:GYR262179 HIN262177:HIN262179 HSJ262177:HSJ262179 ICF262177:ICF262179 IMB262177:IMB262179 IVX262177:IVX262179 JFT262177:JFT262179 JPP262177:JPP262179 JZL262177:JZL262179 KJH262177:KJH262179 KTD262177:KTD262179 LCZ262177:LCZ262179 LMV262177:LMV262179 LWR262177:LWR262179 MGN262177:MGN262179 MQJ262177:MQJ262179 NAF262177:NAF262179 NKB262177:NKB262179 NTX262177:NTX262179 ODT262177:ODT262179 ONP262177:ONP262179 OXL262177:OXL262179 PHH262177:PHH262179 PRD262177:PRD262179 QAZ262177:QAZ262179 QKV262177:QKV262179 QUR262177:QUR262179 REN262177:REN262179 ROJ262177:ROJ262179 RYF262177:RYF262179 SIB262177:SIB262179 SRX262177:SRX262179 TBT262177:TBT262179 TLP262177:TLP262179 TVL262177:TVL262179 UFH262177:UFH262179 UPD262177:UPD262179 UYZ262177:UYZ262179 VIV262177:VIV262179 VSR262177:VSR262179 WCN262177:WCN262179 WMJ262177:WMJ262179 WWF262177:WWF262179 X327713:X327715 JT327713:JT327715 TP327713:TP327715 ADL327713:ADL327715 ANH327713:ANH327715 AXD327713:AXD327715 BGZ327713:BGZ327715 BQV327713:BQV327715 CAR327713:CAR327715 CKN327713:CKN327715 CUJ327713:CUJ327715 DEF327713:DEF327715 DOB327713:DOB327715 DXX327713:DXX327715 EHT327713:EHT327715 ERP327713:ERP327715 FBL327713:FBL327715 FLH327713:FLH327715 FVD327713:FVD327715 GEZ327713:GEZ327715 GOV327713:GOV327715 GYR327713:GYR327715 HIN327713:HIN327715 HSJ327713:HSJ327715 ICF327713:ICF327715 IMB327713:IMB327715 IVX327713:IVX327715 JFT327713:JFT327715 JPP327713:JPP327715 JZL327713:JZL327715 KJH327713:KJH327715 KTD327713:KTD327715 LCZ327713:LCZ327715 LMV327713:LMV327715 LWR327713:LWR327715 MGN327713:MGN327715 MQJ327713:MQJ327715 NAF327713:NAF327715 NKB327713:NKB327715 NTX327713:NTX327715 ODT327713:ODT327715 ONP327713:ONP327715 OXL327713:OXL327715 PHH327713:PHH327715 PRD327713:PRD327715 QAZ327713:QAZ327715 QKV327713:QKV327715 QUR327713:QUR327715 REN327713:REN327715 ROJ327713:ROJ327715 RYF327713:RYF327715 SIB327713:SIB327715 SRX327713:SRX327715 TBT327713:TBT327715 TLP327713:TLP327715 TVL327713:TVL327715 UFH327713:UFH327715 UPD327713:UPD327715 UYZ327713:UYZ327715 VIV327713:VIV327715 VSR327713:VSR327715 WCN327713:WCN327715 WMJ327713:WMJ327715 WWF327713:WWF327715 X393249:X393251 JT393249:JT393251 TP393249:TP393251 ADL393249:ADL393251 ANH393249:ANH393251 AXD393249:AXD393251 BGZ393249:BGZ393251 BQV393249:BQV393251 CAR393249:CAR393251 CKN393249:CKN393251 CUJ393249:CUJ393251 DEF393249:DEF393251 DOB393249:DOB393251 DXX393249:DXX393251 EHT393249:EHT393251 ERP393249:ERP393251 FBL393249:FBL393251 FLH393249:FLH393251 FVD393249:FVD393251 GEZ393249:GEZ393251 GOV393249:GOV393251 GYR393249:GYR393251 HIN393249:HIN393251 HSJ393249:HSJ393251 ICF393249:ICF393251 IMB393249:IMB393251 IVX393249:IVX393251 JFT393249:JFT393251 JPP393249:JPP393251 JZL393249:JZL393251 KJH393249:KJH393251 KTD393249:KTD393251 LCZ393249:LCZ393251 LMV393249:LMV393251 LWR393249:LWR393251 MGN393249:MGN393251 MQJ393249:MQJ393251 NAF393249:NAF393251 NKB393249:NKB393251 NTX393249:NTX393251 ODT393249:ODT393251 ONP393249:ONP393251 OXL393249:OXL393251 PHH393249:PHH393251 PRD393249:PRD393251 QAZ393249:QAZ393251 QKV393249:QKV393251 QUR393249:QUR393251 REN393249:REN393251 ROJ393249:ROJ393251 RYF393249:RYF393251 SIB393249:SIB393251 SRX393249:SRX393251 TBT393249:TBT393251 TLP393249:TLP393251 TVL393249:TVL393251 UFH393249:UFH393251 UPD393249:UPD393251 UYZ393249:UYZ393251 VIV393249:VIV393251 VSR393249:VSR393251 WCN393249:WCN393251 WMJ393249:WMJ393251 WWF393249:WWF393251 X458785:X458787 JT458785:JT458787 TP458785:TP458787 ADL458785:ADL458787 ANH458785:ANH458787 AXD458785:AXD458787 BGZ458785:BGZ458787 BQV458785:BQV458787 CAR458785:CAR458787 CKN458785:CKN458787 CUJ458785:CUJ458787 DEF458785:DEF458787 DOB458785:DOB458787 DXX458785:DXX458787 EHT458785:EHT458787 ERP458785:ERP458787 FBL458785:FBL458787 FLH458785:FLH458787 FVD458785:FVD458787 GEZ458785:GEZ458787 GOV458785:GOV458787 GYR458785:GYR458787 HIN458785:HIN458787 HSJ458785:HSJ458787 ICF458785:ICF458787 IMB458785:IMB458787 IVX458785:IVX458787 JFT458785:JFT458787 JPP458785:JPP458787 JZL458785:JZL458787 KJH458785:KJH458787 KTD458785:KTD458787 LCZ458785:LCZ458787 LMV458785:LMV458787 LWR458785:LWR458787 MGN458785:MGN458787 MQJ458785:MQJ458787 NAF458785:NAF458787 NKB458785:NKB458787 NTX458785:NTX458787 ODT458785:ODT458787 ONP458785:ONP458787 OXL458785:OXL458787 PHH458785:PHH458787 PRD458785:PRD458787 QAZ458785:QAZ458787 QKV458785:QKV458787 QUR458785:QUR458787 REN458785:REN458787 ROJ458785:ROJ458787 RYF458785:RYF458787 SIB458785:SIB458787 SRX458785:SRX458787 TBT458785:TBT458787 TLP458785:TLP458787 TVL458785:TVL458787 UFH458785:UFH458787 UPD458785:UPD458787 UYZ458785:UYZ458787 VIV458785:VIV458787 VSR458785:VSR458787 WCN458785:WCN458787 WMJ458785:WMJ458787 WWF458785:WWF458787 X524321:X524323 JT524321:JT524323 TP524321:TP524323 ADL524321:ADL524323 ANH524321:ANH524323 AXD524321:AXD524323 BGZ524321:BGZ524323 BQV524321:BQV524323 CAR524321:CAR524323 CKN524321:CKN524323 CUJ524321:CUJ524323 DEF524321:DEF524323 DOB524321:DOB524323 DXX524321:DXX524323 EHT524321:EHT524323 ERP524321:ERP524323 FBL524321:FBL524323 FLH524321:FLH524323 FVD524321:FVD524323 GEZ524321:GEZ524323 GOV524321:GOV524323 GYR524321:GYR524323 HIN524321:HIN524323 HSJ524321:HSJ524323 ICF524321:ICF524323 IMB524321:IMB524323 IVX524321:IVX524323 JFT524321:JFT524323 JPP524321:JPP524323 JZL524321:JZL524323 KJH524321:KJH524323 KTD524321:KTD524323 LCZ524321:LCZ524323 LMV524321:LMV524323 LWR524321:LWR524323 MGN524321:MGN524323 MQJ524321:MQJ524323 NAF524321:NAF524323 NKB524321:NKB524323 NTX524321:NTX524323 ODT524321:ODT524323 ONP524321:ONP524323 OXL524321:OXL524323 PHH524321:PHH524323 PRD524321:PRD524323 QAZ524321:QAZ524323 QKV524321:QKV524323 QUR524321:QUR524323 REN524321:REN524323 ROJ524321:ROJ524323 RYF524321:RYF524323 SIB524321:SIB524323 SRX524321:SRX524323 TBT524321:TBT524323 TLP524321:TLP524323 TVL524321:TVL524323 UFH524321:UFH524323 UPD524321:UPD524323 UYZ524321:UYZ524323 VIV524321:VIV524323 VSR524321:VSR524323 WCN524321:WCN524323 WMJ524321:WMJ524323 WWF524321:WWF524323 X589857:X589859 JT589857:JT589859 TP589857:TP589859 ADL589857:ADL589859 ANH589857:ANH589859 AXD589857:AXD589859 BGZ589857:BGZ589859 BQV589857:BQV589859 CAR589857:CAR589859 CKN589857:CKN589859 CUJ589857:CUJ589859 DEF589857:DEF589859 DOB589857:DOB589859 DXX589857:DXX589859 EHT589857:EHT589859 ERP589857:ERP589859 FBL589857:FBL589859 FLH589857:FLH589859 FVD589857:FVD589859 GEZ589857:GEZ589859 GOV589857:GOV589859 GYR589857:GYR589859 HIN589857:HIN589859 HSJ589857:HSJ589859 ICF589857:ICF589859 IMB589857:IMB589859 IVX589857:IVX589859 JFT589857:JFT589859 JPP589857:JPP589859 JZL589857:JZL589859 KJH589857:KJH589859 KTD589857:KTD589859 LCZ589857:LCZ589859 LMV589857:LMV589859 LWR589857:LWR589859 MGN589857:MGN589859 MQJ589857:MQJ589859 NAF589857:NAF589859 NKB589857:NKB589859 NTX589857:NTX589859 ODT589857:ODT589859 ONP589857:ONP589859 OXL589857:OXL589859 PHH589857:PHH589859 PRD589857:PRD589859 QAZ589857:QAZ589859 QKV589857:QKV589859 QUR589857:QUR589859 REN589857:REN589859 ROJ589857:ROJ589859 RYF589857:RYF589859 SIB589857:SIB589859 SRX589857:SRX589859 TBT589857:TBT589859 TLP589857:TLP589859 TVL589857:TVL589859 UFH589857:UFH589859 UPD589857:UPD589859 UYZ589857:UYZ589859 VIV589857:VIV589859 VSR589857:VSR589859 WCN589857:WCN589859 WMJ589857:WMJ589859 WWF589857:WWF589859 X655393:X655395 JT655393:JT655395 TP655393:TP655395 ADL655393:ADL655395 ANH655393:ANH655395 AXD655393:AXD655395 BGZ655393:BGZ655395 BQV655393:BQV655395 CAR655393:CAR655395 CKN655393:CKN655395 CUJ655393:CUJ655395 DEF655393:DEF655395 DOB655393:DOB655395 DXX655393:DXX655395 EHT655393:EHT655395 ERP655393:ERP655395 FBL655393:FBL655395 FLH655393:FLH655395 FVD655393:FVD655395 GEZ655393:GEZ655395 GOV655393:GOV655395 GYR655393:GYR655395 HIN655393:HIN655395 HSJ655393:HSJ655395 ICF655393:ICF655395 IMB655393:IMB655395 IVX655393:IVX655395 JFT655393:JFT655395 JPP655393:JPP655395 JZL655393:JZL655395 KJH655393:KJH655395 KTD655393:KTD655395 LCZ655393:LCZ655395 LMV655393:LMV655395 LWR655393:LWR655395 MGN655393:MGN655395 MQJ655393:MQJ655395 NAF655393:NAF655395 NKB655393:NKB655395 NTX655393:NTX655395 ODT655393:ODT655395 ONP655393:ONP655395 OXL655393:OXL655395 PHH655393:PHH655395 PRD655393:PRD655395 QAZ655393:QAZ655395 QKV655393:QKV655395 QUR655393:QUR655395 REN655393:REN655395 ROJ655393:ROJ655395 RYF655393:RYF655395 SIB655393:SIB655395 SRX655393:SRX655395 TBT655393:TBT655395 TLP655393:TLP655395 TVL655393:TVL655395 UFH655393:UFH655395 UPD655393:UPD655395 UYZ655393:UYZ655395 VIV655393:VIV655395 VSR655393:VSR655395 WCN655393:WCN655395 WMJ655393:WMJ655395 WWF655393:WWF655395 X720929:X720931 JT720929:JT720931 TP720929:TP720931 ADL720929:ADL720931 ANH720929:ANH720931 AXD720929:AXD720931 BGZ720929:BGZ720931 BQV720929:BQV720931 CAR720929:CAR720931 CKN720929:CKN720931 CUJ720929:CUJ720931 DEF720929:DEF720931 DOB720929:DOB720931 DXX720929:DXX720931 EHT720929:EHT720931 ERP720929:ERP720931 FBL720929:FBL720931 FLH720929:FLH720931 FVD720929:FVD720931 GEZ720929:GEZ720931 GOV720929:GOV720931 GYR720929:GYR720931 HIN720929:HIN720931 HSJ720929:HSJ720931 ICF720929:ICF720931 IMB720929:IMB720931 IVX720929:IVX720931 JFT720929:JFT720931 JPP720929:JPP720931 JZL720929:JZL720931 KJH720929:KJH720931 KTD720929:KTD720931 LCZ720929:LCZ720931 LMV720929:LMV720931 LWR720929:LWR720931 MGN720929:MGN720931 MQJ720929:MQJ720931 NAF720929:NAF720931 NKB720929:NKB720931 NTX720929:NTX720931 ODT720929:ODT720931 ONP720929:ONP720931 OXL720929:OXL720931 PHH720929:PHH720931 PRD720929:PRD720931 QAZ720929:QAZ720931 QKV720929:QKV720931 QUR720929:QUR720931 REN720929:REN720931 ROJ720929:ROJ720931 RYF720929:RYF720931 SIB720929:SIB720931 SRX720929:SRX720931 TBT720929:TBT720931 TLP720929:TLP720931 TVL720929:TVL720931 UFH720929:UFH720931 UPD720929:UPD720931 UYZ720929:UYZ720931 VIV720929:VIV720931 VSR720929:VSR720931 WCN720929:WCN720931 WMJ720929:WMJ720931 WWF720929:WWF720931 X786465:X786467 JT786465:JT786467 TP786465:TP786467 ADL786465:ADL786467 ANH786465:ANH786467 AXD786465:AXD786467 BGZ786465:BGZ786467 BQV786465:BQV786467 CAR786465:CAR786467 CKN786465:CKN786467 CUJ786465:CUJ786467 DEF786465:DEF786467 DOB786465:DOB786467 DXX786465:DXX786467 EHT786465:EHT786467 ERP786465:ERP786467 FBL786465:FBL786467 FLH786465:FLH786467 FVD786465:FVD786467 GEZ786465:GEZ786467 GOV786465:GOV786467 GYR786465:GYR786467 HIN786465:HIN786467 HSJ786465:HSJ786467 ICF786465:ICF786467 IMB786465:IMB786467 IVX786465:IVX786467 JFT786465:JFT786467 JPP786465:JPP786467 JZL786465:JZL786467 KJH786465:KJH786467 KTD786465:KTD786467 LCZ786465:LCZ786467 LMV786465:LMV786467 LWR786465:LWR786467 MGN786465:MGN786467 MQJ786465:MQJ786467 NAF786465:NAF786467 NKB786465:NKB786467 NTX786465:NTX786467 ODT786465:ODT786467 ONP786465:ONP786467 OXL786465:OXL786467 PHH786465:PHH786467 PRD786465:PRD786467 QAZ786465:QAZ786467 QKV786465:QKV786467 QUR786465:QUR786467 REN786465:REN786467 ROJ786465:ROJ786467 RYF786465:RYF786467 SIB786465:SIB786467 SRX786465:SRX786467 TBT786465:TBT786467 TLP786465:TLP786467 TVL786465:TVL786467 UFH786465:UFH786467 UPD786465:UPD786467 UYZ786465:UYZ786467 VIV786465:VIV786467 VSR786465:VSR786467 WCN786465:WCN786467 WMJ786465:WMJ786467 WWF786465:WWF786467 X852001:X852003 JT852001:JT852003 TP852001:TP852003 ADL852001:ADL852003 ANH852001:ANH852003 AXD852001:AXD852003 BGZ852001:BGZ852003 BQV852001:BQV852003 CAR852001:CAR852003 CKN852001:CKN852003 CUJ852001:CUJ852003 DEF852001:DEF852003 DOB852001:DOB852003 DXX852001:DXX852003 EHT852001:EHT852003 ERP852001:ERP852003 FBL852001:FBL852003 FLH852001:FLH852003 FVD852001:FVD852003 GEZ852001:GEZ852003 GOV852001:GOV852003 GYR852001:GYR852003 HIN852001:HIN852003 HSJ852001:HSJ852003 ICF852001:ICF852003 IMB852001:IMB852003 IVX852001:IVX852003 JFT852001:JFT852003 JPP852001:JPP852003 JZL852001:JZL852003 KJH852001:KJH852003 KTD852001:KTD852003 LCZ852001:LCZ852003 LMV852001:LMV852003 LWR852001:LWR852003 MGN852001:MGN852003 MQJ852001:MQJ852003 NAF852001:NAF852003 NKB852001:NKB852003 NTX852001:NTX852003 ODT852001:ODT852003 ONP852001:ONP852003 OXL852001:OXL852003 PHH852001:PHH852003 PRD852001:PRD852003 QAZ852001:QAZ852003 QKV852001:QKV852003 QUR852001:QUR852003 REN852001:REN852003 ROJ852001:ROJ852003 RYF852001:RYF852003 SIB852001:SIB852003 SRX852001:SRX852003 TBT852001:TBT852003 TLP852001:TLP852003 TVL852001:TVL852003 UFH852001:UFH852003 UPD852001:UPD852003 UYZ852001:UYZ852003 VIV852001:VIV852003 VSR852001:VSR852003 WCN852001:WCN852003 WMJ852001:WMJ852003 WWF852001:WWF852003 X917537:X917539 JT917537:JT917539 TP917537:TP917539 ADL917537:ADL917539 ANH917537:ANH917539 AXD917537:AXD917539 BGZ917537:BGZ917539 BQV917537:BQV917539 CAR917537:CAR917539 CKN917537:CKN917539 CUJ917537:CUJ917539 DEF917537:DEF917539 DOB917537:DOB917539 DXX917537:DXX917539 EHT917537:EHT917539 ERP917537:ERP917539 FBL917537:FBL917539 FLH917537:FLH917539 FVD917537:FVD917539 GEZ917537:GEZ917539 GOV917537:GOV917539 GYR917537:GYR917539 HIN917537:HIN917539 HSJ917537:HSJ917539 ICF917537:ICF917539 IMB917537:IMB917539 IVX917537:IVX917539 JFT917537:JFT917539 JPP917537:JPP917539 JZL917537:JZL917539 KJH917537:KJH917539 KTD917537:KTD917539 LCZ917537:LCZ917539 LMV917537:LMV917539 LWR917537:LWR917539 MGN917537:MGN917539 MQJ917537:MQJ917539 NAF917537:NAF917539 NKB917537:NKB917539 NTX917537:NTX917539 ODT917537:ODT917539 ONP917537:ONP917539 OXL917537:OXL917539 PHH917537:PHH917539 PRD917537:PRD917539 QAZ917537:QAZ917539 QKV917537:QKV917539 QUR917537:QUR917539 REN917537:REN917539 ROJ917537:ROJ917539 RYF917537:RYF917539 SIB917537:SIB917539 SRX917537:SRX917539 TBT917537:TBT917539 TLP917537:TLP917539 TVL917537:TVL917539 UFH917537:UFH917539 UPD917537:UPD917539 UYZ917537:UYZ917539 VIV917537:VIV917539 VSR917537:VSR917539 WCN917537:WCN917539 WMJ917537:WMJ917539 WWF917537:WWF917539 X983073:X983075 JT983073:JT983075 TP983073:TP983075 ADL983073:ADL983075 ANH983073:ANH983075 AXD983073:AXD983075 BGZ983073:BGZ983075 BQV983073:BQV983075 CAR983073:CAR983075 CKN983073:CKN983075 CUJ983073:CUJ983075 DEF983073:DEF983075 DOB983073:DOB983075 DXX983073:DXX983075 EHT983073:EHT983075 ERP983073:ERP983075 FBL983073:FBL983075 FLH983073:FLH983075 FVD983073:FVD983075 GEZ983073:GEZ983075 GOV983073:GOV983075 GYR983073:GYR983075 HIN983073:HIN983075 HSJ983073:HSJ983075 ICF983073:ICF983075 IMB983073:IMB983075 IVX983073:IVX983075 JFT983073:JFT983075 JPP983073:JPP983075 JZL983073:JZL983075 KJH983073:KJH983075 KTD983073:KTD983075 LCZ983073:LCZ983075 LMV983073:LMV983075 LWR983073:LWR983075 MGN983073:MGN983075 MQJ983073:MQJ983075 NAF983073:NAF983075 NKB983073:NKB983075 NTX983073:NTX983075 ODT983073:ODT983075 ONP983073:ONP983075 OXL983073:OXL983075 PHH983073:PHH983075 PRD983073:PRD983075 QAZ983073:QAZ983075 QKV983073:QKV983075 QUR983073:QUR983075 REN983073:REN983075 ROJ983073:ROJ983075 RYF983073:RYF983075 SIB983073:SIB983075 SRX983073:SRX983075 TBT983073:TBT983075 TLP983073:TLP983075 TVL983073:TVL983075 UFH983073:UFH983075 UPD983073:UPD983075 UYZ983073:UYZ983075 VIV983073:VIV983075 VSR983073:VSR983075 WCN983073:WCN983075 WMJ983073:WMJ983075 WWF983073:WWF983075 X22:X25 JT22:JT25 TP22:TP25 ADL22:ADL25 ANH22:ANH25 AXD22:AXD25 BGZ22:BGZ25 BQV22:BQV25 CAR22:CAR25 CKN22:CKN25 CUJ22:CUJ25 DEF22:DEF25 DOB22:DOB25 DXX22:DXX25 EHT22:EHT25 ERP22:ERP25 FBL22:FBL25 FLH22:FLH25 FVD22:FVD25 GEZ22:GEZ25 GOV22:GOV25 GYR22:GYR25 HIN22:HIN25 HSJ22:HSJ25 ICF22:ICF25 IMB22:IMB25 IVX22:IVX25 JFT22:JFT25 JPP22:JPP25 JZL22:JZL25 KJH22:KJH25 KTD22:KTD25 LCZ22:LCZ25 LMV22:LMV25 LWR22:LWR25 MGN22:MGN25 MQJ22:MQJ25 NAF22:NAF25 NKB22:NKB25 NTX22:NTX25 ODT22:ODT25 ONP22:ONP25 OXL22:OXL25 PHH22:PHH25 PRD22:PRD25 QAZ22:QAZ25 QKV22:QKV25 QUR22:QUR25 REN22:REN25 ROJ22:ROJ25 RYF22:RYF25 SIB22:SIB25 SRX22:SRX25 TBT22:TBT25 TLP22:TLP25 TVL22:TVL25 UFH22:UFH25 UPD22:UPD25 UYZ22:UYZ25 VIV22:VIV25 VSR22:VSR25 WCN22:WCN25 WMJ22:WMJ25 WWF22:WWF25 X65556:X65559 JT65556:JT65559 TP65556:TP65559 ADL65556:ADL65559 ANH65556:ANH65559 AXD65556:AXD65559 BGZ65556:BGZ65559 BQV65556:BQV65559 CAR65556:CAR65559 CKN65556:CKN65559 CUJ65556:CUJ65559 DEF65556:DEF65559 DOB65556:DOB65559 DXX65556:DXX65559 EHT65556:EHT65559 ERP65556:ERP65559 FBL65556:FBL65559 FLH65556:FLH65559 FVD65556:FVD65559 GEZ65556:GEZ65559 GOV65556:GOV65559 GYR65556:GYR65559 HIN65556:HIN65559 HSJ65556:HSJ65559 ICF65556:ICF65559 IMB65556:IMB65559 IVX65556:IVX65559 JFT65556:JFT65559 JPP65556:JPP65559 JZL65556:JZL65559 KJH65556:KJH65559 KTD65556:KTD65559 LCZ65556:LCZ65559 LMV65556:LMV65559 LWR65556:LWR65559 MGN65556:MGN65559 MQJ65556:MQJ65559 NAF65556:NAF65559 NKB65556:NKB65559 NTX65556:NTX65559 ODT65556:ODT65559 ONP65556:ONP65559 OXL65556:OXL65559 PHH65556:PHH65559 PRD65556:PRD65559 QAZ65556:QAZ65559 QKV65556:QKV65559 QUR65556:QUR65559 REN65556:REN65559 ROJ65556:ROJ65559 RYF65556:RYF65559 SIB65556:SIB65559 SRX65556:SRX65559 TBT65556:TBT65559 TLP65556:TLP65559 TVL65556:TVL65559 UFH65556:UFH65559 UPD65556:UPD65559 UYZ65556:UYZ65559 VIV65556:VIV65559 VSR65556:VSR65559 WCN65556:WCN65559 WMJ65556:WMJ65559 WWF65556:WWF65559 X131092:X131095 JT131092:JT131095 TP131092:TP131095 ADL131092:ADL131095 ANH131092:ANH131095 AXD131092:AXD131095 BGZ131092:BGZ131095 BQV131092:BQV131095 CAR131092:CAR131095 CKN131092:CKN131095 CUJ131092:CUJ131095 DEF131092:DEF131095 DOB131092:DOB131095 DXX131092:DXX131095 EHT131092:EHT131095 ERP131092:ERP131095 FBL131092:FBL131095 FLH131092:FLH131095 FVD131092:FVD131095 GEZ131092:GEZ131095 GOV131092:GOV131095 GYR131092:GYR131095 HIN131092:HIN131095 HSJ131092:HSJ131095 ICF131092:ICF131095 IMB131092:IMB131095 IVX131092:IVX131095 JFT131092:JFT131095 JPP131092:JPP131095 JZL131092:JZL131095 KJH131092:KJH131095 KTD131092:KTD131095 LCZ131092:LCZ131095 LMV131092:LMV131095 LWR131092:LWR131095 MGN131092:MGN131095 MQJ131092:MQJ131095 NAF131092:NAF131095 NKB131092:NKB131095 NTX131092:NTX131095 ODT131092:ODT131095 ONP131092:ONP131095 OXL131092:OXL131095 PHH131092:PHH131095 PRD131092:PRD131095 QAZ131092:QAZ131095 QKV131092:QKV131095 QUR131092:QUR131095 REN131092:REN131095 ROJ131092:ROJ131095 RYF131092:RYF131095 SIB131092:SIB131095 SRX131092:SRX131095 TBT131092:TBT131095 TLP131092:TLP131095 TVL131092:TVL131095 UFH131092:UFH131095 UPD131092:UPD131095 UYZ131092:UYZ131095 VIV131092:VIV131095 VSR131092:VSR131095 WCN131092:WCN131095 WMJ131092:WMJ131095 WWF131092:WWF131095 X196628:X196631 JT196628:JT196631 TP196628:TP196631 ADL196628:ADL196631 ANH196628:ANH196631 AXD196628:AXD196631 BGZ196628:BGZ196631 BQV196628:BQV196631 CAR196628:CAR196631 CKN196628:CKN196631 CUJ196628:CUJ196631 DEF196628:DEF196631 DOB196628:DOB196631 DXX196628:DXX196631 EHT196628:EHT196631 ERP196628:ERP196631 FBL196628:FBL196631 FLH196628:FLH196631 FVD196628:FVD196631 GEZ196628:GEZ196631 GOV196628:GOV196631 GYR196628:GYR196631 HIN196628:HIN196631 HSJ196628:HSJ196631 ICF196628:ICF196631 IMB196628:IMB196631 IVX196628:IVX196631 JFT196628:JFT196631 JPP196628:JPP196631 JZL196628:JZL196631 KJH196628:KJH196631 KTD196628:KTD196631 LCZ196628:LCZ196631 LMV196628:LMV196631 LWR196628:LWR196631 MGN196628:MGN196631 MQJ196628:MQJ196631 NAF196628:NAF196631 NKB196628:NKB196631 NTX196628:NTX196631 ODT196628:ODT196631 ONP196628:ONP196631 OXL196628:OXL196631 PHH196628:PHH196631 PRD196628:PRD196631 QAZ196628:QAZ196631 QKV196628:QKV196631 QUR196628:QUR196631 REN196628:REN196631 ROJ196628:ROJ196631 RYF196628:RYF196631 SIB196628:SIB196631 SRX196628:SRX196631 TBT196628:TBT196631 TLP196628:TLP196631 TVL196628:TVL196631 UFH196628:UFH196631 UPD196628:UPD196631 UYZ196628:UYZ196631 VIV196628:VIV196631 VSR196628:VSR196631 WCN196628:WCN196631 WMJ196628:WMJ196631 WWF196628:WWF196631 X262164:X262167 JT262164:JT262167 TP262164:TP262167 ADL262164:ADL262167 ANH262164:ANH262167 AXD262164:AXD262167 BGZ262164:BGZ262167 BQV262164:BQV262167 CAR262164:CAR262167 CKN262164:CKN262167 CUJ262164:CUJ262167 DEF262164:DEF262167 DOB262164:DOB262167 DXX262164:DXX262167 EHT262164:EHT262167 ERP262164:ERP262167 FBL262164:FBL262167 FLH262164:FLH262167 FVD262164:FVD262167 GEZ262164:GEZ262167 GOV262164:GOV262167 GYR262164:GYR262167 HIN262164:HIN262167 HSJ262164:HSJ262167 ICF262164:ICF262167 IMB262164:IMB262167 IVX262164:IVX262167 JFT262164:JFT262167 JPP262164:JPP262167 JZL262164:JZL262167 KJH262164:KJH262167 KTD262164:KTD262167 LCZ262164:LCZ262167 LMV262164:LMV262167 LWR262164:LWR262167 MGN262164:MGN262167 MQJ262164:MQJ262167 NAF262164:NAF262167 NKB262164:NKB262167 NTX262164:NTX262167 ODT262164:ODT262167 ONP262164:ONP262167 OXL262164:OXL262167 PHH262164:PHH262167 PRD262164:PRD262167 QAZ262164:QAZ262167 QKV262164:QKV262167 QUR262164:QUR262167 REN262164:REN262167 ROJ262164:ROJ262167 RYF262164:RYF262167 SIB262164:SIB262167 SRX262164:SRX262167 TBT262164:TBT262167 TLP262164:TLP262167 TVL262164:TVL262167 UFH262164:UFH262167 UPD262164:UPD262167 UYZ262164:UYZ262167 VIV262164:VIV262167 VSR262164:VSR262167 WCN262164:WCN262167 WMJ262164:WMJ262167 WWF262164:WWF262167 X327700:X327703 JT327700:JT327703 TP327700:TP327703 ADL327700:ADL327703 ANH327700:ANH327703 AXD327700:AXD327703 BGZ327700:BGZ327703 BQV327700:BQV327703 CAR327700:CAR327703 CKN327700:CKN327703 CUJ327700:CUJ327703 DEF327700:DEF327703 DOB327700:DOB327703 DXX327700:DXX327703 EHT327700:EHT327703 ERP327700:ERP327703 FBL327700:FBL327703 FLH327700:FLH327703 FVD327700:FVD327703 GEZ327700:GEZ327703 GOV327700:GOV327703 GYR327700:GYR327703 HIN327700:HIN327703 HSJ327700:HSJ327703 ICF327700:ICF327703 IMB327700:IMB327703 IVX327700:IVX327703 JFT327700:JFT327703 JPP327700:JPP327703 JZL327700:JZL327703 KJH327700:KJH327703 KTD327700:KTD327703 LCZ327700:LCZ327703 LMV327700:LMV327703 LWR327700:LWR327703 MGN327700:MGN327703 MQJ327700:MQJ327703 NAF327700:NAF327703 NKB327700:NKB327703 NTX327700:NTX327703 ODT327700:ODT327703 ONP327700:ONP327703 OXL327700:OXL327703 PHH327700:PHH327703 PRD327700:PRD327703 QAZ327700:QAZ327703 QKV327700:QKV327703 QUR327700:QUR327703 REN327700:REN327703 ROJ327700:ROJ327703 RYF327700:RYF327703 SIB327700:SIB327703 SRX327700:SRX327703 TBT327700:TBT327703 TLP327700:TLP327703 TVL327700:TVL327703 UFH327700:UFH327703 UPD327700:UPD327703 UYZ327700:UYZ327703 VIV327700:VIV327703 VSR327700:VSR327703 WCN327700:WCN327703 WMJ327700:WMJ327703 WWF327700:WWF327703 X393236:X393239 JT393236:JT393239 TP393236:TP393239 ADL393236:ADL393239 ANH393236:ANH393239 AXD393236:AXD393239 BGZ393236:BGZ393239 BQV393236:BQV393239 CAR393236:CAR393239 CKN393236:CKN393239 CUJ393236:CUJ393239 DEF393236:DEF393239 DOB393236:DOB393239 DXX393236:DXX393239 EHT393236:EHT393239 ERP393236:ERP393239 FBL393236:FBL393239 FLH393236:FLH393239 FVD393236:FVD393239 GEZ393236:GEZ393239 GOV393236:GOV393239 GYR393236:GYR393239 HIN393236:HIN393239 HSJ393236:HSJ393239 ICF393236:ICF393239 IMB393236:IMB393239 IVX393236:IVX393239 JFT393236:JFT393239 JPP393236:JPP393239 JZL393236:JZL393239 KJH393236:KJH393239 KTD393236:KTD393239 LCZ393236:LCZ393239 LMV393236:LMV393239 LWR393236:LWR393239 MGN393236:MGN393239 MQJ393236:MQJ393239 NAF393236:NAF393239 NKB393236:NKB393239 NTX393236:NTX393239 ODT393236:ODT393239 ONP393236:ONP393239 OXL393236:OXL393239 PHH393236:PHH393239 PRD393236:PRD393239 QAZ393236:QAZ393239 QKV393236:QKV393239 QUR393236:QUR393239 REN393236:REN393239 ROJ393236:ROJ393239 RYF393236:RYF393239 SIB393236:SIB393239 SRX393236:SRX393239 TBT393236:TBT393239 TLP393236:TLP393239 TVL393236:TVL393239 UFH393236:UFH393239 UPD393236:UPD393239 UYZ393236:UYZ393239 VIV393236:VIV393239 VSR393236:VSR393239 WCN393236:WCN393239 WMJ393236:WMJ393239 WWF393236:WWF393239 X458772:X458775 JT458772:JT458775 TP458772:TP458775 ADL458772:ADL458775 ANH458772:ANH458775 AXD458772:AXD458775 BGZ458772:BGZ458775 BQV458772:BQV458775 CAR458772:CAR458775 CKN458772:CKN458775 CUJ458772:CUJ458775 DEF458772:DEF458775 DOB458772:DOB458775 DXX458772:DXX458775 EHT458772:EHT458775 ERP458772:ERP458775 FBL458772:FBL458775 FLH458772:FLH458775 FVD458772:FVD458775 GEZ458772:GEZ458775 GOV458772:GOV458775 GYR458772:GYR458775 HIN458772:HIN458775 HSJ458772:HSJ458775 ICF458772:ICF458775 IMB458772:IMB458775 IVX458772:IVX458775 JFT458772:JFT458775 JPP458772:JPP458775 JZL458772:JZL458775 KJH458772:KJH458775 KTD458772:KTD458775 LCZ458772:LCZ458775 LMV458772:LMV458775 LWR458772:LWR458775 MGN458772:MGN458775 MQJ458772:MQJ458775 NAF458772:NAF458775 NKB458772:NKB458775 NTX458772:NTX458775 ODT458772:ODT458775 ONP458772:ONP458775 OXL458772:OXL458775 PHH458772:PHH458775 PRD458772:PRD458775 QAZ458772:QAZ458775 QKV458772:QKV458775 QUR458772:QUR458775 REN458772:REN458775 ROJ458772:ROJ458775 RYF458772:RYF458775 SIB458772:SIB458775 SRX458772:SRX458775 TBT458772:TBT458775 TLP458772:TLP458775 TVL458772:TVL458775 UFH458772:UFH458775 UPD458772:UPD458775 UYZ458772:UYZ458775 VIV458772:VIV458775 VSR458772:VSR458775 WCN458772:WCN458775 WMJ458772:WMJ458775 WWF458772:WWF458775 X524308:X524311 JT524308:JT524311 TP524308:TP524311 ADL524308:ADL524311 ANH524308:ANH524311 AXD524308:AXD524311 BGZ524308:BGZ524311 BQV524308:BQV524311 CAR524308:CAR524311 CKN524308:CKN524311 CUJ524308:CUJ524311 DEF524308:DEF524311 DOB524308:DOB524311 DXX524308:DXX524311 EHT524308:EHT524311 ERP524308:ERP524311 FBL524308:FBL524311 FLH524308:FLH524311 FVD524308:FVD524311 GEZ524308:GEZ524311 GOV524308:GOV524311 GYR524308:GYR524311 HIN524308:HIN524311 HSJ524308:HSJ524311 ICF524308:ICF524311 IMB524308:IMB524311 IVX524308:IVX524311 JFT524308:JFT524311 JPP524308:JPP524311 JZL524308:JZL524311 KJH524308:KJH524311 KTD524308:KTD524311 LCZ524308:LCZ524311 LMV524308:LMV524311 LWR524308:LWR524311 MGN524308:MGN524311 MQJ524308:MQJ524311 NAF524308:NAF524311 NKB524308:NKB524311 NTX524308:NTX524311 ODT524308:ODT524311 ONP524308:ONP524311 OXL524308:OXL524311 PHH524308:PHH524311 PRD524308:PRD524311 QAZ524308:QAZ524311 QKV524308:QKV524311 QUR524308:QUR524311 REN524308:REN524311 ROJ524308:ROJ524311 RYF524308:RYF524311 SIB524308:SIB524311 SRX524308:SRX524311 TBT524308:TBT524311 TLP524308:TLP524311 TVL524308:TVL524311 UFH524308:UFH524311 UPD524308:UPD524311 UYZ524308:UYZ524311 VIV524308:VIV524311 VSR524308:VSR524311 WCN524308:WCN524311 WMJ524308:WMJ524311 WWF524308:WWF524311 X589844:X589847 JT589844:JT589847 TP589844:TP589847 ADL589844:ADL589847 ANH589844:ANH589847 AXD589844:AXD589847 BGZ589844:BGZ589847 BQV589844:BQV589847 CAR589844:CAR589847 CKN589844:CKN589847 CUJ589844:CUJ589847 DEF589844:DEF589847 DOB589844:DOB589847 DXX589844:DXX589847 EHT589844:EHT589847 ERP589844:ERP589847 FBL589844:FBL589847 FLH589844:FLH589847 FVD589844:FVD589847 GEZ589844:GEZ589847 GOV589844:GOV589847 GYR589844:GYR589847 HIN589844:HIN589847 HSJ589844:HSJ589847 ICF589844:ICF589847 IMB589844:IMB589847 IVX589844:IVX589847 JFT589844:JFT589847 JPP589844:JPP589847 JZL589844:JZL589847 KJH589844:KJH589847 KTD589844:KTD589847 LCZ589844:LCZ589847 LMV589844:LMV589847 LWR589844:LWR589847 MGN589844:MGN589847 MQJ589844:MQJ589847 NAF589844:NAF589847 NKB589844:NKB589847 NTX589844:NTX589847 ODT589844:ODT589847 ONP589844:ONP589847 OXL589844:OXL589847 PHH589844:PHH589847 PRD589844:PRD589847 QAZ589844:QAZ589847 QKV589844:QKV589847 QUR589844:QUR589847 REN589844:REN589847 ROJ589844:ROJ589847 RYF589844:RYF589847 SIB589844:SIB589847 SRX589844:SRX589847 TBT589844:TBT589847 TLP589844:TLP589847 TVL589844:TVL589847 UFH589844:UFH589847 UPD589844:UPD589847 UYZ589844:UYZ589847 VIV589844:VIV589847 VSR589844:VSR589847 WCN589844:WCN589847 WMJ589844:WMJ589847 WWF589844:WWF589847 X655380:X655383 JT655380:JT655383 TP655380:TP655383 ADL655380:ADL655383 ANH655380:ANH655383 AXD655380:AXD655383 BGZ655380:BGZ655383 BQV655380:BQV655383 CAR655380:CAR655383 CKN655380:CKN655383 CUJ655380:CUJ655383 DEF655380:DEF655383 DOB655380:DOB655383 DXX655380:DXX655383 EHT655380:EHT655383 ERP655380:ERP655383 FBL655380:FBL655383 FLH655380:FLH655383 FVD655380:FVD655383 GEZ655380:GEZ655383 GOV655380:GOV655383 GYR655380:GYR655383 HIN655380:HIN655383 HSJ655380:HSJ655383 ICF655380:ICF655383 IMB655380:IMB655383 IVX655380:IVX655383 JFT655380:JFT655383 JPP655380:JPP655383 JZL655380:JZL655383 KJH655380:KJH655383 KTD655380:KTD655383 LCZ655380:LCZ655383 LMV655380:LMV655383 LWR655380:LWR655383 MGN655380:MGN655383 MQJ655380:MQJ655383 NAF655380:NAF655383 NKB655380:NKB655383 NTX655380:NTX655383 ODT655380:ODT655383 ONP655380:ONP655383 OXL655380:OXL655383 PHH655380:PHH655383 PRD655380:PRD655383 QAZ655380:QAZ655383 QKV655380:QKV655383 QUR655380:QUR655383 REN655380:REN655383 ROJ655380:ROJ655383 RYF655380:RYF655383 SIB655380:SIB655383 SRX655380:SRX655383 TBT655380:TBT655383 TLP655380:TLP655383 TVL655380:TVL655383 UFH655380:UFH655383 UPD655380:UPD655383 UYZ655380:UYZ655383 VIV655380:VIV655383 VSR655380:VSR655383 WCN655380:WCN655383 WMJ655380:WMJ655383 WWF655380:WWF655383 X720916:X720919 JT720916:JT720919 TP720916:TP720919 ADL720916:ADL720919 ANH720916:ANH720919 AXD720916:AXD720919 BGZ720916:BGZ720919 BQV720916:BQV720919 CAR720916:CAR720919 CKN720916:CKN720919 CUJ720916:CUJ720919 DEF720916:DEF720919 DOB720916:DOB720919 DXX720916:DXX720919 EHT720916:EHT720919 ERP720916:ERP720919 FBL720916:FBL720919 FLH720916:FLH720919 FVD720916:FVD720919 GEZ720916:GEZ720919 GOV720916:GOV720919 GYR720916:GYR720919 HIN720916:HIN720919 HSJ720916:HSJ720919 ICF720916:ICF720919 IMB720916:IMB720919 IVX720916:IVX720919 JFT720916:JFT720919 JPP720916:JPP720919 JZL720916:JZL720919 KJH720916:KJH720919 KTD720916:KTD720919 LCZ720916:LCZ720919 LMV720916:LMV720919 LWR720916:LWR720919 MGN720916:MGN720919 MQJ720916:MQJ720919 NAF720916:NAF720919 NKB720916:NKB720919 NTX720916:NTX720919 ODT720916:ODT720919 ONP720916:ONP720919 OXL720916:OXL720919 PHH720916:PHH720919 PRD720916:PRD720919 QAZ720916:QAZ720919 QKV720916:QKV720919 QUR720916:QUR720919 REN720916:REN720919 ROJ720916:ROJ720919 RYF720916:RYF720919 SIB720916:SIB720919 SRX720916:SRX720919 TBT720916:TBT720919 TLP720916:TLP720919 TVL720916:TVL720919 UFH720916:UFH720919 UPD720916:UPD720919 UYZ720916:UYZ720919 VIV720916:VIV720919 VSR720916:VSR720919 WCN720916:WCN720919 WMJ720916:WMJ720919 WWF720916:WWF720919 X786452:X786455 JT786452:JT786455 TP786452:TP786455 ADL786452:ADL786455 ANH786452:ANH786455 AXD786452:AXD786455 BGZ786452:BGZ786455 BQV786452:BQV786455 CAR786452:CAR786455 CKN786452:CKN786455 CUJ786452:CUJ786455 DEF786452:DEF786455 DOB786452:DOB786455 DXX786452:DXX786455 EHT786452:EHT786455 ERP786452:ERP786455 FBL786452:FBL786455 FLH786452:FLH786455 FVD786452:FVD786455 GEZ786452:GEZ786455 GOV786452:GOV786455 GYR786452:GYR786455 HIN786452:HIN786455 HSJ786452:HSJ786455 ICF786452:ICF786455 IMB786452:IMB786455 IVX786452:IVX786455 JFT786452:JFT786455 JPP786452:JPP786455 JZL786452:JZL786455 KJH786452:KJH786455 KTD786452:KTD786455 LCZ786452:LCZ786455 LMV786452:LMV786455 LWR786452:LWR786455 MGN786452:MGN786455 MQJ786452:MQJ786455 NAF786452:NAF786455 NKB786452:NKB786455 NTX786452:NTX786455 ODT786452:ODT786455 ONP786452:ONP786455 OXL786452:OXL786455 PHH786452:PHH786455 PRD786452:PRD786455 QAZ786452:QAZ786455 QKV786452:QKV786455 QUR786452:QUR786455 REN786452:REN786455 ROJ786452:ROJ786455 RYF786452:RYF786455 SIB786452:SIB786455 SRX786452:SRX786455 TBT786452:TBT786455 TLP786452:TLP786455 TVL786452:TVL786455 UFH786452:UFH786455 UPD786452:UPD786455 UYZ786452:UYZ786455 VIV786452:VIV786455 VSR786452:VSR786455 WCN786452:WCN786455 WMJ786452:WMJ786455 WWF786452:WWF786455 X851988:X851991 JT851988:JT851991 TP851988:TP851991 ADL851988:ADL851991 ANH851988:ANH851991 AXD851988:AXD851991 BGZ851988:BGZ851991 BQV851988:BQV851991 CAR851988:CAR851991 CKN851988:CKN851991 CUJ851988:CUJ851991 DEF851988:DEF851991 DOB851988:DOB851991 DXX851988:DXX851991 EHT851988:EHT851991 ERP851988:ERP851991 FBL851988:FBL851991 FLH851988:FLH851991 FVD851988:FVD851991 GEZ851988:GEZ851991 GOV851988:GOV851991 GYR851988:GYR851991 HIN851988:HIN851991 HSJ851988:HSJ851991 ICF851988:ICF851991 IMB851988:IMB851991 IVX851988:IVX851991 JFT851988:JFT851991 JPP851988:JPP851991 JZL851988:JZL851991 KJH851988:KJH851991 KTD851988:KTD851991 LCZ851988:LCZ851991 LMV851988:LMV851991 LWR851988:LWR851991 MGN851988:MGN851991 MQJ851988:MQJ851991 NAF851988:NAF851991 NKB851988:NKB851991 NTX851988:NTX851991 ODT851988:ODT851991 ONP851988:ONP851991 OXL851988:OXL851991 PHH851988:PHH851991 PRD851988:PRD851991 QAZ851988:QAZ851991 QKV851988:QKV851991 QUR851988:QUR851991 REN851988:REN851991 ROJ851988:ROJ851991 RYF851988:RYF851991 SIB851988:SIB851991 SRX851988:SRX851991 TBT851988:TBT851991 TLP851988:TLP851991 TVL851988:TVL851991 UFH851988:UFH851991 UPD851988:UPD851991 UYZ851988:UYZ851991 VIV851988:VIV851991 VSR851988:VSR851991 WCN851988:WCN851991 WMJ851988:WMJ851991 WWF851988:WWF851991 X917524:X917527 JT917524:JT917527 TP917524:TP917527 ADL917524:ADL917527 ANH917524:ANH917527 AXD917524:AXD917527 BGZ917524:BGZ917527 BQV917524:BQV917527 CAR917524:CAR917527 CKN917524:CKN917527 CUJ917524:CUJ917527 DEF917524:DEF917527 DOB917524:DOB917527 DXX917524:DXX917527 EHT917524:EHT917527 ERP917524:ERP917527 FBL917524:FBL917527 FLH917524:FLH917527 FVD917524:FVD917527 GEZ917524:GEZ917527 GOV917524:GOV917527 GYR917524:GYR917527 HIN917524:HIN917527 HSJ917524:HSJ917527 ICF917524:ICF917527 IMB917524:IMB917527 IVX917524:IVX917527 JFT917524:JFT917527 JPP917524:JPP917527 JZL917524:JZL917527 KJH917524:KJH917527 KTD917524:KTD917527 LCZ917524:LCZ917527 LMV917524:LMV917527 LWR917524:LWR917527 MGN917524:MGN917527 MQJ917524:MQJ917527 NAF917524:NAF917527 NKB917524:NKB917527 NTX917524:NTX917527 ODT917524:ODT917527 ONP917524:ONP917527 OXL917524:OXL917527 PHH917524:PHH917527 PRD917524:PRD917527 QAZ917524:QAZ917527 QKV917524:QKV917527 QUR917524:QUR917527 REN917524:REN917527 ROJ917524:ROJ917527 RYF917524:RYF917527 SIB917524:SIB917527 SRX917524:SRX917527 TBT917524:TBT917527 TLP917524:TLP917527 TVL917524:TVL917527 UFH917524:UFH917527 UPD917524:UPD917527 UYZ917524:UYZ917527 VIV917524:VIV917527 VSR917524:VSR917527 WCN917524:WCN917527 WMJ917524:WMJ917527 WWF917524:WWF917527 X983060:X983063 JT983060:JT983063 TP983060:TP983063 ADL983060:ADL983063 ANH983060:ANH983063 AXD983060:AXD983063 BGZ983060:BGZ983063 BQV983060:BQV983063 CAR983060:CAR983063 CKN983060:CKN983063 CUJ983060:CUJ983063 DEF983060:DEF983063 DOB983060:DOB983063 DXX983060:DXX983063 EHT983060:EHT983063 ERP983060:ERP983063 FBL983060:FBL983063 FLH983060:FLH983063 FVD983060:FVD983063 GEZ983060:GEZ983063 GOV983060:GOV983063 GYR983060:GYR983063 HIN983060:HIN983063 HSJ983060:HSJ983063 ICF983060:ICF983063 IMB983060:IMB983063 IVX983060:IVX983063 JFT983060:JFT983063 JPP983060:JPP983063 JZL983060:JZL983063 KJH983060:KJH983063 KTD983060:KTD983063 LCZ983060:LCZ983063 LMV983060:LMV983063 LWR983060:LWR983063 MGN983060:MGN983063 MQJ983060:MQJ983063 NAF983060:NAF983063 NKB983060:NKB983063 NTX983060:NTX983063 ODT983060:ODT983063 ONP983060:ONP983063 OXL983060:OXL983063 PHH983060:PHH983063 PRD983060:PRD983063 QAZ983060:QAZ983063 QKV983060:QKV983063 QUR983060:QUR983063 REN983060:REN983063 ROJ983060:ROJ983063 RYF983060:RYF983063 SIB983060:SIB983063 SRX983060:SRX983063 TBT983060:TBT983063 TLP983060:TLP983063 TVL983060:TVL983063 UFH983060:UFH983063 UPD983060:UPD983063 UYZ983060:UYZ983063 VIV983060:VIV983063 VSR983060:VSR983063 WCN983060:WCN983063 WMJ983060:WMJ983063 WWF983060:WWF983063 V35:V37 JR35:JR37 TN35:TN37 ADJ35:ADJ37 ANF35:ANF37 AXB35:AXB37 BGX35:BGX37 BQT35:BQT37 CAP35:CAP37 CKL35:CKL37 CUH35:CUH37 DED35:DED37 DNZ35:DNZ37 DXV35:DXV37 EHR35:EHR37 ERN35:ERN37 FBJ35:FBJ37 FLF35:FLF37 FVB35:FVB37 GEX35:GEX37 GOT35:GOT37 GYP35:GYP37 HIL35:HIL37 HSH35:HSH37 ICD35:ICD37 ILZ35:ILZ37 IVV35:IVV37 JFR35:JFR37 JPN35:JPN37 JZJ35:JZJ37 KJF35:KJF37 KTB35:KTB37 LCX35:LCX37 LMT35:LMT37 LWP35:LWP37 MGL35:MGL37 MQH35:MQH37 NAD35:NAD37 NJZ35:NJZ37 NTV35:NTV37 ODR35:ODR37 ONN35:ONN37 OXJ35:OXJ37 PHF35:PHF37 PRB35:PRB37 QAX35:QAX37 QKT35:QKT37 QUP35:QUP37 REL35:REL37 ROH35:ROH37 RYD35:RYD37 SHZ35:SHZ37 SRV35:SRV37 TBR35:TBR37 TLN35:TLN37 TVJ35:TVJ37 UFF35:UFF37 UPB35:UPB37 UYX35:UYX37 VIT35:VIT37 VSP35:VSP37 WCL35:WCL37 WMH35:WMH37 WWD35:WWD37 V65569:V65571 JR65569:JR65571 TN65569:TN65571 ADJ65569:ADJ65571 ANF65569:ANF65571 AXB65569:AXB65571 BGX65569:BGX65571 BQT65569:BQT65571 CAP65569:CAP65571 CKL65569:CKL65571 CUH65569:CUH65571 DED65569:DED65571 DNZ65569:DNZ65571 DXV65569:DXV65571 EHR65569:EHR65571 ERN65569:ERN65571 FBJ65569:FBJ65571 FLF65569:FLF65571 FVB65569:FVB65571 GEX65569:GEX65571 GOT65569:GOT65571 GYP65569:GYP65571 HIL65569:HIL65571 HSH65569:HSH65571 ICD65569:ICD65571 ILZ65569:ILZ65571 IVV65569:IVV65571 JFR65569:JFR65571 JPN65569:JPN65571 JZJ65569:JZJ65571 KJF65569:KJF65571 KTB65569:KTB65571 LCX65569:LCX65571 LMT65569:LMT65571 LWP65569:LWP65571 MGL65569:MGL65571 MQH65569:MQH65571 NAD65569:NAD65571 NJZ65569:NJZ65571 NTV65569:NTV65571 ODR65569:ODR65571 ONN65569:ONN65571 OXJ65569:OXJ65571 PHF65569:PHF65571 PRB65569:PRB65571 QAX65569:QAX65571 QKT65569:QKT65571 QUP65569:QUP65571 REL65569:REL65571 ROH65569:ROH65571 RYD65569:RYD65571 SHZ65569:SHZ65571 SRV65569:SRV65571 TBR65569:TBR65571 TLN65569:TLN65571 TVJ65569:TVJ65571 UFF65569:UFF65571 UPB65569:UPB65571 UYX65569:UYX65571 VIT65569:VIT65571 VSP65569:VSP65571 WCL65569:WCL65571 WMH65569:WMH65571 WWD65569:WWD65571 V131105:V131107 JR131105:JR131107 TN131105:TN131107 ADJ131105:ADJ131107 ANF131105:ANF131107 AXB131105:AXB131107 BGX131105:BGX131107 BQT131105:BQT131107 CAP131105:CAP131107 CKL131105:CKL131107 CUH131105:CUH131107 DED131105:DED131107 DNZ131105:DNZ131107 DXV131105:DXV131107 EHR131105:EHR131107 ERN131105:ERN131107 FBJ131105:FBJ131107 FLF131105:FLF131107 FVB131105:FVB131107 GEX131105:GEX131107 GOT131105:GOT131107 GYP131105:GYP131107 HIL131105:HIL131107 HSH131105:HSH131107 ICD131105:ICD131107 ILZ131105:ILZ131107 IVV131105:IVV131107 JFR131105:JFR131107 JPN131105:JPN131107 JZJ131105:JZJ131107 KJF131105:KJF131107 KTB131105:KTB131107 LCX131105:LCX131107 LMT131105:LMT131107 LWP131105:LWP131107 MGL131105:MGL131107 MQH131105:MQH131107 NAD131105:NAD131107 NJZ131105:NJZ131107 NTV131105:NTV131107 ODR131105:ODR131107 ONN131105:ONN131107 OXJ131105:OXJ131107 PHF131105:PHF131107 PRB131105:PRB131107 QAX131105:QAX131107 QKT131105:QKT131107 QUP131105:QUP131107 REL131105:REL131107 ROH131105:ROH131107 RYD131105:RYD131107 SHZ131105:SHZ131107 SRV131105:SRV131107 TBR131105:TBR131107 TLN131105:TLN131107 TVJ131105:TVJ131107 UFF131105:UFF131107 UPB131105:UPB131107 UYX131105:UYX131107 VIT131105:VIT131107 VSP131105:VSP131107 WCL131105:WCL131107 WMH131105:WMH131107 WWD131105:WWD131107 V196641:V196643 JR196641:JR196643 TN196641:TN196643 ADJ196641:ADJ196643 ANF196641:ANF196643 AXB196641:AXB196643 BGX196641:BGX196643 BQT196641:BQT196643 CAP196641:CAP196643 CKL196641:CKL196643 CUH196641:CUH196643 DED196641:DED196643 DNZ196641:DNZ196643 DXV196641:DXV196643 EHR196641:EHR196643 ERN196641:ERN196643 FBJ196641:FBJ196643 FLF196641:FLF196643 FVB196641:FVB196643 GEX196641:GEX196643 GOT196641:GOT196643 GYP196641:GYP196643 HIL196641:HIL196643 HSH196641:HSH196643 ICD196641:ICD196643 ILZ196641:ILZ196643 IVV196641:IVV196643 JFR196641:JFR196643 JPN196641:JPN196643 JZJ196641:JZJ196643 KJF196641:KJF196643 KTB196641:KTB196643 LCX196641:LCX196643 LMT196641:LMT196643 LWP196641:LWP196643 MGL196641:MGL196643 MQH196641:MQH196643 NAD196641:NAD196643 NJZ196641:NJZ196643 NTV196641:NTV196643 ODR196641:ODR196643 ONN196641:ONN196643 OXJ196641:OXJ196643 PHF196641:PHF196643 PRB196641:PRB196643 QAX196641:QAX196643 QKT196641:QKT196643 QUP196641:QUP196643 REL196641:REL196643 ROH196641:ROH196643 RYD196641:RYD196643 SHZ196641:SHZ196643 SRV196641:SRV196643 TBR196641:TBR196643 TLN196641:TLN196643 TVJ196641:TVJ196643 UFF196641:UFF196643 UPB196641:UPB196643 UYX196641:UYX196643 VIT196641:VIT196643 VSP196641:VSP196643 WCL196641:WCL196643 WMH196641:WMH196643 WWD196641:WWD196643 V262177:V262179 JR262177:JR262179 TN262177:TN262179 ADJ262177:ADJ262179 ANF262177:ANF262179 AXB262177:AXB262179 BGX262177:BGX262179 BQT262177:BQT262179 CAP262177:CAP262179 CKL262177:CKL262179 CUH262177:CUH262179 DED262177:DED262179 DNZ262177:DNZ262179 DXV262177:DXV262179 EHR262177:EHR262179 ERN262177:ERN262179 FBJ262177:FBJ262179 FLF262177:FLF262179 FVB262177:FVB262179 GEX262177:GEX262179 GOT262177:GOT262179 GYP262177:GYP262179 HIL262177:HIL262179 HSH262177:HSH262179 ICD262177:ICD262179 ILZ262177:ILZ262179 IVV262177:IVV262179 JFR262177:JFR262179 JPN262177:JPN262179 JZJ262177:JZJ262179 KJF262177:KJF262179 KTB262177:KTB262179 LCX262177:LCX262179 LMT262177:LMT262179 LWP262177:LWP262179 MGL262177:MGL262179 MQH262177:MQH262179 NAD262177:NAD262179 NJZ262177:NJZ262179 NTV262177:NTV262179 ODR262177:ODR262179 ONN262177:ONN262179 OXJ262177:OXJ262179 PHF262177:PHF262179 PRB262177:PRB262179 QAX262177:QAX262179 QKT262177:QKT262179 QUP262177:QUP262179 REL262177:REL262179 ROH262177:ROH262179 RYD262177:RYD262179 SHZ262177:SHZ262179 SRV262177:SRV262179 TBR262177:TBR262179 TLN262177:TLN262179 TVJ262177:TVJ262179 UFF262177:UFF262179 UPB262177:UPB262179 UYX262177:UYX262179 VIT262177:VIT262179 VSP262177:VSP262179 WCL262177:WCL262179 WMH262177:WMH262179 WWD262177:WWD262179 V327713:V327715 JR327713:JR327715 TN327713:TN327715 ADJ327713:ADJ327715 ANF327713:ANF327715 AXB327713:AXB327715 BGX327713:BGX327715 BQT327713:BQT327715 CAP327713:CAP327715 CKL327713:CKL327715 CUH327713:CUH327715 DED327713:DED327715 DNZ327713:DNZ327715 DXV327713:DXV327715 EHR327713:EHR327715 ERN327713:ERN327715 FBJ327713:FBJ327715 FLF327713:FLF327715 FVB327713:FVB327715 GEX327713:GEX327715 GOT327713:GOT327715 GYP327713:GYP327715 HIL327713:HIL327715 HSH327713:HSH327715 ICD327713:ICD327715 ILZ327713:ILZ327715 IVV327713:IVV327715 JFR327713:JFR327715 JPN327713:JPN327715 JZJ327713:JZJ327715 KJF327713:KJF327715 KTB327713:KTB327715 LCX327713:LCX327715 LMT327713:LMT327715 LWP327713:LWP327715 MGL327713:MGL327715 MQH327713:MQH327715 NAD327713:NAD327715 NJZ327713:NJZ327715 NTV327713:NTV327715 ODR327713:ODR327715 ONN327713:ONN327715 OXJ327713:OXJ327715 PHF327713:PHF327715 PRB327713:PRB327715 QAX327713:QAX327715 QKT327713:QKT327715 QUP327713:QUP327715 REL327713:REL327715 ROH327713:ROH327715 RYD327713:RYD327715 SHZ327713:SHZ327715 SRV327713:SRV327715 TBR327713:TBR327715 TLN327713:TLN327715 TVJ327713:TVJ327715 UFF327713:UFF327715 UPB327713:UPB327715 UYX327713:UYX327715 VIT327713:VIT327715 VSP327713:VSP327715 WCL327713:WCL327715 WMH327713:WMH327715 WWD327713:WWD327715 V393249:V393251 JR393249:JR393251 TN393249:TN393251 ADJ393249:ADJ393251 ANF393249:ANF393251 AXB393249:AXB393251 BGX393249:BGX393251 BQT393249:BQT393251 CAP393249:CAP393251 CKL393249:CKL393251 CUH393249:CUH393251 DED393249:DED393251 DNZ393249:DNZ393251 DXV393249:DXV393251 EHR393249:EHR393251 ERN393249:ERN393251 FBJ393249:FBJ393251 FLF393249:FLF393251 FVB393249:FVB393251 GEX393249:GEX393251 GOT393249:GOT393251 GYP393249:GYP393251 HIL393249:HIL393251 HSH393249:HSH393251 ICD393249:ICD393251 ILZ393249:ILZ393251 IVV393249:IVV393251 JFR393249:JFR393251 JPN393249:JPN393251 JZJ393249:JZJ393251 KJF393249:KJF393251 KTB393249:KTB393251 LCX393249:LCX393251 LMT393249:LMT393251 LWP393249:LWP393251 MGL393249:MGL393251 MQH393249:MQH393251 NAD393249:NAD393251 NJZ393249:NJZ393251 NTV393249:NTV393251 ODR393249:ODR393251 ONN393249:ONN393251 OXJ393249:OXJ393251 PHF393249:PHF393251 PRB393249:PRB393251 QAX393249:QAX393251 QKT393249:QKT393251 QUP393249:QUP393251 REL393249:REL393251 ROH393249:ROH393251 RYD393249:RYD393251 SHZ393249:SHZ393251 SRV393249:SRV393251 TBR393249:TBR393251 TLN393249:TLN393251 TVJ393249:TVJ393251 UFF393249:UFF393251 UPB393249:UPB393251 UYX393249:UYX393251 VIT393249:VIT393251 VSP393249:VSP393251 WCL393249:WCL393251 WMH393249:WMH393251 WWD393249:WWD393251 V458785:V458787 JR458785:JR458787 TN458785:TN458787 ADJ458785:ADJ458787 ANF458785:ANF458787 AXB458785:AXB458787 BGX458785:BGX458787 BQT458785:BQT458787 CAP458785:CAP458787 CKL458785:CKL458787 CUH458785:CUH458787 DED458785:DED458787 DNZ458785:DNZ458787 DXV458785:DXV458787 EHR458785:EHR458787 ERN458785:ERN458787 FBJ458785:FBJ458787 FLF458785:FLF458787 FVB458785:FVB458787 GEX458785:GEX458787 GOT458785:GOT458787 GYP458785:GYP458787 HIL458785:HIL458787 HSH458785:HSH458787 ICD458785:ICD458787 ILZ458785:ILZ458787 IVV458785:IVV458787 JFR458785:JFR458787 JPN458785:JPN458787 JZJ458785:JZJ458787 KJF458785:KJF458787 KTB458785:KTB458787 LCX458785:LCX458787 LMT458785:LMT458787 LWP458785:LWP458787 MGL458785:MGL458787 MQH458785:MQH458787 NAD458785:NAD458787 NJZ458785:NJZ458787 NTV458785:NTV458787 ODR458785:ODR458787 ONN458785:ONN458787 OXJ458785:OXJ458787 PHF458785:PHF458787 PRB458785:PRB458787 QAX458785:QAX458787 QKT458785:QKT458787 QUP458785:QUP458787 REL458785:REL458787 ROH458785:ROH458787 RYD458785:RYD458787 SHZ458785:SHZ458787 SRV458785:SRV458787 TBR458785:TBR458787 TLN458785:TLN458787 TVJ458785:TVJ458787 UFF458785:UFF458787 UPB458785:UPB458787 UYX458785:UYX458787 VIT458785:VIT458787 VSP458785:VSP458787 WCL458785:WCL458787 WMH458785:WMH458787 WWD458785:WWD458787 V524321:V524323 JR524321:JR524323 TN524321:TN524323 ADJ524321:ADJ524323 ANF524321:ANF524323 AXB524321:AXB524323 BGX524321:BGX524323 BQT524321:BQT524323 CAP524321:CAP524323 CKL524321:CKL524323 CUH524321:CUH524323 DED524321:DED524323 DNZ524321:DNZ524323 DXV524321:DXV524323 EHR524321:EHR524323 ERN524321:ERN524323 FBJ524321:FBJ524323 FLF524321:FLF524323 FVB524321:FVB524323 GEX524321:GEX524323 GOT524321:GOT524323 GYP524321:GYP524323 HIL524321:HIL524323 HSH524321:HSH524323 ICD524321:ICD524323 ILZ524321:ILZ524323 IVV524321:IVV524323 JFR524321:JFR524323 JPN524321:JPN524323 JZJ524321:JZJ524323 KJF524321:KJF524323 KTB524321:KTB524323 LCX524321:LCX524323 LMT524321:LMT524323 LWP524321:LWP524323 MGL524321:MGL524323 MQH524321:MQH524323 NAD524321:NAD524323 NJZ524321:NJZ524323 NTV524321:NTV524323 ODR524321:ODR524323 ONN524321:ONN524323 OXJ524321:OXJ524323 PHF524321:PHF524323 PRB524321:PRB524323 QAX524321:QAX524323 QKT524321:QKT524323 QUP524321:QUP524323 REL524321:REL524323 ROH524321:ROH524323 RYD524321:RYD524323 SHZ524321:SHZ524323 SRV524321:SRV524323 TBR524321:TBR524323 TLN524321:TLN524323 TVJ524321:TVJ524323 UFF524321:UFF524323 UPB524321:UPB524323 UYX524321:UYX524323 VIT524321:VIT524323 VSP524321:VSP524323 WCL524321:WCL524323 WMH524321:WMH524323 WWD524321:WWD524323 V589857:V589859 JR589857:JR589859 TN589857:TN589859 ADJ589857:ADJ589859 ANF589857:ANF589859 AXB589857:AXB589859 BGX589857:BGX589859 BQT589857:BQT589859 CAP589857:CAP589859 CKL589857:CKL589859 CUH589857:CUH589859 DED589857:DED589859 DNZ589857:DNZ589859 DXV589857:DXV589859 EHR589857:EHR589859 ERN589857:ERN589859 FBJ589857:FBJ589859 FLF589857:FLF589859 FVB589857:FVB589859 GEX589857:GEX589859 GOT589857:GOT589859 GYP589857:GYP589859 HIL589857:HIL589859 HSH589857:HSH589859 ICD589857:ICD589859 ILZ589857:ILZ589859 IVV589857:IVV589859 JFR589857:JFR589859 JPN589857:JPN589859 JZJ589857:JZJ589859 KJF589857:KJF589859 KTB589857:KTB589859 LCX589857:LCX589859 LMT589857:LMT589859 LWP589857:LWP589859 MGL589857:MGL589859 MQH589857:MQH589859 NAD589857:NAD589859 NJZ589857:NJZ589859 NTV589857:NTV589859 ODR589857:ODR589859 ONN589857:ONN589859 OXJ589857:OXJ589859 PHF589857:PHF589859 PRB589857:PRB589859 QAX589857:QAX589859 QKT589857:QKT589859 QUP589857:QUP589859 REL589857:REL589859 ROH589857:ROH589859 RYD589857:RYD589859 SHZ589857:SHZ589859 SRV589857:SRV589859 TBR589857:TBR589859 TLN589857:TLN589859 TVJ589857:TVJ589859 UFF589857:UFF589859 UPB589857:UPB589859 UYX589857:UYX589859 VIT589857:VIT589859 VSP589857:VSP589859 WCL589857:WCL589859 WMH589857:WMH589859 WWD589857:WWD589859 V655393:V655395 JR655393:JR655395 TN655393:TN655395 ADJ655393:ADJ655395 ANF655393:ANF655395 AXB655393:AXB655395 BGX655393:BGX655395 BQT655393:BQT655395 CAP655393:CAP655395 CKL655393:CKL655395 CUH655393:CUH655395 DED655393:DED655395 DNZ655393:DNZ655395 DXV655393:DXV655395 EHR655393:EHR655395 ERN655393:ERN655395 FBJ655393:FBJ655395 FLF655393:FLF655395 FVB655393:FVB655395 GEX655393:GEX655395 GOT655393:GOT655395 GYP655393:GYP655395 HIL655393:HIL655395 HSH655393:HSH655395 ICD655393:ICD655395 ILZ655393:ILZ655395 IVV655393:IVV655395 JFR655393:JFR655395 JPN655393:JPN655395 JZJ655393:JZJ655395 KJF655393:KJF655395 KTB655393:KTB655395 LCX655393:LCX655395 LMT655393:LMT655395 LWP655393:LWP655395 MGL655393:MGL655395 MQH655393:MQH655395 NAD655393:NAD655395 NJZ655393:NJZ655395 NTV655393:NTV655395 ODR655393:ODR655395 ONN655393:ONN655395 OXJ655393:OXJ655395 PHF655393:PHF655395 PRB655393:PRB655395 QAX655393:QAX655395 QKT655393:QKT655395 QUP655393:QUP655395 REL655393:REL655395 ROH655393:ROH655395 RYD655393:RYD655395 SHZ655393:SHZ655395 SRV655393:SRV655395 TBR655393:TBR655395 TLN655393:TLN655395 TVJ655393:TVJ655395 UFF655393:UFF655395 UPB655393:UPB655395 UYX655393:UYX655395 VIT655393:VIT655395 VSP655393:VSP655395 WCL655393:WCL655395 WMH655393:WMH655395 WWD655393:WWD655395 V720929:V720931 JR720929:JR720931 TN720929:TN720931 ADJ720929:ADJ720931 ANF720929:ANF720931 AXB720929:AXB720931 BGX720929:BGX720931 BQT720929:BQT720931 CAP720929:CAP720931 CKL720929:CKL720931 CUH720929:CUH720931 DED720929:DED720931 DNZ720929:DNZ720931 DXV720929:DXV720931 EHR720929:EHR720931 ERN720929:ERN720931 FBJ720929:FBJ720931 FLF720929:FLF720931 FVB720929:FVB720931 GEX720929:GEX720931 GOT720929:GOT720931 GYP720929:GYP720931 HIL720929:HIL720931 HSH720929:HSH720931 ICD720929:ICD720931 ILZ720929:ILZ720931 IVV720929:IVV720931 JFR720929:JFR720931 JPN720929:JPN720931 JZJ720929:JZJ720931 KJF720929:KJF720931 KTB720929:KTB720931 LCX720929:LCX720931 LMT720929:LMT720931 LWP720929:LWP720931 MGL720929:MGL720931 MQH720929:MQH720931 NAD720929:NAD720931 NJZ720929:NJZ720931 NTV720929:NTV720931 ODR720929:ODR720931 ONN720929:ONN720931 OXJ720929:OXJ720931 PHF720929:PHF720931 PRB720929:PRB720931 QAX720929:QAX720931 QKT720929:QKT720931 QUP720929:QUP720931 REL720929:REL720931 ROH720929:ROH720931 RYD720929:RYD720931 SHZ720929:SHZ720931 SRV720929:SRV720931 TBR720929:TBR720931 TLN720929:TLN720931 TVJ720929:TVJ720931 UFF720929:UFF720931 UPB720929:UPB720931 UYX720929:UYX720931 VIT720929:VIT720931 VSP720929:VSP720931 WCL720929:WCL720931 WMH720929:WMH720931 WWD720929:WWD720931 V786465:V786467 JR786465:JR786467 TN786465:TN786467 ADJ786465:ADJ786467 ANF786465:ANF786467 AXB786465:AXB786467 BGX786465:BGX786467 BQT786465:BQT786467 CAP786465:CAP786467 CKL786465:CKL786467 CUH786465:CUH786467 DED786465:DED786467 DNZ786465:DNZ786467 DXV786465:DXV786467 EHR786465:EHR786467 ERN786465:ERN786467 FBJ786465:FBJ786467 FLF786465:FLF786467 FVB786465:FVB786467 GEX786465:GEX786467 GOT786465:GOT786467 GYP786465:GYP786467 HIL786465:HIL786467 HSH786465:HSH786467 ICD786465:ICD786467 ILZ786465:ILZ786467 IVV786465:IVV786467 JFR786465:JFR786467 JPN786465:JPN786467 JZJ786465:JZJ786467 KJF786465:KJF786467 KTB786465:KTB786467 LCX786465:LCX786467 LMT786465:LMT786467 LWP786465:LWP786467 MGL786465:MGL786467 MQH786465:MQH786467 NAD786465:NAD786467 NJZ786465:NJZ786467 NTV786465:NTV786467 ODR786465:ODR786467 ONN786465:ONN786467 OXJ786465:OXJ786467 PHF786465:PHF786467 PRB786465:PRB786467 QAX786465:QAX786467 QKT786465:QKT786467 QUP786465:QUP786467 REL786465:REL786467 ROH786465:ROH786467 RYD786465:RYD786467 SHZ786465:SHZ786467 SRV786465:SRV786467 TBR786465:TBR786467 TLN786465:TLN786467 TVJ786465:TVJ786467 UFF786465:UFF786467 UPB786465:UPB786467 UYX786465:UYX786467 VIT786465:VIT786467 VSP786465:VSP786467 WCL786465:WCL786467 WMH786465:WMH786467 WWD786465:WWD786467 V852001:V852003 JR852001:JR852003 TN852001:TN852003 ADJ852001:ADJ852003 ANF852001:ANF852003 AXB852001:AXB852003 BGX852001:BGX852003 BQT852001:BQT852003 CAP852001:CAP852003 CKL852001:CKL852003 CUH852001:CUH852003 DED852001:DED852003 DNZ852001:DNZ852003 DXV852001:DXV852003 EHR852001:EHR852003 ERN852001:ERN852003 FBJ852001:FBJ852003 FLF852001:FLF852003 FVB852001:FVB852003 GEX852001:GEX852003 GOT852001:GOT852003 GYP852001:GYP852003 HIL852001:HIL852003 HSH852001:HSH852003 ICD852001:ICD852003 ILZ852001:ILZ852003 IVV852001:IVV852003 JFR852001:JFR852003 JPN852001:JPN852003 JZJ852001:JZJ852003 KJF852001:KJF852003 KTB852001:KTB852003 LCX852001:LCX852003 LMT852001:LMT852003 LWP852001:LWP852003 MGL852001:MGL852003 MQH852001:MQH852003 NAD852001:NAD852003 NJZ852001:NJZ852003 NTV852001:NTV852003 ODR852001:ODR852003 ONN852001:ONN852003 OXJ852001:OXJ852003 PHF852001:PHF852003 PRB852001:PRB852003 QAX852001:QAX852003 QKT852001:QKT852003 QUP852001:QUP852003 REL852001:REL852003 ROH852001:ROH852003 RYD852001:RYD852003 SHZ852001:SHZ852003 SRV852001:SRV852003 TBR852001:TBR852003 TLN852001:TLN852003 TVJ852001:TVJ852003 UFF852001:UFF852003 UPB852001:UPB852003 UYX852001:UYX852003 VIT852001:VIT852003 VSP852001:VSP852003 WCL852001:WCL852003 WMH852001:WMH852003 WWD852001:WWD852003 V917537:V917539 JR917537:JR917539 TN917537:TN917539 ADJ917537:ADJ917539 ANF917537:ANF917539 AXB917537:AXB917539 BGX917537:BGX917539 BQT917537:BQT917539 CAP917537:CAP917539 CKL917537:CKL917539 CUH917537:CUH917539 DED917537:DED917539 DNZ917537:DNZ917539 DXV917537:DXV917539 EHR917537:EHR917539 ERN917537:ERN917539 FBJ917537:FBJ917539 FLF917537:FLF917539 FVB917537:FVB917539 GEX917537:GEX917539 GOT917537:GOT917539 GYP917537:GYP917539 HIL917537:HIL917539 HSH917537:HSH917539 ICD917537:ICD917539 ILZ917537:ILZ917539 IVV917537:IVV917539 JFR917537:JFR917539 JPN917537:JPN917539 JZJ917537:JZJ917539 KJF917537:KJF917539 KTB917537:KTB917539 LCX917537:LCX917539 LMT917537:LMT917539 LWP917537:LWP917539 MGL917537:MGL917539 MQH917537:MQH917539 NAD917537:NAD917539 NJZ917537:NJZ917539 NTV917537:NTV917539 ODR917537:ODR917539 ONN917537:ONN917539 OXJ917537:OXJ917539 PHF917537:PHF917539 PRB917537:PRB917539 QAX917537:QAX917539 QKT917537:QKT917539 QUP917537:QUP917539 REL917537:REL917539 ROH917537:ROH917539 RYD917537:RYD917539 SHZ917537:SHZ917539 SRV917537:SRV917539 TBR917537:TBR917539 TLN917537:TLN917539 TVJ917537:TVJ917539 UFF917537:UFF917539 UPB917537:UPB917539 UYX917537:UYX917539 VIT917537:VIT917539 VSP917537:VSP917539 WCL917537:WCL917539 WMH917537:WMH917539 WWD917537:WWD917539 V983073:V983075 JR983073:JR983075 TN983073:TN983075 ADJ983073:ADJ983075 ANF983073:ANF983075 AXB983073:AXB983075 BGX983073:BGX983075 BQT983073:BQT983075 CAP983073:CAP983075 CKL983073:CKL983075 CUH983073:CUH983075 DED983073:DED983075 DNZ983073:DNZ983075 DXV983073:DXV983075 EHR983073:EHR983075 ERN983073:ERN983075 FBJ983073:FBJ983075 FLF983073:FLF983075 FVB983073:FVB983075 GEX983073:GEX983075 GOT983073:GOT983075 GYP983073:GYP983075 HIL983073:HIL983075 HSH983073:HSH983075 ICD983073:ICD983075 ILZ983073:ILZ983075 IVV983073:IVV983075 JFR983073:JFR983075 JPN983073:JPN983075 JZJ983073:JZJ983075 KJF983073:KJF983075 KTB983073:KTB983075 LCX983073:LCX983075 LMT983073:LMT983075 LWP983073:LWP983075 MGL983073:MGL983075 MQH983073:MQH983075 NAD983073:NAD983075 NJZ983073:NJZ983075 NTV983073:NTV983075 ODR983073:ODR983075 ONN983073:ONN983075 OXJ983073:OXJ983075 PHF983073:PHF983075 PRB983073:PRB983075 QAX983073:QAX983075 QKT983073:QKT983075 QUP983073:QUP983075 REL983073:REL983075 ROH983073:ROH983075 RYD983073:RYD983075 SHZ983073:SHZ983075 SRV983073:SRV983075 TBR983073:TBR983075 TLN983073:TLN983075 TVJ983073:TVJ983075 UFF983073:UFF983075 UPB983073:UPB983075 UYX983073:UYX983075 VIT983073:VIT983075 VSP983073:VSP983075 WCL983073:WCL983075 WMH983073:WMH983075 WWD983073:WWD983075 V22:V25 JR22:JR25 TN22:TN25 ADJ22:ADJ25 ANF22:ANF25 AXB22:AXB25 BGX22:BGX25 BQT22:BQT25 CAP22:CAP25 CKL22:CKL25 CUH22:CUH25 DED22:DED25 DNZ22:DNZ25 DXV22:DXV25 EHR22:EHR25 ERN22:ERN25 FBJ22:FBJ25 FLF22:FLF25 FVB22:FVB25 GEX22:GEX25 GOT22:GOT25 GYP22:GYP25 HIL22:HIL25 HSH22:HSH25 ICD22:ICD25 ILZ22:ILZ25 IVV22:IVV25 JFR22:JFR25 JPN22:JPN25 JZJ22:JZJ25 KJF22:KJF25 KTB22:KTB25 LCX22:LCX25 LMT22:LMT25 LWP22:LWP25 MGL22:MGL25 MQH22:MQH25 NAD22:NAD25 NJZ22:NJZ25 NTV22:NTV25 ODR22:ODR25 ONN22:ONN25 OXJ22:OXJ25 PHF22:PHF25 PRB22:PRB25 QAX22:QAX25 QKT22:QKT25 QUP22:QUP25 REL22:REL25 ROH22:ROH25 RYD22:RYD25 SHZ22:SHZ25 SRV22:SRV25 TBR22:TBR25 TLN22:TLN25 TVJ22:TVJ25 UFF22:UFF25 UPB22:UPB25 UYX22:UYX25 VIT22:VIT25 VSP22:VSP25 WCL22:WCL25 WMH22:WMH25 WWD22:WWD25 V65556:V65559 JR65556:JR65559 TN65556:TN65559 ADJ65556:ADJ65559 ANF65556:ANF65559 AXB65556:AXB65559 BGX65556:BGX65559 BQT65556:BQT65559 CAP65556:CAP65559 CKL65556:CKL65559 CUH65556:CUH65559 DED65556:DED65559 DNZ65556:DNZ65559 DXV65556:DXV65559 EHR65556:EHR65559 ERN65556:ERN65559 FBJ65556:FBJ65559 FLF65556:FLF65559 FVB65556:FVB65559 GEX65556:GEX65559 GOT65556:GOT65559 GYP65556:GYP65559 HIL65556:HIL65559 HSH65556:HSH65559 ICD65556:ICD65559 ILZ65556:ILZ65559 IVV65556:IVV65559 JFR65556:JFR65559 JPN65556:JPN65559 JZJ65556:JZJ65559 KJF65556:KJF65559 KTB65556:KTB65559 LCX65556:LCX65559 LMT65556:LMT65559 LWP65556:LWP65559 MGL65556:MGL65559 MQH65556:MQH65559 NAD65556:NAD65559 NJZ65556:NJZ65559 NTV65556:NTV65559 ODR65556:ODR65559 ONN65556:ONN65559 OXJ65556:OXJ65559 PHF65556:PHF65559 PRB65556:PRB65559 QAX65556:QAX65559 QKT65556:QKT65559 QUP65556:QUP65559 REL65556:REL65559 ROH65556:ROH65559 RYD65556:RYD65559 SHZ65556:SHZ65559 SRV65556:SRV65559 TBR65556:TBR65559 TLN65556:TLN65559 TVJ65556:TVJ65559 UFF65556:UFF65559 UPB65556:UPB65559 UYX65556:UYX65559 VIT65556:VIT65559 VSP65556:VSP65559 WCL65556:WCL65559 WMH65556:WMH65559 WWD65556:WWD65559 V131092:V131095 JR131092:JR131095 TN131092:TN131095 ADJ131092:ADJ131095 ANF131092:ANF131095 AXB131092:AXB131095 BGX131092:BGX131095 BQT131092:BQT131095 CAP131092:CAP131095 CKL131092:CKL131095 CUH131092:CUH131095 DED131092:DED131095 DNZ131092:DNZ131095 DXV131092:DXV131095 EHR131092:EHR131095 ERN131092:ERN131095 FBJ131092:FBJ131095 FLF131092:FLF131095 FVB131092:FVB131095 GEX131092:GEX131095 GOT131092:GOT131095 GYP131092:GYP131095 HIL131092:HIL131095 HSH131092:HSH131095 ICD131092:ICD131095 ILZ131092:ILZ131095 IVV131092:IVV131095 JFR131092:JFR131095 JPN131092:JPN131095 JZJ131092:JZJ131095 KJF131092:KJF131095 KTB131092:KTB131095 LCX131092:LCX131095 LMT131092:LMT131095 LWP131092:LWP131095 MGL131092:MGL131095 MQH131092:MQH131095 NAD131092:NAD131095 NJZ131092:NJZ131095 NTV131092:NTV131095 ODR131092:ODR131095 ONN131092:ONN131095 OXJ131092:OXJ131095 PHF131092:PHF131095 PRB131092:PRB131095 QAX131092:QAX131095 QKT131092:QKT131095 QUP131092:QUP131095 REL131092:REL131095 ROH131092:ROH131095 RYD131092:RYD131095 SHZ131092:SHZ131095 SRV131092:SRV131095 TBR131092:TBR131095 TLN131092:TLN131095 TVJ131092:TVJ131095 UFF131092:UFF131095 UPB131092:UPB131095 UYX131092:UYX131095 VIT131092:VIT131095 VSP131092:VSP131095 WCL131092:WCL131095 WMH131092:WMH131095 WWD131092:WWD131095 V196628:V196631 JR196628:JR196631 TN196628:TN196631 ADJ196628:ADJ196631 ANF196628:ANF196631 AXB196628:AXB196631 BGX196628:BGX196631 BQT196628:BQT196631 CAP196628:CAP196631 CKL196628:CKL196631 CUH196628:CUH196631 DED196628:DED196631 DNZ196628:DNZ196631 DXV196628:DXV196631 EHR196628:EHR196631 ERN196628:ERN196631 FBJ196628:FBJ196631 FLF196628:FLF196631 FVB196628:FVB196631 GEX196628:GEX196631 GOT196628:GOT196631 GYP196628:GYP196631 HIL196628:HIL196631 HSH196628:HSH196631 ICD196628:ICD196631 ILZ196628:ILZ196631 IVV196628:IVV196631 JFR196628:JFR196631 JPN196628:JPN196631 JZJ196628:JZJ196631 KJF196628:KJF196631 KTB196628:KTB196631 LCX196628:LCX196631 LMT196628:LMT196631 LWP196628:LWP196631 MGL196628:MGL196631 MQH196628:MQH196631 NAD196628:NAD196631 NJZ196628:NJZ196631 NTV196628:NTV196631 ODR196628:ODR196631 ONN196628:ONN196631 OXJ196628:OXJ196631 PHF196628:PHF196631 PRB196628:PRB196631 QAX196628:QAX196631 QKT196628:QKT196631 QUP196628:QUP196631 REL196628:REL196631 ROH196628:ROH196631 RYD196628:RYD196631 SHZ196628:SHZ196631 SRV196628:SRV196631 TBR196628:TBR196631 TLN196628:TLN196631 TVJ196628:TVJ196631 UFF196628:UFF196631 UPB196628:UPB196631 UYX196628:UYX196631 VIT196628:VIT196631 VSP196628:VSP196631 WCL196628:WCL196631 WMH196628:WMH196631 WWD196628:WWD196631 V262164:V262167 JR262164:JR262167 TN262164:TN262167 ADJ262164:ADJ262167 ANF262164:ANF262167 AXB262164:AXB262167 BGX262164:BGX262167 BQT262164:BQT262167 CAP262164:CAP262167 CKL262164:CKL262167 CUH262164:CUH262167 DED262164:DED262167 DNZ262164:DNZ262167 DXV262164:DXV262167 EHR262164:EHR262167 ERN262164:ERN262167 FBJ262164:FBJ262167 FLF262164:FLF262167 FVB262164:FVB262167 GEX262164:GEX262167 GOT262164:GOT262167 GYP262164:GYP262167 HIL262164:HIL262167 HSH262164:HSH262167 ICD262164:ICD262167 ILZ262164:ILZ262167 IVV262164:IVV262167 JFR262164:JFR262167 JPN262164:JPN262167 JZJ262164:JZJ262167 KJF262164:KJF262167 KTB262164:KTB262167 LCX262164:LCX262167 LMT262164:LMT262167 LWP262164:LWP262167 MGL262164:MGL262167 MQH262164:MQH262167 NAD262164:NAD262167 NJZ262164:NJZ262167 NTV262164:NTV262167 ODR262164:ODR262167 ONN262164:ONN262167 OXJ262164:OXJ262167 PHF262164:PHF262167 PRB262164:PRB262167 QAX262164:QAX262167 QKT262164:QKT262167 QUP262164:QUP262167 REL262164:REL262167 ROH262164:ROH262167 RYD262164:RYD262167 SHZ262164:SHZ262167 SRV262164:SRV262167 TBR262164:TBR262167 TLN262164:TLN262167 TVJ262164:TVJ262167 UFF262164:UFF262167 UPB262164:UPB262167 UYX262164:UYX262167 VIT262164:VIT262167 VSP262164:VSP262167 WCL262164:WCL262167 WMH262164:WMH262167 WWD262164:WWD262167 V327700:V327703 JR327700:JR327703 TN327700:TN327703 ADJ327700:ADJ327703 ANF327700:ANF327703 AXB327700:AXB327703 BGX327700:BGX327703 BQT327700:BQT327703 CAP327700:CAP327703 CKL327700:CKL327703 CUH327700:CUH327703 DED327700:DED327703 DNZ327700:DNZ327703 DXV327700:DXV327703 EHR327700:EHR327703 ERN327700:ERN327703 FBJ327700:FBJ327703 FLF327700:FLF327703 FVB327700:FVB327703 GEX327700:GEX327703 GOT327700:GOT327703 GYP327700:GYP327703 HIL327700:HIL327703 HSH327700:HSH327703 ICD327700:ICD327703 ILZ327700:ILZ327703 IVV327700:IVV327703 JFR327700:JFR327703 JPN327700:JPN327703 JZJ327700:JZJ327703 KJF327700:KJF327703 KTB327700:KTB327703 LCX327700:LCX327703 LMT327700:LMT327703 LWP327700:LWP327703 MGL327700:MGL327703 MQH327700:MQH327703 NAD327700:NAD327703 NJZ327700:NJZ327703 NTV327700:NTV327703 ODR327700:ODR327703 ONN327700:ONN327703 OXJ327700:OXJ327703 PHF327700:PHF327703 PRB327700:PRB327703 QAX327700:QAX327703 QKT327700:QKT327703 QUP327700:QUP327703 REL327700:REL327703 ROH327700:ROH327703 RYD327700:RYD327703 SHZ327700:SHZ327703 SRV327700:SRV327703 TBR327700:TBR327703 TLN327700:TLN327703 TVJ327700:TVJ327703 UFF327700:UFF327703 UPB327700:UPB327703 UYX327700:UYX327703 VIT327700:VIT327703 VSP327700:VSP327703 WCL327700:WCL327703 WMH327700:WMH327703 WWD327700:WWD327703 V393236:V393239 JR393236:JR393239 TN393236:TN393239 ADJ393236:ADJ393239 ANF393236:ANF393239 AXB393236:AXB393239 BGX393236:BGX393239 BQT393236:BQT393239 CAP393236:CAP393239 CKL393236:CKL393239 CUH393236:CUH393239 DED393236:DED393239 DNZ393236:DNZ393239 DXV393236:DXV393239 EHR393236:EHR393239 ERN393236:ERN393239 FBJ393236:FBJ393239 FLF393236:FLF393239 FVB393236:FVB393239 GEX393236:GEX393239 GOT393236:GOT393239 GYP393236:GYP393239 HIL393236:HIL393239 HSH393236:HSH393239 ICD393236:ICD393239 ILZ393236:ILZ393239 IVV393236:IVV393239 JFR393236:JFR393239 JPN393236:JPN393239 JZJ393236:JZJ393239 KJF393236:KJF393239 KTB393236:KTB393239 LCX393236:LCX393239 LMT393236:LMT393239 LWP393236:LWP393239 MGL393236:MGL393239 MQH393236:MQH393239 NAD393236:NAD393239 NJZ393236:NJZ393239 NTV393236:NTV393239 ODR393236:ODR393239 ONN393236:ONN393239 OXJ393236:OXJ393239 PHF393236:PHF393239 PRB393236:PRB393239 QAX393236:QAX393239 QKT393236:QKT393239 QUP393236:QUP393239 REL393236:REL393239 ROH393236:ROH393239 RYD393236:RYD393239 SHZ393236:SHZ393239 SRV393236:SRV393239 TBR393236:TBR393239 TLN393236:TLN393239 TVJ393236:TVJ393239 UFF393236:UFF393239 UPB393236:UPB393239 UYX393236:UYX393239 VIT393236:VIT393239 VSP393236:VSP393239 WCL393236:WCL393239 WMH393236:WMH393239 WWD393236:WWD393239 V458772:V458775 JR458772:JR458775 TN458772:TN458775 ADJ458772:ADJ458775 ANF458772:ANF458775 AXB458772:AXB458775 BGX458772:BGX458775 BQT458772:BQT458775 CAP458772:CAP458775 CKL458772:CKL458775 CUH458772:CUH458775 DED458772:DED458775 DNZ458772:DNZ458775 DXV458772:DXV458775 EHR458772:EHR458775 ERN458772:ERN458775 FBJ458772:FBJ458775 FLF458772:FLF458775 FVB458772:FVB458775 GEX458772:GEX458775 GOT458772:GOT458775 GYP458772:GYP458775 HIL458772:HIL458775 HSH458772:HSH458775 ICD458772:ICD458775 ILZ458772:ILZ458775 IVV458772:IVV458775 JFR458772:JFR458775 JPN458772:JPN458775 JZJ458772:JZJ458775 KJF458772:KJF458775 KTB458772:KTB458775 LCX458772:LCX458775 LMT458772:LMT458775 LWP458772:LWP458775 MGL458772:MGL458775 MQH458772:MQH458775 NAD458772:NAD458775 NJZ458772:NJZ458775 NTV458772:NTV458775 ODR458772:ODR458775 ONN458772:ONN458775 OXJ458772:OXJ458775 PHF458772:PHF458775 PRB458772:PRB458775 QAX458772:QAX458775 QKT458772:QKT458775 QUP458772:QUP458775 REL458772:REL458775 ROH458772:ROH458775 RYD458772:RYD458775 SHZ458772:SHZ458775 SRV458772:SRV458775 TBR458772:TBR458775 TLN458772:TLN458775 TVJ458772:TVJ458775 UFF458772:UFF458775 UPB458772:UPB458775 UYX458772:UYX458775 VIT458772:VIT458775 VSP458772:VSP458775 WCL458772:WCL458775 WMH458772:WMH458775 WWD458772:WWD458775 V524308:V524311 JR524308:JR524311 TN524308:TN524311 ADJ524308:ADJ524311 ANF524308:ANF524311 AXB524308:AXB524311 BGX524308:BGX524311 BQT524308:BQT524311 CAP524308:CAP524311 CKL524308:CKL524311 CUH524308:CUH524311 DED524308:DED524311 DNZ524308:DNZ524311 DXV524308:DXV524311 EHR524308:EHR524311 ERN524308:ERN524311 FBJ524308:FBJ524311 FLF524308:FLF524311 FVB524308:FVB524311 GEX524308:GEX524311 GOT524308:GOT524311 GYP524308:GYP524311 HIL524308:HIL524311 HSH524308:HSH524311 ICD524308:ICD524311 ILZ524308:ILZ524311 IVV524308:IVV524311 JFR524308:JFR524311 JPN524308:JPN524311 JZJ524308:JZJ524311 KJF524308:KJF524311 KTB524308:KTB524311 LCX524308:LCX524311 LMT524308:LMT524311 LWP524308:LWP524311 MGL524308:MGL524311 MQH524308:MQH524311 NAD524308:NAD524311 NJZ524308:NJZ524311 NTV524308:NTV524311 ODR524308:ODR524311 ONN524308:ONN524311 OXJ524308:OXJ524311 PHF524308:PHF524311 PRB524308:PRB524311 QAX524308:QAX524311 QKT524308:QKT524311 QUP524308:QUP524311 REL524308:REL524311 ROH524308:ROH524311 RYD524308:RYD524311 SHZ524308:SHZ524311 SRV524308:SRV524311 TBR524308:TBR524311 TLN524308:TLN524311 TVJ524308:TVJ524311 UFF524308:UFF524311 UPB524308:UPB524311 UYX524308:UYX524311 VIT524308:VIT524311 VSP524308:VSP524311 WCL524308:WCL524311 WMH524308:WMH524311 WWD524308:WWD524311 V589844:V589847 JR589844:JR589847 TN589844:TN589847 ADJ589844:ADJ589847 ANF589844:ANF589847 AXB589844:AXB589847 BGX589844:BGX589847 BQT589844:BQT589847 CAP589844:CAP589847 CKL589844:CKL589847 CUH589844:CUH589847 DED589844:DED589847 DNZ589844:DNZ589847 DXV589844:DXV589847 EHR589844:EHR589847 ERN589844:ERN589847 FBJ589844:FBJ589847 FLF589844:FLF589847 FVB589844:FVB589847 GEX589844:GEX589847 GOT589844:GOT589847 GYP589844:GYP589847 HIL589844:HIL589847 HSH589844:HSH589847 ICD589844:ICD589847 ILZ589844:ILZ589847 IVV589844:IVV589847 JFR589844:JFR589847 JPN589844:JPN589847 JZJ589844:JZJ589847 KJF589844:KJF589847 KTB589844:KTB589847 LCX589844:LCX589847 LMT589844:LMT589847 LWP589844:LWP589847 MGL589844:MGL589847 MQH589844:MQH589847 NAD589844:NAD589847 NJZ589844:NJZ589847 NTV589844:NTV589847 ODR589844:ODR589847 ONN589844:ONN589847 OXJ589844:OXJ589847 PHF589844:PHF589847 PRB589844:PRB589847 QAX589844:QAX589847 QKT589844:QKT589847 QUP589844:QUP589847 REL589844:REL589847 ROH589844:ROH589847 RYD589844:RYD589847 SHZ589844:SHZ589847 SRV589844:SRV589847 TBR589844:TBR589847 TLN589844:TLN589847 TVJ589844:TVJ589847 UFF589844:UFF589847 UPB589844:UPB589847 UYX589844:UYX589847 VIT589844:VIT589847 VSP589844:VSP589847 WCL589844:WCL589847 WMH589844:WMH589847 WWD589844:WWD589847 V655380:V655383 JR655380:JR655383 TN655380:TN655383 ADJ655380:ADJ655383 ANF655380:ANF655383 AXB655380:AXB655383 BGX655380:BGX655383 BQT655380:BQT655383 CAP655380:CAP655383 CKL655380:CKL655383 CUH655380:CUH655383 DED655380:DED655383 DNZ655380:DNZ655383 DXV655380:DXV655383 EHR655380:EHR655383 ERN655380:ERN655383 FBJ655380:FBJ655383 FLF655380:FLF655383 FVB655380:FVB655383 GEX655380:GEX655383 GOT655380:GOT655383 GYP655380:GYP655383 HIL655380:HIL655383 HSH655380:HSH655383 ICD655380:ICD655383 ILZ655380:ILZ655383 IVV655380:IVV655383 JFR655380:JFR655383 JPN655380:JPN655383 JZJ655380:JZJ655383 KJF655380:KJF655383 KTB655380:KTB655383 LCX655380:LCX655383 LMT655380:LMT655383 LWP655380:LWP655383 MGL655380:MGL655383 MQH655380:MQH655383 NAD655380:NAD655383 NJZ655380:NJZ655383 NTV655380:NTV655383 ODR655380:ODR655383 ONN655380:ONN655383 OXJ655380:OXJ655383 PHF655380:PHF655383 PRB655380:PRB655383 QAX655380:QAX655383 QKT655380:QKT655383 QUP655380:QUP655383 REL655380:REL655383 ROH655380:ROH655383 RYD655380:RYD655383 SHZ655380:SHZ655383 SRV655380:SRV655383 TBR655380:TBR655383 TLN655380:TLN655383 TVJ655380:TVJ655383 UFF655380:UFF655383 UPB655380:UPB655383 UYX655380:UYX655383 VIT655380:VIT655383 VSP655380:VSP655383 WCL655380:WCL655383 WMH655380:WMH655383 WWD655380:WWD655383 V720916:V720919 JR720916:JR720919 TN720916:TN720919 ADJ720916:ADJ720919 ANF720916:ANF720919 AXB720916:AXB720919 BGX720916:BGX720919 BQT720916:BQT720919 CAP720916:CAP720919 CKL720916:CKL720919 CUH720916:CUH720919 DED720916:DED720919 DNZ720916:DNZ720919 DXV720916:DXV720919 EHR720916:EHR720919 ERN720916:ERN720919 FBJ720916:FBJ720919 FLF720916:FLF720919 FVB720916:FVB720919 GEX720916:GEX720919 GOT720916:GOT720919 GYP720916:GYP720919 HIL720916:HIL720919 HSH720916:HSH720919 ICD720916:ICD720919 ILZ720916:ILZ720919 IVV720916:IVV720919 JFR720916:JFR720919 JPN720916:JPN720919 JZJ720916:JZJ720919 KJF720916:KJF720919 KTB720916:KTB720919 LCX720916:LCX720919 LMT720916:LMT720919 LWP720916:LWP720919 MGL720916:MGL720919 MQH720916:MQH720919 NAD720916:NAD720919 NJZ720916:NJZ720919 NTV720916:NTV720919 ODR720916:ODR720919 ONN720916:ONN720919 OXJ720916:OXJ720919 PHF720916:PHF720919 PRB720916:PRB720919 QAX720916:QAX720919 QKT720916:QKT720919 QUP720916:QUP720919 REL720916:REL720919 ROH720916:ROH720919 RYD720916:RYD720919 SHZ720916:SHZ720919 SRV720916:SRV720919 TBR720916:TBR720919 TLN720916:TLN720919 TVJ720916:TVJ720919 UFF720916:UFF720919 UPB720916:UPB720919 UYX720916:UYX720919 VIT720916:VIT720919 VSP720916:VSP720919 WCL720916:WCL720919 WMH720916:WMH720919 WWD720916:WWD720919 V786452:V786455 JR786452:JR786455 TN786452:TN786455 ADJ786452:ADJ786455 ANF786452:ANF786455 AXB786452:AXB786455 BGX786452:BGX786455 BQT786452:BQT786455 CAP786452:CAP786455 CKL786452:CKL786455 CUH786452:CUH786455 DED786452:DED786455 DNZ786452:DNZ786455 DXV786452:DXV786455 EHR786452:EHR786455 ERN786452:ERN786455 FBJ786452:FBJ786455 FLF786452:FLF786455 FVB786452:FVB786455 GEX786452:GEX786455 GOT786452:GOT786455 GYP786452:GYP786455 HIL786452:HIL786455 HSH786452:HSH786455 ICD786452:ICD786455 ILZ786452:ILZ786455 IVV786452:IVV786455 JFR786452:JFR786455 JPN786452:JPN786455 JZJ786452:JZJ786455 KJF786452:KJF786455 KTB786452:KTB786455 LCX786452:LCX786455 LMT786452:LMT786455 LWP786452:LWP786455 MGL786452:MGL786455 MQH786452:MQH786455 NAD786452:NAD786455 NJZ786452:NJZ786455 NTV786452:NTV786455 ODR786452:ODR786455 ONN786452:ONN786455 OXJ786452:OXJ786455 PHF786452:PHF786455 PRB786452:PRB786455 QAX786452:QAX786455 QKT786452:QKT786455 QUP786452:QUP786455 REL786452:REL786455 ROH786452:ROH786455 RYD786452:RYD786455 SHZ786452:SHZ786455 SRV786452:SRV786455 TBR786452:TBR786455 TLN786452:TLN786455 TVJ786452:TVJ786455 UFF786452:UFF786455 UPB786452:UPB786455 UYX786452:UYX786455 VIT786452:VIT786455 VSP786452:VSP786455 WCL786452:WCL786455 WMH786452:WMH786455 WWD786452:WWD786455 V851988:V851991 JR851988:JR851991 TN851988:TN851991 ADJ851988:ADJ851991 ANF851988:ANF851991 AXB851988:AXB851991 BGX851988:BGX851991 BQT851988:BQT851991 CAP851988:CAP851991 CKL851988:CKL851991 CUH851988:CUH851991 DED851988:DED851991 DNZ851988:DNZ851991 DXV851988:DXV851991 EHR851988:EHR851991 ERN851988:ERN851991 FBJ851988:FBJ851991 FLF851988:FLF851991 FVB851988:FVB851991 GEX851988:GEX851991 GOT851988:GOT851991 GYP851988:GYP851991 HIL851988:HIL851991 HSH851988:HSH851991 ICD851988:ICD851991 ILZ851988:ILZ851991 IVV851988:IVV851991 JFR851988:JFR851991 JPN851988:JPN851991 JZJ851988:JZJ851991 KJF851988:KJF851991 KTB851988:KTB851991 LCX851988:LCX851991 LMT851988:LMT851991 LWP851988:LWP851991 MGL851988:MGL851991 MQH851988:MQH851991 NAD851988:NAD851991 NJZ851988:NJZ851991 NTV851988:NTV851991 ODR851988:ODR851991 ONN851988:ONN851991 OXJ851988:OXJ851991 PHF851988:PHF851991 PRB851988:PRB851991 QAX851988:QAX851991 QKT851988:QKT851991 QUP851988:QUP851991 REL851988:REL851991 ROH851988:ROH851991 RYD851988:RYD851991 SHZ851988:SHZ851991 SRV851988:SRV851991 TBR851988:TBR851991 TLN851988:TLN851991 TVJ851988:TVJ851991 UFF851988:UFF851991 UPB851988:UPB851991 UYX851988:UYX851991 VIT851988:VIT851991 VSP851988:VSP851991 WCL851988:WCL851991 WMH851988:WMH851991 WWD851988:WWD851991 V917524:V917527 JR917524:JR917527 TN917524:TN917527 ADJ917524:ADJ917527 ANF917524:ANF917527 AXB917524:AXB917527 BGX917524:BGX917527 BQT917524:BQT917527 CAP917524:CAP917527 CKL917524:CKL917527 CUH917524:CUH917527 DED917524:DED917527 DNZ917524:DNZ917527 DXV917524:DXV917527 EHR917524:EHR917527 ERN917524:ERN917527 FBJ917524:FBJ917527 FLF917524:FLF917527 FVB917524:FVB917527 GEX917524:GEX917527 GOT917524:GOT917527 GYP917524:GYP917527 HIL917524:HIL917527 HSH917524:HSH917527 ICD917524:ICD917527 ILZ917524:ILZ917527 IVV917524:IVV917527 JFR917524:JFR917527 JPN917524:JPN917527 JZJ917524:JZJ917527 KJF917524:KJF917527 KTB917524:KTB917527 LCX917524:LCX917527 LMT917524:LMT917527 LWP917524:LWP917527 MGL917524:MGL917527 MQH917524:MQH917527 NAD917524:NAD917527 NJZ917524:NJZ917527 NTV917524:NTV917527 ODR917524:ODR917527 ONN917524:ONN917527 OXJ917524:OXJ917527 PHF917524:PHF917527 PRB917524:PRB917527 QAX917524:QAX917527 QKT917524:QKT917527 QUP917524:QUP917527 REL917524:REL917527 ROH917524:ROH917527 RYD917524:RYD917527 SHZ917524:SHZ917527 SRV917524:SRV917527 TBR917524:TBR917527 TLN917524:TLN917527 TVJ917524:TVJ917527 UFF917524:UFF917527 UPB917524:UPB917527 UYX917524:UYX917527 VIT917524:VIT917527 VSP917524:VSP917527 WCL917524:WCL917527 WMH917524:WMH917527 WWD917524:WWD917527 V983060:V983063 JR983060:JR983063 TN983060:TN983063 ADJ983060:ADJ983063 ANF983060:ANF983063 AXB983060:AXB983063 BGX983060:BGX983063 BQT983060:BQT983063 CAP983060:CAP983063 CKL983060:CKL983063 CUH983060:CUH983063 DED983060:DED983063 DNZ983060:DNZ983063 DXV983060:DXV983063 EHR983060:EHR983063 ERN983060:ERN983063 FBJ983060:FBJ983063 FLF983060:FLF983063 FVB983060:FVB983063 GEX983060:GEX983063 GOT983060:GOT983063 GYP983060:GYP983063 HIL983060:HIL983063 HSH983060:HSH983063 ICD983060:ICD983063 ILZ983060:ILZ983063 IVV983060:IVV983063 JFR983060:JFR983063 JPN983060:JPN983063 JZJ983060:JZJ983063 KJF983060:KJF983063 KTB983060:KTB983063 LCX983060:LCX983063 LMT983060:LMT983063 LWP983060:LWP983063 MGL983060:MGL983063 MQH983060:MQH983063 NAD983060:NAD983063 NJZ983060:NJZ983063 NTV983060:NTV983063 ODR983060:ODR983063 ONN983060:ONN983063 OXJ983060:OXJ983063 PHF983060:PHF983063 PRB983060:PRB983063 QAX983060:QAX983063 QKT983060:QKT983063 QUP983060:QUP983063 REL983060:REL983063 ROH983060:ROH983063 RYD983060:RYD983063 SHZ983060:SHZ983063 SRV983060:SRV983063 TBR983060:TBR983063 TLN983060:TLN983063 TVJ983060:TVJ983063 UFF983060:UFF983063 UPB983060:UPB983063 UYX983060:UYX983063 VIT983060:VIT983063 VSP983060:VSP983063 WCL983060:WCL983063 WMH983060:WMH983063 WWD983060:WWD983063" xr:uid="{00000000-0002-0000-0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B1:Z33"/>
  <sheetViews>
    <sheetView view="pageBreakPreview" zoomScaleNormal="100" zoomScaleSheetLayoutView="100" workbookViewId="0">
      <selection activeCell="W3" sqref="W3"/>
    </sheetView>
  </sheetViews>
  <sheetFormatPr defaultColWidth="3.09765625" defaultRowHeight="13.2" x14ac:dyDescent="0.2"/>
  <cols>
    <col min="1" max="1" width="2" style="149" customWidth="1"/>
    <col min="2" max="2" width="2.69921875" style="148" customWidth="1"/>
    <col min="3" max="19" width="3.296875" style="149" customWidth="1"/>
    <col min="20" max="26" width="3.09765625" style="149"/>
    <col min="27" max="27" width="2" style="149" customWidth="1"/>
    <col min="28" max="256" width="3.09765625" style="149"/>
    <col min="257" max="257" width="2" style="149" customWidth="1"/>
    <col min="258" max="258" width="2.69921875" style="149" customWidth="1"/>
    <col min="259" max="275" width="3.296875" style="149" customWidth="1"/>
    <col min="276" max="282" width="3.09765625" style="149"/>
    <col min="283" max="283" width="2" style="149" customWidth="1"/>
    <col min="284" max="512" width="3.09765625" style="149"/>
    <col min="513" max="513" width="2" style="149" customWidth="1"/>
    <col min="514" max="514" width="2.69921875" style="149" customWidth="1"/>
    <col min="515" max="531" width="3.296875" style="149" customWidth="1"/>
    <col min="532" max="538" width="3.09765625" style="149"/>
    <col min="539" max="539" width="2" style="149" customWidth="1"/>
    <col min="540" max="768" width="3.09765625" style="149"/>
    <col min="769" max="769" width="2" style="149" customWidth="1"/>
    <col min="770" max="770" width="2.69921875" style="149" customWidth="1"/>
    <col min="771" max="787" width="3.296875" style="149" customWidth="1"/>
    <col min="788" max="794" width="3.09765625" style="149"/>
    <col min="795" max="795" width="2" style="149" customWidth="1"/>
    <col min="796" max="1024" width="3.09765625" style="149"/>
    <col min="1025" max="1025" width="2" style="149" customWidth="1"/>
    <col min="1026" max="1026" width="2.69921875" style="149" customWidth="1"/>
    <col min="1027" max="1043" width="3.296875" style="149" customWidth="1"/>
    <col min="1044" max="1050" width="3.09765625" style="149"/>
    <col min="1051" max="1051" width="2" style="149" customWidth="1"/>
    <col min="1052" max="1280" width="3.09765625" style="149"/>
    <col min="1281" max="1281" width="2" style="149" customWidth="1"/>
    <col min="1282" max="1282" width="2.69921875" style="149" customWidth="1"/>
    <col min="1283" max="1299" width="3.296875" style="149" customWidth="1"/>
    <col min="1300" max="1306" width="3.09765625" style="149"/>
    <col min="1307" max="1307" width="2" style="149" customWidth="1"/>
    <col min="1308" max="1536" width="3.09765625" style="149"/>
    <col min="1537" max="1537" width="2" style="149" customWidth="1"/>
    <col min="1538" max="1538" width="2.69921875" style="149" customWidth="1"/>
    <col min="1539" max="1555" width="3.296875" style="149" customWidth="1"/>
    <col min="1556" max="1562" width="3.09765625" style="149"/>
    <col min="1563" max="1563" width="2" style="149" customWidth="1"/>
    <col min="1564" max="1792" width="3.09765625" style="149"/>
    <col min="1793" max="1793" width="2" style="149" customWidth="1"/>
    <col min="1794" max="1794" width="2.69921875" style="149" customWidth="1"/>
    <col min="1795" max="1811" width="3.296875" style="149" customWidth="1"/>
    <col min="1812" max="1818" width="3.09765625" style="149"/>
    <col min="1819" max="1819" width="2" style="149" customWidth="1"/>
    <col min="1820" max="2048" width="3.09765625" style="149"/>
    <col min="2049" max="2049" width="2" style="149" customWidth="1"/>
    <col min="2050" max="2050" width="2.69921875" style="149" customWidth="1"/>
    <col min="2051" max="2067" width="3.296875" style="149" customWidth="1"/>
    <col min="2068" max="2074" width="3.09765625" style="149"/>
    <col min="2075" max="2075" width="2" style="149" customWidth="1"/>
    <col min="2076" max="2304" width="3.09765625" style="149"/>
    <col min="2305" max="2305" width="2" style="149" customWidth="1"/>
    <col min="2306" max="2306" width="2.69921875" style="149" customWidth="1"/>
    <col min="2307" max="2323" width="3.296875" style="149" customWidth="1"/>
    <col min="2324" max="2330" width="3.09765625" style="149"/>
    <col min="2331" max="2331" width="2" style="149" customWidth="1"/>
    <col min="2332" max="2560" width="3.09765625" style="149"/>
    <col min="2561" max="2561" width="2" style="149" customWidth="1"/>
    <col min="2562" max="2562" width="2.69921875" style="149" customWidth="1"/>
    <col min="2563" max="2579" width="3.296875" style="149" customWidth="1"/>
    <col min="2580" max="2586" width="3.09765625" style="149"/>
    <col min="2587" max="2587" width="2" style="149" customWidth="1"/>
    <col min="2588" max="2816" width="3.09765625" style="149"/>
    <col min="2817" max="2817" width="2" style="149" customWidth="1"/>
    <col min="2818" max="2818" width="2.69921875" style="149" customWidth="1"/>
    <col min="2819" max="2835" width="3.296875" style="149" customWidth="1"/>
    <col min="2836" max="2842" width="3.09765625" style="149"/>
    <col min="2843" max="2843" width="2" style="149" customWidth="1"/>
    <col min="2844" max="3072" width="3.09765625" style="149"/>
    <col min="3073" max="3073" width="2" style="149" customWidth="1"/>
    <col min="3074" max="3074" width="2.69921875" style="149" customWidth="1"/>
    <col min="3075" max="3091" width="3.296875" style="149" customWidth="1"/>
    <col min="3092" max="3098" width="3.09765625" style="149"/>
    <col min="3099" max="3099" width="2" style="149" customWidth="1"/>
    <col min="3100" max="3328" width="3.09765625" style="149"/>
    <col min="3329" max="3329" width="2" style="149" customWidth="1"/>
    <col min="3330" max="3330" width="2.69921875" style="149" customWidth="1"/>
    <col min="3331" max="3347" width="3.296875" style="149" customWidth="1"/>
    <col min="3348" max="3354" width="3.09765625" style="149"/>
    <col min="3355" max="3355" width="2" style="149" customWidth="1"/>
    <col min="3356" max="3584" width="3.09765625" style="149"/>
    <col min="3585" max="3585" width="2" style="149" customWidth="1"/>
    <col min="3586" max="3586" width="2.69921875" style="149" customWidth="1"/>
    <col min="3587" max="3603" width="3.296875" style="149" customWidth="1"/>
    <col min="3604" max="3610" width="3.09765625" style="149"/>
    <col min="3611" max="3611" width="2" style="149" customWidth="1"/>
    <col min="3612" max="3840" width="3.09765625" style="149"/>
    <col min="3841" max="3841" width="2" style="149" customWidth="1"/>
    <col min="3842" max="3842" width="2.69921875" style="149" customWidth="1"/>
    <col min="3843" max="3859" width="3.296875" style="149" customWidth="1"/>
    <col min="3860" max="3866" width="3.09765625" style="149"/>
    <col min="3867" max="3867" width="2" style="149" customWidth="1"/>
    <col min="3868" max="4096" width="3.09765625" style="149"/>
    <col min="4097" max="4097" width="2" style="149" customWidth="1"/>
    <col min="4098" max="4098" width="2.69921875" style="149" customWidth="1"/>
    <col min="4099" max="4115" width="3.296875" style="149" customWidth="1"/>
    <col min="4116" max="4122" width="3.09765625" style="149"/>
    <col min="4123" max="4123" width="2" style="149" customWidth="1"/>
    <col min="4124" max="4352" width="3.09765625" style="149"/>
    <col min="4353" max="4353" width="2" style="149" customWidth="1"/>
    <col min="4354" max="4354" width="2.69921875" style="149" customWidth="1"/>
    <col min="4355" max="4371" width="3.296875" style="149" customWidth="1"/>
    <col min="4372" max="4378" width="3.09765625" style="149"/>
    <col min="4379" max="4379" width="2" style="149" customWidth="1"/>
    <col min="4380" max="4608" width="3.09765625" style="149"/>
    <col min="4609" max="4609" width="2" style="149" customWidth="1"/>
    <col min="4610" max="4610" width="2.69921875" style="149" customWidth="1"/>
    <col min="4611" max="4627" width="3.296875" style="149" customWidth="1"/>
    <col min="4628" max="4634" width="3.09765625" style="149"/>
    <col min="4635" max="4635" width="2" style="149" customWidth="1"/>
    <col min="4636" max="4864" width="3.09765625" style="149"/>
    <col min="4865" max="4865" width="2" style="149" customWidth="1"/>
    <col min="4866" max="4866" width="2.69921875" style="149" customWidth="1"/>
    <col min="4867" max="4883" width="3.296875" style="149" customWidth="1"/>
    <col min="4884" max="4890" width="3.09765625" style="149"/>
    <col min="4891" max="4891" width="2" style="149" customWidth="1"/>
    <col min="4892" max="5120" width="3.09765625" style="149"/>
    <col min="5121" max="5121" width="2" style="149" customWidth="1"/>
    <col min="5122" max="5122" width="2.69921875" style="149" customWidth="1"/>
    <col min="5123" max="5139" width="3.296875" style="149" customWidth="1"/>
    <col min="5140" max="5146" width="3.09765625" style="149"/>
    <col min="5147" max="5147" width="2" style="149" customWidth="1"/>
    <col min="5148" max="5376" width="3.09765625" style="149"/>
    <col min="5377" max="5377" width="2" style="149" customWidth="1"/>
    <col min="5378" max="5378" width="2.69921875" style="149" customWidth="1"/>
    <col min="5379" max="5395" width="3.296875" style="149" customWidth="1"/>
    <col min="5396" max="5402" width="3.09765625" style="149"/>
    <col min="5403" max="5403" width="2" style="149" customWidth="1"/>
    <col min="5404" max="5632" width="3.09765625" style="149"/>
    <col min="5633" max="5633" width="2" style="149" customWidth="1"/>
    <col min="5634" max="5634" width="2.69921875" style="149" customWidth="1"/>
    <col min="5635" max="5651" width="3.296875" style="149" customWidth="1"/>
    <col min="5652" max="5658" width="3.09765625" style="149"/>
    <col min="5659" max="5659" width="2" style="149" customWidth="1"/>
    <col min="5660" max="5888" width="3.09765625" style="149"/>
    <col min="5889" max="5889" width="2" style="149" customWidth="1"/>
    <col min="5890" max="5890" width="2.69921875" style="149" customWidth="1"/>
    <col min="5891" max="5907" width="3.296875" style="149" customWidth="1"/>
    <col min="5908" max="5914" width="3.09765625" style="149"/>
    <col min="5915" max="5915" width="2" style="149" customWidth="1"/>
    <col min="5916" max="6144" width="3.09765625" style="149"/>
    <col min="6145" max="6145" width="2" style="149" customWidth="1"/>
    <col min="6146" max="6146" width="2.69921875" style="149" customWidth="1"/>
    <col min="6147" max="6163" width="3.296875" style="149" customWidth="1"/>
    <col min="6164" max="6170" width="3.09765625" style="149"/>
    <col min="6171" max="6171" width="2" style="149" customWidth="1"/>
    <col min="6172" max="6400" width="3.09765625" style="149"/>
    <col min="6401" max="6401" width="2" style="149" customWidth="1"/>
    <col min="6402" max="6402" width="2.69921875" style="149" customWidth="1"/>
    <col min="6403" max="6419" width="3.296875" style="149" customWidth="1"/>
    <col min="6420" max="6426" width="3.09765625" style="149"/>
    <col min="6427" max="6427" width="2" style="149" customWidth="1"/>
    <col min="6428" max="6656" width="3.09765625" style="149"/>
    <col min="6657" max="6657" width="2" style="149" customWidth="1"/>
    <col min="6658" max="6658" width="2.69921875" style="149" customWidth="1"/>
    <col min="6659" max="6675" width="3.296875" style="149" customWidth="1"/>
    <col min="6676" max="6682" width="3.09765625" style="149"/>
    <col min="6683" max="6683" width="2" style="149" customWidth="1"/>
    <col min="6684" max="6912" width="3.09765625" style="149"/>
    <col min="6913" max="6913" width="2" style="149" customWidth="1"/>
    <col min="6914" max="6914" width="2.69921875" style="149" customWidth="1"/>
    <col min="6915" max="6931" width="3.296875" style="149" customWidth="1"/>
    <col min="6932" max="6938" width="3.09765625" style="149"/>
    <col min="6939" max="6939" width="2" style="149" customWidth="1"/>
    <col min="6940" max="7168" width="3.09765625" style="149"/>
    <col min="7169" max="7169" width="2" style="149" customWidth="1"/>
    <col min="7170" max="7170" width="2.69921875" style="149" customWidth="1"/>
    <col min="7171" max="7187" width="3.296875" style="149" customWidth="1"/>
    <col min="7188" max="7194" width="3.09765625" style="149"/>
    <col min="7195" max="7195" width="2" style="149" customWidth="1"/>
    <col min="7196" max="7424" width="3.09765625" style="149"/>
    <col min="7425" max="7425" width="2" style="149" customWidth="1"/>
    <col min="7426" max="7426" width="2.69921875" style="149" customWidth="1"/>
    <col min="7427" max="7443" width="3.296875" style="149" customWidth="1"/>
    <col min="7444" max="7450" width="3.09765625" style="149"/>
    <col min="7451" max="7451" width="2" style="149" customWidth="1"/>
    <col min="7452" max="7680" width="3.09765625" style="149"/>
    <col min="7681" max="7681" width="2" style="149" customWidth="1"/>
    <col min="7682" max="7682" width="2.69921875" style="149" customWidth="1"/>
    <col min="7683" max="7699" width="3.296875" style="149" customWidth="1"/>
    <col min="7700" max="7706" width="3.09765625" style="149"/>
    <col min="7707" max="7707" width="2" style="149" customWidth="1"/>
    <col min="7708" max="7936" width="3.09765625" style="149"/>
    <col min="7937" max="7937" width="2" style="149" customWidth="1"/>
    <col min="7938" max="7938" width="2.69921875" style="149" customWidth="1"/>
    <col min="7939" max="7955" width="3.296875" style="149" customWidth="1"/>
    <col min="7956" max="7962" width="3.09765625" style="149"/>
    <col min="7963" max="7963" width="2" style="149" customWidth="1"/>
    <col min="7964" max="8192" width="3.09765625" style="149"/>
    <col min="8193" max="8193" width="2" style="149" customWidth="1"/>
    <col min="8194" max="8194" width="2.69921875" style="149" customWidth="1"/>
    <col min="8195" max="8211" width="3.296875" style="149" customWidth="1"/>
    <col min="8212" max="8218" width="3.09765625" style="149"/>
    <col min="8219" max="8219" width="2" style="149" customWidth="1"/>
    <col min="8220" max="8448" width="3.09765625" style="149"/>
    <col min="8449" max="8449" width="2" style="149" customWidth="1"/>
    <col min="8450" max="8450" width="2.69921875" style="149" customWidth="1"/>
    <col min="8451" max="8467" width="3.296875" style="149" customWidth="1"/>
    <col min="8468" max="8474" width="3.09765625" style="149"/>
    <col min="8475" max="8475" width="2" style="149" customWidth="1"/>
    <col min="8476" max="8704" width="3.09765625" style="149"/>
    <col min="8705" max="8705" width="2" style="149" customWidth="1"/>
    <col min="8706" max="8706" width="2.69921875" style="149" customWidth="1"/>
    <col min="8707" max="8723" width="3.296875" style="149" customWidth="1"/>
    <col min="8724" max="8730" width="3.09765625" style="149"/>
    <col min="8731" max="8731" width="2" style="149" customWidth="1"/>
    <col min="8732" max="8960" width="3.09765625" style="149"/>
    <col min="8961" max="8961" width="2" style="149" customWidth="1"/>
    <col min="8962" max="8962" width="2.69921875" style="149" customWidth="1"/>
    <col min="8963" max="8979" width="3.296875" style="149" customWidth="1"/>
    <col min="8980" max="8986" width="3.09765625" style="149"/>
    <col min="8987" max="8987" width="2" style="149" customWidth="1"/>
    <col min="8988" max="9216" width="3.09765625" style="149"/>
    <col min="9217" max="9217" width="2" style="149" customWidth="1"/>
    <col min="9218" max="9218" width="2.69921875" style="149" customWidth="1"/>
    <col min="9219" max="9235" width="3.296875" style="149" customWidth="1"/>
    <col min="9236" max="9242" width="3.09765625" style="149"/>
    <col min="9243" max="9243" width="2" style="149" customWidth="1"/>
    <col min="9244" max="9472" width="3.09765625" style="149"/>
    <col min="9473" max="9473" width="2" style="149" customWidth="1"/>
    <col min="9474" max="9474" width="2.69921875" style="149" customWidth="1"/>
    <col min="9475" max="9491" width="3.296875" style="149" customWidth="1"/>
    <col min="9492" max="9498" width="3.09765625" style="149"/>
    <col min="9499" max="9499" width="2" style="149" customWidth="1"/>
    <col min="9500" max="9728" width="3.09765625" style="149"/>
    <col min="9729" max="9729" width="2" style="149" customWidth="1"/>
    <col min="9730" max="9730" width="2.69921875" style="149" customWidth="1"/>
    <col min="9731" max="9747" width="3.296875" style="149" customWidth="1"/>
    <col min="9748" max="9754" width="3.09765625" style="149"/>
    <col min="9755" max="9755" width="2" style="149" customWidth="1"/>
    <col min="9756" max="9984" width="3.09765625" style="149"/>
    <col min="9985" max="9985" width="2" style="149" customWidth="1"/>
    <col min="9986" max="9986" width="2.69921875" style="149" customWidth="1"/>
    <col min="9987" max="10003" width="3.296875" style="149" customWidth="1"/>
    <col min="10004" max="10010" width="3.09765625" style="149"/>
    <col min="10011" max="10011" width="2" style="149" customWidth="1"/>
    <col min="10012" max="10240" width="3.09765625" style="149"/>
    <col min="10241" max="10241" width="2" style="149" customWidth="1"/>
    <col min="10242" max="10242" width="2.69921875" style="149" customWidth="1"/>
    <col min="10243" max="10259" width="3.296875" style="149" customWidth="1"/>
    <col min="10260" max="10266" width="3.09765625" style="149"/>
    <col min="10267" max="10267" width="2" style="149" customWidth="1"/>
    <col min="10268" max="10496" width="3.09765625" style="149"/>
    <col min="10497" max="10497" width="2" style="149" customWidth="1"/>
    <col min="10498" max="10498" width="2.69921875" style="149" customWidth="1"/>
    <col min="10499" max="10515" width="3.296875" style="149" customWidth="1"/>
    <col min="10516" max="10522" width="3.09765625" style="149"/>
    <col min="10523" max="10523" width="2" style="149" customWidth="1"/>
    <col min="10524" max="10752" width="3.09765625" style="149"/>
    <col min="10753" max="10753" width="2" style="149" customWidth="1"/>
    <col min="10754" max="10754" width="2.69921875" style="149" customWidth="1"/>
    <col min="10755" max="10771" width="3.296875" style="149" customWidth="1"/>
    <col min="10772" max="10778" width="3.09765625" style="149"/>
    <col min="10779" max="10779" width="2" style="149" customWidth="1"/>
    <col min="10780" max="11008" width="3.09765625" style="149"/>
    <col min="11009" max="11009" width="2" style="149" customWidth="1"/>
    <col min="11010" max="11010" width="2.69921875" style="149" customWidth="1"/>
    <col min="11011" max="11027" width="3.296875" style="149" customWidth="1"/>
    <col min="11028" max="11034" width="3.09765625" style="149"/>
    <col min="11035" max="11035" width="2" style="149" customWidth="1"/>
    <col min="11036" max="11264" width="3.09765625" style="149"/>
    <col min="11265" max="11265" width="2" style="149" customWidth="1"/>
    <col min="11266" max="11266" width="2.69921875" style="149" customWidth="1"/>
    <col min="11267" max="11283" width="3.296875" style="149" customWidth="1"/>
    <col min="11284" max="11290" width="3.09765625" style="149"/>
    <col min="11291" max="11291" width="2" style="149" customWidth="1"/>
    <col min="11292" max="11520" width="3.09765625" style="149"/>
    <col min="11521" max="11521" width="2" style="149" customWidth="1"/>
    <col min="11522" max="11522" width="2.69921875" style="149" customWidth="1"/>
    <col min="11523" max="11539" width="3.296875" style="149" customWidth="1"/>
    <col min="11540" max="11546" width="3.09765625" style="149"/>
    <col min="11547" max="11547" width="2" style="149" customWidth="1"/>
    <col min="11548" max="11776" width="3.09765625" style="149"/>
    <col min="11777" max="11777" width="2" style="149" customWidth="1"/>
    <col min="11778" max="11778" width="2.69921875" style="149" customWidth="1"/>
    <col min="11779" max="11795" width="3.296875" style="149" customWidth="1"/>
    <col min="11796" max="11802" width="3.09765625" style="149"/>
    <col min="11803" max="11803" width="2" style="149" customWidth="1"/>
    <col min="11804" max="12032" width="3.09765625" style="149"/>
    <col min="12033" max="12033" width="2" style="149" customWidth="1"/>
    <col min="12034" max="12034" width="2.69921875" style="149" customWidth="1"/>
    <col min="12035" max="12051" width="3.296875" style="149" customWidth="1"/>
    <col min="12052" max="12058" width="3.09765625" style="149"/>
    <col min="12059" max="12059" width="2" style="149" customWidth="1"/>
    <col min="12060" max="12288" width="3.09765625" style="149"/>
    <col min="12289" max="12289" width="2" style="149" customWidth="1"/>
    <col min="12290" max="12290" width="2.69921875" style="149" customWidth="1"/>
    <col min="12291" max="12307" width="3.296875" style="149" customWidth="1"/>
    <col min="12308" max="12314" width="3.09765625" style="149"/>
    <col min="12315" max="12315" width="2" style="149" customWidth="1"/>
    <col min="12316" max="12544" width="3.09765625" style="149"/>
    <col min="12545" max="12545" width="2" style="149" customWidth="1"/>
    <col min="12546" max="12546" width="2.69921875" style="149" customWidth="1"/>
    <col min="12547" max="12563" width="3.296875" style="149" customWidth="1"/>
    <col min="12564" max="12570" width="3.09765625" style="149"/>
    <col min="12571" max="12571" width="2" style="149" customWidth="1"/>
    <col min="12572" max="12800" width="3.09765625" style="149"/>
    <col min="12801" max="12801" width="2" style="149" customWidth="1"/>
    <col min="12802" max="12802" width="2.69921875" style="149" customWidth="1"/>
    <col min="12803" max="12819" width="3.296875" style="149" customWidth="1"/>
    <col min="12820" max="12826" width="3.09765625" style="149"/>
    <col min="12827" max="12827" width="2" style="149" customWidth="1"/>
    <col min="12828" max="13056" width="3.09765625" style="149"/>
    <col min="13057" max="13057" width="2" style="149" customWidth="1"/>
    <col min="13058" max="13058" width="2.69921875" style="149" customWidth="1"/>
    <col min="13059" max="13075" width="3.296875" style="149" customWidth="1"/>
    <col min="13076" max="13082" width="3.09765625" style="149"/>
    <col min="13083" max="13083" width="2" style="149" customWidth="1"/>
    <col min="13084" max="13312" width="3.09765625" style="149"/>
    <col min="13313" max="13313" width="2" style="149" customWidth="1"/>
    <col min="13314" max="13314" width="2.69921875" style="149" customWidth="1"/>
    <col min="13315" max="13331" width="3.296875" style="149" customWidth="1"/>
    <col min="13332" max="13338" width="3.09765625" style="149"/>
    <col min="13339" max="13339" width="2" style="149" customWidth="1"/>
    <col min="13340" max="13568" width="3.09765625" style="149"/>
    <col min="13569" max="13569" width="2" style="149" customWidth="1"/>
    <col min="13570" max="13570" width="2.69921875" style="149" customWidth="1"/>
    <col min="13571" max="13587" width="3.296875" style="149" customWidth="1"/>
    <col min="13588" max="13594" width="3.09765625" style="149"/>
    <col min="13595" max="13595" width="2" style="149" customWidth="1"/>
    <col min="13596" max="13824" width="3.09765625" style="149"/>
    <col min="13825" max="13825" width="2" style="149" customWidth="1"/>
    <col min="13826" max="13826" width="2.69921875" style="149" customWidth="1"/>
    <col min="13827" max="13843" width="3.296875" style="149" customWidth="1"/>
    <col min="13844" max="13850" width="3.09765625" style="149"/>
    <col min="13851" max="13851" width="2" style="149" customWidth="1"/>
    <col min="13852" max="14080" width="3.09765625" style="149"/>
    <col min="14081" max="14081" width="2" style="149" customWidth="1"/>
    <col min="14082" max="14082" width="2.69921875" style="149" customWidth="1"/>
    <col min="14083" max="14099" width="3.296875" style="149" customWidth="1"/>
    <col min="14100" max="14106" width="3.09765625" style="149"/>
    <col min="14107" max="14107" width="2" style="149" customWidth="1"/>
    <col min="14108" max="14336" width="3.09765625" style="149"/>
    <col min="14337" max="14337" width="2" style="149" customWidth="1"/>
    <col min="14338" max="14338" width="2.69921875" style="149" customWidth="1"/>
    <col min="14339" max="14355" width="3.296875" style="149" customWidth="1"/>
    <col min="14356" max="14362" width="3.09765625" style="149"/>
    <col min="14363" max="14363" width="2" style="149" customWidth="1"/>
    <col min="14364" max="14592" width="3.09765625" style="149"/>
    <col min="14593" max="14593" width="2" style="149" customWidth="1"/>
    <col min="14594" max="14594" width="2.69921875" style="149" customWidth="1"/>
    <col min="14595" max="14611" width="3.296875" style="149" customWidth="1"/>
    <col min="14612" max="14618" width="3.09765625" style="149"/>
    <col min="14619" max="14619" width="2" style="149" customWidth="1"/>
    <col min="14620" max="14848" width="3.09765625" style="149"/>
    <col min="14849" max="14849" width="2" style="149" customWidth="1"/>
    <col min="14850" max="14850" width="2.69921875" style="149" customWidth="1"/>
    <col min="14851" max="14867" width="3.296875" style="149" customWidth="1"/>
    <col min="14868" max="14874" width="3.09765625" style="149"/>
    <col min="14875" max="14875" width="2" style="149" customWidth="1"/>
    <col min="14876" max="15104" width="3.09765625" style="149"/>
    <col min="15105" max="15105" width="2" style="149" customWidth="1"/>
    <col min="15106" max="15106" width="2.69921875" style="149" customWidth="1"/>
    <col min="15107" max="15123" width="3.296875" style="149" customWidth="1"/>
    <col min="15124" max="15130" width="3.09765625" style="149"/>
    <col min="15131" max="15131" width="2" style="149" customWidth="1"/>
    <col min="15132" max="15360" width="3.09765625" style="149"/>
    <col min="15361" max="15361" width="2" style="149" customWidth="1"/>
    <col min="15362" max="15362" width="2.69921875" style="149" customWidth="1"/>
    <col min="15363" max="15379" width="3.296875" style="149" customWidth="1"/>
    <col min="15380" max="15386" width="3.09765625" style="149"/>
    <col min="15387" max="15387" width="2" style="149" customWidth="1"/>
    <col min="15388" max="15616" width="3.09765625" style="149"/>
    <col min="15617" max="15617" width="2" style="149" customWidth="1"/>
    <col min="15618" max="15618" width="2.69921875" style="149" customWidth="1"/>
    <col min="15619" max="15635" width="3.296875" style="149" customWidth="1"/>
    <col min="15636" max="15642" width="3.09765625" style="149"/>
    <col min="15643" max="15643" width="2" style="149" customWidth="1"/>
    <col min="15644" max="15872" width="3.09765625" style="149"/>
    <col min="15873" max="15873" width="2" style="149" customWidth="1"/>
    <col min="15874" max="15874" width="2.69921875" style="149" customWidth="1"/>
    <col min="15875" max="15891" width="3.296875" style="149" customWidth="1"/>
    <col min="15892" max="15898" width="3.09765625" style="149"/>
    <col min="15899" max="15899" width="2" style="149" customWidth="1"/>
    <col min="15900" max="16128" width="3.09765625" style="149"/>
    <col min="16129" max="16129" width="2" style="149" customWidth="1"/>
    <col min="16130" max="16130" width="2.69921875" style="149" customWidth="1"/>
    <col min="16131" max="16147" width="3.296875" style="149" customWidth="1"/>
    <col min="16148" max="16154" width="3.09765625" style="149"/>
    <col min="16155" max="16155" width="2" style="149" customWidth="1"/>
    <col min="16156" max="16384" width="3.09765625" style="149"/>
  </cols>
  <sheetData>
    <row r="1" spans="2:26" s="96" customFormat="1" x14ac:dyDescent="0.45"/>
    <row r="2" spans="2:26" s="96" customFormat="1" x14ac:dyDescent="0.45">
      <c r="B2" s="96" t="s">
        <v>956</v>
      </c>
    </row>
    <row r="3" spans="2:26" s="96" customFormat="1" x14ac:dyDescent="0.45"/>
    <row r="4" spans="2:26" s="96" customFormat="1" x14ac:dyDescent="0.45">
      <c r="B4" s="589" t="s">
        <v>957</v>
      </c>
      <c r="C4" s="589"/>
      <c r="D4" s="589"/>
      <c r="E4" s="589"/>
      <c r="F4" s="589"/>
      <c r="G4" s="589"/>
      <c r="H4" s="589"/>
      <c r="I4" s="589"/>
      <c r="J4" s="589"/>
      <c r="K4" s="589"/>
      <c r="L4" s="589"/>
      <c r="M4" s="589"/>
      <c r="N4" s="589"/>
      <c r="O4" s="589"/>
      <c r="P4" s="589"/>
      <c r="Q4" s="589"/>
      <c r="R4" s="589"/>
      <c r="S4" s="589"/>
      <c r="T4" s="589"/>
      <c r="U4" s="589"/>
      <c r="V4" s="589"/>
      <c r="W4" s="589"/>
      <c r="X4" s="589"/>
      <c r="Y4" s="589"/>
      <c r="Z4" s="589"/>
    </row>
    <row r="5" spans="2:26" s="96" customFormat="1" x14ac:dyDescent="0.45"/>
    <row r="6" spans="2:26" s="96" customFormat="1" ht="31.5" customHeight="1" x14ac:dyDescent="0.45">
      <c r="B6" s="836" t="s">
        <v>699</v>
      </c>
      <c r="C6" s="836"/>
      <c r="D6" s="836"/>
      <c r="E6" s="836"/>
      <c r="F6" s="836"/>
      <c r="G6" s="622"/>
      <c r="H6" s="623"/>
      <c r="I6" s="623"/>
      <c r="J6" s="623"/>
      <c r="K6" s="623"/>
      <c r="L6" s="623"/>
      <c r="M6" s="623"/>
      <c r="N6" s="623"/>
      <c r="O6" s="623"/>
      <c r="P6" s="623"/>
      <c r="Q6" s="623"/>
      <c r="R6" s="623"/>
      <c r="S6" s="623"/>
      <c r="T6" s="623"/>
      <c r="U6" s="623"/>
      <c r="V6" s="623"/>
      <c r="W6" s="623"/>
      <c r="X6" s="623"/>
      <c r="Y6" s="623"/>
      <c r="Z6" s="624"/>
    </row>
    <row r="7" spans="2:26" s="96" customFormat="1" ht="31.5" customHeight="1" x14ac:dyDescent="0.45">
      <c r="B7" s="593" t="s">
        <v>824</v>
      </c>
      <c r="C7" s="594"/>
      <c r="D7" s="594"/>
      <c r="E7" s="594"/>
      <c r="F7" s="595"/>
      <c r="G7" s="443" t="s">
        <v>178</v>
      </c>
      <c r="H7" s="365" t="s">
        <v>781</v>
      </c>
      <c r="I7" s="365"/>
      <c r="J7" s="365"/>
      <c r="K7" s="365"/>
      <c r="L7" s="443" t="s">
        <v>178</v>
      </c>
      <c r="M7" s="365" t="s">
        <v>782</v>
      </c>
      <c r="N7" s="365"/>
      <c r="O7" s="365"/>
      <c r="P7" s="365"/>
      <c r="Q7" s="443" t="s">
        <v>178</v>
      </c>
      <c r="R7" s="365" t="s">
        <v>783</v>
      </c>
      <c r="S7" s="365"/>
      <c r="T7" s="365"/>
      <c r="U7" s="365"/>
      <c r="V7" s="365"/>
      <c r="W7" s="365"/>
      <c r="X7" s="365"/>
      <c r="Y7" s="365"/>
      <c r="Z7" s="409"/>
    </row>
    <row r="8" spans="2:26" s="96" customFormat="1" ht="31.5" customHeight="1" x14ac:dyDescent="0.45">
      <c r="B8" s="593" t="s">
        <v>826</v>
      </c>
      <c r="C8" s="594"/>
      <c r="D8" s="594"/>
      <c r="E8" s="594"/>
      <c r="F8" s="595"/>
      <c r="G8" s="446" t="s">
        <v>178</v>
      </c>
      <c r="H8" s="515" t="s">
        <v>958</v>
      </c>
      <c r="I8" s="515"/>
      <c r="J8" s="515"/>
      <c r="K8" s="515"/>
      <c r="L8" s="515"/>
      <c r="M8" s="515"/>
      <c r="N8" s="515"/>
      <c r="O8" s="366" t="s">
        <v>178</v>
      </c>
      <c r="P8" s="367" t="s">
        <v>959</v>
      </c>
      <c r="Q8" s="367"/>
      <c r="R8" s="367"/>
      <c r="S8" s="387"/>
      <c r="T8" s="387"/>
      <c r="U8" s="387"/>
      <c r="V8" s="387"/>
      <c r="W8" s="387"/>
      <c r="X8" s="387"/>
      <c r="Y8" s="387"/>
      <c r="Z8" s="143"/>
    </row>
    <row r="9" spans="2:26" s="96" customFormat="1" x14ac:dyDescent="0.45"/>
    <row r="10" spans="2:26" s="96" customFormat="1" x14ac:dyDescent="0.45">
      <c r="B10" s="100"/>
      <c r="C10" s="369"/>
      <c r="D10" s="369"/>
      <c r="E10" s="369"/>
      <c r="F10" s="369"/>
      <c r="G10" s="369"/>
      <c r="H10" s="369"/>
      <c r="I10" s="369"/>
      <c r="J10" s="369"/>
      <c r="K10" s="369"/>
      <c r="L10" s="369"/>
      <c r="M10" s="369"/>
      <c r="N10" s="369"/>
      <c r="O10" s="369"/>
      <c r="P10" s="369"/>
      <c r="Q10" s="369"/>
      <c r="R10" s="369"/>
      <c r="S10" s="369"/>
      <c r="T10" s="369"/>
      <c r="U10" s="369"/>
      <c r="V10" s="369"/>
      <c r="W10" s="369"/>
      <c r="X10" s="369"/>
      <c r="Y10" s="369"/>
      <c r="Z10" s="371"/>
    </row>
    <row r="11" spans="2:26" s="96" customFormat="1" x14ac:dyDescent="0.45">
      <c r="B11" s="117" t="s">
        <v>960</v>
      </c>
      <c r="Z11" s="372"/>
    </row>
    <row r="12" spans="2:26" s="96" customFormat="1" x14ac:dyDescent="0.45">
      <c r="B12" s="117"/>
      <c r="Z12" s="372"/>
    </row>
    <row r="13" spans="2:26" s="96" customFormat="1" x14ac:dyDescent="0.45">
      <c r="B13" s="117"/>
      <c r="C13" s="96" t="s">
        <v>895</v>
      </c>
      <c r="Z13" s="372"/>
    </row>
    <row r="14" spans="2:26" s="96" customFormat="1" ht="6.75" customHeight="1" x14ac:dyDescent="0.45">
      <c r="B14" s="117"/>
      <c r="Z14" s="372"/>
    </row>
    <row r="15" spans="2:26" s="96" customFormat="1" ht="26.25" customHeight="1" x14ac:dyDescent="0.45">
      <c r="B15" s="117"/>
      <c r="C15" s="373" t="s">
        <v>961</v>
      </c>
      <c r="D15" s="367"/>
      <c r="E15" s="367"/>
      <c r="F15" s="367"/>
      <c r="G15" s="368"/>
      <c r="H15" s="792" t="s">
        <v>947</v>
      </c>
      <c r="I15" s="799"/>
      <c r="J15" s="799"/>
      <c r="K15" s="623"/>
      <c r="L15" s="623"/>
      <c r="M15" s="623"/>
      <c r="N15" s="97" t="s">
        <v>948</v>
      </c>
      <c r="O15" s="117"/>
      <c r="U15" s="85"/>
      <c r="Z15" s="372"/>
    </row>
    <row r="16" spans="2:26" s="96" customFormat="1" x14ac:dyDescent="0.45">
      <c r="B16" s="117"/>
      <c r="L16" s="85"/>
      <c r="Q16" s="85"/>
      <c r="V16" s="85"/>
      <c r="Z16" s="372"/>
    </row>
    <row r="17" spans="2:26" s="96" customFormat="1" x14ac:dyDescent="0.45">
      <c r="B17" s="117"/>
      <c r="C17" s="96" t="s">
        <v>962</v>
      </c>
      <c r="Z17" s="372"/>
    </row>
    <row r="18" spans="2:26" s="96" customFormat="1" ht="4.5" customHeight="1" x14ac:dyDescent="0.45">
      <c r="B18" s="117"/>
      <c r="Z18" s="372"/>
    </row>
    <row r="19" spans="2:26" s="96" customFormat="1" ht="24" customHeight="1" x14ac:dyDescent="0.45">
      <c r="B19" s="117"/>
      <c r="C19" s="593" t="s">
        <v>963</v>
      </c>
      <c r="D19" s="594"/>
      <c r="E19" s="594"/>
      <c r="F19" s="594"/>
      <c r="G19" s="594"/>
      <c r="H19" s="594"/>
      <c r="I19" s="594"/>
      <c r="J19" s="594"/>
      <c r="K19" s="594"/>
      <c r="L19" s="594"/>
      <c r="M19" s="594"/>
      <c r="N19" s="594"/>
      <c r="O19" s="595"/>
      <c r="P19" s="593" t="s">
        <v>681</v>
      </c>
      <c r="Q19" s="594"/>
      <c r="R19" s="594"/>
      <c r="S19" s="594"/>
      <c r="T19" s="594"/>
      <c r="U19" s="594"/>
      <c r="V19" s="594"/>
      <c r="W19" s="594"/>
      <c r="X19" s="594"/>
      <c r="Y19" s="595"/>
      <c r="Z19" s="115"/>
    </row>
    <row r="20" spans="2:26" s="96" customFormat="1" ht="21" customHeight="1" x14ac:dyDescent="0.45">
      <c r="B20" s="117"/>
      <c r="C20" s="869"/>
      <c r="D20" s="870"/>
      <c r="E20" s="870"/>
      <c r="F20" s="870"/>
      <c r="G20" s="870"/>
      <c r="H20" s="870"/>
      <c r="I20" s="870"/>
      <c r="J20" s="870"/>
      <c r="K20" s="870"/>
      <c r="L20" s="870"/>
      <c r="M20" s="870"/>
      <c r="N20" s="870"/>
      <c r="O20" s="871"/>
      <c r="P20" s="869"/>
      <c r="Q20" s="870"/>
      <c r="R20" s="870"/>
      <c r="S20" s="870"/>
      <c r="T20" s="870"/>
      <c r="U20" s="870"/>
      <c r="V20" s="870"/>
      <c r="W20" s="870"/>
      <c r="X20" s="870"/>
      <c r="Y20" s="871"/>
      <c r="Z20" s="372"/>
    </row>
    <row r="21" spans="2:26" s="96" customFormat="1" ht="21" customHeight="1" x14ac:dyDescent="0.45">
      <c r="B21" s="117"/>
      <c r="C21" s="869"/>
      <c r="D21" s="870"/>
      <c r="E21" s="870"/>
      <c r="F21" s="870"/>
      <c r="G21" s="870"/>
      <c r="H21" s="870"/>
      <c r="I21" s="870"/>
      <c r="J21" s="870"/>
      <c r="K21" s="870"/>
      <c r="L21" s="870"/>
      <c r="M21" s="870"/>
      <c r="N21" s="870"/>
      <c r="O21" s="871"/>
      <c r="P21" s="869"/>
      <c r="Q21" s="870"/>
      <c r="R21" s="870"/>
      <c r="S21" s="870"/>
      <c r="T21" s="870"/>
      <c r="U21" s="870"/>
      <c r="V21" s="870"/>
      <c r="W21" s="870"/>
      <c r="X21" s="870"/>
      <c r="Y21" s="871"/>
      <c r="Z21" s="372"/>
    </row>
    <row r="22" spans="2:26" s="96" customFormat="1" ht="21" customHeight="1" x14ac:dyDescent="0.45">
      <c r="B22" s="117"/>
      <c r="C22" s="869"/>
      <c r="D22" s="870"/>
      <c r="E22" s="870"/>
      <c r="F22" s="870"/>
      <c r="G22" s="870"/>
      <c r="H22" s="870"/>
      <c r="I22" s="870"/>
      <c r="J22" s="870"/>
      <c r="K22" s="870"/>
      <c r="L22" s="870"/>
      <c r="M22" s="870"/>
      <c r="N22" s="870"/>
      <c r="O22" s="871"/>
      <c r="P22" s="869"/>
      <c r="Q22" s="870"/>
      <c r="R22" s="870"/>
      <c r="S22" s="870"/>
      <c r="T22" s="870"/>
      <c r="U22" s="870"/>
      <c r="V22" s="870"/>
      <c r="W22" s="870"/>
      <c r="X22" s="870"/>
      <c r="Y22" s="871"/>
      <c r="Z22" s="372"/>
    </row>
    <row r="23" spans="2:26" s="96" customFormat="1" ht="21" customHeight="1" x14ac:dyDescent="0.45">
      <c r="B23" s="117"/>
      <c r="C23" s="869"/>
      <c r="D23" s="870"/>
      <c r="E23" s="870"/>
      <c r="F23" s="870"/>
      <c r="G23" s="870"/>
      <c r="H23" s="870"/>
      <c r="I23" s="870"/>
      <c r="J23" s="870"/>
      <c r="K23" s="870"/>
      <c r="L23" s="870"/>
      <c r="M23" s="870"/>
      <c r="N23" s="870"/>
      <c r="O23" s="871"/>
      <c r="P23" s="869"/>
      <c r="Q23" s="870"/>
      <c r="R23" s="870"/>
      <c r="S23" s="870"/>
      <c r="T23" s="870"/>
      <c r="U23" s="870"/>
      <c r="V23" s="870"/>
      <c r="W23" s="870"/>
      <c r="X23" s="870"/>
      <c r="Y23" s="871"/>
      <c r="Z23" s="372"/>
    </row>
    <row r="24" spans="2:26" s="96" customFormat="1" ht="21" customHeight="1" x14ac:dyDescent="0.45">
      <c r="B24" s="117"/>
      <c r="C24" s="869"/>
      <c r="D24" s="870"/>
      <c r="E24" s="870"/>
      <c r="F24" s="870"/>
      <c r="G24" s="870"/>
      <c r="H24" s="870"/>
      <c r="I24" s="870"/>
      <c r="J24" s="870"/>
      <c r="K24" s="870"/>
      <c r="L24" s="870"/>
      <c r="M24" s="870"/>
      <c r="N24" s="870"/>
      <c r="O24" s="871"/>
      <c r="P24" s="869"/>
      <c r="Q24" s="870"/>
      <c r="R24" s="870"/>
      <c r="S24" s="870"/>
      <c r="T24" s="870"/>
      <c r="U24" s="870"/>
      <c r="V24" s="870"/>
      <c r="W24" s="870"/>
      <c r="X24" s="870"/>
      <c r="Y24" s="871"/>
      <c r="Z24" s="372"/>
    </row>
    <row r="25" spans="2:26" s="96" customFormat="1" ht="21" customHeight="1" x14ac:dyDescent="0.45">
      <c r="B25" s="117"/>
      <c r="C25" s="370"/>
      <c r="D25" s="370"/>
      <c r="E25" s="370"/>
      <c r="F25" s="370"/>
      <c r="G25" s="370"/>
      <c r="H25" s="370"/>
      <c r="I25" s="370"/>
      <c r="J25" s="370"/>
      <c r="K25" s="370"/>
      <c r="L25" s="370"/>
      <c r="M25" s="370"/>
      <c r="N25" s="370"/>
      <c r="O25" s="370"/>
      <c r="P25" s="369"/>
      <c r="Q25" s="369"/>
      <c r="R25" s="369"/>
      <c r="S25" s="369"/>
      <c r="T25" s="369"/>
      <c r="U25" s="369"/>
      <c r="V25" s="369"/>
      <c r="W25" s="369"/>
      <c r="X25" s="369"/>
      <c r="Y25" s="369"/>
      <c r="Z25" s="372"/>
    </row>
    <row r="26" spans="2:26" s="96" customFormat="1" ht="21" customHeight="1" x14ac:dyDescent="0.45">
      <c r="B26" s="117"/>
      <c r="C26" s="380"/>
      <c r="D26" s="380"/>
      <c r="E26" s="380"/>
      <c r="F26" s="380"/>
      <c r="G26" s="380"/>
      <c r="H26" s="380"/>
      <c r="I26" s="380"/>
      <c r="J26" s="380"/>
      <c r="K26" s="380"/>
      <c r="L26" s="380"/>
      <c r="M26" s="380"/>
      <c r="N26" s="380"/>
      <c r="O26" s="380"/>
      <c r="P26" s="377"/>
      <c r="Q26" s="377"/>
      <c r="R26" s="377"/>
      <c r="S26" s="377"/>
      <c r="T26" s="377"/>
      <c r="U26" s="373"/>
      <c r="V26" s="410" t="s">
        <v>716</v>
      </c>
      <c r="W26" s="410" t="s">
        <v>717</v>
      </c>
      <c r="X26" s="410" t="s">
        <v>718</v>
      </c>
      <c r="Y26" s="368"/>
      <c r="Z26" s="372"/>
    </row>
    <row r="27" spans="2:26" s="96" customFormat="1" ht="38.25" customHeight="1" x14ac:dyDescent="0.45">
      <c r="B27" s="117"/>
      <c r="C27" s="619" t="s">
        <v>964</v>
      </c>
      <c r="D27" s="620"/>
      <c r="E27" s="620"/>
      <c r="F27" s="620"/>
      <c r="G27" s="620"/>
      <c r="H27" s="620"/>
      <c r="I27" s="620"/>
      <c r="J27" s="620"/>
      <c r="K27" s="620"/>
      <c r="L27" s="620"/>
      <c r="M27" s="620"/>
      <c r="N27" s="620"/>
      <c r="O27" s="620"/>
      <c r="P27" s="620"/>
      <c r="Q27" s="620"/>
      <c r="R27" s="620"/>
      <c r="S27" s="620"/>
      <c r="T27" s="145"/>
      <c r="U27" s="365"/>
      <c r="V27" s="447" t="s">
        <v>178</v>
      </c>
      <c r="W27" s="366" t="s">
        <v>717</v>
      </c>
      <c r="X27" s="447" t="s">
        <v>178</v>
      </c>
      <c r="Y27" s="409"/>
      <c r="Z27" s="372"/>
    </row>
    <row r="28" spans="2:26" s="96" customFormat="1" ht="70.5" customHeight="1" x14ac:dyDescent="0.45">
      <c r="B28" s="117"/>
      <c r="C28" s="892" t="s">
        <v>965</v>
      </c>
      <c r="D28" s="893"/>
      <c r="E28" s="893"/>
      <c r="F28" s="893"/>
      <c r="G28" s="893"/>
      <c r="H28" s="893"/>
      <c r="I28" s="893"/>
      <c r="J28" s="893"/>
      <c r="K28" s="893"/>
      <c r="L28" s="893"/>
      <c r="M28" s="893"/>
      <c r="N28" s="893"/>
      <c r="O28" s="893"/>
      <c r="P28" s="893"/>
      <c r="Q28" s="893"/>
      <c r="R28" s="893"/>
      <c r="S28" s="893"/>
      <c r="T28" s="894"/>
      <c r="U28" s="365"/>
      <c r="V28" s="447" t="s">
        <v>178</v>
      </c>
      <c r="W28" s="366" t="s">
        <v>717</v>
      </c>
      <c r="X28" s="447" t="s">
        <v>178</v>
      </c>
      <c r="Y28" s="409"/>
      <c r="Z28" s="372"/>
    </row>
    <row r="29" spans="2:26" s="96" customFormat="1" ht="38.25" customHeight="1" x14ac:dyDescent="0.45">
      <c r="B29" s="117"/>
      <c r="C29" s="792" t="s">
        <v>966</v>
      </c>
      <c r="D29" s="799"/>
      <c r="E29" s="799"/>
      <c r="F29" s="799"/>
      <c r="G29" s="799"/>
      <c r="H29" s="799"/>
      <c r="I29" s="799"/>
      <c r="J29" s="799"/>
      <c r="K29" s="799"/>
      <c r="L29" s="799"/>
      <c r="M29" s="799"/>
      <c r="N29" s="799"/>
      <c r="O29" s="799"/>
      <c r="P29" s="799"/>
      <c r="Q29" s="799"/>
      <c r="R29" s="799"/>
      <c r="S29" s="799"/>
      <c r="T29" s="409"/>
      <c r="U29" s="365"/>
      <c r="V29" s="447" t="s">
        <v>178</v>
      </c>
      <c r="W29" s="366" t="s">
        <v>717</v>
      </c>
      <c r="X29" s="447" t="s">
        <v>178</v>
      </c>
      <c r="Y29" s="409"/>
      <c r="Z29" s="372"/>
    </row>
    <row r="30" spans="2:26" s="96" customFormat="1" ht="38.25" customHeight="1" x14ac:dyDescent="0.45">
      <c r="B30" s="117"/>
      <c r="C30" s="892" t="s">
        <v>967</v>
      </c>
      <c r="D30" s="893"/>
      <c r="E30" s="893"/>
      <c r="F30" s="893"/>
      <c r="G30" s="893"/>
      <c r="H30" s="893"/>
      <c r="I30" s="893"/>
      <c r="J30" s="893"/>
      <c r="K30" s="893"/>
      <c r="L30" s="893"/>
      <c r="M30" s="893"/>
      <c r="N30" s="893"/>
      <c r="O30" s="893"/>
      <c r="P30" s="893"/>
      <c r="Q30" s="893"/>
      <c r="R30" s="893"/>
      <c r="S30" s="893"/>
      <c r="T30" s="894"/>
      <c r="U30" s="365"/>
      <c r="V30" s="447" t="s">
        <v>178</v>
      </c>
      <c r="W30" s="366" t="s">
        <v>717</v>
      </c>
      <c r="X30" s="447" t="s">
        <v>178</v>
      </c>
      <c r="Y30" s="409"/>
      <c r="Z30" s="372"/>
    </row>
    <row r="31" spans="2:26" s="96" customFormat="1" ht="38.25" customHeight="1" x14ac:dyDescent="0.45">
      <c r="B31" s="117"/>
      <c r="C31" s="892" t="s">
        <v>968</v>
      </c>
      <c r="D31" s="893"/>
      <c r="E31" s="893"/>
      <c r="F31" s="893"/>
      <c r="G31" s="893"/>
      <c r="H31" s="893"/>
      <c r="I31" s="893"/>
      <c r="J31" s="893"/>
      <c r="K31" s="893"/>
      <c r="L31" s="893"/>
      <c r="M31" s="893"/>
      <c r="N31" s="893"/>
      <c r="O31" s="893"/>
      <c r="P31" s="893"/>
      <c r="Q31" s="893"/>
      <c r="R31" s="893"/>
      <c r="S31" s="893"/>
      <c r="T31" s="894"/>
      <c r="U31" s="365"/>
      <c r="V31" s="447" t="s">
        <v>178</v>
      </c>
      <c r="W31" s="366" t="s">
        <v>717</v>
      </c>
      <c r="X31" s="447" t="s">
        <v>178</v>
      </c>
      <c r="Y31" s="409"/>
      <c r="Z31" s="372"/>
    </row>
    <row r="32" spans="2:26" s="96" customFormat="1" x14ac:dyDescent="0.45">
      <c r="B32" s="141"/>
      <c r="C32" s="377"/>
      <c r="D32" s="377"/>
      <c r="E32" s="377"/>
      <c r="F32" s="377"/>
      <c r="G32" s="377"/>
      <c r="H32" s="377"/>
      <c r="I32" s="377"/>
      <c r="J32" s="377"/>
      <c r="K32" s="377"/>
      <c r="L32" s="377"/>
      <c r="M32" s="377"/>
      <c r="N32" s="377"/>
      <c r="O32" s="377"/>
      <c r="P32" s="377"/>
      <c r="Q32" s="377"/>
      <c r="R32" s="377"/>
      <c r="S32" s="377"/>
      <c r="T32" s="377"/>
      <c r="U32" s="377"/>
      <c r="V32" s="377"/>
      <c r="W32" s="377"/>
      <c r="X32" s="377"/>
      <c r="Y32" s="377"/>
      <c r="Z32" s="378"/>
    </row>
    <row r="33" s="96" customFormat="1" x14ac:dyDescent="0.45"/>
  </sheetData>
  <mergeCells count="24">
    <mergeCell ref="C27:S27"/>
    <mergeCell ref="C28:T28"/>
    <mergeCell ref="C29:S29"/>
    <mergeCell ref="C30:T30"/>
    <mergeCell ref="C31:T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L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L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L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L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L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L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L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L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L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L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L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L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L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L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1:G65542 JC65541:JC65542 SY65541:SY65542 ACU65541:ACU65542 AMQ65541:AMQ65542 AWM65541:AWM65542 BGI65541:BGI65542 BQE65541:BQE65542 CAA65541:CAA65542 CJW65541:CJW65542 CTS65541:CTS65542 DDO65541:DDO65542 DNK65541:DNK65542 DXG65541:DXG65542 EHC65541:EHC65542 EQY65541:EQY65542 FAU65541:FAU65542 FKQ65541:FKQ65542 FUM65541:FUM65542 GEI65541:GEI65542 GOE65541:GOE65542 GYA65541:GYA65542 HHW65541:HHW65542 HRS65541:HRS65542 IBO65541:IBO65542 ILK65541:ILK65542 IVG65541:IVG65542 JFC65541:JFC65542 JOY65541:JOY65542 JYU65541:JYU65542 KIQ65541:KIQ65542 KSM65541:KSM65542 LCI65541:LCI65542 LME65541:LME65542 LWA65541:LWA65542 MFW65541:MFW65542 MPS65541:MPS65542 MZO65541:MZO65542 NJK65541:NJK65542 NTG65541:NTG65542 ODC65541:ODC65542 OMY65541:OMY65542 OWU65541:OWU65542 PGQ65541:PGQ65542 PQM65541:PQM65542 QAI65541:QAI65542 QKE65541:QKE65542 QUA65541:QUA65542 RDW65541:RDW65542 RNS65541:RNS65542 RXO65541:RXO65542 SHK65541:SHK65542 SRG65541:SRG65542 TBC65541:TBC65542 TKY65541:TKY65542 TUU65541:TUU65542 UEQ65541:UEQ65542 UOM65541:UOM65542 UYI65541:UYI65542 VIE65541:VIE65542 VSA65541:VSA65542 WBW65541:WBW65542 WLS65541:WLS65542 WVO65541:WVO65542 G131077:G131078 JC131077:JC131078 SY131077:SY131078 ACU131077:ACU131078 AMQ131077:AMQ131078 AWM131077:AWM131078 BGI131077:BGI131078 BQE131077:BQE131078 CAA131077:CAA131078 CJW131077:CJW131078 CTS131077:CTS131078 DDO131077:DDO131078 DNK131077:DNK131078 DXG131077:DXG131078 EHC131077:EHC131078 EQY131077:EQY131078 FAU131077:FAU131078 FKQ131077:FKQ131078 FUM131077:FUM131078 GEI131077:GEI131078 GOE131077:GOE131078 GYA131077:GYA131078 HHW131077:HHW131078 HRS131077:HRS131078 IBO131077:IBO131078 ILK131077:ILK131078 IVG131077:IVG131078 JFC131077:JFC131078 JOY131077:JOY131078 JYU131077:JYU131078 KIQ131077:KIQ131078 KSM131077:KSM131078 LCI131077:LCI131078 LME131077:LME131078 LWA131077:LWA131078 MFW131077:MFW131078 MPS131077:MPS131078 MZO131077:MZO131078 NJK131077:NJK131078 NTG131077:NTG131078 ODC131077:ODC131078 OMY131077:OMY131078 OWU131077:OWU131078 PGQ131077:PGQ131078 PQM131077:PQM131078 QAI131077:QAI131078 QKE131077:QKE131078 QUA131077:QUA131078 RDW131077:RDW131078 RNS131077:RNS131078 RXO131077:RXO131078 SHK131077:SHK131078 SRG131077:SRG131078 TBC131077:TBC131078 TKY131077:TKY131078 TUU131077:TUU131078 UEQ131077:UEQ131078 UOM131077:UOM131078 UYI131077:UYI131078 VIE131077:VIE131078 VSA131077:VSA131078 WBW131077:WBW131078 WLS131077:WLS131078 WVO131077:WVO131078 G196613:G196614 JC196613:JC196614 SY196613:SY196614 ACU196613:ACU196614 AMQ196613:AMQ196614 AWM196613:AWM196614 BGI196613:BGI196614 BQE196613:BQE196614 CAA196613:CAA196614 CJW196613:CJW196614 CTS196613:CTS196614 DDO196613:DDO196614 DNK196613:DNK196614 DXG196613:DXG196614 EHC196613:EHC196614 EQY196613:EQY196614 FAU196613:FAU196614 FKQ196613:FKQ196614 FUM196613:FUM196614 GEI196613:GEI196614 GOE196613:GOE196614 GYA196613:GYA196614 HHW196613:HHW196614 HRS196613:HRS196614 IBO196613:IBO196614 ILK196613:ILK196614 IVG196613:IVG196614 JFC196613:JFC196614 JOY196613:JOY196614 JYU196613:JYU196614 KIQ196613:KIQ196614 KSM196613:KSM196614 LCI196613:LCI196614 LME196613:LME196614 LWA196613:LWA196614 MFW196613:MFW196614 MPS196613:MPS196614 MZO196613:MZO196614 NJK196613:NJK196614 NTG196613:NTG196614 ODC196613:ODC196614 OMY196613:OMY196614 OWU196613:OWU196614 PGQ196613:PGQ196614 PQM196613:PQM196614 QAI196613:QAI196614 QKE196613:QKE196614 QUA196613:QUA196614 RDW196613:RDW196614 RNS196613:RNS196614 RXO196613:RXO196614 SHK196613:SHK196614 SRG196613:SRG196614 TBC196613:TBC196614 TKY196613:TKY196614 TUU196613:TUU196614 UEQ196613:UEQ196614 UOM196613:UOM196614 UYI196613:UYI196614 VIE196613:VIE196614 VSA196613:VSA196614 WBW196613:WBW196614 WLS196613:WLS196614 WVO196613:WVO196614 G262149:G262150 JC262149:JC262150 SY262149:SY262150 ACU262149:ACU262150 AMQ262149:AMQ262150 AWM262149:AWM262150 BGI262149:BGI262150 BQE262149:BQE262150 CAA262149:CAA262150 CJW262149:CJW262150 CTS262149:CTS262150 DDO262149:DDO262150 DNK262149:DNK262150 DXG262149:DXG262150 EHC262149:EHC262150 EQY262149:EQY262150 FAU262149:FAU262150 FKQ262149:FKQ262150 FUM262149:FUM262150 GEI262149:GEI262150 GOE262149:GOE262150 GYA262149:GYA262150 HHW262149:HHW262150 HRS262149:HRS262150 IBO262149:IBO262150 ILK262149:ILK262150 IVG262149:IVG262150 JFC262149:JFC262150 JOY262149:JOY262150 JYU262149:JYU262150 KIQ262149:KIQ262150 KSM262149:KSM262150 LCI262149:LCI262150 LME262149:LME262150 LWA262149:LWA262150 MFW262149:MFW262150 MPS262149:MPS262150 MZO262149:MZO262150 NJK262149:NJK262150 NTG262149:NTG262150 ODC262149:ODC262150 OMY262149:OMY262150 OWU262149:OWU262150 PGQ262149:PGQ262150 PQM262149:PQM262150 QAI262149:QAI262150 QKE262149:QKE262150 QUA262149:QUA262150 RDW262149:RDW262150 RNS262149:RNS262150 RXO262149:RXO262150 SHK262149:SHK262150 SRG262149:SRG262150 TBC262149:TBC262150 TKY262149:TKY262150 TUU262149:TUU262150 UEQ262149:UEQ262150 UOM262149:UOM262150 UYI262149:UYI262150 VIE262149:VIE262150 VSA262149:VSA262150 WBW262149:WBW262150 WLS262149:WLS262150 WVO262149:WVO262150 G327685:G327686 JC327685:JC327686 SY327685:SY327686 ACU327685:ACU327686 AMQ327685:AMQ327686 AWM327685:AWM327686 BGI327685:BGI327686 BQE327685:BQE327686 CAA327685:CAA327686 CJW327685:CJW327686 CTS327685:CTS327686 DDO327685:DDO327686 DNK327685:DNK327686 DXG327685:DXG327686 EHC327685:EHC327686 EQY327685:EQY327686 FAU327685:FAU327686 FKQ327685:FKQ327686 FUM327685:FUM327686 GEI327685:GEI327686 GOE327685:GOE327686 GYA327685:GYA327686 HHW327685:HHW327686 HRS327685:HRS327686 IBO327685:IBO327686 ILK327685:ILK327686 IVG327685:IVG327686 JFC327685:JFC327686 JOY327685:JOY327686 JYU327685:JYU327686 KIQ327685:KIQ327686 KSM327685:KSM327686 LCI327685:LCI327686 LME327685:LME327686 LWA327685:LWA327686 MFW327685:MFW327686 MPS327685:MPS327686 MZO327685:MZO327686 NJK327685:NJK327686 NTG327685:NTG327686 ODC327685:ODC327686 OMY327685:OMY327686 OWU327685:OWU327686 PGQ327685:PGQ327686 PQM327685:PQM327686 QAI327685:QAI327686 QKE327685:QKE327686 QUA327685:QUA327686 RDW327685:RDW327686 RNS327685:RNS327686 RXO327685:RXO327686 SHK327685:SHK327686 SRG327685:SRG327686 TBC327685:TBC327686 TKY327685:TKY327686 TUU327685:TUU327686 UEQ327685:UEQ327686 UOM327685:UOM327686 UYI327685:UYI327686 VIE327685:VIE327686 VSA327685:VSA327686 WBW327685:WBW327686 WLS327685:WLS327686 WVO327685:WVO327686 G393221:G393222 JC393221:JC393222 SY393221:SY393222 ACU393221:ACU393222 AMQ393221:AMQ393222 AWM393221:AWM393222 BGI393221:BGI393222 BQE393221:BQE393222 CAA393221:CAA393222 CJW393221:CJW393222 CTS393221:CTS393222 DDO393221:DDO393222 DNK393221:DNK393222 DXG393221:DXG393222 EHC393221:EHC393222 EQY393221:EQY393222 FAU393221:FAU393222 FKQ393221:FKQ393222 FUM393221:FUM393222 GEI393221:GEI393222 GOE393221:GOE393222 GYA393221:GYA393222 HHW393221:HHW393222 HRS393221:HRS393222 IBO393221:IBO393222 ILK393221:ILK393222 IVG393221:IVG393222 JFC393221:JFC393222 JOY393221:JOY393222 JYU393221:JYU393222 KIQ393221:KIQ393222 KSM393221:KSM393222 LCI393221:LCI393222 LME393221:LME393222 LWA393221:LWA393222 MFW393221:MFW393222 MPS393221:MPS393222 MZO393221:MZO393222 NJK393221:NJK393222 NTG393221:NTG393222 ODC393221:ODC393222 OMY393221:OMY393222 OWU393221:OWU393222 PGQ393221:PGQ393222 PQM393221:PQM393222 QAI393221:QAI393222 QKE393221:QKE393222 QUA393221:QUA393222 RDW393221:RDW393222 RNS393221:RNS393222 RXO393221:RXO393222 SHK393221:SHK393222 SRG393221:SRG393222 TBC393221:TBC393222 TKY393221:TKY393222 TUU393221:TUU393222 UEQ393221:UEQ393222 UOM393221:UOM393222 UYI393221:UYI393222 VIE393221:VIE393222 VSA393221:VSA393222 WBW393221:WBW393222 WLS393221:WLS393222 WVO393221:WVO393222 G458757:G458758 JC458757:JC458758 SY458757:SY458758 ACU458757:ACU458758 AMQ458757:AMQ458758 AWM458757:AWM458758 BGI458757:BGI458758 BQE458757:BQE458758 CAA458757:CAA458758 CJW458757:CJW458758 CTS458757:CTS458758 DDO458757:DDO458758 DNK458757:DNK458758 DXG458757:DXG458758 EHC458757:EHC458758 EQY458757:EQY458758 FAU458757:FAU458758 FKQ458757:FKQ458758 FUM458757:FUM458758 GEI458757:GEI458758 GOE458757:GOE458758 GYA458757:GYA458758 HHW458757:HHW458758 HRS458757:HRS458758 IBO458757:IBO458758 ILK458757:ILK458758 IVG458757:IVG458758 JFC458757:JFC458758 JOY458757:JOY458758 JYU458757:JYU458758 KIQ458757:KIQ458758 KSM458757:KSM458758 LCI458757:LCI458758 LME458757:LME458758 LWA458757:LWA458758 MFW458757:MFW458758 MPS458757:MPS458758 MZO458757:MZO458758 NJK458757:NJK458758 NTG458757:NTG458758 ODC458757:ODC458758 OMY458757:OMY458758 OWU458757:OWU458758 PGQ458757:PGQ458758 PQM458757:PQM458758 QAI458757:QAI458758 QKE458757:QKE458758 QUA458757:QUA458758 RDW458757:RDW458758 RNS458757:RNS458758 RXO458757:RXO458758 SHK458757:SHK458758 SRG458757:SRG458758 TBC458757:TBC458758 TKY458757:TKY458758 TUU458757:TUU458758 UEQ458757:UEQ458758 UOM458757:UOM458758 UYI458757:UYI458758 VIE458757:VIE458758 VSA458757:VSA458758 WBW458757:WBW458758 WLS458757:WLS458758 WVO458757:WVO458758 G524293:G524294 JC524293:JC524294 SY524293:SY524294 ACU524293:ACU524294 AMQ524293:AMQ524294 AWM524293:AWM524294 BGI524293:BGI524294 BQE524293:BQE524294 CAA524293:CAA524294 CJW524293:CJW524294 CTS524293:CTS524294 DDO524293:DDO524294 DNK524293:DNK524294 DXG524293:DXG524294 EHC524293:EHC524294 EQY524293:EQY524294 FAU524293:FAU524294 FKQ524293:FKQ524294 FUM524293:FUM524294 GEI524293:GEI524294 GOE524293:GOE524294 GYA524293:GYA524294 HHW524293:HHW524294 HRS524293:HRS524294 IBO524293:IBO524294 ILK524293:ILK524294 IVG524293:IVG524294 JFC524293:JFC524294 JOY524293:JOY524294 JYU524293:JYU524294 KIQ524293:KIQ524294 KSM524293:KSM524294 LCI524293:LCI524294 LME524293:LME524294 LWA524293:LWA524294 MFW524293:MFW524294 MPS524293:MPS524294 MZO524293:MZO524294 NJK524293:NJK524294 NTG524293:NTG524294 ODC524293:ODC524294 OMY524293:OMY524294 OWU524293:OWU524294 PGQ524293:PGQ524294 PQM524293:PQM524294 QAI524293:QAI524294 QKE524293:QKE524294 QUA524293:QUA524294 RDW524293:RDW524294 RNS524293:RNS524294 RXO524293:RXO524294 SHK524293:SHK524294 SRG524293:SRG524294 TBC524293:TBC524294 TKY524293:TKY524294 TUU524293:TUU524294 UEQ524293:UEQ524294 UOM524293:UOM524294 UYI524293:UYI524294 VIE524293:VIE524294 VSA524293:VSA524294 WBW524293:WBW524294 WLS524293:WLS524294 WVO524293:WVO524294 G589829:G589830 JC589829:JC589830 SY589829:SY589830 ACU589829:ACU589830 AMQ589829:AMQ589830 AWM589829:AWM589830 BGI589829:BGI589830 BQE589829:BQE589830 CAA589829:CAA589830 CJW589829:CJW589830 CTS589829:CTS589830 DDO589829:DDO589830 DNK589829:DNK589830 DXG589829:DXG589830 EHC589829:EHC589830 EQY589829:EQY589830 FAU589829:FAU589830 FKQ589829:FKQ589830 FUM589829:FUM589830 GEI589829:GEI589830 GOE589829:GOE589830 GYA589829:GYA589830 HHW589829:HHW589830 HRS589829:HRS589830 IBO589829:IBO589830 ILK589829:ILK589830 IVG589829:IVG589830 JFC589829:JFC589830 JOY589829:JOY589830 JYU589829:JYU589830 KIQ589829:KIQ589830 KSM589829:KSM589830 LCI589829:LCI589830 LME589829:LME589830 LWA589829:LWA589830 MFW589829:MFW589830 MPS589829:MPS589830 MZO589829:MZO589830 NJK589829:NJK589830 NTG589829:NTG589830 ODC589829:ODC589830 OMY589829:OMY589830 OWU589829:OWU589830 PGQ589829:PGQ589830 PQM589829:PQM589830 QAI589829:QAI589830 QKE589829:QKE589830 QUA589829:QUA589830 RDW589829:RDW589830 RNS589829:RNS589830 RXO589829:RXO589830 SHK589829:SHK589830 SRG589829:SRG589830 TBC589829:TBC589830 TKY589829:TKY589830 TUU589829:TUU589830 UEQ589829:UEQ589830 UOM589829:UOM589830 UYI589829:UYI589830 VIE589829:VIE589830 VSA589829:VSA589830 WBW589829:WBW589830 WLS589829:WLS589830 WVO589829:WVO589830 G655365:G655366 JC655365:JC655366 SY655365:SY655366 ACU655365:ACU655366 AMQ655365:AMQ655366 AWM655365:AWM655366 BGI655365:BGI655366 BQE655365:BQE655366 CAA655365:CAA655366 CJW655365:CJW655366 CTS655365:CTS655366 DDO655365:DDO655366 DNK655365:DNK655366 DXG655365:DXG655366 EHC655365:EHC655366 EQY655365:EQY655366 FAU655365:FAU655366 FKQ655365:FKQ655366 FUM655365:FUM655366 GEI655365:GEI655366 GOE655365:GOE655366 GYA655365:GYA655366 HHW655365:HHW655366 HRS655365:HRS655366 IBO655365:IBO655366 ILK655365:ILK655366 IVG655365:IVG655366 JFC655365:JFC655366 JOY655365:JOY655366 JYU655365:JYU655366 KIQ655365:KIQ655366 KSM655365:KSM655366 LCI655365:LCI655366 LME655365:LME655366 LWA655365:LWA655366 MFW655365:MFW655366 MPS655365:MPS655366 MZO655365:MZO655366 NJK655365:NJK655366 NTG655365:NTG655366 ODC655365:ODC655366 OMY655365:OMY655366 OWU655365:OWU655366 PGQ655365:PGQ655366 PQM655365:PQM655366 QAI655365:QAI655366 QKE655365:QKE655366 QUA655365:QUA655366 RDW655365:RDW655366 RNS655365:RNS655366 RXO655365:RXO655366 SHK655365:SHK655366 SRG655365:SRG655366 TBC655365:TBC655366 TKY655365:TKY655366 TUU655365:TUU655366 UEQ655365:UEQ655366 UOM655365:UOM655366 UYI655365:UYI655366 VIE655365:VIE655366 VSA655365:VSA655366 WBW655365:WBW655366 WLS655365:WLS655366 WVO655365:WVO655366 G720901:G720902 JC720901:JC720902 SY720901:SY720902 ACU720901:ACU720902 AMQ720901:AMQ720902 AWM720901:AWM720902 BGI720901:BGI720902 BQE720901:BQE720902 CAA720901:CAA720902 CJW720901:CJW720902 CTS720901:CTS720902 DDO720901:DDO720902 DNK720901:DNK720902 DXG720901:DXG720902 EHC720901:EHC720902 EQY720901:EQY720902 FAU720901:FAU720902 FKQ720901:FKQ720902 FUM720901:FUM720902 GEI720901:GEI720902 GOE720901:GOE720902 GYA720901:GYA720902 HHW720901:HHW720902 HRS720901:HRS720902 IBO720901:IBO720902 ILK720901:ILK720902 IVG720901:IVG720902 JFC720901:JFC720902 JOY720901:JOY720902 JYU720901:JYU720902 KIQ720901:KIQ720902 KSM720901:KSM720902 LCI720901:LCI720902 LME720901:LME720902 LWA720901:LWA720902 MFW720901:MFW720902 MPS720901:MPS720902 MZO720901:MZO720902 NJK720901:NJK720902 NTG720901:NTG720902 ODC720901:ODC720902 OMY720901:OMY720902 OWU720901:OWU720902 PGQ720901:PGQ720902 PQM720901:PQM720902 QAI720901:QAI720902 QKE720901:QKE720902 QUA720901:QUA720902 RDW720901:RDW720902 RNS720901:RNS720902 RXO720901:RXO720902 SHK720901:SHK720902 SRG720901:SRG720902 TBC720901:TBC720902 TKY720901:TKY720902 TUU720901:TUU720902 UEQ720901:UEQ720902 UOM720901:UOM720902 UYI720901:UYI720902 VIE720901:VIE720902 VSA720901:VSA720902 WBW720901:WBW720902 WLS720901:WLS720902 WVO720901:WVO720902 G786437:G786438 JC786437:JC786438 SY786437:SY786438 ACU786437:ACU786438 AMQ786437:AMQ786438 AWM786437:AWM786438 BGI786437:BGI786438 BQE786437:BQE786438 CAA786437:CAA786438 CJW786437:CJW786438 CTS786437:CTS786438 DDO786437:DDO786438 DNK786437:DNK786438 DXG786437:DXG786438 EHC786437:EHC786438 EQY786437:EQY786438 FAU786437:FAU786438 FKQ786437:FKQ786438 FUM786437:FUM786438 GEI786437:GEI786438 GOE786437:GOE786438 GYA786437:GYA786438 HHW786437:HHW786438 HRS786437:HRS786438 IBO786437:IBO786438 ILK786437:ILK786438 IVG786437:IVG786438 JFC786437:JFC786438 JOY786437:JOY786438 JYU786437:JYU786438 KIQ786437:KIQ786438 KSM786437:KSM786438 LCI786437:LCI786438 LME786437:LME786438 LWA786437:LWA786438 MFW786437:MFW786438 MPS786437:MPS786438 MZO786437:MZO786438 NJK786437:NJK786438 NTG786437:NTG786438 ODC786437:ODC786438 OMY786437:OMY786438 OWU786437:OWU786438 PGQ786437:PGQ786438 PQM786437:PQM786438 QAI786437:QAI786438 QKE786437:QKE786438 QUA786437:QUA786438 RDW786437:RDW786438 RNS786437:RNS786438 RXO786437:RXO786438 SHK786437:SHK786438 SRG786437:SRG786438 TBC786437:TBC786438 TKY786437:TKY786438 TUU786437:TUU786438 UEQ786437:UEQ786438 UOM786437:UOM786438 UYI786437:UYI786438 VIE786437:VIE786438 VSA786437:VSA786438 WBW786437:WBW786438 WLS786437:WLS786438 WVO786437:WVO786438 G851973:G851974 JC851973:JC851974 SY851973:SY851974 ACU851973:ACU851974 AMQ851973:AMQ851974 AWM851973:AWM851974 BGI851973:BGI851974 BQE851973:BQE851974 CAA851973:CAA851974 CJW851973:CJW851974 CTS851973:CTS851974 DDO851973:DDO851974 DNK851973:DNK851974 DXG851973:DXG851974 EHC851973:EHC851974 EQY851973:EQY851974 FAU851973:FAU851974 FKQ851973:FKQ851974 FUM851973:FUM851974 GEI851973:GEI851974 GOE851973:GOE851974 GYA851973:GYA851974 HHW851973:HHW851974 HRS851973:HRS851974 IBO851973:IBO851974 ILK851973:ILK851974 IVG851973:IVG851974 JFC851973:JFC851974 JOY851973:JOY851974 JYU851973:JYU851974 KIQ851973:KIQ851974 KSM851973:KSM851974 LCI851973:LCI851974 LME851973:LME851974 LWA851973:LWA851974 MFW851973:MFW851974 MPS851973:MPS851974 MZO851973:MZO851974 NJK851973:NJK851974 NTG851973:NTG851974 ODC851973:ODC851974 OMY851973:OMY851974 OWU851973:OWU851974 PGQ851973:PGQ851974 PQM851973:PQM851974 QAI851973:QAI851974 QKE851973:QKE851974 QUA851973:QUA851974 RDW851973:RDW851974 RNS851973:RNS851974 RXO851973:RXO851974 SHK851973:SHK851974 SRG851973:SRG851974 TBC851973:TBC851974 TKY851973:TKY851974 TUU851973:TUU851974 UEQ851973:UEQ851974 UOM851973:UOM851974 UYI851973:UYI851974 VIE851973:VIE851974 VSA851973:VSA851974 WBW851973:WBW851974 WLS851973:WLS851974 WVO851973:WVO851974 G917509:G917510 JC917509:JC917510 SY917509:SY917510 ACU917509:ACU917510 AMQ917509:AMQ917510 AWM917509:AWM917510 BGI917509:BGI917510 BQE917509:BQE917510 CAA917509:CAA917510 CJW917509:CJW917510 CTS917509:CTS917510 DDO917509:DDO917510 DNK917509:DNK917510 DXG917509:DXG917510 EHC917509:EHC917510 EQY917509:EQY917510 FAU917509:FAU917510 FKQ917509:FKQ917510 FUM917509:FUM917510 GEI917509:GEI917510 GOE917509:GOE917510 GYA917509:GYA917510 HHW917509:HHW917510 HRS917509:HRS917510 IBO917509:IBO917510 ILK917509:ILK917510 IVG917509:IVG917510 JFC917509:JFC917510 JOY917509:JOY917510 JYU917509:JYU917510 KIQ917509:KIQ917510 KSM917509:KSM917510 LCI917509:LCI917510 LME917509:LME917510 LWA917509:LWA917510 MFW917509:MFW917510 MPS917509:MPS917510 MZO917509:MZO917510 NJK917509:NJK917510 NTG917509:NTG917510 ODC917509:ODC917510 OMY917509:OMY917510 OWU917509:OWU917510 PGQ917509:PGQ917510 PQM917509:PQM917510 QAI917509:QAI917510 QKE917509:QKE917510 QUA917509:QUA917510 RDW917509:RDW917510 RNS917509:RNS917510 RXO917509:RXO917510 SHK917509:SHK917510 SRG917509:SRG917510 TBC917509:TBC917510 TKY917509:TKY917510 TUU917509:TUU917510 UEQ917509:UEQ917510 UOM917509:UOM917510 UYI917509:UYI917510 VIE917509:VIE917510 VSA917509:VSA917510 WBW917509:WBW917510 WLS917509:WLS917510 WVO917509:WVO917510 G983045:G983046 JC983045:JC983046 SY983045:SY983046 ACU983045:ACU983046 AMQ983045:AMQ983046 AWM983045:AWM983046 BGI983045:BGI983046 BQE983045:BQE983046 CAA983045:CAA983046 CJW983045:CJW983046 CTS983045:CTS983046 DDO983045:DDO983046 DNK983045:DNK983046 DXG983045:DXG983046 EHC983045:EHC983046 EQY983045:EQY983046 FAU983045:FAU983046 FKQ983045:FKQ983046 FUM983045:FUM983046 GEI983045:GEI983046 GOE983045:GOE983046 GYA983045:GYA983046 HHW983045:HHW983046 HRS983045:HRS983046 IBO983045:IBO983046 ILK983045:ILK983046 IVG983045:IVG983046 JFC983045:JFC983046 JOY983045:JOY983046 JYU983045:JYU983046 KIQ983045:KIQ983046 KSM983045:KSM983046 LCI983045:LCI983046 LME983045:LME983046 LWA983045:LWA983046 MFW983045:MFW983046 MPS983045:MPS983046 MZO983045:MZO983046 NJK983045:NJK983046 NTG983045:NTG983046 ODC983045:ODC983046 OMY983045:OMY983046 OWU983045:OWU983046 PGQ983045:PGQ983046 PQM983045:PQM983046 QAI983045:QAI983046 QKE983045:QKE983046 QUA983045:QUA983046 RDW983045:RDW983046 RNS983045:RNS983046 RXO983045:RXO983046 SHK983045:SHK983046 SRG983045:SRG983046 TBC983045:TBC983046 TKY983045:TKY983046 TUU983045:TUU983046 UEQ983045:UEQ983046 UOM983045:UOM983046 UYI983045:UYI983046 VIE983045:VIE983046 VSA983045:VSA983046 WBW983045:WBW983046 WLS983045:WLS983046 WVO983045:WVO983046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V27:V31 JR27:JR31 TN27:TN31 ADJ27:ADJ31 ANF27:ANF31 AXB27:AXB31 BGX27:BGX31 BQT27:BQT31 CAP27:CAP31 CKL27:CKL31 CUH27:CUH31 DED27:DED31 DNZ27:DNZ31 DXV27:DXV31 EHR27:EHR31 ERN27:ERN31 FBJ27:FBJ31 FLF27:FLF31 FVB27:FVB31 GEX27:GEX31 GOT27:GOT31 GYP27:GYP31 HIL27:HIL31 HSH27:HSH31 ICD27:ICD31 ILZ27:ILZ31 IVV27:IVV31 JFR27:JFR31 JPN27:JPN31 JZJ27:JZJ31 KJF27:KJF31 KTB27:KTB31 LCX27:LCX31 LMT27:LMT31 LWP27:LWP31 MGL27:MGL31 MQH27:MQH31 NAD27:NAD31 NJZ27:NJZ31 NTV27:NTV31 ODR27:ODR31 ONN27:ONN31 OXJ27:OXJ31 PHF27:PHF31 PRB27:PRB31 QAX27:QAX31 QKT27:QKT31 QUP27:QUP31 REL27:REL31 ROH27:ROH31 RYD27:RYD31 SHZ27:SHZ31 SRV27:SRV31 TBR27:TBR31 TLN27:TLN31 TVJ27:TVJ31 UFF27:UFF31 UPB27:UPB31 UYX27:UYX31 VIT27:VIT31 VSP27:VSP31 WCL27:WCL31 WMH27:WMH31 WWD27:WWD31 V65561:V65565 JR65561:JR65565 TN65561:TN65565 ADJ65561:ADJ65565 ANF65561:ANF65565 AXB65561:AXB65565 BGX65561:BGX65565 BQT65561:BQT65565 CAP65561:CAP65565 CKL65561:CKL65565 CUH65561:CUH65565 DED65561:DED65565 DNZ65561:DNZ65565 DXV65561:DXV65565 EHR65561:EHR65565 ERN65561:ERN65565 FBJ65561:FBJ65565 FLF65561:FLF65565 FVB65561:FVB65565 GEX65561:GEX65565 GOT65561:GOT65565 GYP65561:GYP65565 HIL65561:HIL65565 HSH65561:HSH65565 ICD65561:ICD65565 ILZ65561:ILZ65565 IVV65561:IVV65565 JFR65561:JFR65565 JPN65561:JPN65565 JZJ65561:JZJ65565 KJF65561:KJF65565 KTB65561:KTB65565 LCX65561:LCX65565 LMT65561:LMT65565 LWP65561:LWP65565 MGL65561:MGL65565 MQH65561:MQH65565 NAD65561:NAD65565 NJZ65561:NJZ65565 NTV65561:NTV65565 ODR65561:ODR65565 ONN65561:ONN65565 OXJ65561:OXJ65565 PHF65561:PHF65565 PRB65561:PRB65565 QAX65561:QAX65565 QKT65561:QKT65565 QUP65561:QUP65565 REL65561:REL65565 ROH65561:ROH65565 RYD65561:RYD65565 SHZ65561:SHZ65565 SRV65561:SRV65565 TBR65561:TBR65565 TLN65561:TLN65565 TVJ65561:TVJ65565 UFF65561:UFF65565 UPB65561:UPB65565 UYX65561:UYX65565 VIT65561:VIT65565 VSP65561:VSP65565 WCL65561:WCL65565 WMH65561:WMH65565 WWD65561:WWD65565 V131097:V131101 JR131097:JR131101 TN131097:TN131101 ADJ131097:ADJ131101 ANF131097:ANF131101 AXB131097:AXB131101 BGX131097:BGX131101 BQT131097:BQT131101 CAP131097:CAP131101 CKL131097:CKL131101 CUH131097:CUH131101 DED131097:DED131101 DNZ131097:DNZ131101 DXV131097:DXV131101 EHR131097:EHR131101 ERN131097:ERN131101 FBJ131097:FBJ131101 FLF131097:FLF131101 FVB131097:FVB131101 GEX131097:GEX131101 GOT131097:GOT131101 GYP131097:GYP131101 HIL131097:HIL131101 HSH131097:HSH131101 ICD131097:ICD131101 ILZ131097:ILZ131101 IVV131097:IVV131101 JFR131097:JFR131101 JPN131097:JPN131101 JZJ131097:JZJ131101 KJF131097:KJF131101 KTB131097:KTB131101 LCX131097:LCX131101 LMT131097:LMT131101 LWP131097:LWP131101 MGL131097:MGL131101 MQH131097:MQH131101 NAD131097:NAD131101 NJZ131097:NJZ131101 NTV131097:NTV131101 ODR131097:ODR131101 ONN131097:ONN131101 OXJ131097:OXJ131101 PHF131097:PHF131101 PRB131097:PRB131101 QAX131097:QAX131101 QKT131097:QKT131101 QUP131097:QUP131101 REL131097:REL131101 ROH131097:ROH131101 RYD131097:RYD131101 SHZ131097:SHZ131101 SRV131097:SRV131101 TBR131097:TBR131101 TLN131097:TLN131101 TVJ131097:TVJ131101 UFF131097:UFF131101 UPB131097:UPB131101 UYX131097:UYX131101 VIT131097:VIT131101 VSP131097:VSP131101 WCL131097:WCL131101 WMH131097:WMH131101 WWD131097:WWD131101 V196633:V196637 JR196633:JR196637 TN196633:TN196637 ADJ196633:ADJ196637 ANF196633:ANF196637 AXB196633:AXB196637 BGX196633:BGX196637 BQT196633:BQT196637 CAP196633:CAP196637 CKL196633:CKL196637 CUH196633:CUH196637 DED196633:DED196637 DNZ196633:DNZ196637 DXV196633:DXV196637 EHR196633:EHR196637 ERN196633:ERN196637 FBJ196633:FBJ196637 FLF196633:FLF196637 FVB196633:FVB196637 GEX196633:GEX196637 GOT196633:GOT196637 GYP196633:GYP196637 HIL196633:HIL196637 HSH196633:HSH196637 ICD196633:ICD196637 ILZ196633:ILZ196637 IVV196633:IVV196637 JFR196633:JFR196637 JPN196633:JPN196637 JZJ196633:JZJ196637 KJF196633:KJF196637 KTB196633:KTB196637 LCX196633:LCX196637 LMT196633:LMT196637 LWP196633:LWP196637 MGL196633:MGL196637 MQH196633:MQH196637 NAD196633:NAD196637 NJZ196633:NJZ196637 NTV196633:NTV196637 ODR196633:ODR196637 ONN196633:ONN196637 OXJ196633:OXJ196637 PHF196633:PHF196637 PRB196633:PRB196637 QAX196633:QAX196637 QKT196633:QKT196637 QUP196633:QUP196637 REL196633:REL196637 ROH196633:ROH196637 RYD196633:RYD196637 SHZ196633:SHZ196637 SRV196633:SRV196637 TBR196633:TBR196637 TLN196633:TLN196637 TVJ196633:TVJ196637 UFF196633:UFF196637 UPB196633:UPB196637 UYX196633:UYX196637 VIT196633:VIT196637 VSP196633:VSP196637 WCL196633:WCL196637 WMH196633:WMH196637 WWD196633:WWD196637 V262169:V262173 JR262169:JR262173 TN262169:TN262173 ADJ262169:ADJ262173 ANF262169:ANF262173 AXB262169:AXB262173 BGX262169:BGX262173 BQT262169:BQT262173 CAP262169:CAP262173 CKL262169:CKL262173 CUH262169:CUH262173 DED262169:DED262173 DNZ262169:DNZ262173 DXV262169:DXV262173 EHR262169:EHR262173 ERN262169:ERN262173 FBJ262169:FBJ262173 FLF262169:FLF262173 FVB262169:FVB262173 GEX262169:GEX262173 GOT262169:GOT262173 GYP262169:GYP262173 HIL262169:HIL262173 HSH262169:HSH262173 ICD262169:ICD262173 ILZ262169:ILZ262173 IVV262169:IVV262173 JFR262169:JFR262173 JPN262169:JPN262173 JZJ262169:JZJ262173 KJF262169:KJF262173 KTB262169:KTB262173 LCX262169:LCX262173 LMT262169:LMT262173 LWP262169:LWP262173 MGL262169:MGL262173 MQH262169:MQH262173 NAD262169:NAD262173 NJZ262169:NJZ262173 NTV262169:NTV262173 ODR262169:ODR262173 ONN262169:ONN262173 OXJ262169:OXJ262173 PHF262169:PHF262173 PRB262169:PRB262173 QAX262169:QAX262173 QKT262169:QKT262173 QUP262169:QUP262173 REL262169:REL262173 ROH262169:ROH262173 RYD262169:RYD262173 SHZ262169:SHZ262173 SRV262169:SRV262173 TBR262169:TBR262173 TLN262169:TLN262173 TVJ262169:TVJ262173 UFF262169:UFF262173 UPB262169:UPB262173 UYX262169:UYX262173 VIT262169:VIT262173 VSP262169:VSP262173 WCL262169:WCL262173 WMH262169:WMH262173 WWD262169:WWD262173 V327705:V327709 JR327705:JR327709 TN327705:TN327709 ADJ327705:ADJ327709 ANF327705:ANF327709 AXB327705:AXB327709 BGX327705:BGX327709 BQT327705:BQT327709 CAP327705:CAP327709 CKL327705:CKL327709 CUH327705:CUH327709 DED327705:DED327709 DNZ327705:DNZ327709 DXV327705:DXV327709 EHR327705:EHR327709 ERN327705:ERN327709 FBJ327705:FBJ327709 FLF327705:FLF327709 FVB327705:FVB327709 GEX327705:GEX327709 GOT327705:GOT327709 GYP327705:GYP327709 HIL327705:HIL327709 HSH327705:HSH327709 ICD327705:ICD327709 ILZ327705:ILZ327709 IVV327705:IVV327709 JFR327705:JFR327709 JPN327705:JPN327709 JZJ327705:JZJ327709 KJF327705:KJF327709 KTB327705:KTB327709 LCX327705:LCX327709 LMT327705:LMT327709 LWP327705:LWP327709 MGL327705:MGL327709 MQH327705:MQH327709 NAD327705:NAD327709 NJZ327705:NJZ327709 NTV327705:NTV327709 ODR327705:ODR327709 ONN327705:ONN327709 OXJ327705:OXJ327709 PHF327705:PHF327709 PRB327705:PRB327709 QAX327705:QAX327709 QKT327705:QKT327709 QUP327705:QUP327709 REL327705:REL327709 ROH327705:ROH327709 RYD327705:RYD327709 SHZ327705:SHZ327709 SRV327705:SRV327709 TBR327705:TBR327709 TLN327705:TLN327709 TVJ327705:TVJ327709 UFF327705:UFF327709 UPB327705:UPB327709 UYX327705:UYX327709 VIT327705:VIT327709 VSP327705:VSP327709 WCL327705:WCL327709 WMH327705:WMH327709 WWD327705:WWD327709 V393241:V393245 JR393241:JR393245 TN393241:TN393245 ADJ393241:ADJ393245 ANF393241:ANF393245 AXB393241:AXB393245 BGX393241:BGX393245 BQT393241:BQT393245 CAP393241:CAP393245 CKL393241:CKL393245 CUH393241:CUH393245 DED393241:DED393245 DNZ393241:DNZ393245 DXV393241:DXV393245 EHR393241:EHR393245 ERN393241:ERN393245 FBJ393241:FBJ393245 FLF393241:FLF393245 FVB393241:FVB393245 GEX393241:GEX393245 GOT393241:GOT393245 GYP393241:GYP393245 HIL393241:HIL393245 HSH393241:HSH393245 ICD393241:ICD393245 ILZ393241:ILZ393245 IVV393241:IVV393245 JFR393241:JFR393245 JPN393241:JPN393245 JZJ393241:JZJ393245 KJF393241:KJF393245 KTB393241:KTB393245 LCX393241:LCX393245 LMT393241:LMT393245 LWP393241:LWP393245 MGL393241:MGL393245 MQH393241:MQH393245 NAD393241:NAD393245 NJZ393241:NJZ393245 NTV393241:NTV393245 ODR393241:ODR393245 ONN393241:ONN393245 OXJ393241:OXJ393245 PHF393241:PHF393245 PRB393241:PRB393245 QAX393241:QAX393245 QKT393241:QKT393245 QUP393241:QUP393245 REL393241:REL393245 ROH393241:ROH393245 RYD393241:RYD393245 SHZ393241:SHZ393245 SRV393241:SRV393245 TBR393241:TBR393245 TLN393241:TLN393245 TVJ393241:TVJ393245 UFF393241:UFF393245 UPB393241:UPB393245 UYX393241:UYX393245 VIT393241:VIT393245 VSP393241:VSP393245 WCL393241:WCL393245 WMH393241:WMH393245 WWD393241:WWD393245 V458777:V458781 JR458777:JR458781 TN458777:TN458781 ADJ458777:ADJ458781 ANF458777:ANF458781 AXB458777:AXB458781 BGX458777:BGX458781 BQT458777:BQT458781 CAP458777:CAP458781 CKL458777:CKL458781 CUH458777:CUH458781 DED458777:DED458781 DNZ458777:DNZ458781 DXV458777:DXV458781 EHR458777:EHR458781 ERN458777:ERN458781 FBJ458777:FBJ458781 FLF458777:FLF458781 FVB458777:FVB458781 GEX458777:GEX458781 GOT458777:GOT458781 GYP458777:GYP458781 HIL458777:HIL458781 HSH458777:HSH458781 ICD458777:ICD458781 ILZ458777:ILZ458781 IVV458777:IVV458781 JFR458777:JFR458781 JPN458777:JPN458781 JZJ458777:JZJ458781 KJF458777:KJF458781 KTB458777:KTB458781 LCX458777:LCX458781 LMT458777:LMT458781 LWP458777:LWP458781 MGL458777:MGL458781 MQH458777:MQH458781 NAD458777:NAD458781 NJZ458777:NJZ458781 NTV458777:NTV458781 ODR458777:ODR458781 ONN458777:ONN458781 OXJ458777:OXJ458781 PHF458777:PHF458781 PRB458777:PRB458781 QAX458777:QAX458781 QKT458777:QKT458781 QUP458777:QUP458781 REL458777:REL458781 ROH458777:ROH458781 RYD458777:RYD458781 SHZ458777:SHZ458781 SRV458777:SRV458781 TBR458777:TBR458781 TLN458777:TLN458781 TVJ458777:TVJ458781 UFF458777:UFF458781 UPB458777:UPB458781 UYX458777:UYX458781 VIT458777:VIT458781 VSP458777:VSP458781 WCL458777:WCL458781 WMH458777:WMH458781 WWD458777:WWD458781 V524313:V524317 JR524313:JR524317 TN524313:TN524317 ADJ524313:ADJ524317 ANF524313:ANF524317 AXB524313:AXB524317 BGX524313:BGX524317 BQT524313:BQT524317 CAP524313:CAP524317 CKL524313:CKL524317 CUH524313:CUH524317 DED524313:DED524317 DNZ524313:DNZ524317 DXV524313:DXV524317 EHR524313:EHR524317 ERN524313:ERN524317 FBJ524313:FBJ524317 FLF524313:FLF524317 FVB524313:FVB524317 GEX524313:GEX524317 GOT524313:GOT524317 GYP524313:GYP524317 HIL524313:HIL524317 HSH524313:HSH524317 ICD524313:ICD524317 ILZ524313:ILZ524317 IVV524313:IVV524317 JFR524313:JFR524317 JPN524313:JPN524317 JZJ524313:JZJ524317 KJF524313:KJF524317 KTB524313:KTB524317 LCX524313:LCX524317 LMT524313:LMT524317 LWP524313:LWP524317 MGL524313:MGL524317 MQH524313:MQH524317 NAD524313:NAD524317 NJZ524313:NJZ524317 NTV524313:NTV524317 ODR524313:ODR524317 ONN524313:ONN524317 OXJ524313:OXJ524317 PHF524313:PHF524317 PRB524313:PRB524317 QAX524313:QAX524317 QKT524313:QKT524317 QUP524313:QUP524317 REL524313:REL524317 ROH524313:ROH524317 RYD524313:RYD524317 SHZ524313:SHZ524317 SRV524313:SRV524317 TBR524313:TBR524317 TLN524313:TLN524317 TVJ524313:TVJ524317 UFF524313:UFF524317 UPB524313:UPB524317 UYX524313:UYX524317 VIT524313:VIT524317 VSP524313:VSP524317 WCL524313:WCL524317 WMH524313:WMH524317 WWD524313:WWD524317 V589849:V589853 JR589849:JR589853 TN589849:TN589853 ADJ589849:ADJ589853 ANF589849:ANF589853 AXB589849:AXB589853 BGX589849:BGX589853 BQT589849:BQT589853 CAP589849:CAP589853 CKL589849:CKL589853 CUH589849:CUH589853 DED589849:DED589853 DNZ589849:DNZ589853 DXV589849:DXV589853 EHR589849:EHR589853 ERN589849:ERN589853 FBJ589849:FBJ589853 FLF589849:FLF589853 FVB589849:FVB589853 GEX589849:GEX589853 GOT589849:GOT589853 GYP589849:GYP589853 HIL589849:HIL589853 HSH589849:HSH589853 ICD589849:ICD589853 ILZ589849:ILZ589853 IVV589849:IVV589853 JFR589849:JFR589853 JPN589849:JPN589853 JZJ589849:JZJ589853 KJF589849:KJF589853 KTB589849:KTB589853 LCX589849:LCX589853 LMT589849:LMT589853 LWP589849:LWP589853 MGL589849:MGL589853 MQH589849:MQH589853 NAD589849:NAD589853 NJZ589849:NJZ589853 NTV589849:NTV589853 ODR589849:ODR589853 ONN589849:ONN589853 OXJ589849:OXJ589853 PHF589849:PHF589853 PRB589849:PRB589853 QAX589849:QAX589853 QKT589849:QKT589853 QUP589849:QUP589853 REL589849:REL589853 ROH589849:ROH589853 RYD589849:RYD589853 SHZ589849:SHZ589853 SRV589849:SRV589853 TBR589849:TBR589853 TLN589849:TLN589853 TVJ589849:TVJ589853 UFF589849:UFF589853 UPB589849:UPB589853 UYX589849:UYX589853 VIT589849:VIT589853 VSP589849:VSP589853 WCL589849:WCL589853 WMH589849:WMH589853 WWD589849:WWD589853 V655385:V655389 JR655385:JR655389 TN655385:TN655389 ADJ655385:ADJ655389 ANF655385:ANF655389 AXB655385:AXB655389 BGX655385:BGX655389 BQT655385:BQT655389 CAP655385:CAP655389 CKL655385:CKL655389 CUH655385:CUH655389 DED655385:DED655389 DNZ655385:DNZ655389 DXV655385:DXV655389 EHR655385:EHR655389 ERN655385:ERN655389 FBJ655385:FBJ655389 FLF655385:FLF655389 FVB655385:FVB655389 GEX655385:GEX655389 GOT655385:GOT655389 GYP655385:GYP655389 HIL655385:HIL655389 HSH655385:HSH655389 ICD655385:ICD655389 ILZ655385:ILZ655389 IVV655385:IVV655389 JFR655385:JFR655389 JPN655385:JPN655389 JZJ655385:JZJ655389 KJF655385:KJF655389 KTB655385:KTB655389 LCX655385:LCX655389 LMT655385:LMT655389 LWP655385:LWP655389 MGL655385:MGL655389 MQH655385:MQH655389 NAD655385:NAD655389 NJZ655385:NJZ655389 NTV655385:NTV655389 ODR655385:ODR655389 ONN655385:ONN655389 OXJ655385:OXJ655389 PHF655385:PHF655389 PRB655385:PRB655389 QAX655385:QAX655389 QKT655385:QKT655389 QUP655385:QUP655389 REL655385:REL655389 ROH655385:ROH655389 RYD655385:RYD655389 SHZ655385:SHZ655389 SRV655385:SRV655389 TBR655385:TBR655389 TLN655385:TLN655389 TVJ655385:TVJ655389 UFF655385:UFF655389 UPB655385:UPB655389 UYX655385:UYX655389 VIT655385:VIT655389 VSP655385:VSP655389 WCL655385:WCL655389 WMH655385:WMH655389 WWD655385:WWD655389 V720921:V720925 JR720921:JR720925 TN720921:TN720925 ADJ720921:ADJ720925 ANF720921:ANF720925 AXB720921:AXB720925 BGX720921:BGX720925 BQT720921:BQT720925 CAP720921:CAP720925 CKL720921:CKL720925 CUH720921:CUH720925 DED720921:DED720925 DNZ720921:DNZ720925 DXV720921:DXV720925 EHR720921:EHR720925 ERN720921:ERN720925 FBJ720921:FBJ720925 FLF720921:FLF720925 FVB720921:FVB720925 GEX720921:GEX720925 GOT720921:GOT720925 GYP720921:GYP720925 HIL720921:HIL720925 HSH720921:HSH720925 ICD720921:ICD720925 ILZ720921:ILZ720925 IVV720921:IVV720925 JFR720921:JFR720925 JPN720921:JPN720925 JZJ720921:JZJ720925 KJF720921:KJF720925 KTB720921:KTB720925 LCX720921:LCX720925 LMT720921:LMT720925 LWP720921:LWP720925 MGL720921:MGL720925 MQH720921:MQH720925 NAD720921:NAD720925 NJZ720921:NJZ720925 NTV720921:NTV720925 ODR720921:ODR720925 ONN720921:ONN720925 OXJ720921:OXJ720925 PHF720921:PHF720925 PRB720921:PRB720925 QAX720921:QAX720925 QKT720921:QKT720925 QUP720921:QUP720925 REL720921:REL720925 ROH720921:ROH720925 RYD720921:RYD720925 SHZ720921:SHZ720925 SRV720921:SRV720925 TBR720921:TBR720925 TLN720921:TLN720925 TVJ720921:TVJ720925 UFF720921:UFF720925 UPB720921:UPB720925 UYX720921:UYX720925 VIT720921:VIT720925 VSP720921:VSP720925 WCL720921:WCL720925 WMH720921:WMH720925 WWD720921:WWD720925 V786457:V786461 JR786457:JR786461 TN786457:TN786461 ADJ786457:ADJ786461 ANF786457:ANF786461 AXB786457:AXB786461 BGX786457:BGX786461 BQT786457:BQT786461 CAP786457:CAP786461 CKL786457:CKL786461 CUH786457:CUH786461 DED786457:DED786461 DNZ786457:DNZ786461 DXV786457:DXV786461 EHR786457:EHR786461 ERN786457:ERN786461 FBJ786457:FBJ786461 FLF786457:FLF786461 FVB786457:FVB786461 GEX786457:GEX786461 GOT786457:GOT786461 GYP786457:GYP786461 HIL786457:HIL786461 HSH786457:HSH786461 ICD786457:ICD786461 ILZ786457:ILZ786461 IVV786457:IVV786461 JFR786457:JFR786461 JPN786457:JPN786461 JZJ786457:JZJ786461 KJF786457:KJF786461 KTB786457:KTB786461 LCX786457:LCX786461 LMT786457:LMT786461 LWP786457:LWP786461 MGL786457:MGL786461 MQH786457:MQH786461 NAD786457:NAD786461 NJZ786457:NJZ786461 NTV786457:NTV786461 ODR786457:ODR786461 ONN786457:ONN786461 OXJ786457:OXJ786461 PHF786457:PHF786461 PRB786457:PRB786461 QAX786457:QAX786461 QKT786457:QKT786461 QUP786457:QUP786461 REL786457:REL786461 ROH786457:ROH786461 RYD786457:RYD786461 SHZ786457:SHZ786461 SRV786457:SRV786461 TBR786457:TBR786461 TLN786457:TLN786461 TVJ786457:TVJ786461 UFF786457:UFF786461 UPB786457:UPB786461 UYX786457:UYX786461 VIT786457:VIT786461 VSP786457:VSP786461 WCL786457:WCL786461 WMH786457:WMH786461 WWD786457:WWD786461 V851993:V851997 JR851993:JR851997 TN851993:TN851997 ADJ851993:ADJ851997 ANF851993:ANF851997 AXB851993:AXB851997 BGX851993:BGX851997 BQT851993:BQT851997 CAP851993:CAP851997 CKL851993:CKL851997 CUH851993:CUH851997 DED851993:DED851997 DNZ851993:DNZ851997 DXV851993:DXV851997 EHR851993:EHR851997 ERN851993:ERN851997 FBJ851993:FBJ851997 FLF851993:FLF851997 FVB851993:FVB851997 GEX851993:GEX851997 GOT851993:GOT851997 GYP851993:GYP851997 HIL851993:HIL851997 HSH851993:HSH851997 ICD851993:ICD851997 ILZ851993:ILZ851997 IVV851993:IVV851997 JFR851993:JFR851997 JPN851993:JPN851997 JZJ851993:JZJ851997 KJF851993:KJF851997 KTB851993:KTB851997 LCX851993:LCX851997 LMT851993:LMT851997 LWP851993:LWP851997 MGL851993:MGL851997 MQH851993:MQH851997 NAD851993:NAD851997 NJZ851993:NJZ851997 NTV851993:NTV851997 ODR851993:ODR851997 ONN851993:ONN851997 OXJ851993:OXJ851997 PHF851993:PHF851997 PRB851993:PRB851997 QAX851993:QAX851997 QKT851993:QKT851997 QUP851993:QUP851997 REL851993:REL851997 ROH851993:ROH851997 RYD851993:RYD851997 SHZ851993:SHZ851997 SRV851993:SRV851997 TBR851993:TBR851997 TLN851993:TLN851997 TVJ851993:TVJ851997 UFF851993:UFF851997 UPB851993:UPB851997 UYX851993:UYX851997 VIT851993:VIT851997 VSP851993:VSP851997 WCL851993:WCL851997 WMH851993:WMH851997 WWD851993:WWD851997 V917529:V917533 JR917529:JR917533 TN917529:TN917533 ADJ917529:ADJ917533 ANF917529:ANF917533 AXB917529:AXB917533 BGX917529:BGX917533 BQT917529:BQT917533 CAP917529:CAP917533 CKL917529:CKL917533 CUH917529:CUH917533 DED917529:DED917533 DNZ917529:DNZ917533 DXV917529:DXV917533 EHR917529:EHR917533 ERN917529:ERN917533 FBJ917529:FBJ917533 FLF917529:FLF917533 FVB917529:FVB917533 GEX917529:GEX917533 GOT917529:GOT917533 GYP917529:GYP917533 HIL917529:HIL917533 HSH917529:HSH917533 ICD917529:ICD917533 ILZ917529:ILZ917533 IVV917529:IVV917533 JFR917529:JFR917533 JPN917529:JPN917533 JZJ917529:JZJ917533 KJF917529:KJF917533 KTB917529:KTB917533 LCX917529:LCX917533 LMT917529:LMT917533 LWP917529:LWP917533 MGL917529:MGL917533 MQH917529:MQH917533 NAD917529:NAD917533 NJZ917529:NJZ917533 NTV917529:NTV917533 ODR917529:ODR917533 ONN917529:ONN917533 OXJ917529:OXJ917533 PHF917529:PHF917533 PRB917529:PRB917533 QAX917529:QAX917533 QKT917529:QKT917533 QUP917529:QUP917533 REL917529:REL917533 ROH917529:ROH917533 RYD917529:RYD917533 SHZ917529:SHZ917533 SRV917529:SRV917533 TBR917529:TBR917533 TLN917529:TLN917533 TVJ917529:TVJ917533 UFF917529:UFF917533 UPB917529:UPB917533 UYX917529:UYX917533 VIT917529:VIT917533 VSP917529:VSP917533 WCL917529:WCL917533 WMH917529:WMH917533 WWD917529:WWD917533 V983065:V983069 JR983065:JR983069 TN983065:TN983069 ADJ983065:ADJ983069 ANF983065:ANF983069 AXB983065:AXB983069 BGX983065:BGX983069 BQT983065:BQT983069 CAP983065:CAP983069 CKL983065:CKL983069 CUH983065:CUH983069 DED983065:DED983069 DNZ983065:DNZ983069 DXV983065:DXV983069 EHR983065:EHR983069 ERN983065:ERN983069 FBJ983065:FBJ983069 FLF983065:FLF983069 FVB983065:FVB983069 GEX983065:GEX983069 GOT983065:GOT983069 GYP983065:GYP983069 HIL983065:HIL983069 HSH983065:HSH983069 ICD983065:ICD983069 ILZ983065:ILZ983069 IVV983065:IVV983069 JFR983065:JFR983069 JPN983065:JPN983069 JZJ983065:JZJ983069 KJF983065:KJF983069 KTB983065:KTB983069 LCX983065:LCX983069 LMT983065:LMT983069 LWP983065:LWP983069 MGL983065:MGL983069 MQH983065:MQH983069 NAD983065:NAD983069 NJZ983065:NJZ983069 NTV983065:NTV983069 ODR983065:ODR983069 ONN983065:ONN983069 OXJ983065:OXJ983069 PHF983065:PHF983069 PRB983065:PRB983069 QAX983065:QAX983069 QKT983065:QKT983069 QUP983065:QUP983069 REL983065:REL983069 ROH983065:ROH983069 RYD983065:RYD983069 SHZ983065:SHZ983069 SRV983065:SRV983069 TBR983065:TBR983069 TLN983065:TLN983069 TVJ983065:TVJ983069 UFF983065:UFF983069 UPB983065:UPB983069 UYX983065:UYX983069 VIT983065:VIT983069 VSP983065:VSP983069 WCL983065:WCL983069 WMH983065:WMH983069 WWD983065:WWD983069 X27:X31 JT27:JT31 TP27:TP31 ADL27:ADL31 ANH27:ANH31 AXD27:AXD31 BGZ27:BGZ31 BQV27:BQV31 CAR27:CAR31 CKN27:CKN31 CUJ27:CUJ31 DEF27:DEF31 DOB27:DOB31 DXX27:DXX31 EHT27:EHT31 ERP27:ERP31 FBL27:FBL31 FLH27:FLH31 FVD27:FVD31 GEZ27:GEZ31 GOV27:GOV31 GYR27:GYR31 HIN27:HIN31 HSJ27:HSJ31 ICF27:ICF31 IMB27:IMB31 IVX27:IVX31 JFT27:JFT31 JPP27:JPP31 JZL27:JZL31 KJH27:KJH31 KTD27:KTD31 LCZ27:LCZ31 LMV27:LMV31 LWR27:LWR31 MGN27:MGN31 MQJ27:MQJ31 NAF27:NAF31 NKB27:NKB31 NTX27:NTX31 ODT27:ODT31 ONP27:ONP31 OXL27:OXL31 PHH27:PHH31 PRD27:PRD31 QAZ27:QAZ31 QKV27:QKV31 QUR27:QUR31 REN27:REN31 ROJ27:ROJ31 RYF27:RYF31 SIB27:SIB31 SRX27:SRX31 TBT27:TBT31 TLP27:TLP31 TVL27:TVL31 UFH27:UFH31 UPD27:UPD31 UYZ27:UYZ31 VIV27:VIV31 VSR27:VSR31 WCN27:WCN31 WMJ27:WMJ31 WWF27:WWF31 X65561:X65565 JT65561:JT65565 TP65561:TP65565 ADL65561:ADL65565 ANH65561:ANH65565 AXD65561:AXD65565 BGZ65561:BGZ65565 BQV65561:BQV65565 CAR65561:CAR65565 CKN65561:CKN65565 CUJ65561:CUJ65565 DEF65561:DEF65565 DOB65561:DOB65565 DXX65561:DXX65565 EHT65561:EHT65565 ERP65561:ERP65565 FBL65561:FBL65565 FLH65561:FLH65565 FVD65561:FVD65565 GEZ65561:GEZ65565 GOV65561:GOV65565 GYR65561:GYR65565 HIN65561:HIN65565 HSJ65561:HSJ65565 ICF65561:ICF65565 IMB65561:IMB65565 IVX65561:IVX65565 JFT65561:JFT65565 JPP65561:JPP65565 JZL65561:JZL65565 KJH65561:KJH65565 KTD65561:KTD65565 LCZ65561:LCZ65565 LMV65561:LMV65565 LWR65561:LWR65565 MGN65561:MGN65565 MQJ65561:MQJ65565 NAF65561:NAF65565 NKB65561:NKB65565 NTX65561:NTX65565 ODT65561:ODT65565 ONP65561:ONP65565 OXL65561:OXL65565 PHH65561:PHH65565 PRD65561:PRD65565 QAZ65561:QAZ65565 QKV65561:QKV65565 QUR65561:QUR65565 REN65561:REN65565 ROJ65561:ROJ65565 RYF65561:RYF65565 SIB65561:SIB65565 SRX65561:SRX65565 TBT65561:TBT65565 TLP65561:TLP65565 TVL65561:TVL65565 UFH65561:UFH65565 UPD65561:UPD65565 UYZ65561:UYZ65565 VIV65561:VIV65565 VSR65561:VSR65565 WCN65561:WCN65565 WMJ65561:WMJ65565 WWF65561:WWF65565 X131097:X131101 JT131097:JT131101 TP131097:TP131101 ADL131097:ADL131101 ANH131097:ANH131101 AXD131097:AXD131101 BGZ131097:BGZ131101 BQV131097:BQV131101 CAR131097:CAR131101 CKN131097:CKN131101 CUJ131097:CUJ131101 DEF131097:DEF131101 DOB131097:DOB131101 DXX131097:DXX131101 EHT131097:EHT131101 ERP131097:ERP131101 FBL131097:FBL131101 FLH131097:FLH131101 FVD131097:FVD131101 GEZ131097:GEZ131101 GOV131097:GOV131101 GYR131097:GYR131101 HIN131097:HIN131101 HSJ131097:HSJ131101 ICF131097:ICF131101 IMB131097:IMB131101 IVX131097:IVX131101 JFT131097:JFT131101 JPP131097:JPP131101 JZL131097:JZL131101 KJH131097:KJH131101 KTD131097:KTD131101 LCZ131097:LCZ131101 LMV131097:LMV131101 LWR131097:LWR131101 MGN131097:MGN131101 MQJ131097:MQJ131101 NAF131097:NAF131101 NKB131097:NKB131101 NTX131097:NTX131101 ODT131097:ODT131101 ONP131097:ONP131101 OXL131097:OXL131101 PHH131097:PHH131101 PRD131097:PRD131101 QAZ131097:QAZ131101 QKV131097:QKV131101 QUR131097:QUR131101 REN131097:REN131101 ROJ131097:ROJ131101 RYF131097:RYF131101 SIB131097:SIB131101 SRX131097:SRX131101 TBT131097:TBT131101 TLP131097:TLP131101 TVL131097:TVL131101 UFH131097:UFH131101 UPD131097:UPD131101 UYZ131097:UYZ131101 VIV131097:VIV131101 VSR131097:VSR131101 WCN131097:WCN131101 WMJ131097:WMJ131101 WWF131097:WWF131101 X196633:X196637 JT196633:JT196637 TP196633:TP196637 ADL196633:ADL196637 ANH196633:ANH196637 AXD196633:AXD196637 BGZ196633:BGZ196637 BQV196633:BQV196637 CAR196633:CAR196637 CKN196633:CKN196637 CUJ196633:CUJ196637 DEF196633:DEF196637 DOB196633:DOB196637 DXX196633:DXX196637 EHT196633:EHT196637 ERP196633:ERP196637 FBL196633:FBL196637 FLH196633:FLH196637 FVD196633:FVD196637 GEZ196633:GEZ196637 GOV196633:GOV196637 GYR196633:GYR196637 HIN196633:HIN196637 HSJ196633:HSJ196637 ICF196633:ICF196637 IMB196633:IMB196637 IVX196633:IVX196637 JFT196633:JFT196637 JPP196633:JPP196637 JZL196633:JZL196637 KJH196633:KJH196637 KTD196633:KTD196637 LCZ196633:LCZ196637 LMV196633:LMV196637 LWR196633:LWR196637 MGN196633:MGN196637 MQJ196633:MQJ196637 NAF196633:NAF196637 NKB196633:NKB196637 NTX196633:NTX196637 ODT196633:ODT196637 ONP196633:ONP196637 OXL196633:OXL196637 PHH196633:PHH196637 PRD196633:PRD196637 QAZ196633:QAZ196637 QKV196633:QKV196637 QUR196633:QUR196637 REN196633:REN196637 ROJ196633:ROJ196637 RYF196633:RYF196637 SIB196633:SIB196637 SRX196633:SRX196637 TBT196633:TBT196637 TLP196633:TLP196637 TVL196633:TVL196637 UFH196633:UFH196637 UPD196633:UPD196637 UYZ196633:UYZ196637 VIV196633:VIV196637 VSR196633:VSR196637 WCN196633:WCN196637 WMJ196633:WMJ196637 WWF196633:WWF196637 X262169:X262173 JT262169:JT262173 TP262169:TP262173 ADL262169:ADL262173 ANH262169:ANH262173 AXD262169:AXD262173 BGZ262169:BGZ262173 BQV262169:BQV262173 CAR262169:CAR262173 CKN262169:CKN262173 CUJ262169:CUJ262173 DEF262169:DEF262173 DOB262169:DOB262173 DXX262169:DXX262173 EHT262169:EHT262173 ERP262169:ERP262173 FBL262169:FBL262173 FLH262169:FLH262173 FVD262169:FVD262173 GEZ262169:GEZ262173 GOV262169:GOV262173 GYR262169:GYR262173 HIN262169:HIN262173 HSJ262169:HSJ262173 ICF262169:ICF262173 IMB262169:IMB262173 IVX262169:IVX262173 JFT262169:JFT262173 JPP262169:JPP262173 JZL262169:JZL262173 KJH262169:KJH262173 KTD262169:KTD262173 LCZ262169:LCZ262173 LMV262169:LMV262173 LWR262169:LWR262173 MGN262169:MGN262173 MQJ262169:MQJ262173 NAF262169:NAF262173 NKB262169:NKB262173 NTX262169:NTX262173 ODT262169:ODT262173 ONP262169:ONP262173 OXL262169:OXL262173 PHH262169:PHH262173 PRD262169:PRD262173 QAZ262169:QAZ262173 QKV262169:QKV262173 QUR262169:QUR262173 REN262169:REN262173 ROJ262169:ROJ262173 RYF262169:RYF262173 SIB262169:SIB262173 SRX262169:SRX262173 TBT262169:TBT262173 TLP262169:TLP262173 TVL262169:TVL262173 UFH262169:UFH262173 UPD262169:UPD262173 UYZ262169:UYZ262173 VIV262169:VIV262173 VSR262169:VSR262173 WCN262169:WCN262173 WMJ262169:WMJ262173 WWF262169:WWF262173 X327705:X327709 JT327705:JT327709 TP327705:TP327709 ADL327705:ADL327709 ANH327705:ANH327709 AXD327705:AXD327709 BGZ327705:BGZ327709 BQV327705:BQV327709 CAR327705:CAR327709 CKN327705:CKN327709 CUJ327705:CUJ327709 DEF327705:DEF327709 DOB327705:DOB327709 DXX327705:DXX327709 EHT327705:EHT327709 ERP327705:ERP327709 FBL327705:FBL327709 FLH327705:FLH327709 FVD327705:FVD327709 GEZ327705:GEZ327709 GOV327705:GOV327709 GYR327705:GYR327709 HIN327705:HIN327709 HSJ327705:HSJ327709 ICF327705:ICF327709 IMB327705:IMB327709 IVX327705:IVX327709 JFT327705:JFT327709 JPP327705:JPP327709 JZL327705:JZL327709 KJH327705:KJH327709 KTD327705:KTD327709 LCZ327705:LCZ327709 LMV327705:LMV327709 LWR327705:LWR327709 MGN327705:MGN327709 MQJ327705:MQJ327709 NAF327705:NAF327709 NKB327705:NKB327709 NTX327705:NTX327709 ODT327705:ODT327709 ONP327705:ONP327709 OXL327705:OXL327709 PHH327705:PHH327709 PRD327705:PRD327709 QAZ327705:QAZ327709 QKV327705:QKV327709 QUR327705:QUR327709 REN327705:REN327709 ROJ327705:ROJ327709 RYF327705:RYF327709 SIB327705:SIB327709 SRX327705:SRX327709 TBT327705:TBT327709 TLP327705:TLP327709 TVL327705:TVL327709 UFH327705:UFH327709 UPD327705:UPD327709 UYZ327705:UYZ327709 VIV327705:VIV327709 VSR327705:VSR327709 WCN327705:WCN327709 WMJ327705:WMJ327709 WWF327705:WWF327709 X393241:X393245 JT393241:JT393245 TP393241:TP393245 ADL393241:ADL393245 ANH393241:ANH393245 AXD393241:AXD393245 BGZ393241:BGZ393245 BQV393241:BQV393245 CAR393241:CAR393245 CKN393241:CKN393245 CUJ393241:CUJ393245 DEF393241:DEF393245 DOB393241:DOB393245 DXX393241:DXX393245 EHT393241:EHT393245 ERP393241:ERP393245 FBL393241:FBL393245 FLH393241:FLH393245 FVD393241:FVD393245 GEZ393241:GEZ393245 GOV393241:GOV393245 GYR393241:GYR393245 HIN393241:HIN393245 HSJ393241:HSJ393245 ICF393241:ICF393245 IMB393241:IMB393245 IVX393241:IVX393245 JFT393241:JFT393245 JPP393241:JPP393245 JZL393241:JZL393245 KJH393241:KJH393245 KTD393241:KTD393245 LCZ393241:LCZ393245 LMV393241:LMV393245 LWR393241:LWR393245 MGN393241:MGN393245 MQJ393241:MQJ393245 NAF393241:NAF393245 NKB393241:NKB393245 NTX393241:NTX393245 ODT393241:ODT393245 ONP393241:ONP393245 OXL393241:OXL393245 PHH393241:PHH393245 PRD393241:PRD393245 QAZ393241:QAZ393245 QKV393241:QKV393245 QUR393241:QUR393245 REN393241:REN393245 ROJ393241:ROJ393245 RYF393241:RYF393245 SIB393241:SIB393245 SRX393241:SRX393245 TBT393241:TBT393245 TLP393241:TLP393245 TVL393241:TVL393245 UFH393241:UFH393245 UPD393241:UPD393245 UYZ393241:UYZ393245 VIV393241:VIV393245 VSR393241:VSR393245 WCN393241:WCN393245 WMJ393241:WMJ393245 WWF393241:WWF393245 X458777:X458781 JT458777:JT458781 TP458777:TP458781 ADL458777:ADL458781 ANH458777:ANH458781 AXD458777:AXD458781 BGZ458777:BGZ458781 BQV458777:BQV458781 CAR458777:CAR458781 CKN458777:CKN458781 CUJ458777:CUJ458781 DEF458777:DEF458781 DOB458777:DOB458781 DXX458777:DXX458781 EHT458777:EHT458781 ERP458777:ERP458781 FBL458777:FBL458781 FLH458777:FLH458781 FVD458777:FVD458781 GEZ458777:GEZ458781 GOV458777:GOV458781 GYR458777:GYR458781 HIN458777:HIN458781 HSJ458777:HSJ458781 ICF458777:ICF458781 IMB458777:IMB458781 IVX458777:IVX458781 JFT458777:JFT458781 JPP458777:JPP458781 JZL458777:JZL458781 KJH458777:KJH458781 KTD458777:KTD458781 LCZ458777:LCZ458781 LMV458777:LMV458781 LWR458777:LWR458781 MGN458777:MGN458781 MQJ458777:MQJ458781 NAF458777:NAF458781 NKB458777:NKB458781 NTX458777:NTX458781 ODT458777:ODT458781 ONP458777:ONP458781 OXL458777:OXL458781 PHH458777:PHH458781 PRD458777:PRD458781 QAZ458777:QAZ458781 QKV458777:QKV458781 QUR458777:QUR458781 REN458777:REN458781 ROJ458777:ROJ458781 RYF458777:RYF458781 SIB458777:SIB458781 SRX458777:SRX458781 TBT458777:TBT458781 TLP458777:TLP458781 TVL458777:TVL458781 UFH458777:UFH458781 UPD458777:UPD458781 UYZ458777:UYZ458781 VIV458777:VIV458781 VSR458777:VSR458781 WCN458777:WCN458781 WMJ458777:WMJ458781 WWF458777:WWF458781 X524313:X524317 JT524313:JT524317 TP524313:TP524317 ADL524313:ADL524317 ANH524313:ANH524317 AXD524313:AXD524317 BGZ524313:BGZ524317 BQV524313:BQV524317 CAR524313:CAR524317 CKN524313:CKN524317 CUJ524313:CUJ524317 DEF524313:DEF524317 DOB524313:DOB524317 DXX524313:DXX524317 EHT524313:EHT524317 ERP524313:ERP524317 FBL524313:FBL524317 FLH524313:FLH524317 FVD524313:FVD524317 GEZ524313:GEZ524317 GOV524313:GOV524317 GYR524313:GYR524317 HIN524313:HIN524317 HSJ524313:HSJ524317 ICF524313:ICF524317 IMB524313:IMB524317 IVX524313:IVX524317 JFT524313:JFT524317 JPP524313:JPP524317 JZL524313:JZL524317 KJH524313:KJH524317 KTD524313:KTD524317 LCZ524313:LCZ524317 LMV524313:LMV524317 LWR524313:LWR524317 MGN524313:MGN524317 MQJ524313:MQJ524317 NAF524313:NAF524317 NKB524313:NKB524317 NTX524313:NTX524317 ODT524313:ODT524317 ONP524313:ONP524317 OXL524313:OXL524317 PHH524313:PHH524317 PRD524313:PRD524317 QAZ524313:QAZ524317 QKV524313:QKV524317 QUR524313:QUR524317 REN524313:REN524317 ROJ524313:ROJ524317 RYF524313:RYF524317 SIB524313:SIB524317 SRX524313:SRX524317 TBT524313:TBT524317 TLP524313:TLP524317 TVL524313:TVL524317 UFH524313:UFH524317 UPD524313:UPD524317 UYZ524313:UYZ524317 VIV524313:VIV524317 VSR524313:VSR524317 WCN524313:WCN524317 WMJ524313:WMJ524317 WWF524313:WWF524317 X589849:X589853 JT589849:JT589853 TP589849:TP589853 ADL589849:ADL589853 ANH589849:ANH589853 AXD589849:AXD589853 BGZ589849:BGZ589853 BQV589849:BQV589853 CAR589849:CAR589853 CKN589849:CKN589853 CUJ589849:CUJ589853 DEF589849:DEF589853 DOB589849:DOB589853 DXX589849:DXX589853 EHT589849:EHT589853 ERP589849:ERP589853 FBL589849:FBL589853 FLH589849:FLH589853 FVD589849:FVD589853 GEZ589849:GEZ589853 GOV589849:GOV589853 GYR589849:GYR589853 HIN589849:HIN589853 HSJ589849:HSJ589853 ICF589849:ICF589853 IMB589849:IMB589853 IVX589849:IVX589853 JFT589849:JFT589853 JPP589849:JPP589853 JZL589849:JZL589853 KJH589849:KJH589853 KTD589849:KTD589853 LCZ589849:LCZ589853 LMV589849:LMV589853 LWR589849:LWR589853 MGN589849:MGN589853 MQJ589849:MQJ589853 NAF589849:NAF589853 NKB589849:NKB589853 NTX589849:NTX589853 ODT589849:ODT589853 ONP589849:ONP589853 OXL589849:OXL589853 PHH589849:PHH589853 PRD589849:PRD589853 QAZ589849:QAZ589853 QKV589849:QKV589853 QUR589849:QUR589853 REN589849:REN589853 ROJ589849:ROJ589853 RYF589849:RYF589853 SIB589849:SIB589853 SRX589849:SRX589853 TBT589849:TBT589853 TLP589849:TLP589853 TVL589849:TVL589853 UFH589849:UFH589853 UPD589849:UPD589853 UYZ589849:UYZ589853 VIV589849:VIV589853 VSR589849:VSR589853 WCN589849:WCN589853 WMJ589849:WMJ589853 WWF589849:WWF589853 X655385:X655389 JT655385:JT655389 TP655385:TP655389 ADL655385:ADL655389 ANH655385:ANH655389 AXD655385:AXD655389 BGZ655385:BGZ655389 BQV655385:BQV655389 CAR655385:CAR655389 CKN655385:CKN655389 CUJ655385:CUJ655389 DEF655385:DEF655389 DOB655385:DOB655389 DXX655385:DXX655389 EHT655385:EHT655389 ERP655385:ERP655389 FBL655385:FBL655389 FLH655385:FLH655389 FVD655385:FVD655389 GEZ655385:GEZ655389 GOV655385:GOV655389 GYR655385:GYR655389 HIN655385:HIN655389 HSJ655385:HSJ655389 ICF655385:ICF655389 IMB655385:IMB655389 IVX655385:IVX655389 JFT655385:JFT655389 JPP655385:JPP655389 JZL655385:JZL655389 KJH655385:KJH655389 KTD655385:KTD655389 LCZ655385:LCZ655389 LMV655385:LMV655389 LWR655385:LWR655389 MGN655385:MGN655389 MQJ655385:MQJ655389 NAF655385:NAF655389 NKB655385:NKB655389 NTX655385:NTX655389 ODT655385:ODT655389 ONP655385:ONP655389 OXL655385:OXL655389 PHH655385:PHH655389 PRD655385:PRD655389 QAZ655385:QAZ655389 QKV655385:QKV655389 QUR655385:QUR655389 REN655385:REN655389 ROJ655385:ROJ655389 RYF655385:RYF655389 SIB655385:SIB655389 SRX655385:SRX655389 TBT655385:TBT655389 TLP655385:TLP655389 TVL655385:TVL655389 UFH655385:UFH655389 UPD655385:UPD655389 UYZ655385:UYZ655389 VIV655385:VIV655389 VSR655385:VSR655389 WCN655385:WCN655389 WMJ655385:WMJ655389 WWF655385:WWF655389 X720921:X720925 JT720921:JT720925 TP720921:TP720925 ADL720921:ADL720925 ANH720921:ANH720925 AXD720921:AXD720925 BGZ720921:BGZ720925 BQV720921:BQV720925 CAR720921:CAR720925 CKN720921:CKN720925 CUJ720921:CUJ720925 DEF720921:DEF720925 DOB720921:DOB720925 DXX720921:DXX720925 EHT720921:EHT720925 ERP720921:ERP720925 FBL720921:FBL720925 FLH720921:FLH720925 FVD720921:FVD720925 GEZ720921:GEZ720925 GOV720921:GOV720925 GYR720921:GYR720925 HIN720921:HIN720925 HSJ720921:HSJ720925 ICF720921:ICF720925 IMB720921:IMB720925 IVX720921:IVX720925 JFT720921:JFT720925 JPP720921:JPP720925 JZL720921:JZL720925 KJH720921:KJH720925 KTD720921:KTD720925 LCZ720921:LCZ720925 LMV720921:LMV720925 LWR720921:LWR720925 MGN720921:MGN720925 MQJ720921:MQJ720925 NAF720921:NAF720925 NKB720921:NKB720925 NTX720921:NTX720925 ODT720921:ODT720925 ONP720921:ONP720925 OXL720921:OXL720925 PHH720921:PHH720925 PRD720921:PRD720925 QAZ720921:QAZ720925 QKV720921:QKV720925 QUR720921:QUR720925 REN720921:REN720925 ROJ720921:ROJ720925 RYF720921:RYF720925 SIB720921:SIB720925 SRX720921:SRX720925 TBT720921:TBT720925 TLP720921:TLP720925 TVL720921:TVL720925 UFH720921:UFH720925 UPD720921:UPD720925 UYZ720921:UYZ720925 VIV720921:VIV720925 VSR720921:VSR720925 WCN720921:WCN720925 WMJ720921:WMJ720925 WWF720921:WWF720925 X786457:X786461 JT786457:JT786461 TP786457:TP786461 ADL786457:ADL786461 ANH786457:ANH786461 AXD786457:AXD786461 BGZ786457:BGZ786461 BQV786457:BQV786461 CAR786457:CAR786461 CKN786457:CKN786461 CUJ786457:CUJ786461 DEF786457:DEF786461 DOB786457:DOB786461 DXX786457:DXX786461 EHT786457:EHT786461 ERP786457:ERP786461 FBL786457:FBL786461 FLH786457:FLH786461 FVD786457:FVD786461 GEZ786457:GEZ786461 GOV786457:GOV786461 GYR786457:GYR786461 HIN786457:HIN786461 HSJ786457:HSJ786461 ICF786457:ICF786461 IMB786457:IMB786461 IVX786457:IVX786461 JFT786457:JFT786461 JPP786457:JPP786461 JZL786457:JZL786461 KJH786457:KJH786461 KTD786457:KTD786461 LCZ786457:LCZ786461 LMV786457:LMV786461 LWR786457:LWR786461 MGN786457:MGN786461 MQJ786457:MQJ786461 NAF786457:NAF786461 NKB786457:NKB786461 NTX786457:NTX786461 ODT786457:ODT786461 ONP786457:ONP786461 OXL786457:OXL786461 PHH786457:PHH786461 PRD786457:PRD786461 QAZ786457:QAZ786461 QKV786457:QKV786461 QUR786457:QUR786461 REN786457:REN786461 ROJ786457:ROJ786461 RYF786457:RYF786461 SIB786457:SIB786461 SRX786457:SRX786461 TBT786457:TBT786461 TLP786457:TLP786461 TVL786457:TVL786461 UFH786457:UFH786461 UPD786457:UPD786461 UYZ786457:UYZ786461 VIV786457:VIV786461 VSR786457:VSR786461 WCN786457:WCN786461 WMJ786457:WMJ786461 WWF786457:WWF786461 X851993:X851997 JT851993:JT851997 TP851993:TP851997 ADL851993:ADL851997 ANH851993:ANH851997 AXD851993:AXD851997 BGZ851993:BGZ851997 BQV851993:BQV851997 CAR851993:CAR851997 CKN851993:CKN851997 CUJ851993:CUJ851997 DEF851993:DEF851997 DOB851993:DOB851997 DXX851993:DXX851997 EHT851993:EHT851997 ERP851993:ERP851997 FBL851993:FBL851997 FLH851993:FLH851997 FVD851993:FVD851997 GEZ851993:GEZ851997 GOV851993:GOV851997 GYR851993:GYR851997 HIN851993:HIN851997 HSJ851993:HSJ851997 ICF851993:ICF851997 IMB851993:IMB851997 IVX851993:IVX851997 JFT851993:JFT851997 JPP851993:JPP851997 JZL851993:JZL851997 KJH851993:KJH851997 KTD851993:KTD851997 LCZ851993:LCZ851997 LMV851993:LMV851997 LWR851993:LWR851997 MGN851993:MGN851997 MQJ851993:MQJ851997 NAF851993:NAF851997 NKB851993:NKB851997 NTX851993:NTX851997 ODT851993:ODT851997 ONP851993:ONP851997 OXL851993:OXL851997 PHH851993:PHH851997 PRD851993:PRD851997 QAZ851993:QAZ851997 QKV851993:QKV851997 QUR851993:QUR851997 REN851993:REN851997 ROJ851993:ROJ851997 RYF851993:RYF851997 SIB851993:SIB851997 SRX851993:SRX851997 TBT851993:TBT851997 TLP851993:TLP851997 TVL851993:TVL851997 UFH851993:UFH851997 UPD851993:UPD851997 UYZ851993:UYZ851997 VIV851993:VIV851997 VSR851993:VSR851997 WCN851993:WCN851997 WMJ851993:WMJ851997 WWF851993:WWF851997 X917529:X917533 JT917529:JT917533 TP917529:TP917533 ADL917529:ADL917533 ANH917529:ANH917533 AXD917529:AXD917533 BGZ917529:BGZ917533 BQV917529:BQV917533 CAR917529:CAR917533 CKN917529:CKN917533 CUJ917529:CUJ917533 DEF917529:DEF917533 DOB917529:DOB917533 DXX917529:DXX917533 EHT917529:EHT917533 ERP917529:ERP917533 FBL917529:FBL917533 FLH917529:FLH917533 FVD917529:FVD917533 GEZ917529:GEZ917533 GOV917529:GOV917533 GYR917529:GYR917533 HIN917529:HIN917533 HSJ917529:HSJ917533 ICF917529:ICF917533 IMB917529:IMB917533 IVX917529:IVX917533 JFT917529:JFT917533 JPP917529:JPP917533 JZL917529:JZL917533 KJH917529:KJH917533 KTD917529:KTD917533 LCZ917529:LCZ917533 LMV917529:LMV917533 LWR917529:LWR917533 MGN917529:MGN917533 MQJ917529:MQJ917533 NAF917529:NAF917533 NKB917529:NKB917533 NTX917529:NTX917533 ODT917529:ODT917533 ONP917529:ONP917533 OXL917529:OXL917533 PHH917529:PHH917533 PRD917529:PRD917533 QAZ917529:QAZ917533 QKV917529:QKV917533 QUR917529:QUR917533 REN917529:REN917533 ROJ917529:ROJ917533 RYF917529:RYF917533 SIB917529:SIB917533 SRX917529:SRX917533 TBT917529:TBT917533 TLP917529:TLP917533 TVL917529:TVL917533 UFH917529:UFH917533 UPD917529:UPD917533 UYZ917529:UYZ917533 VIV917529:VIV917533 VSR917529:VSR917533 WCN917529:WCN917533 WMJ917529:WMJ917533 WWF917529:WWF917533 X983065:X983069 JT983065:JT983069 TP983065:TP983069 ADL983065:ADL983069 ANH983065:ANH983069 AXD983065:AXD983069 BGZ983065:BGZ983069 BQV983065:BQV983069 CAR983065:CAR983069 CKN983065:CKN983069 CUJ983065:CUJ983069 DEF983065:DEF983069 DOB983065:DOB983069 DXX983065:DXX983069 EHT983065:EHT983069 ERP983065:ERP983069 FBL983065:FBL983069 FLH983065:FLH983069 FVD983065:FVD983069 GEZ983065:GEZ983069 GOV983065:GOV983069 GYR983065:GYR983069 HIN983065:HIN983069 HSJ983065:HSJ983069 ICF983065:ICF983069 IMB983065:IMB983069 IVX983065:IVX983069 JFT983065:JFT983069 JPP983065:JPP983069 JZL983065:JZL983069 KJH983065:KJH983069 KTD983065:KTD983069 LCZ983065:LCZ983069 LMV983065:LMV983069 LWR983065:LWR983069 MGN983065:MGN983069 MQJ983065:MQJ983069 NAF983065:NAF983069 NKB983065:NKB983069 NTX983065:NTX983069 ODT983065:ODT983069 ONP983065:ONP983069 OXL983065:OXL983069 PHH983065:PHH983069 PRD983065:PRD983069 QAZ983065:QAZ983069 QKV983065:QKV983069 QUR983065:QUR983069 REN983065:REN983069 ROJ983065:ROJ983069 RYF983065:RYF983069 SIB983065:SIB983069 SRX983065:SRX983069 TBT983065:TBT983069 TLP983065:TLP983069 TVL983065:TVL983069 UFH983065:UFH983069 UPD983065:UPD983069 UYZ983065:UYZ983069 VIV983065:VIV983069 VSR983065:VSR983069 WCN983065:WCN983069 WMJ983065:WMJ983069 WWF983065:WWF983069" xr:uid="{00000000-0002-0000-0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AK54"/>
  <sheetViews>
    <sheetView view="pageBreakPreview" zoomScaleNormal="100" zoomScaleSheetLayoutView="100" workbookViewId="0">
      <selection activeCell="J2" sqref="J2"/>
    </sheetView>
  </sheetViews>
  <sheetFormatPr defaultColWidth="3.09765625" defaultRowHeight="13.2" x14ac:dyDescent="0.2"/>
  <cols>
    <col min="1" max="1" width="1.09765625" style="149" customWidth="1"/>
    <col min="2" max="2" width="2.796875" style="148" customWidth="1"/>
    <col min="3" max="30" width="2.796875" style="149" customWidth="1"/>
    <col min="31" max="33" width="2.8984375" style="149" customWidth="1"/>
    <col min="34" max="34" width="2.796875" style="149" customWidth="1"/>
    <col min="35" max="35" width="1.09765625" style="149" customWidth="1"/>
    <col min="36" max="256" width="3.09765625" style="149"/>
    <col min="257" max="257" width="1.09765625" style="149" customWidth="1"/>
    <col min="258" max="286" width="2.796875" style="149" customWidth="1"/>
    <col min="287" max="289" width="2.8984375" style="149" customWidth="1"/>
    <col min="290" max="290" width="2.796875" style="149" customWidth="1"/>
    <col min="291" max="291" width="1.09765625" style="149" customWidth="1"/>
    <col min="292" max="512" width="3.09765625" style="149"/>
    <col min="513" max="513" width="1.09765625" style="149" customWidth="1"/>
    <col min="514" max="542" width="2.796875" style="149" customWidth="1"/>
    <col min="543" max="545" width="2.8984375" style="149" customWidth="1"/>
    <col min="546" max="546" width="2.796875" style="149" customWidth="1"/>
    <col min="547" max="547" width="1.09765625" style="149" customWidth="1"/>
    <col min="548" max="768" width="3.09765625" style="149"/>
    <col min="769" max="769" width="1.09765625" style="149" customWidth="1"/>
    <col min="770" max="798" width="2.796875" style="149" customWidth="1"/>
    <col min="799" max="801" width="2.8984375" style="149" customWidth="1"/>
    <col min="802" max="802" width="2.796875" style="149" customWidth="1"/>
    <col min="803" max="803" width="1.09765625" style="149" customWidth="1"/>
    <col min="804" max="1024" width="3.09765625" style="149"/>
    <col min="1025" max="1025" width="1.09765625" style="149" customWidth="1"/>
    <col min="1026" max="1054" width="2.796875" style="149" customWidth="1"/>
    <col min="1055" max="1057" width="2.8984375" style="149" customWidth="1"/>
    <col min="1058" max="1058" width="2.796875" style="149" customWidth="1"/>
    <col min="1059" max="1059" width="1.09765625" style="149" customWidth="1"/>
    <col min="1060" max="1280" width="3.09765625" style="149"/>
    <col min="1281" max="1281" width="1.09765625" style="149" customWidth="1"/>
    <col min="1282" max="1310" width="2.796875" style="149" customWidth="1"/>
    <col min="1311" max="1313" width="2.8984375" style="149" customWidth="1"/>
    <col min="1314" max="1314" width="2.796875" style="149" customWidth="1"/>
    <col min="1315" max="1315" width="1.09765625" style="149" customWidth="1"/>
    <col min="1316" max="1536" width="3.09765625" style="149"/>
    <col min="1537" max="1537" width="1.09765625" style="149" customWidth="1"/>
    <col min="1538" max="1566" width="2.796875" style="149" customWidth="1"/>
    <col min="1567" max="1569" width="2.8984375" style="149" customWidth="1"/>
    <col min="1570" max="1570" width="2.796875" style="149" customWidth="1"/>
    <col min="1571" max="1571" width="1.09765625" style="149" customWidth="1"/>
    <col min="1572" max="1792" width="3.09765625" style="149"/>
    <col min="1793" max="1793" width="1.09765625" style="149" customWidth="1"/>
    <col min="1794" max="1822" width="2.796875" style="149" customWidth="1"/>
    <col min="1823" max="1825" width="2.8984375" style="149" customWidth="1"/>
    <col min="1826" max="1826" width="2.796875" style="149" customWidth="1"/>
    <col min="1827" max="1827" width="1.09765625" style="149" customWidth="1"/>
    <col min="1828" max="2048" width="3.09765625" style="149"/>
    <col min="2049" max="2049" width="1.09765625" style="149" customWidth="1"/>
    <col min="2050" max="2078" width="2.796875" style="149" customWidth="1"/>
    <col min="2079" max="2081" width="2.8984375" style="149" customWidth="1"/>
    <col min="2082" max="2082" width="2.796875" style="149" customWidth="1"/>
    <col min="2083" max="2083" width="1.09765625" style="149" customWidth="1"/>
    <col min="2084" max="2304" width="3.09765625" style="149"/>
    <col min="2305" max="2305" width="1.09765625" style="149" customWidth="1"/>
    <col min="2306" max="2334" width="2.796875" style="149" customWidth="1"/>
    <col min="2335" max="2337" width="2.8984375" style="149" customWidth="1"/>
    <col min="2338" max="2338" width="2.796875" style="149" customWidth="1"/>
    <col min="2339" max="2339" width="1.09765625" style="149" customWidth="1"/>
    <col min="2340" max="2560" width="3.09765625" style="149"/>
    <col min="2561" max="2561" width="1.09765625" style="149" customWidth="1"/>
    <col min="2562" max="2590" width="2.796875" style="149" customWidth="1"/>
    <col min="2591" max="2593" width="2.8984375" style="149" customWidth="1"/>
    <col min="2594" max="2594" width="2.796875" style="149" customWidth="1"/>
    <col min="2595" max="2595" width="1.09765625" style="149" customWidth="1"/>
    <col min="2596" max="2816" width="3.09765625" style="149"/>
    <col min="2817" max="2817" width="1.09765625" style="149" customWidth="1"/>
    <col min="2818" max="2846" width="2.796875" style="149" customWidth="1"/>
    <col min="2847" max="2849" width="2.8984375" style="149" customWidth="1"/>
    <col min="2850" max="2850" width="2.796875" style="149" customWidth="1"/>
    <col min="2851" max="2851" width="1.09765625" style="149" customWidth="1"/>
    <col min="2852" max="3072" width="3.09765625" style="149"/>
    <col min="3073" max="3073" width="1.09765625" style="149" customWidth="1"/>
    <col min="3074" max="3102" width="2.796875" style="149" customWidth="1"/>
    <col min="3103" max="3105" width="2.8984375" style="149" customWidth="1"/>
    <col min="3106" max="3106" width="2.796875" style="149" customWidth="1"/>
    <col min="3107" max="3107" width="1.09765625" style="149" customWidth="1"/>
    <col min="3108" max="3328" width="3.09765625" style="149"/>
    <col min="3329" max="3329" width="1.09765625" style="149" customWidth="1"/>
    <col min="3330" max="3358" width="2.796875" style="149" customWidth="1"/>
    <col min="3359" max="3361" width="2.8984375" style="149" customWidth="1"/>
    <col min="3362" max="3362" width="2.796875" style="149" customWidth="1"/>
    <col min="3363" max="3363" width="1.09765625" style="149" customWidth="1"/>
    <col min="3364" max="3584" width="3.09765625" style="149"/>
    <col min="3585" max="3585" width="1.09765625" style="149" customWidth="1"/>
    <col min="3586" max="3614" width="2.796875" style="149" customWidth="1"/>
    <col min="3615" max="3617" width="2.8984375" style="149" customWidth="1"/>
    <col min="3618" max="3618" width="2.796875" style="149" customWidth="1"/>
    <col min="3619" max="3619" width="1.09765625" style="149" customWidth="1"/>
    <col min="3620" max="3840" width="3.09765625" style="149"/>
    <col min="3841" max="3841" width="1.09765625" style="149" customWidth="1"/>
    <col min="3842" max="3870" width="2.796875" style="149" customWidth="1"/>
    <col min="3871" max="3873" width="2.8984375" style="149" customWidth="1"/>
    <col min="3874" max="3874" width="2.796875" style="149" customWidth="1"/>
    <col min="3875" max="3875" width="1.09765625" style="149" customWidth="1"/>
    <col min="3876" max="4096" width="3.09765625" style="149"/>
    <col min="4097" max="4097" width="1.09765625" style="149" customWidth="1"/>
    <col min="4098" max="4126" width="2.796875" style="149" customWidth="1"/>
    <col min="4127" max="4129" width="2.8984375" style="149" customWidth="1"/>
    <col min="4130" max="4130" width="2.796875" style="149" customWidth="1"/>
    <col min="4131" max="4131" width="1.09765625" style="149" customWidth="1"/>
    <col min="4132" max="4352" width="3.09765625" style="149"/>
    <col min="4353" max="4353" width="1.09765625" style="149" customWidth="1"/>
    <col min="4354" max="4382" width="2.796875" style="149" customWidth="1"/>
    <col min="4383" max="4385" width="2.8984375" style="149" customWidth="1"/>
    <col min="4386" max="4386" width="2.796875" style="149" customWidth="1"/>
    <col min="4387" max="4387" width="1.09765625" style="149" customWidth="1"/>
    <col min="4388" max="4608" width="3.09765625" style="149"/>
    <col min="4609" max="4609" width="1.09765625" style="149" customWidth="1"/>
    <col min="4610" max="4638" width="2.796875" style="149" customWidth="1"/>
    <col min="4639" max="4641" width="2.8984375" style="149" customWidth="1"/>
    <col min="4642" max="4642" width="2.796875" style="149" customWidth="1"/>
    <col min="4643" max="4643" width="1.09765625" style="149" customWidth="1"/>
    <col min="4644" max="4864" width="3.09765625" style="149"/>
    <col min="4865" max="4865" width="1.09765625" style="149" customWidth="1"/>
    <col min="4866" max="4894" width="2.796875" style="149" customWidth="1"/>
    <col min="4895" max="4897" width="2.8984375" style="149" customWidth="1"/>
    <col min="4898" max="4898" width="2.796875" style="149" customWidth="1"/>
    <col min="4899" max="4899" width="1.09765625" style="149" customWidth="1"/>
    <col min="4900" max="5120" width="3.09765625" style="149"/>
    <col min="5121" max="5121" width="1.09765625" style="149" customWidth="1"/>
    <col min="5122" max="5150" width="2.796875" style="149" customWidth="1"/>
    <col min="5151" max="5153" width="2.8984375" style="149" customWidth="1"/>
    <col min="5154" max="5154" width="2.796875" style="149" customWidth="1"/>
    <col min="5155" max="5155" width="1.09765625" style="149" customWidth="1"/>
    <col min="5156" max="5376" width="3.09765625" style="149"/>
    <col min="5377" max="5377" width="1.09765625" style="149" customWidth="1"/>
    <col min="5378" max="5406" width="2.796875" style="149" customWidth="1"/>
    <col min="5407" max="5409" width="2.8984375" style="149" customWidth="1"/>
    <col min="5410" max="5410" width="2.796875" style="149" customWidth="1"/>
    <col min="5411" max="5411" width="1.09765625" style="149" customWidth="1"/>
    <col min="5412" max="5632" width="3.09765625" style="149"/>
    <col min="5633" max="5633" width="1.09765625" style="149" customWidth="1"/>
    <col min="5634" max="5662" width="2.796875" style="149" customWidth="1"/>
    <col min="5663" max="5665" width="2.8984375" style="149" customWidth="1"/>
    <col min="5666" max="5666" width="2.796875" style="149" customWidth="1"/>
    <col min="5667" max="5667" width="1.09765625" style="149" customWidth="1"/>
    <col min="5668" max="5888" width="3.09765625" style="149"/>
    <col min="5889" max="5889" width="1.09765625" style="149" customWidth="1"/>
    <col min="5890" max="5918" width="2.796875" style="149" customWidth="1"/>
    <col min="5919" max="5921" width="2.8984375" style="149" customWidth="1"/>
    <col min="5922" max="5922" width="2.796875" style="149" customWidth="1"/>
    <col min="5923" max="5923" width="1.09765625" style="149" customWidth="1"/>
    <col min="5924" max="6144" width="3.09765625" style="149"/>
    <col min="6145" max="6145" width="1.09765625" style="149" customWidth="1"/>
    <col min="6146" max="6174" width="2.796875" style="149" customWidth="1"/>
    <col min="6175" max="6177" width="2.8984375" style="149" customWidth="1"/>
    <col min="6178" max="6178" width="2.796875" style="149" customWidth="1"/>
    <col min="6179" max="6179" width="1.09765625" style="149" customWidth="1"/>
    <col min="6180" max="6400" width="3.09765625" style="149"/>
    <col min="6401" max="6401" width="1.09765625" style="149" customWidth="1"/>
    <col min="6402" max="6430" width="2.796875" style="149" customWidth="1"/>
    <col min="6431" max="6433" width="2.8984375" style="149" customWidth="1"/>
    <col min="6434" max="6434" width="2.796875" style="149" customWidth="1"/>
    <col min="6435" max="6435" width="1.09765625" style="149" customWidth="1"/>
    <col min="6436" max="6656" width="3.09765625" style="149"/>
    <col min="6657" max="6657" width="1.09765625" style="149" customWidth="1"/>
    <col min="6658" max="6686" width="2.796875" style="149" customWidth="1"/>
    <col min="6687" max="6689" width="2.8984375" style="149" customWidth="1"/>
    <col min="6690" max="6690" width="2.796875" style="149" customWidth="1"/>
    <col min="6691" max="6691" width="1.09765625" style="149" customWidth="1"/>
    <col min="6692" max="6912" width="3.09765625" style="149"/>
    <col min="6913" max="6913" width="1.09765625" style="149" customWidth="1"/>
    <col min="6914" max="6942" width="2.796875" style="149" customWidth="1"/>
    <col min="6943" max="6945" width="2.8984375" style="149" customWidth="1"/>
    <col min="6946" max="6946" width="2.796875" style="149" customWidth="1"/>
    <col min="6947" max="6947" width="1.09765625" style="149" customWidth="1"/>
    <col min="6948" max="7168" width="3.09765625" style="149"/>
    <col min="7169" max="7169" width="1.09765625" style="149" customWidth="1"/>
    <col min="7170" max="7198" width="2.796875" style="149" customWidth="1"/>
    <col min="7199" max="7201" width="2.8984375" style="149" customWidth="1"/>
    <col min="7202" max="7202" width="2.796875" style="149" customWidth="1"/>
    <col min="7203" max="7203" width="1.09765625" style="149" customWidth="1"/>
    <col min="7204" max="7424" width="3.09765625" style="149"/>
    <col min="7425" max="7425" width="1.09765625" style="149" customWidth="1"/>
    <col min="7426" max="7454" width="2.796875" style="149" customWidth="1"/>
    <col min="7455" max="7457" width="2.8984375" style="149" customWidth="1"/>
    <col min="7458" max="7458" width="2.796875" style="149" customWidth="1"/>
    <col min="7459" max="7459" width="1.09765625" style="149" customWidth="1"/>
    <col min="7460" max="7680" width="3.09765625" style="149"/>
    <col min="7681" max="7681" width="1.09765625" style="149" customWidth="1"/>
    <col min="7682" max="7710" width="2.796875" style="149" customWidth="1"/>
    <col min="7711" max="7713" width="2.8984375" style="149" customWidth="1"/>
    <col min="7714" max="7714" width="2.796875" style="149" customWidth="1"/>
    <col min="7715" max="7715" width="1.09765625" style="149" customWidth="1"/>
    <col min="7716" max="7936" width="3.09765625" style="149"/>
    <col min="7937" max="7937" width="1.09765625" style="149" customWidth="1"/>
    <col min="7938" max="7966" width="2.796875" style="149" customWidth="1"/>
    <col min="7967" max="7969" width="2.8984375" style="149" customWidth="1"/>
    <col min="7970" max="7970" width="2.796875" style="149" customWidth="1"/>
    <col min="7971" max="7971" width="1.09765625" style="149" customWidth="1"/>
    <col min="7972" max="8192" width="3.09765625" style="149"/>
    <col min="8193" max="8193" width="1.09765625" style="149" customWidth="1"/>
    <col min="8194" max="8222" width="2.796875" style="149" customWidth="1"/>
    <col min="8223" max="8225" width="2.8984375" style="149" customWidth="1"/>
    <col min="8226" max="8226" width="2.796875" style="149" customWidth="1"/>
    <col min="8227" max="8227" width="1.09765625" style="149" customWidth="1"/>
    <col min="8228" max="8448" width="3.09765625" style="149"/>
    <col min="8449" max="8449" width="1.09765625" style="149" customWidth="1"/>
    <col min="8450" max="8478" width="2.796875" style="149" customWidth="1"/>
    <col min="8479" max="8481" width="2.8984375" style="149" customWidth="1"/>
    <col min="8482" max="8482" width="2.796875" style="149" customWidth="1"/>
    <col min="8483" max="8483" width="1.09765625" style="149" customWidth="1"/>
    <col min="8484" max="8704" width="3.09765625" style="149"/>
    <col min="8705" max="8705" width="1.09765625" style="149" customWidth="1"/>
    <col min="8706" max="8734" width="2.796875" style="149" customWidth="1"/>
    <col min="8735" max="8737" width="2.8984375" style="149" customWidth="1"/>
    <col min="8738" max="8738" width="2.796875" style="149" customWidth="1"/>
    <col min="8739" max="8739" width="1.09765625" style="149" customWidth="1"/>
    <col min="8740" max="8960" width="3.09765625" style="149"/>
    <col min="8961" max="8961" width="1.09765625" style="149" customWidth="1"/>
    <col min="8962" max="8990" width="2.796875" style="149" customWidth="1"/>
    <col min="8991" max="8993" width="2.8984375" style="149" customWidth="1"/>
    <col min="8994" max="8994" width="2.796875" style="149" customWidth="1"/>
    <col min="8995" max="8995" width="1.09765625" style="149" customWidth="1"/>
    <col min="8996" max="9216" width="3.09765625" style="149"/>
    <col min="9217" max="9217" width="1.09765625" style="149" customWidth="1"/>
    <col min="9218" max="9246" width="2.796875" style="149" customWidth="1"/>
    <col min="9247" max="9249" width="2.8984375" style="149" customWidth="1"/>
    <col min="9250" max="9250" width="2.796875" style="149" customWidth="1"/>
    <col min="9251" max="9251" width="1.09765625" style="149" customWidth="1"/>
    <col min="9252" max="9472" width="3.09765625" style="149"/>
    <col min="9473" max="9473" width="1.09765625" style="149" customWidth="1"/>
    <col min="9474" max="9502" width="2.796875" style="149" customWidth="1"/>
    <col min="9503" max="9505" width="2.8984375" style="149" customWidth="1"/>
    <col min="9506" max="9506" width="2.796875" style="149" customWidth="1"/>
    <col min="9507" max="9507" width="1.09765625" style="149" customWidth="1"/>
    <col min="9508" max="9728" width="3.09765625" style="149"/>
    <col min="9729" max="9729" width="1.09765625" style="149" customWidth="1"/>
    <col min="9730" max="9758" width="2.796875" style="149" customWidth="1"/>
    <col min="9759" max="9761" width="2.8984375" style="149" customWidth="1"/>
    <col min="9762" max="9762" width="2.796875" style="149" customWidth="1"/>
    <col min="9763" max="9763" width="1.09765625" style="149" customWidth="1"/>
    <col min="9764" max="9984" width="3.09765625" style="149"/>
    <col min="9985" max="9985" width="1.09765625" style="149" customWidth="1"/>
    <col min="9986" max="10014" width="2.796875" style="149" customWidth="1"/>
    <col min="10015" max="10017" width="2.8984375" style="149" customWidth="1"/>
    <col min="10018" max="10018" width="2.796875" style="149" customWidth="1"/>
    <col min="10019" max="10019" width="1.09765625" style="149" customWidth="1"/>
    <col min="10020" max="10240" width="3.09765625" style="149"/>
    <col min="10241" max="10241" width="1.09765625" style="149" customWidth="1"/>
    <col min="10242" max="10270" width="2.796875" style="149" customWidth="1"/>
    <col min="10271" max="10273" width="2.8984375" style="149" customWidth="1"/>
    <col min="10274" max="10274" width="2.796875" style="149" customWidth="1"/>
    <col min="10275" max="10275" width="1.09765625" style="149" customWidth="1"/>
    <col min="10276" max="10496" width="3.09765625" style="149"/>
    <col min="10497" max="10497" width="1.09765625" style="149" customWidth="1"/>
    <col min="10498" max="10526" width="2.796875" style="149" customWidth="1"/>
    <col min="10527" max="10529" width="2.8984375" style="149" customWidth="1"/>
    <col min="10530" max="10530" width="2.796875" style="149" customWidth="1"/>
    <col min="10531" max="10531" width="1.09765625" style="149" customWidth="1"/>
    <col min="10532" max="10752" width="3.09765625" style="149"/>
    <col min="10753" max="10753" width="1.09765625" style="149" customWidth="1"/>
    <col min="10754" max="10782" width="2.796875" style="149" customWidth="1"/>
    <col min="10783" max="10785" width="2.8984375" style="149" customWidth="1"/>
    <col min="10786" max="10786" width="2.796875" style="149" customWidth="1"/>
    <col min="10787" max="10787" width="1.09765625" style="149" customWidth="1"/>
    <col min="10788" max="11008" width="3.09765625" style="149"/>
    <col min="11009" max="11009" width="1.09765625" style="149" customWidth="1"/>
    <col min="11010" max="11038" width="2.796875" style="149" customWidth="1"/>
    <col min="11039" max="11041" width="2.8984375" style="149" customWidth="1"/>
    <col min="11042" max="11042" width="2.796875" style="149" customWidth="1"/>
    <col min="11043" max="11043" width="1.09765625" style="149" customWidth="1"/>
    <col min="11044" max="11264" width="3.09765625" style="149"/>
    <col min="11265" max="11265" width="1.09765625" style="149" customWidth="1"/>
    <col min="11266" max="11294" width="2.796875" style="149" customWidth="1"/>
    <col min="11295" max="11297" width="2.8984375" style="149" customWidth="1"/>
    <col min="11298" max="11298" width="2.796875" style="149" customWidth="1"/>
    <col min="11299" max="11299" width="1.09765625" style="149" customWidth="1"/>
    <col min="11300" max="11520" width="3.09765625" style="149"/>
    <col min="11521" max="11521" width="1.09765625" style="149" customWidth="1"/>
    <col min="11522" max="11550" width="2.796875" style="149" customWidth="1"/>
    <col min="11551" max="11553" width="2.8984375" style="149" customWidth="1"/>
    <col min="11554" max="11554" width="2.796875" style="149" customWidth="1"/>
    <col min="11555" max="11555" width="1.09765625" style="149" customWidth="1"/>
    <col min="11556" max="11776" width="3.09765625" style="149"/>
    <col min="11777" max="11777" width="1.09765625" style="149" customWidth="1"/>
    <col min="11778" max="11806" width="2.796875" style="149" customWidth="1"/>
    <col min="11807" max="11809" width="2.8984375" style="149" customWidth="1"/>
    <col min="11810" max="11810" width="2.796875" style="149" customWidth="1"/>
    <col min="11811" max="11811" width="1.09765625" style="149" customWidth="1"/>
    <col min="11812" max="12032" width="3.09765625" style="149"/>
    <col min="12033" max="12033" width="1.09765625" style="149" customWidth="1"/>
    <col min="12034" max="12062" width="2.796875" style="149" customWidth="1"/>
    <col min="12063" max="12065" width="2.8984375" style="149" customWidth="1"/>
    <col min="12066" max="12066" width="2.796875" style="149" customWidth="1"/>
    <col min="12067" max="12067" width="1.09765625" style="149" customWidth="1"/>
    <col min="12068" max="12288" width="3.09765625" style="149"/>
    <col min="12289" max="12289" width="1.09765625" style="149" customWidth="1"/>
    <col min="12290" max="12318" width="2.796875" style="149" customWidth="1"/>
    <col min="12319" max="12321" width="2.8984375" style="149" customWidth="1"/>
    <col min="12322" max="12322" width="2.796875" style="149" customWidth="1"/>
    <col min="12323" max="12323" width="1.09765625" style="149" customWidth="1"/>
    <col min="12324" max="12544" width="3.09765625" style="149"/>
    <col min="12545" max="12545" width="1.09765625" style="149" customWidth="1"/>
    <col min="12546" max="12574" width="2.796875" style="149" customWidth="1"/>
    <col min="12575" max="12577" width="2.8984375" style="149" customWidth="1"/>
    <col min="12578" max="12578" width="2.796875" style="149" customWidth="1"/>
    <col min="12579" max="12579" width="1.09765625" style="149" customWidth="1"/>
    <col min="12580" max="12800" width="3.09765625" style="149"/>
    <col min="12801" max="12801" width="1.09765625" style="149" customWidth="1"/>
    <col min="12802" max="12830" width="2.796875" style="149" customWidth="1"/>
    <col min="12831" max="12833" width="2.8984375" style="149" customWidth="1"/>
    <col min="12834" max="12834" width="2.796875" style="149" customWidth="1"/>
    <col min="12835" max="12835" width="1.09765625" style="149" customWidth="1"/>
    <col min="12836" max="13056" width="3.09765625" style="149"/>
    <col min="13057" max="13057" width="1.09765625" style="149" customWidth="1"/>
    <col min="13058" max="13086" width="2.796875" style="149" customWidth="1"/>
    <col min="13087" max="13089" width="2.8984375" style="149" customWidth="1"/>
    <col min="13090" max="13090" width="2.796875" style="149" customWidth="1"/>
    <col min="13091" max="13091" width="1.09765625" style="149" customWidth="1"/>
    <col min="13092" max="13312" width="3.09765625" style="149"/>
    <col min="13313" max="13313" width="1.09765625" style="149" customWidth="1"/>
    <col min="13314" max="13342" width="2.796875" style="149" customWidth="1"/>
    <col min="13343" max="13345" width="2.8984375" style="149" customWidth="1"/>
    <col min="13346" max="13346" width="2.796875" style="149" customWidth="1"/>
    <col min="13347" max="13347" width="1.09765625" style="149" customWidth="1"/>
    <col min="13348" max="13568" width="3.09765625" style="149"/>
    <col min="13569" max="13569" width="1.09765625" style="149" customWidth="1"/>
    <col min="13570" max="13598" width="2.796875" style="149" customWidth="1"/>
    <col min="13599" max="13601" width="2.8984375" style="149" customWidth="1"/>
    <col min="13602" max="13602" width="2.796875" style="149" customWidth="1"/>
    <col min="13603" max="13603" width="1.09765625" style="149" customWidth="1"/>
    <col min="13604" max="13824" width="3.09765625" style="149"/>
    <col min="13825" max="13825" width="1.09765625" style="149" customWidth="1"/>
    <col min="13826" max="13854" width="2.796875" style="149" customWidth="1"/>
    <col min="13855" max="13857" width="2.8984375" style="149" customWidth="1"/>
    <col min="13858" max="13858" width="2.796875" style="149" customWidth="1"/>
    <col min="13859" max="13859" width="1.09765625" style="149" customWidth="1"/>
    <col min="13860" max="14080" width="3.09765625" style="149"/>
    <col min="14081" max="14081" width="1.09765625" style="149" customWidth="1"/>
    <col min="14082" max="14110" width="2.796875" style="149" customWidth="1"/>
    <col min="14111" max="14113" width="2.8984375" style="149" customWidth="1"/>
    <col min="14114" max="14114" width="2.796875" style="149" customWidth="1"/>
    <col min="14115" max="14115" width="1.09765625" style="149" customWidth="1"/>
    <col min="14116" max="14336" width="3.09765625" style="149"/>
    <col min="14337" max="14337" width="1.09765625" style="149" customWidth="1"/>
    <col min="14338" max="14366" width="2.796875" style="149" customWidth="1"/>
    <col min="14367" max="14369" width="2.8984375" style="149" customWidth="1"/>
    <col min="14370" max="14370" width="2.796875" style="149" customWidth="1"/>
    <col min="14371" max="14371" width="1.09765625" style="149" customWidth="1"/>
    <col min="14372" max="14592" width="3.09765625" style="149"/>
    <col min="14593" max="14593" width="1.09765625" style="149" customWidth="1"/>
    <col min="14594" max="14622" width="2.796875" style="149" customWidth="1"/>
    <col min="14623" max="14625" width="2.8984375" style="149" customWidth="1"/>
    <col min="14626" max="14626" width="2.796875" style="149" customWidth="1"/>
    <col min="14627" max="14627" width="1.09765625" style="149" customWidth="1"/>
    <col min="14628" max="14848" width="3.09765625" style="149"/>
    <col min="14849" max="14849" width="1.09765625" style="149" customWidth="1"/>
    <col min="14850" max="14878" width="2.796875" style="149" customWidth="1"/>
    <col min="14879" max="14881" width="2.8984375" style="149" customWidth="1"/>
    <col min="14882" max="14882" width="2.796875" style="149" customWidth="1"/>
    <col min="14883" max="14883" width="1.09765625" style="149" customWidth="1"/>
    <col min="14884" max="15104" width="3.09765625" style="149"/>
    <col min="15105" max="15105" width="1.09765625" style="149" customWidth="1"/>
    <col min="15106" max="15134" width="2.796875" style="149" customWidth="1"/>
    <col min="15135" max="15137" width="2.8984375" style="149" customWidth="1"/>
    <col min="15138" max="15138" width="2.796875" style="149" customWidth="1"/>
    <col min="15139" max="15139" width="1.09765625" style="149" customWidth="1"/>
    <col min="15140" max="15360" width="3.09765625" style="149"/>
    <col min="15361" max="15361" width="1.09765625" style="149" customWidth="1"/>
    <col min="15362" max="15390" width="2.796875" style="149" customWidth="1"/>
    <col min="15391" max="15393" width="2.8984375" style="149" customWidth="1"/>
    <col min="15394" max="15394" width="2.796875" style="149" customWidth="1"/>
    <col min="15395" max="15395" width="1.09765625" style="149" customWidth="1"/>
    <col min="15396" max="15616" width="3.09765625" style="149"/>
    <col min="15617" max="15617" width="1.09765625" style="149" customWidth="1"/>
    <col min="15618" max="15646" width="2.796875" style="149" customWidth="1"/>
    <col min="15647" max="15649" width="2.8984375" style="149" customWidth="1"/>
    <col min="15650" max="15650" width="2.796875" style="149" customWidth="1"/>
    <col min="15651" max="15651" width="1.09765625" style="149" customWidth="1"/>
    <col min="15652" max="15872" width="3.09765625" style="149"/>
    <col min="15873" max="15873" width="1.09765625" style="149" customWidth="1"/>
    <col min="15874" max="15902" width="2.796875" style="149" customWidth="1"/>
    <col min="15903" max="15905" width="2.8984375" style="149" customWidth="1"/>
    <col min="15906" max="15906" width="2.796875" style="149" customWidth="1"/>
    <col min="15907" max="15907" width="1.09765625" style="149" customWidth="1"/>
    <col min="15908" max="16128" width="3.09765625" style="149"/>
    <col min="16129" max="16129" width="1.09765625" style="149" customWidth="1"/>
    <col min="16130" max="16158" width="2.796875" style="149" customWidth="1"/>
    <col min="16159" max="16161" width="2.8984375" style="149" customWidth="1"/>
    <col min="16162" max="16162" width="2.796875" style="149" customWidth="1"/>
    <col min="16163" max="16163" width="1.09765625" style="149" customWidth="1"/>
    <col min="16164" max="16384" width="3.09765625" style="149"/>
  </cols>
  <sheetData>
    <row r="1" spans="2:35" s="96" customFormat="1" x14ac:dyDescent="0.45"/>
    <row r="2" spans="2:35" s="96" customFormat="1" x14ac:dyDescent="0.45">
      <c r="B2" s="96" t="s">
        <v>969</v>
      </c>
    </row>
    <row r="3" spans="2:35" s="96" customFormat="1" x14ac:dyDescent="0.45">
      <c r="Y3" s="87" t="s">
        <v>130</v>
      </c>
      <c r="Z3" s="588"/>
      <c r="AA3" s="588"/>
      <c r="AB3" s="87" t="s">
        <v>131</v>
      </c>
      <c r="AC3" s="588"/>
      <c r="AD3" s="588"/>
      <c r="AE3" s="87" t="s">
        <v>132</v>
      </c>
      <c r="AF3" s="588"/>
      <c r="AG3" s="588"/>
      <c r="AH3" s="87" t="s">
        <v>695</v>
      </c>
    </row>
    <row r="4" spans="2:35" s="96" customFormat="1" x14ac:dyDescent="0.45">
      <c r="AH4" s="87"/>
    </row>
    <row r="5" spans="2:35" s="96" customFormat="1" x14ac:dyDescent="0.45">
      <c r="B5" s="589" t="s">
        <v>970</v>
      </c>
      <c r="C5" s="589"/>
      <c r="D5" s="589"/>
      <c r="E5" s="589"/>
      <c r="F5" s="589"/>
      <c r="G5" s="589"/>
      <c r="H5" s="589"/>
      <c r="I5" s="589"/>
      <c r="J5" s="589"/>
      <c r="K5" s="589"/>
      <c r="L5" s="589"/>
      <c r="M5" s="589"/>
      <c r="N5" s="589"/>
      <c r="O5" s="589"/>
      <c r="P5" s="589"/>
      <c r="Q5" s="589"/>
      <c r="R5" s="589"/>
      <c r="S5" s="589"/>
      <c r="T5" s="589"/>
      <c r="U5" s="589"/>
      <c r="V5" s="589"/>
      <c r="W5" s="589"/>
      <c r="X5" s="589"/>
      <c r="Y5" s="589"/>
      <c r="Z5" s="589"/>
      <c r="AA5" s="589"/>
      <c r="AB5" s="589"/>
      <c r="AC5" s="589"/>
      <c r="AD5" s="589"/>
      <c r="AE5" s="589"/>
      <c r="AF5" s="589"/>
      <c r="AG5" s="589"/>
      <c r="AH5" s="589"/>
    </row>
    <row r="6" spans="2:35" s="96" customFormat="1" x14ac:dyDescent="0.45"/>
    <row r="7" spans="2:35" s="96" customFormat="1" ht="21" customHeight="1" x14ac:dyDescent="0.45">
      <c r="B7" s="791" t="s">
        <v>779</v>
      </c>
      <c r="C7" s="791"/>
      <c r="D7" s="791"/>
      <c r="E7" s="791"/>
      <c r="F7" s="792"/>
      <c r="G7" s="897"/>
      <c r="H7" s="898"/>
      <c r="I7" s="898"/>
      <c r="J7" s="898"/>
      <c r="K7" s="898"/>
      <c r="L7" s="898"/>
      <c r="M7" s="898"/>
      <c r="N7" s="898"/>
      <c r="O7" s="898"/>
      <c r="P7" s="898"/>
      <c r="Q7" s="898"/>
      <c r="R7" s="898"/>
      <c r="S7" s="898"/>
      <c r="T7" s="898"/>
      <c r="U7" s="898"/>
      <c r="V7" s="898"/>
      <c r="W7" s="898"/>
      <c r="X7" s="898"/>
      <c r="Y7" s="898"/>
      <c r="Z7" s="898"/>
      <c r="AA7" s="898"/>
      <c r="AB7" s="898"/>
      <c r="AC7" s="898"/>
      <c r="AD7" s="898"/>
      <c r="AE7" s="898"/>
      <c r="AF7" s="898"/>
      <c r="AG7" s="898"/>
      <c r="AH7" s="899"/>
    </row>
    <row r="8" spans="2:35" ht="21" customHeight="1" x14ac:dyDescent="0.2">
      <c r="B8" s="792" t="s">
        <v>780</v>
      </c>
      <c r="C8" s="799"/>
      <c r="D8" s="799"/>
      <c r="E8" s="799"/>
      <c r="F8" s="891"/>
      <c r="G8" s="446" t="s">
        <v>178</v>
      </c>
      <c r="H8" s="365" t="s">
        <v>781</v>
      </c>
      <c r="I8" s="365"/>
      <c r="J8" s="365"/>
      <c r="K8" s="365"/>
      <c r="L8" s="447" t="s">
        <v>178</v>
      </c>
      <c r="M8" s="365" t="s">
        <v>782</v>
      </c>
      <c r="N8" s="365"/>
      <c r="O8" s="365"/>
      <c r="P8" s="365"/>
      <c r="Q8" s="447" t="s">
        <v>178</v>
      </c>
      <c r="R8" s="365" t="s">
        <v>783</v>
      </c>
      <c r="S8" s="82"/>
      <c r="T8" s="84"/>
      <c r="U8" s="82"/>
      <c r="V8" s="381"/>
      <c r="W8" s="381"/>
      <c r="X8" s="381"/>
      <c r="Y8" s="381"/>
      <c r="Z8" s="381"/>
      <c r="AA8" s="381"/>
      <c r="AB8" s="381"/>
      <c r="AC8" s="381"/>
      <c r="AD8" s="381"/>
      <c r="AE8" s="381"/>
      <c r="AF8" s="381"/>
      <c r="AG8" s="381"/>
      <c r="AH8" s="382"/>
    </row>
    <row r="9" spans="2:35" ht="21" customHeight="1" x14ac:dyDescent="0.2">
      <c r="B9" s="800" t="s">
        <v>784</v>
      </c>
      <c r="C9" s="801"/>
      <c r="D9" s="801"/>
      <c r="E9" s="801"/>
      <c r="F9" s="802"/>
      <c r="G9" s="449" t="s">
        <v>178</v>
      </c>
      <c r="H9" s="511" t="s">
        <v>971</v>
      </c>
      <c r="I9" s="492"/>
      <c r="J9" s="492"/>
      <c r="K9" s="492"/>
      <c r="L9" s="492"/>
      <c r="M9" s="492"/>
      <c r="N9" s="492"/>
      <c r="O9" s="492"/>
      <c r="P9" s="492"/>
      <c r="Q9" s="492"/>
      <c r="R9" s="492"/>
      <c r="S9" s="492"/>
      <c r="T9" s="90"/>
      <c r="U9" s="370" t="s">
        <v>178</v>
      </c>
      <c r="V9" s="369" t="s">
        <v>786</v>
      </c>
      <c r="W9" s="369"/>
      <c r="X9" s="385"/>
      <c r="Y9" s="385"/>
      <c r="Z9" s="385"/>
      <c r="AA9" s="385"/>
      <c r="AB9" s="385"/>
      <c r="AC9" s="385"/>
      <c r="AD9" s="385"/>
      <c r="AE9" s="385"/>
      <c r="AF9" s="385"/>
      <c r="AG9" s="385"/>
      <c r="AH9" s="386"/>
    </row>
    <row r="10" spans="2:35" ht="21" customHeight="1" x14ac:dyDescent="0.2">
      <c r="B10" s="803"/>
      <c r="C10" s="774"/>
      <c r="D10" s="774"/>
      <c r="E10" s="774"/>
      <c r="F10" s="774"/>
      <c r="G10" s="374" t="s">
        <v>178</v>
      </c>
      <c r="H10" s="96" t="s">
        <v>972</v>
      </c>
      <c r="I10" s="86"/>
      <c r="J10" s="86"/>
      <c r="K10" s="86"/>
      <c r="L10" s="86"/>
      <c r="M10" s="86"/>
      <c r="N10" s="86"/>
      <c r="O10" s="86"/>
      <c r="P10" s="86"/>
      <c r="Q10" s="86"/>
      <c r="R10" s="86"/>
      <c r="S10" s="86"/>
      <c r="T10" s="82"/>
      <c r="U10" s="85" t="s">
        <v>178</v>
      </c>
      <c r="V10" s="96" t="s">
        <v>973</v>
      </c>
      <c r="W10" s="96"/>
      <c r="X10" s="383"/>
      <c r="Y10" s="383"/>
      <c r="Z10" s="383"/>
      <c r="AA10" s="383"/>
      <c r="AB10" s="383"/>
      <c r="AC10" s="383"/>
      <c r="AD10" s="383"/>
      <c r="AE10" s="383"/>
      <c r="AF10" s="383"/>
      <c r="AG10" s="383"/>
      <c r="AH10" s="384"/>
    </row>
    <row r="11" spans="2:35" ht="21" customHeight="1" x14ac:dyDescent="0.2">
      <c r="B11" s="803"/>
      <c r="C11" s="774"/>
      <c r="D11" s="774"/>
      <c r="E11" s="774"/>
      <c r="F11" s="774"/>
      <c r="G11" s="374" t="s">
        <v>178</v>
      </c>
      <c r="H11" s="96" t="s">
        <v>974</v>
      </c>
      <c r="I11" s="86"/>
      <c r="J11" s="86"/>
      <c r="K11" s="86"/>
      <c r="L11" s="86"/>
      <c r="M11" s="86"/>
      <c r="N11" s="86"/>
      <c r="O11" s="86"/>
      <c r="P11" s="86"/>
      <c r="Q11" s="86"/>
      <c r="R11" s="86"/>
      <c r="S11" s="86"/>
      <c r="T11" s="82"/>
      <c r="U11" s="85" t="s">
        <v>178</v>
      </c>
      <c r="V11" s="86" t="s">
        <v>975</v>
      </c>
      <c r="W11" s="86"/>
      <c r="X11" s="383"/>
      <c r="Y11" s="383"/>
      <c r="Z11" s="383"/>
      <c r="AA11" s="383"/>
      <c r="AB11" s="383"/>
      <c r="AC11" s="383"/>
      <c r="AD11" s="383"/>
      <c r="AE11" s="383"/>
      <c r="AF11" s="383"/>
      <c r="AG11" s="383"/>
      <c r="AH11" s="384"/>
      <c r="AI11" s="411"/>
    </row>
    <row r="12" spans="2:35" ht="21" customHeight="1" x14ac:dyDescent="0.2">
      <c r="B12" s="805"/>
      <c r="C12" s="806"/>
      <c r="D12" s="806"/>
      <c r="E12" s="806"/>
      <c r="F12" s="807"/>
      <c r="G12" s="379" t="s">
        <v>178</v>
      </c>
      <c r="H12" s="377" t="s">
        <v>976</v>
      </c>
      <c r="I12" s="387"/>
      <c r="J12" s="387"/>
      <c r="K12" s="387"/>
      <c r="L12" s="387"/>
      <c r="M12" s="387"/>
      <c r="N12" s="387"/>
      <c r="O12" s="387"/>
      <c r="P12" s="387"/>
      <c r="Q12" s="387"/>
      <c r="R12" s="387"/>
      <c r="S12" s="387"/>
      <c r="T12" s="380"/>
      <c r="U12" s="387"/>
      <c r="V12" s="387"/>
      <c r="W12" s="387"/>
      <c r="X12" s="388"/>
      <c r="Y12" s="388"/>
      <c r="Z12" s="388"/>
      <c r="AA12" s="388"/>
      <c r="AB12" s="388"/>
      <c r="AC12" s="388"/>
      <c r="AD12" s="388"/>
      <c r="AE12" s="388"/>
      <c r="AF12" s="388"/>
      <c r="AG12" s="388"/>
      <c r="AH12" s="389"/>
    </row>
    <row r="13" spans="2:35" ht="21" customHeight="1" x14ac:dyDescent="0.2">
      <c r="B13" s="800" t="s">
        <v>788</v>
      </c>
      <c r="C13" s="801"/>
      <c r="D13" s="801"/>
      <c r="E13" s="801"/>
      <c r="F13" s="802"/>
      <c r="G13" s="449" t="s">
        <v>178</v>
      </c>
      <c r="H13" s="369" t="s">
        <v>977</v>
      </c>
      <c r="I13" s="112"/>
      <c r="J13" s="112"/>
      <c r="K13" s="112"/>
      <c r="L13" s="112"/>
      <c r="M13" s="112"/>
      <c r="N13" s="112"/>
      <c r="O13" s="112"/>
      <c r="P13" s="112"/>
      <c r="Q13" s="112"/>
      <c r="R13" s="112"/>
      <c r="S13" s="86"/>
      <c r="T13" s="112"/>
      <c r="U13" s="370"/>
      <c r="V13" s="370"/>
      <c r="W13" s="370"/>
      <c r="X13" s="369"/>
      <c r="Y13" s="385"/>
      <c r="Z13" s="385"/>
      <c r="AA13" s="385"/>
      <c r="AB13" s="385"/>
      <c r="AC13" s="385"/>
      <c r="AD13" s="385"/>
      <c r="AE13" s="385"/>
      <c r="AF13" s="385"/>
      <c r="AG13" s="385"/>
      <c r="AH13" s="386"/>
    </row>
    <row r="14" spans="2:35" ht="21" customHeight="1" x14ac:dyDescent="0.2">
      <c r="B14" s="805"/>
      <c r="C14" s="806"/>
      <c r="D14" s="806"/>
      <c r="E14" s="806"/>
      <c r="F14" s="807"/>
      <c r="G14" s="450" t="s">
        <v>178</v>
      </c>
      <c r="H14" s="377" t="s">
        <v>978</v>
      </c>
      <c r="I14" s="387"/>
      <c r="J14" s="387"/>
      <c r="K14" s="387"/>
      <c r="L14" s="387"/>
      <c r="M14" s="387"/>
      <c r="N14" s="387"/>
      <c r="O14" s="387"/>
      <c r="P14" s="387"/>
      <c r="Q14" s="387"/>
      <c r="R14" s="387"/>
      <c r="S14" s="387"/>
      <c r="T14" s="387"/>
      <c r="U14" s="388"/>
      <c r="V14" s="388"/>
      <c r="W14" s="388"/>
      <c r="X14" s="388"/>
      <c r="Y14" s="388"/>
      <c r="Z14" s="388"/>
      <c r="AA14" s="388"/>
      <c r="AB14" s="388"/>
      <c r="AC14" s="388"/>
      <c r="AD14" s="388"/>
      <c r="AE14" s="388"/>
      <c r="AF14" s="388"/>
      <c r="AG14" s="388"/>
      <c r="AH14" s="389"/>
    </row>
    <row r="15" spans="2:35" ht="13.5" customHeight="1" x14ac:dyDescent="0.2">
      <c r="B15" s="96"/>
      <c r="C15" s="96"/>
      <c r="D15" s="96"/>
      <c r="E15" s="96"/>
      <c r="F15" s="96"/>
      <c r="G15" s="85"/>
      <c r="H15" s="96"/>
      <c r="I15" s="86"/>
      <c r="J15" s="86"/>
      <c r="K15" s="86"/>
      <c r="L15" s="86"/>
      <c r="M15" s="86"/>
      <c r="N15" s="86"/>
      <c r="O15" s="86"/>
      <c r="P15" s="86"/>
      <c r="Q15" s="86"/>
      <c r="R15" s="86"/>
      <c r="S15" s="86"/>
      <c r="T15" s="86"/>
      <c r="U15" s="383"/>
      <c r="V15" s="383"/>
      <c r="W15" s="383"/>
      <c r="X15" s="383"/>
      <c r="Y15" s="383"/>
      <c r="Z15" s="383"/>
      <c r="AA15" s="383"/>
      <c r="AB15" s="383"/>
      <c r="AC15" s="383"/>
      <c r="AD15" s="383"/>
      <c r="AE15" s="383"/>
      <c r="AF15" s="383"/>
      <c r="AG15" s="383"/>
      <c r="AH15" s="383"/>
    </row>
    <row r="16" spans="2:35" ht="21" customHeight="1" x14ac:dyDescent="0.2">
      <c r="B16" s="100" t="s">
        <v>979</v>
      </c>
      <c r="C16" s="369"/>
      <c r="D16" s="369"/>
      <c r="E16" s="369"/>
      <c r="F16" s="369"/>
      <c r="G16" s="370"/>
      <c r="H16" s="369"/>
      <c r="I16" s="112"/>
      <c r="J16" s="112"/>
      <c r="K16" s="112"/>
      <c r="L16" s="112"/>
      <c r="M16" s="112"/>
      <c r="N16" s="112"/>
      <c r="O16" s="112"/>
      <c r="P16" s="112"/>
      <c r="Q16" s="112"/>
      <c r="R16" s="112"/>
      <c r="S16" s="112"/>
      <c r="T16" s="112"/>
      <c r="U16" s="385"/>
      <c r="V16" s="385"/>
      <c r="W16" s="385"/>
      <c r="X16" s="385"/>
      <c r="Y16" s="385"/>
      <c r="Z16" s="385"/>
      <c r="AA16" s="385"/>
      <c r="AB16" s="385"/>
      <c r="AC16" s="385"/>
      <c r="AD16" s="385"/>
      <c r="AE16" s="385"/>
      <c r="AF16" s="385"/>
      <c r="AG16" s="385"/>
      <c r="AH16" s="386"/>
    </row>
    <row r="17" spans="2:37" ht="21" customHeight="1" x14ac:dyDescent="0.2">
      <c r="B17" s="117"/>
      <c r="C17" s="96" t="s">
        <v>980</v>
      </c>
      <c r="D17" s="96"/>
      <c r="E17" s="96"/>
      <c r="F17" s="96"/>
      <c r="G17" s="85"/>
      <c r="H17" s="96"/>
      <c r="I17" s="86"/>
      <c r="J17" s="86"/>
      <c r="K17" s="86"/>
      <c r="L17" s="86"/>
      <c r="M17" s="86"/>
      <c r="N17" s="86"/>
      <c r="O17" s="86"/>
      <c r="P17" s="86"/>
      <c r="Q17" s="86"/>
      <c r="R17" s="86"/>
      <c r="S17" s="86"/>
      <c r="T17" s="86"/>
      <c r="U17" s="383"/>
      <c r="V17" s="383"/>
      <c r="W17" s="383"/>
      <c r="X17" s="383"/>
      <c r="Y17" s="383"/>
      <c r="Z17" s="383"/>
      <c r="AA17" s="383"/>
      <c r="AB17" s="383"/>
      <c r="AC17" s="383"/>
      <c r="AD17" s="383"/>
      <c r="AE17" s="383"/>
      <c r="AF17" s="383"/>
      <c r="AG17" s="383"/>
      <c r="AH17" s="384"/>
    </row>
    <row r="18" spans="2:37" ht="21" customHeight="1" x14ac:dyDescent="0.2">
      <c r="B18" s="408"/>
      <c r="C18" s="895" t="s">
        <v>981</v>
      </c>
      <c r="D18" s="895"/>
      <c r="E18" s="895"/>
      <c r="F18" s="895"/>
      <c r="G18" s="895"/>
      <c r="H18" s="895"/>
      <c r="I18" s="895"/>
      <c r="J18" s="895"/>
      <c r="K18" s="895"/>
      <c r="L18" s="895"/>
      <c r="M18" s="895"/>
      <c r="N18" s="895"/>
      <c r="O18" s="895"/>
      <c r="P18" s="895"/>
      <c r="Q18" s="895"/>
      <c r="R18" s="895"/>
      <c r="S18" s="895"/>
      <c r="T18" s="895"/>
      <c r="U18" s="895"/>
      <c r="V18" s="895"/>
      <c r="W18" s="895"/>
      <c r="X18" s="895"/>
      <c r="Y18" s="895"/>
      <c r="Z18" s="895"/>
      <c r="AA18" s="896" t="s">
        <v>982</v>
      </c>
      <c r="AB18" s="896"/>
      <c r="AC18" s="896"/>
      <c r="AD18" s="896"/>
      <c r="AE18" s="896"/>
      <c r="AF18" s="896"/>
      <c r="AG18" s="896"/>
      <c r="AH18" s="384"/>
      <c r="AK18" s="412"/>
    </row>
    <row r="19" spans="2:37" ht="21" customHeight="1" x14ac:dyDescent="0.2">
      <c r="B19" s="408"/>
      <c r="C19" s="900"/>
      <c r="D19" s="900"/>
      <c r="E19" s="900"/>
      <c r="F19" s="900"/>
      <c r="G19" s="900"/>
      <c r="H19" s="900"/>
      <c r="I19" s="900"/>
      <c r="J19" s="900"/>
      <c r="K19" s="900"/>
      <c r="L19" s="900"/>
      <c r="M19" s="900"/>
      <c r="N19" s="900"/>
      <c r="O19" s="900"/>
      <c r="P19" s="900"/>
      <c r="Q19" s="900"/>
      <c r="R19" s="900"/>
      <c r="S19" s="900"/>
      <c r="T19" s="900"/>
      <c r="U19" s="900"/>
      <c r="V19" s="900"/>
      <c r="W19" s="900"/>
      <c r="X19" s="900"/>
      <c r="Y19" s="900"/>
      <c r="Z19" s="900"/>
      <c r="AA19" s="516"/>
      <c r="AB19" s="516"/>
      <c r="AC19" s="516"/>
      <c r="AD19" s="516"/>
      <c r="AE19" s="516"/>
      <c r="AF19" s="516"/>
      <c r="AG19" s="516"/>
      <c r="AH19" s="384"/>
      <c r="AK19" s="412"/>
    </row>
    <row r="20" spans="2:37" ht="9" customHeight="1" x14ac:dyDescent="0.2">
      <c r="B20" s="408"/>
      <c r="C20" s="398"/>
      <c r="D20" s="398"/>
      <c r="E20" s="398"/>
      <c r="F20" s="398"/>
      <c r="G20" s="398"/>
      <c r="H20" s="398"/>
      <c r="I20" s="398"/>
      <c r="J20" s="398"/>
      <c r="K20" s="398"/>
      <c r="L20" s="398"/>
      <c r="M20" s="398"/>
      <c r="N20" s="398"/>
      <c r="O20" s="398"/>
      <c r="P20" s="398"/>
      <c r="Q20" s="398"/>
      <c r="R20" s="398"/>
      <c r="S20" s="398"/>
      <c r="T20" s="398"/>
      <c r="U20" s="398"/>
      <c r="V20" s="398"/>
      <c r="W20" s="398"/>
      <c r="X20" s="398"/>
      <c r="Y20" s="398"/>
      <c r="Z20" s="398"/>
      <c r="AA20" s="385"/>
      <c r="AB20" s="385"/>
      <c r="AC20" s="385"/>
      <c r="AD20" s="385"/>
      <c r="AE20" s="385"/>
      <c r="AF20" s="385"/>
      <c r="AG20" s="385"/>
      <c r="AH20" s="384"/>
      <c r="AK20" s="413"/>
    </row>
    <row r="21" spans="2:37" ht="21" customHeight="1" x14ac:dyDescent="0.2">
      <c r="B21" s="408"/>
      <c r="C21" s="143" t="s">
        <v>983</v>
      </c>
      <c r="D21" s="140"/>
      <c r="E21" s="140"/>
      <c r="F21" s="140"/>
      <c r="G21" s="414"/>
      <c r="H21" s="383"/>
      <c r="I21" s="383"/>
      <c r="J21" s="383"/>
      <c r="K21" s="383"/>
      <c r="L21" s="383"/>
      <c r="M21" s="383"/>
      <c r="N21" s="383"/>
      <c r="O21" s="383"/>
      <c r="P21" s="383"/>
      <c r="Q21" s="383"/>
      <c r="R21" s="383"/>
      <c r="S21" s="383"/>
      <c r="T21" s="383"/>
      <c r="U21" s="383"/>
      <c r="V21" s="383"/>
      <c r="W21" s="383"/>
      <c r="X21" s="383"/>
      <c r="Y21" s="383"/>
      <c r="Z21" s="383"/>
      <c r="AA21" s="383"/>
      <c r="AB21" s="383"/>
      <c r="AC21" s="383"/>
      <c r="AD21" s="383"/>
      <c r="AE21" s="383"/>
      <c r="AF21" s="383"/>
      <c r="AG21" s="383"/>
      <c r="AH21" s="384"/>
    </row>
    <row r="22" spans="2:37" ht="21" customHeight="1" x14ac:dyDescent="0.2">
      <c r="B22" s="408"/>
      <c r="C22" s="895" t="s">
        <v>984</v>
      </c>
      <c r="D22" s="895"/>
      <c r="E22" s="895"/>
      <c r="F22" s="895"/>
      <c r="G22" s="895"/>
      <c r="H22" s="895"/>
      <c r="I22" s="895"/>
      <c r="J22" s="895"/>
      <c r="K22" s="895"/>
      <c r="L22" s="895"/>
      <c r="M22" s="895"/>
      <c r="N22" s="895"/>
      <c r="O22" s="895"/>
      <c r="P22" s="895"/>
      <c r="Q22" s="895"/>
      <c r="R22" s="895"/>
      <c r="S22" s="895"/>
      <c r="T22" s="895"/>
      <c r="U22" s="895"/>
      <c r="V22" s="895"/>
      <c r="W22" s="895"/>
      <c r="X22" s="895"/>
      <c r="Y22" s="895"/>
      <c r="Z22" s="895"/>
      <c r="AA22" s="896" t="s">
        <v>982</v>
      </c>
      <c r="AB22" s="896"/>
      <c r="AC22" s="896"/>
      <c r="AD22" s="896"/>
      <c r="AE22" s="896"/>
      <c r="AF22" s="896"/>
      <c r="AG22" s="896"/>
      <c r="AH22" s="384"/>
    </row>
    <row r="23" spans="2:37" ht="20.100000000000001" customHeight="1" x14ac:dyDescent="0.2">
      <c r="B23" s="114"/>
      <c r="C23" s="902"/>
      <c r="D23" s="902"/>
      <c r="E23" s="902"/>
      <c r="F23" s="902"/>
      <c r="G23" s="902"/>
      <c r="H23" s="902"/>
      <c r="I23" s="902"/>
      <c r="J23" s="902"/>
      <c r="K23" s="902"/>
      <c r="L23" s="902"/>
      <c r="M23" s="902"/>
      <c r="N23" s="902"/>
      <c r="O23" s="902"/>
      <c r="P23" s="902"/>
      <c r="Q23" s="902"/>
      <c r="R23" s="902"/>
      <c r="S23" s="902"/>
      <c r="T23" s="902"/>
      <c r="U23" s="902"/>
      <c r="V23" s="902"/>
      <c r="W23" s="902"/>
      <c r="X23" s="902"/>
      <c r="Y23" s="902"/>
      <c r="Z23" s="900"/>
      <c r="AA23" s="517"/>
      <c r="AB23" s="517"/>
      <c r="AC23" s="517"/>
      <c r="AD23" s="517"/>
      <c r="AE23" s="517"/>
      <c r="AF23" s="517"/>
      <c r="AG23" s="517"/>
      <c r="AH23" s="415"/>
    </row>
    <row r="24" spans="2:37" s="96" customFormat="1" ht="20.100000000000001" customHeight="1" x14ac:dyDescent="0.2">
      <c r="B24" s="114"/>
      <c r="C24" s="597" t="s">
        <v>985</v>
      </c>
      <c r="D24" s="598"/>
      <c r="E24" s="598"/>
      <c r="F24" s="598"/>
      <c r="G24" s="598"/>
      <c r="H24" s="598"/>
      <c r="I24" s="598"/>
      <c r="J24" s="598"/>
      <c r="K24" s="598"/>
      <c r="L24" s="598"/>
      <c r="M24" s="449" t="s">
        <v>178</v>
      </c>
      <c r="N24" s="369" t="s">
        <v>986</v>
      </c>
      <c r="O24" s="369"/>
      <c r="P24" s="369"/>
      <c r="Q24" s="112"/>
      <c r="R24" s="112"/>
      <c r="S24" s="112"/>
      <c r="T24" s="112"/>
      <c r="U24" s="112"/>
      <c r="V24" s="112"/>
      <c r="W24" s="451" t="s">
        <v>178</v>
      </c>
      <c r="X24" s="369" t="s">
        <v>987</v>
      </c>
      <c r="Y24" s="416"/>
      <c r="Z24" s="416"/>
      <c r="AA24" s="112"/>
      <c r="AB24" s="112"/>
      <c r="AC24" s="112"/>
      <c r="AD24" s="112"/>
      <c r="AE24" s="112"/>
      <c r="AF24" s="112"/>
      <c r="AG24" s="145"/>
      <c r="AH24" s="384"/>
    </row>
    <row r="25" spans="2:37" s="96" customFormat="1" ht="20.100000000000001" customHeight="1" x14ac:dyDescent="0.2">
      <c r="B25" s="408"/>
      <c r="C25" s="810"/>
      <c r="D25" s="811"/>
      <c r="E25" s="811"/>
      <c r="F25" s="811"/>
      <c r="G25" s="811"/>
      <c r="H25" s="811"/>
      <c r="I25" s="811"/>
      <c r="J25" s="811"/>
      <c r="K25" s="811"/>
      <c r="L25" s="811"/>
      <c r="M25" s="450" t="s">
        <v>178</v>
      </c>
      <c r="N25" s="377" t="s">
        <v>988</v>
      </c>
      <c r="O25" s="377"/>
      <c r="P25" s="377"/>
      <c r="Q25" s="387"/>
      <c r="R25" s="387"/>
      <c r="S25" s="387"/>
      <c r="T25" s="387"/>
      <c r="U25" s="387"/>
      <c r="V25" s="387"/>
      <c r="W25" s="513" t="s">
        <v>178</v>
      </c>
      <c r="X25" s="377" t="s">
        <v>989</v>
      </c>
      <c r="Y25" s="417"/>
      <c r="Z25" s="417"/>
      <c r="AA25" s="387"/>
      <c r="AB25" s="387"/>
      <c r="AC25" s="387"/>
      <c r="AD25" s="387"/>
      <c r="AE25" s="387"/>
      <c r="AF25" s="387"/>
      <c r="AG25" s="143"/>
      <c r="AH25" s="384"/>
    </row>
    <row r="26" spans="2:37" s="96" customFormat="1" ht="9" customHeight="1" x14ac:dyDescent="0.2">
      <c r="B26" s="408"/>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A26" s="82"/>
      <c r="AC26" s="86"/>
      <c r="AD26" s="86"/>
      <c r="AE26" s="86"/>
      <c r="AF26" s="86"/>
      <c r="AG26" s="86"/>
      <c r="AH26" s="384"/>
    </row>
    <row r="27" spans="2:37" s="96" customFormat="1" ht="20.100000000000001" customHeight="1" x14ac:dyDescent="0.45">
      <c r="B27" s="408"/>
      <c r="C27" s="903" t="s">
        <v>990</v>
      </c>
      <c r="D27" s="903"/>
      <c r="E27" s="903"/>
      <c r="F27" s="903"/>
      <c r="G27" s="903"/>
      <c r="H27" s="903"/>
      <c r="I27" s="903"/>
      <c r="J27" s="903"/>
      <c r="K27" s="903"/>
      <c r="L27" s="903"/>
      <c r="M27" s="903"/>
      <c r="N27" s="903"/>
      <c r="O27" s="903"/>
      <c r="P27" s="903"/>
      <c r="Q27" s="903"/>
      <c r="R27" s="903"/>
      <c r="S27" s="903"/>
      <c r="T27" s="903"/>
      <c r="U27" s="903"/>
      <c r="V27" s="903"/>
      <c r="W27" s="903"/>
      <c r="X27" s="903"/>
      <c r="Y27" s="903"/>
      <c r="Z27" s="903"/>
      <c r="AA27" s="383"/>
      <c r="AB27" s="383"/>
      <c r="AC27" s="383"/>
      <c r="AD27" s="383"/>
      <c r="AE27" s="383"/>
      <c r="AF27" s="383"/>
      <c r="AG27" s="383"/>
      <c r="AH27" s="384"/>
    </row>
    <row r="28" spans="2:37" s="96" customFormat="1" ht="20.100000000000001" customHeight="1" x14ac:dyDescent="0.45">
      <c r="B28" s="114"/>
      <c r="C28" s="904"/>
      <c r="D28" s="904"/>
      <c r="E28" s="904"/>
      <c r="F28" s="904"/>
      <c r="G28" s="904"/>
      <c r="H28" s="904"/>
      <c r="I28" s="904"/>
      <c r="J28" s="904"/>
      <c r="K28" s="904"/>
      <c r="L28" s="904"/>
      <c r="M28" s="904"/>
      <c r="N28" s="904"/>
      <c r="O28" s="904"/>
      <c r="P28" s="904"/>
      <c r="Q28" s="904"/>
      <c r="R28" s="904"/>
      <c r="S28" s="904"/>
      <c r="T28" s="904"/>
      <c r="U28" s="904"/>
      <c r="V28" s="904"/>
      <c r="W28" s="904"/>
      <c r="X28" s="904"/>
      <c r="Y28" s="904"/>
      <c r="Z28" s="904"/>
      <c r="AA28" s="114"/>
      <c r="AB28" s="86"/>
      <c r="AC28" s="86"/>
      <c r="AD28" s="86"/>
      <c r="AE28" s="86"/>
      <c r="AF28" s="86"/>
      <c r="AG28" s="86"/>
      <c r="AH28" s="131"/>
    </row>
    <row r="29" spans="2:37" s="96" customFormat="1" ht="9" customHeight="1" x14ac:dyDescent="0.45">
      <c r="B29" s="114"/>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131"/>
    </row>
    <row r="30" spans="2:37" s="96" customFormat="1" ht="20.100000000000001" customHeight="1" x14ac:dyDescent="0.45">
      <c r="B30" s="408"/>
      <c r="C30" s="905" t="s">
        <v>991</v>
      </c>
      <c r="D30" s="905"/>
      <c r="E30" s="905"/>
      <c r="F30" s="905"/>
      <c r="G30" s="905"/>
      <c r="H30" s="905"/>
      <c r="I30" s="905"/>
      <c r="J30" s="905"/>
      <c r="K30" s="906"/>
      <c r="L30" s="906"/>
      <c r="M30" s="906"/>
      <c r="N30" s="906"/>
      <c r="O30" s="906"/>
      <c r="P30" s="906"/>
      <c r="Q30" s="906"/>
      <c r="R30" s="908" t="s">
        <v>131</v>
      </c>
      <c r="S30" s="906"/>
      <c r="T30" s="906"/>
      <c r="U30" s="906"/>
      <c r="V30" s="906"/>
      <c r="W30" s="906"/>
      <c r="X30" s="906"/>
      <c r="Y30" s="906"/>
      <c r="Z30" s="908" t="s">
        <v>992</v>
      </c>
      <c r="AA30" s="906"/>
      <c r="AB30" s="906"/>
      <c r="AC30" s="906"/>
      <c r="AD30" s="906"/>
      <c r="AE30" s="906"/>
      <c r="AF30" s="906"/>
      <c r="AG30" s="910" t="s">
        <v>695</v>
      </c>
      <c r="AH30" s="384"/>
    </row>
    <row r="31" spans="2:37" s="96" customFormat="1" ht="20.100000000000001" customHeight="1" x14ac:dyDescent="0.45">
      <c r="B31" s="408"/>
      <c r="C31" s="905"/>
      <c r="D31" s="905"/>
      <c r="E31" s="905"/>
      <c r="F31" s="905"/>
      <c r="G31" s="905"/>
      <c r="H31" s="905"/>
      <c r="I31" s="905"/>
      <c r="J31" s="905"/>
      <c r="K31" s="907"/>
      <c r="L31" s="907"/>
      <c r="M31" s="907"/>
      <c r="N31" s="907"/>
      <c r="O31" s="907"/>
      <c r="P31" s="907"/>
      <c r="Q31" s="907"/>
      <c r="R31" s="909"/>
      <c r="S31" s="907"/>
      <c r="T31" s="907"/>
      <c r="U31" s="907"/>
      <c r="V31" s="907"/>
      <c r="W31" s="907"/>
      <c r="X31" s="907"/>
      <c r="Y31" s="907"/>
      <c r="Z31" s="909"/>
      <c r="AA31" s="907"/>
      <c r="AB31" s="907"/>
      <c r="AC31" s="907"/>
      <c r="AD31" s="907"/>
      <c r="AE31" s="907"/>
      <c r="AF31" s="907"/>
      <c r="AG31" s="911"/>
      <c r="AH31" s="384"/>
    </row>
    <row r="32" spans="2:37" s="96" customFormat="1" ht="13.5" customHeight="1" x14ac:dyDescent="0.45">
      <c r="B32" s="141"/>
      <c r="C32" s="377"/>
      <c r="D32" s="377"/>
      <c r="E32" s="377"/>
      <c r="F32" s="377"/>
      <c r="G32" s="377"/>
      <c r="H32" s="377"/>
      <c r="I32" s="377"/>
      <c r="J32" s="377"/>
      <c r="K32" s="377"/>
      <c r="L32" s="377"/>
      <c r="M32" s="377"/>
      <c r="N32" s="377"/>
      <c r="O32" s="377"/>
      <c r="P32" s="377"/>
      <c r="Q32" s="377"/>
      <c r="R32" s="377"/>
      <c r="S32" s="377"/>
      <c r="T32" s="377"/>
      <c r="U32" s="377"/>
      <c r="V32" s="377"/>
      <c r="W32" s="377"/>
      <c r="X32" s="377"/>
      <c r="Y32" s="377"/>
      <c r="Z32" s="377"/>
      <c r="AA32" s="377"/>
      <c r="AB32" s="377"/>
      <c r="AC32" s="377"/>
      <c r="AD32" s="377"/>
      <c r="AE32" s="377"/>
      <c r="AF32" s="377"/>
      <c r="AG32" s="377"/>
      <c r="AH32" s="378"/>
    </row>
    <row r="33" spans="2:34" s="96" customFormat="1" ht="13.5" customHeight="1" x14ac:dyDescent="0.45"/>
    <row r="34" spans="2:34" s="96" customFormat="1" ht="20.100000000000001" customHeight="1" x14ac:dyDescent="0.45">
      <c r="B34" s="100" t="s">
        <v>993</v>
      </c>
      <c r="C34" s="369"/>
      <c r="D34" s="369"/>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c r="AH34" s="371"/>
    </row>
    <row r="35" spans="2:34" s="96" customFormat="1" ht="20.100000000000001" customHeight="1" x14ac:dyDescent="0.45">
      <c r="B35" s="408"/>
      <c r="C35" s="617" t="s">
        <v>994</v>
      </c>
      <c r="D35" s="617"/>
      <c r="E35" s="617"/>
      <c r="F35" s="617"/>
      <c r="G35" s="617"/>
      <c r="H35" s="617"/>
      <c r="I35" s="617"/>
      <c r="J35" s="617"/>
      <c r="K35" s="617"/>
      <c r="L35" s="617"/>
      <c r="M35" s="617"/>
      <c r="N35" s="617"/>
      <c r="O35" s="617"/>
      <c r="P35" s="617"/>
      <c r="Q35" s="617"/>
      <c r="R35" s="617"/>
      <c r="S35" s="617"/>
      <c r="T35" s="617"/>
      <c r="U35" s="617"/>
      <c r="V35" s="617"/>
      <c r="W35" s="617"/>
      <c r="X35" s="617"/>
      <c r="Y35" s="617"/>
      <c r="Z35" s="617"/>
      <c r="AA35" s="617"/>
      <c r="AB35" s="617"/>
      <c r="AC35" s="617"/>
      <c r="AD35" s="617"/>
      <c r="AE35" s="617"/>
      <c r="AF35" s="383"/>
      <c r="AG35" s="383"/>
      <c r="AH35" s="384"/>
    </row>
    <row r="36" spans="2:34" s="96" customFormat="1" ht="20.100000000000001" customHeight="1" x14ac:dyDescent="0.45">
      <c r="B36" s="146"/>
      <c r="C36" s="592" t="s">
        <v>981</v>
      </c>
      <c r="D36" s="895"/>
      <c r="E36" s="895"/>
      <c r="F36" s="895"/>
      <c r="G36" s="895"/>
      <c r="H36" s="895"/>
      <c r="I36" s="895"/>
      <c r="J36" s="895"/>
      <c r="K36" s="895"/>
      <c r="L36" s="895"/>
      <c r="M36" s="895"/>
      <c r="N36" s="895"/>
      <c r="O36" s="895"/>
      <c r="P36" s="895"/>
      <c r="Q36" s="895"/>
      <c r="R36" s="895"/>
      <c r="S36" s="895"/>
      <c r="T36" s="895"/>
      <c r="U36" s="895"/>
      <c r="V36" s="895"/>
      <c r="W36" s="895"/>
      <c r="X36" s="895"/>
      <c r="Y36" s="895"/>
      <c r="Z36" s="895"/>
      <c r="AA36" s="896" t="s">
        <v>982</v>
      </c>
      <c r="AB36" s="896"/>
      <c r="AC36" s="896"/>
      <c r="AD36" s="896"/>
      <c r="AE36" s="896"/>
      <c r="AF36" s="896"/>
      <c r="AG36" s="896"/>
      <c r="AH36" s="418"/>
    </row>
    <row r="37" spans="2:34" s="96" customFormat="1" ht="20.100000000000001" customHeight="1" x14ac:dyDescent="0.45">
      <c r="B37" s="116"/>
      <c r="C37" s="901"/>
      <c r="D37" s="902"/>
      <c r="E37" s="902"/>
      <c r="F37" s="902"/>
      <c r="G37" s="902"/>
      <c r="H37" s="902"/>
      <c r="I37" s="902"/>
      <c r="J37" s="902"/>
      <c r="K37" s="902"/>
      <c r="L37" s="902"/>
      <c r="M37" s="902"/>
      <c r="N37" s="902"/>
      <c r="O37" s="902"/>
      <c r="P37" s="902"/>
      <c r="Q37" s="902"/>
      <c r="R37" s="902"/>
      <c r="S37" s="902"/>
      <c r="T37" s="902"/>
      <c r="U37" s="902"/>
      <c r="V37" s="902"/>
      <c r="W37" s="902"/>
      <c r="X37" s="902"/>
      <c r="Y37" s="902"/>
      <c r="Z37" s="902"/>
      <c r="AA37" s="518"/>
      <c r="AB37" s="517"/>
      <c r="AC37" s="517"/>
      <c r="AD37" s="517"/>
      <c r="AE37" s="517"/>
      <c r="AF37" s="517"/>
      <c r="AG37" s="519"/>
      <c r="AH37" s="418"/>
    </row>
    <row r="38" spans="2:34" s="96" customFormat="1" ht="9" customHeight="1" x14ac:dyDescent="0.45">
      <c r="B38" s="114"/>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388"/>
      <c r="AB38" s="388"/>
      <c r="AC38" s="388"/>
      <c r="AD38" s="388"/>
      <c r="AE38" s="388"/>
      <c r="AF38" s="388"/>
      <c r="AG38" s="383"/>
      <c r="AH38" s="384"/>
    </row>
    <row r="39" spans="2:34" s="96" customFormat="1" ht="20.100000000000001" customHeight="1" x14ac:dyDescent="0.2">
      <c r="B39" s="114"/>
      <c r="C39" s="597" t="s">
        <v>985</v>
      </c>
      <c r="D39" s="780"/>
      <c r="E39" s="780"/>
      <c r="F39" s="780"/>
      <c r="G39" s="780"/>
      <c r="H39" s="780"/>
      <c r="I39" s="780"/>
      <c r="J39" s="780"/>
      <c r="K39" s="780"/>
      <c r="L39" s="780"/>
      <c r="M39" s="494" t="s">
        <v>178</v>
      </c>
      <c r="N39" s="96" t="s">
        <v>986</v>
      </c>
      <c r="Q39" s="86"/>
      <c r="R39" s="86"/>
      <c r="S39" s="86"/>
      <c r="T39" s="86"/>
      <c r="U39" s="86"/>
      <c r="V39" s="86"/>
      <c r="W39" s="443" t="s">
        <v>178</v>
      </c>
      <c r="X39" s="96" t="s">
        <v>987</v>
      </c>
      <c r="Y39" s="82"/>
      <c r="Z39" s="82"/>
      <c r="AA39" s="86"/>
      <c r="AB39" s="86"/>
      <c r="AC39" s="86"/>
      <c r="AD39" s="86"/>
      <c r="AE39" s="86"/>
      <c r="AF39" s="86"/>
      <c r="AG39" s="112"/>
      <c r="AH39" s="418"/>
    </row>
    <row r="40" spans="2:34" s="96" customFormat="1" ht="20.100000000000001" customHeight="1" x14ac:dyDescent="0.2">
      <c r="B40" s="114"/>
      <c r="C40" s="810"/>
      <c r="D40" s="811"/>
      <c r="E40" s="811"/>
      <c r="F40" s="811"/>
      <c r="G40" s="811"/>
      <c r="H40" s="811"/>
      <c r="I40" s="811"/>
      <c r="J40" s="811"/>
      <c r="K40" s="811"/>
      <c r="L40" s="811"/>
      <c r="M40" s="450" t="s">
        <v>178</v>
      </c>
      <c r="N40" s="377" t="s">
        <v>988</v>
      </c>
      <c r="O40" s="377"/>
      <c r="P40" s="377"/>
      <c r="Q40" s="387"/>
      <c r="R40" s="387"/>
      <c r="S40" s="387"/>
      <c r="T40" s="387"/>
      <c r="U40" s="387"/>
      <c r="V40" s="387"/>
      <c r="W40" s="387"/>
      <c r="X40" s="387"/>
      <c r="Y40" s="380"/>
      <c r="Z40" s="377"/>
      <c r="AA40" s="387"/>
      <c r="AB40" s="417"/>
      <c r="AC40" s="417"/>
      <c r="AD40" s="417"/>
      <c r="AE40" s="417"/>
      <c r="AF40" s="417"/>
      <c r="AG40" s="387"/>
      <c r="AH40" s="418"/>
    </row>
    <row r="41" spans="2:34" s="96" customFormat="1" ht="9" customHeight="1" x14ac:dyDescent="0.45">
      <c r="B41" s="114"/>
      <c r="C41" s="405"/>
      <c r="D41" s="405"/>
      <c r="E41" s="405"/>
      <c r="F41" s="405"/>
      <c r="G41" s="405"/>
      <c r="H41" s="405"/>
      <c r="I41" s="405"/>
      <c r="J41" s="405"/>
      <c r="K41" s="405"/>
      <c r="L41" s="405"/>
      <c r="M41" s="85"/>
      <c r="Q41" s="86"/>
      <c r="R41" s="86"/>
      <c r="S41" s="86"/>
      <c r="T41" s="86"/>
      <c r="U41" s="86"/>
      <c r="V41" s="86"/>
      <c r="W41" s="86"/>
      <c r="X41" s="86"/>
      <c r="Y41" s="85"/>
      <c r="AA41" s="86"/>
      <c r="AB41" s="86"/>
      <c r="AC41" s="86"/>
      <c r="AD41" s="86"/>
      <c r="AE41" s="86"/>
      <c r="AF41" s="86"/>
      <c r="AG41" s="86"/>
      <c r="AH41" s="384"/>
    </row>
    <row r="42" spans="2:34" s="96" customFormat="1" ht="20.100000000000001" customHeight="1" x14ac:dyDescent="0.45">
      <c r="B42" s="408"/>
      <c r="C42" s="895" t="s">
        <v>995</v>
      </c>
      <c r="D42" s="895"/>
      <c r="E42" s="895"/>
      <c r="F42" s="895"/>
      <c r="G42" s="895"/>
      <c r="H42" s="895"/>
      <c r="I42" s="895"/>
      <c r="J42" s="895"/>
      <c r="K42" s="913"/>
      <c r="L42" s="914"/>
      <c r="M42" s="914"/>
      <c r="N42" s="914"/>
      <c r="O42" s="914"/>
      <c r="P42" s="914"/>
      <c r="Q42" s="914"/>
      <c r="R42" s="419" t="s">
        <v>131</v>
      </c>
      <c r="S42" s="914"/>
      <c r="T42" s="914"/>
      <c r="U42" s="914"/>
      <c r="V42" s="914"/>
      <c r="W42" s="914"/>
      <c r="X42" s="914"/>
      <c r="Y42" s="914"/>
      <c r="Z42" s="419" t="s">
        <v>992</v>
      </c>
      <c r="AA42" s="914"/>
      <c r="AB42" s="914"/>
      <c r="AC42" s="914"/>
      <c r="AD42" s="914"/>
      <c r="AE42" s="914"/>
      <c r="AF42" s="914"/>
      <c r="AG42" s="420" t="s">
        <v>695</v>
      </c>
      <c r="AH42" s="421"/>
    </row>
    <row r="43" spans="2:34" s="96" customFormat="1" ht="10.5" customHeight="1" x14ac:dyDescent="0.45">
      <c r="B43" s="422"/>
      <c r="C43" s="403"/>
      <c r="D43" s="403"/>
      <c r="E43" s="403"/>
      <c r="F43" s="403"/>
      <c r="G43" s="403"/>
      <c r="H43" s="403"/>
      <c r="I43" s="403"/>
      <c r="J43" s="403"/>
      <c r="K43" s="423"/>
      <c r="L43" s="423"/>
      <c r="M43" s="423"/>
      <c r="N43" s="423"/>
      <c r="O43" s="423"/>
      <c r="P43" s="423"/>
      <c r="Q43" s="423"/>
      <c r="R43" s="423"/>
      <c r="S43" s="423"/>
      <c r="T43" s="423"/>
      <c r="U43" s="423"/>
      <c r="V43" s="423"/>
      <c r="W43" s="423"/>
      <c r="X43" s="423"/>
      <c r="Y43" s="423"/>
      <c r="Z43" s="423"/>
      <c r="AA43" s="423"/>
      <c r="AB43" s="423"/>
      <c r="AC43" s="423"/>
      <c r="AD43" s="423"/>
      <c r="AE43" s="423"/>
      <c r="AF43" s="423"/>
      <c r="AG43" s="423"/>
      <c r="AH43" s="424"/>
    </row>
    <row r="44" spans="2:34" s="96" customFormat="1" ht="6" customHeight="1" x14ac:dyDescent="0.45">
      <c r="B44" s="405"/>
      <c r="C44" s="405"/>
      <c r="D44" s="405"/>
      <c r="E44" s="405"/>
      <c r="F44" s="405"/>
      <c r="X44" s="394"/>
      <c r="Y44" s="394"/>
    </row>
    <row r="45" spans="2:34" s="96" customFormat="1" x14ac:dyDescent="0.45">
      <c r="B45" s="915" t="s">
        <v>996</v>
      </c>
      <c r="C45" s="915"/>
      <c r="D45" s="406" t="s">
        <v>997</v>
      </c>
      <c r="E45" s="425"/>
      <c r="F45" s="425"/>
      <c r="G45" s="425"/>
      <c r="H45" s="425"/>
      <c r="I45" s="425"/>
      <c r="J45" s="425"/>
      <c r="K45" s="425"/>
      <c r="L45" s="425"/>
      <c r="M45" s="425"/>
      <c r="N45" s="425"/>
      <c r="O45" s="425"/>
      <c r="P45" s="425"/>
      <c r="Q45" s="425"/>
      <c r="R45" s="425"/>
      <c r="S45" s="425"/>
      <c r="T45" s="425"/>
      <c r="U45" s="425"/>
      <c r="V45" s="425"/>
      <c r="W45" s="425"/>
      <c r="X45" s="425"/>
      <c r="Y45" s="425"/>
      <c r="Z45" s="425"/>
      <c r="AA45" s="425"/>
      <c r="AB45" s="425"/>
      <c r="AC45" s="425"/>
      <c r="AD45" s="425"/>
      <c r="AE45" s="425"/>
      <c r="AF45" s="425"/>
      <c r="AG45" s="425"/>
      <c r="AH45" s="425"/>
    </row>
    <row r="46" spans="2:34" s="96" customFormat="1" ht="13.5" customHeight="1" x14ac:dyDescent="0.45">
      <c r="B46" s="915" t="s">
        <v>998</v>
      </c>
      <c r="C46" s="915"/>
      <c r="D46" s="916" t="s">
        <v>999</v>
      </c>
      <c r="E46" s="916"/>
      <c r="F46" s="916"/>
      <c r="G46" s="916"/>
      <c r="H46" s="916"/>
      <c r="I46" s="916"/>
      <c r="J46" s="916"/>
      <c r="K46" s="916"/>
      <c r="L46" s="916"/>
      <c r="M46" s="916"/>
      <c r="N46" s="916"/>
      <c r="O46" s="916"/>
      <c r="P46" s="916"/>
      <c r="Q46" s="916"/>
      <c r="R46" s="916"/>
      <c r="S46" s="916"/>
      <c r="T46" s="916"/>
      <c r="U46" s="916"/>
      <c r="V46" s="916"/>
      <c r="W46" s="916"/>
      <c r="X46" s="916"/>
      <c r="Y46" s="916"/>
      <c r="Z46" s="916"/>
      <c r="AA46" s="916"/>
      <c r="AB46" s="916"/>
      <c r="AC46" s="916"/>
      <c r="AD46" s="916"/>
      <c r="AE46" s="916"/>
      <c r="AF46" s="916"/>
      <c r="AG46" s="916"/>
      <c r="AH46" s="916"/>
    </row>
    <row r="47" spans="2:34" s="96" customFormat="1" ht="13.5" customHeight="1" x14ac:dyDescent="0.45">
      <c r="B47" s="426"/>
      <c r="C47" s="426"/>
      <c r="D47" s="916"/>
      <c r="E47" s="916"/>
      <c r="F47" s="916"/>
      <c r="G47" s="916"/>
      <c r="H47" s="916"/>
      <c r="I47" s="916"/>
      <c r="J47" s="916"/>
      <c r="K47" s="916"/>
      <c r="L47" s="916"/>
      <c r="M47" s="916"/>
      <c r="N47" s="916"/>
      <c r="O47" s="916"/>
      <c r="P47" s="916"/>
      <c r="Q47" s="916"/>
      <c r="R47" s="916"/>
      <c r="S47" s="916"/>
      <c r="T47" s="916"/>
      <c r="U47" s="916"/>
      <c r="V47" s="916"/>
      <c r="W47" s="916"/>
      <c r="X47" s="916"/>
      <c r="Y47" s="916"/>
      <c r="Z47" s="916"/>
      <c r="AA47" s="916"/>
      <c r="AB47" s="916"/>
      <c r="AC47" s="916"/>
      <c r="AD47" s="916"/>
      <c r="AE47" s="916"/>
      <c r="AF47" s="916"/>
      <c r="AG47" s="916"/>
      <c r="AH47" s="916"/>
    </row>
    <row r="48" spans="2:34" s="96" customFormat="1" x14ac:dyDescent="0.45">
      <c r="B48" s="915" t="s">
        <v>1000</v>
      </c>
      <c r="C48" s="915"/>
      <c r="D48" s="427" t="s">
        <v>1001</v>
      </c>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row>
    <row r="49" spans="1:37" ht="13.5" customHeight="1" x14ac:dyDescent="0.2">
      <c r="B49" s="915" t="s">
        <v>1002</v>
      </c>
      <c r="C49" s="915"/>
      <c r="D49" s="916" t="s">
        <v>1003</v>
      </c>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row>
    <row r="50" spans="1:37" s="407" customFormat="1" ht="25.2" customHeight="1" x14ac:dyDescent="0.2">
      <c r="B50" s="85"/>
      <c r="C50" s="86"/>
      <c r="D50" s="916"/>
      <c r="E50" s="916"/>
      <c r="F50" s="916"/>
      <c r="G50" s="916"/>
      <c r="H50" s="916"/>
      <c r="I50" s="916"/>
      <c r="J50" s="916"/>
      <c r="K50" s="916"/>
      <c r="L50" s="916"/>
      <c r="M50" s="916"/>
      <c r="N50" s="916"/>
      <c r="O50" s="916"/>
      <c r="P50" s="916"/>
      <c r="Q50" s="916"/>
      <c r="R50" s="916"/>
      <c r="S50" s="916"/>
      <c r="T50" s="916"/>
      <c r="U50" s="916"/>
      <c r="V50" s="916"/>
      <c r="W50" s="916"/>
      <c r="X50" s="916"/>
      <c r="Y50" s="916"/>
      <c r="Z50" s="916"/>
      <c r="AA50" s="916"/>
      <c r="AB50" s="916"/>
      <c r="AC50" s="916"/>
      <c r="AD50" s="916"/>
      <c r="AE50" s="916"/>
      <c r="AF50" s="916"/>
      <c r="AG50" s="916"/>
      <c r="AH50" s="916"/>
    </row>
    <row r="51" spans="1:37" s="407" customFormat="1" ht="13.5" customHeight="1" x14ac:dyDescent="0.2">
      <c r="A51" s="82"/>
      <c r="B51" s="428" t="s">
        <v>1004</v>
      </c>
      <c r="C51" s="428"/>
      <c r="D51" s="912" t="s">
        <v>1005</v>
      </c>
      <c r="E51" s="912"/>
      <c r="F51" s="912"/>
      <c r="G51" s="912"/>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82"/>
      <c r="AJ51" s="82"/>
      <c r="AK51" s="82"/>
    </row>
    <row r="52" spans="1:37" s="407" customFormat="1" x14ac:dyDescent="0.2">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row>
    <row r="53" spans="1:37" s="407" customFormat="1" x14ac:dyDescent="0.2">
      <c r="A53" s="82"/>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row>
    <row r="54" spans="1:37" s="407" customFormat="1" x14ac:dyDescent="0.2">
      <c r="A54" s="82"/>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row>
  </sheetData>
  <mergeCells count="41">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G7:AH7"/>
    <mergeCell ref="B9:F12"/>
    <mergeCell ref="B13:F14"/>
    <mergeCell ref="C18:Z18"/>
    <mergeCell ref="AA18:AG18"/>
    <mergeCell ref="C19:Z19"/>
  </mergeCells>
  <phoneticPr fontId="2"/>
  <pageMargins left="0.7" right="0.7" top="0.75" bottom="0.75" header="0.3" footer="0.3"/>
  <pageSetup paperSize="9" scale="8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G65542:G65551 JC65542:JC65551 SY65542:SY65551 ACU65542:ACU65551 AMQ65542:AMQ65551 AWM65542:AWM65551 BGI65542:BGI65551 BQE65542:BQE65551 CAA65542:CAA65551 CJW65542:CJW65551 CTS65542:CTS65551 DDO65542:DDO65551 DNK65542:DNK65551 DXG65542:DXG65551 EHC65542:EHC65551 EQY65542:EQY65551 FAU65542:FAU65551 FKQ65542:FKQ65551 FUM65542:FUM65551 GEI65542:GEI65551 GOE65542:GOE65551 GYA65542:GYA65551 HHW65542:HHW65551 HRS65542:HRS65551 IBO65542:IBO65551 ILK65542:ILK65551 IVG65542:IVG65551 JFC65542:JFC65551 JOY65542:JOY65551 JYU65542:JYU65551 KIQ65542:KIQ65551 KSM65542:KSM65551 LCI65542:LCI65551 LME65542:LME65551 LWA65542:LWA65551 MFW65542:MFW65551 MPS65542:MPS65551 MZO65542:MZO65551 NJK65542:NJK65551 NTG65542:NTG65551 ODC65542:ODC65551 OMY65542:OMY65551 OWU65542:OWU65551 PGQ65542:PGQ65551 PQM65542:PQM65551 QAI65542:QAI65551 QKE65542:QKE65551 QUA65542:QUA65551 RDW65542:RDW65551 RNS65542:RNS65551 RXO65542:RXO65551 SHK65542:SHK65551 SRG65542:SRG65551 TBC65542:TBC65551 TKY65542:TKY65551 TUU65542:TUU65551 UEQ65542:UEQ65551 UOM65542:UOM65551 UYI65542:UYI65551 VIE65542:VIE65551 VSA65542:VSA65551 WBW65542:WBW65551 WLS65542:WLS65551 WVO65542:WVO65551 G131078:G131087 JC131078:JC131087 SY131078:SY131087 ACU131078:ACU131087 AMQ131078:AMQ131087 AWM131078:AWM131087 BGI131078:BGI131087 BQE131078:BQE131087 CAA131078:CAA131087 CJW131078:CJW131087 CTS131078:CTS131087 DDO131078:DDO131087 DNK131078:DNK131087 DXG131078:DXG131087 EHC131078:EHC131087 EQY131078:EQY131087 FAU131078:FAU131087 FKQ131078:FKQ131087 FUM131078:FUM131087 GEI131078:GEI131087 GOE131078:GOE131087 GYA131078:GYA131087 HHW131078:HHW131087 HRS131078:HRS131087 IBO131078:IBO131087 ILK131078:ILK131087 IVG131078:IVG131087 JFC131078:JFC131087 JOY131078:JOY131087 JYU131078:JYU131087 KIQ131078:KIQ131087 KSM131078:KSM131087 LCI131078:LCI131087 LME131078:LME131087 LWA131078:LWA131087 MFW131078:MFW131087 MPS131078:MPS131087 MZO131078:MZO131087 NJK131078:NJK131087 NTG131078:NTG131087 ODC131078:ODC131087 OMY131078:OMY131087 OWU131078:OWU131087 PGQ131078:PGQ131087 PQM131078:PQM131087 QAI131078:QAI131087 QKE131078:QKE131087 QUA131078:QUA131087 RDW131078:RDW131087 RNS131078:RNS131087 RXO131078:RXO131087 SHK131078:SHK131087 SRG131078:SRG131087 TBC131078:TBC131087 TKY131078:TKY131087 TUU131078:TUU131087 UEQ131078:UEQ131087 UOM131078:UOM131087 UYI131078:UYI131087 VIE131078:VIE131087 VSA131078:VSA131087 WBW131078:WBW131087 WLS131078:WLS131087 WVO131078:WVO131087 G196614:G196623 JC196614:JC196623 SY196614:SY196623 ACU196614:ACU196623 AMQ196614:AMQ196623 AWM196614:AWM196623 BGI196614:BGI196623 BQE196614:BQE196623 CAA196614:CAA196623 CJW196614:CJW196623 CTS196614:CTS196623 DDO196614:DDO196623 DNK196614:DNK196623 DXG196614:DXG196623 EHC196614:EHC196623 EQY196614:EQY196623 FAU196614:FAU196623 FKQ196614:FKQ196623 FUM196614:FUM196623 GEI196614:GEI196623 GOE196614:GOE196623 GYA196614:GYA196623 HHW196614:HHW196623 HRS196614:HRS196623 IBO196614:IBO196623 ILK196614:ILK196623 IVG196614:IVG196623 JFC196614:JFC196623 JOY196614:JOY196623 JYU196614:JYU196623 KIQ196614:KIQ196623 KSM196614:KSM196623 LCI196614:LCI196623 LME196614:LME196623 LWA196614:LWA196623 MFW196614:MFW196623 MPS196614:MPS196623 MZO196614:MZO196623 NJK196614:NJK196623 NTG196614:NTG196623 ODC196614:ODC196623 OMY196614:OMY196623 OWU196614:OWU196623 PGQ196614:PGQ196623 PQM196614:PQM196623 QAI196614:QAI196623 QKE196614:QKE196623 QUA196614:QUA196623 RDW196614:RDW196623 RNS196614:RNS196623 RXO196614:RXO196623 SHK196614:SHK196623 SRG196614:SRG196623 TBC196614:TBC196623 TKY196614:TKY196623 TUU196614:TUU196623 UEQ196614:UEQ196623 UOM196614:UOM196623 UYI196614:UYI196623 VIE196614:VIE196623 VSA196614:VSA196623 WBW196614:WBW196623 WLS196614:WLS196623 WVO196614:WVO196623 G262150:G262159 JC262150:JC262159 SY262150:SY262159 ACU262150:ACU262159 AMQ262150:AMQ262159 AWM262150:AWM262159 BGI262150:BGI262159 BQE262150:BQE262159 CAA262150:CAA262159 CJW262150:CJW262159 CTS262150:CTS262159 DDO262150:DDO262159 DNK262150:DNK262159 DXG262150:DXG262159 EHC262150:EHC262159 EQY262150:EQY262159 FAU262150:FAU262159 FKQ262150:FKQ262159 FUM262150:FUM262159 GEI262150:GEI262159 GOE262150:GOE262159 GYA262150:GYA262159 HHW262150:HHW262159 HRS262150:HRS262159 IBO262150:IBO262159 ILK262150:ILK262159 IVG262150:IVG262159 JFC262150:JFC262159 JOY262150:JOY262159 JYU262150:JYU262159 KIQ262150:KIQ262159 KSM262150:KSM262159 LCI262150:LCI262159 LME262150:LME262159 LWA262150:LWA262159 MFW262150:MFW262159 MPS262150:MPS262159 MZO262150:MZO262159 NJK262150:NJK262159 NTG262150:NTG262159 ODC262150:ODC262159 OMY262150:OMY262159 OWU262150:OWU262159 PGQ262150:PGQ262159 PQM262150:PQM262159 QAI262150:QAI262159 QKE262150:QKE262159 QUA262150:QUA262159 RDW262150:RDW262159 RNS262150:RNS262159 RXO262150:RXO262159 SHK262150:SHK262159 SRG262150:SRG262159 TBC262150:TBC262159 TKY262150:TKY262159 TUU262150:TUU262159 UEQ262150:UEQ262159 UOM262150:UOM262159 UYI262150:UYI262159 VIE262150:VIE262159 VSA262150:VSA262159 WBW262150:WBW262159 WLS262150:WLS262159 WVO262150:WVO262159 G327686:G327695 JC327686:JC327695 SY327686:SY327695 ACU327686:ACU327695 AMQ327686:AMQ327695 AWM327686:AWM327695 BGI327686:BGI327695 BQE327686:BQE327695 CAA327686:CAA327695 CJW327686:CJW327695 CTS327686:CTS327695 DDO327686:DDO327695 DNK327686:DNK327695 DXG327686:DXG327695 EHC327686:EHC327695 EQY327686:EQY327695 FAU327686:FAU327695 FKQ327686:FKQ327695 FUM327686:FUM327695 GEI327686:GEI327695 GOE327686:GOE327695 GYA327686:GYA327695 HHW327686:HHW327695 HRS327686:HRS327695 IBO327686:IBO327695 ILK327686:ILK327695 IVG327686:IVG327695 JFC327686:JFC327695 JOY327686:JOY327695 JYU327686:JYU327695 KIQ327686:KIQ327695 KSM327686:KSM327695 LCI327686:LCI327695 LME327686:LME327695 LWA327686:LWA327695 MFW327686:MFW327695 MPS327686:MPS327695 MZO327686:MZO327695 NJK327686:NJK327695 NTG327686:NTG327695 ODC327686:ODC327695 OMY327686:OMY327695 OWU327686:OWU327695 PGQ327686:PGQ327695 PQM327686:PQM327695 QAI327686:QAI327695 QKE327686:QKE327695 QUA327686:QUA327695 RDW327686:RDW327695 RNS327686:RNS327695 RXO327686:RXO327695 SHK327686:SHK327695 SRG327686:SRG327695 TBC327686:TBC327695 TKY327686:TKY327695 TUU327686:TUU327695 UEQ327686:UEQ327695 UOM327686:UOM327695 UYI327686:UYI327695 VIE327686:VIE327695 VSA327686:VSA327695 WBW327686:WBW327695 WLS327686:WLS327695 WVO327686:WVO327695 G393222:G393231 JC393222:JC393231 SY393222:SY393231 ACU393222:ACU393231 AMQ393222:AMQ393231 AWM393222:AWM393231 BGI393222:BGI393231 BQE393222:BQE393231 CAA393222:CAA393231 CJW393222:CJW393231 CTS393222:CTS393231 DDO393222:DDO393231 DNK393222:DNK393231 DXG393222:DXG393231 EHC393222:EHC393231 EQY393222:EQY393231 FAU393222:FAU393231 FKQ393222:FKQ393231 FUM393222:FUM393231 GEI393222:GEI393231 GOE393222:GOE393231 GYA393222:GYA393231 HHW393222:HHW393231 HRS393222:HRS393231 IBO393222:IBO393231 ILK393222:ILK393231 IVG393222:IVG393231 JFC393222:JFC393231 JOY393222:JOY393231 JYU393222:JYU393231 KIQ393222:KIQ393231 KSM393222:KSM393231 LCI393222:LCI393231 LME393222:LME393231 LWA393222:LWA393231 MFW393222:MFW393231 MPS393222:MPS393231 MZO393222:MZO393231 NJK393222:NJK393231 NTG393222:NTG393231 ODC393222:ODC393231 OMY393222:OMY393231 OWU393222:OWU393231 PGQ393222:PGQ393231 PQM393222:PQM393231 QAI393222:QAI393231 QKE393222:QKE393231 QUA393222:QUA393231 RDW393222:RDW393231 RNS393222:RNS393231 RXO393222:RXO393231 SHK393222:SHK393231 SRG393222:SRG393231 TBC393222:TBC393231 TKY393222:TKY393231 TUU393222:TUU393231 UEQ393222:UEQ393231 UOM393222:UOM393231 UYI393222:UYI393231 VIE393222:VIE393231 VSA393222:VSA393231 WBW393222:WBW393231 WLS393222:WLS393231 WVO393222:WVO393231 G458758:G458767 JC458758:JC458767 SY458758:SY458767 ACU458758:ACU458767 AMQ458758:AMQ458767 AWM458758:AWM458767 BGI458758:BGI458767 BQE458758:BQE458767 CAA458758:CAA458767 CJW458758:CJW458767 CTS458758:CTS458767 DDO458758:DDO458767 DNK458758:DNK458767 DXG458758:DXG458767 EHC458758:EHC458767 EQY458758:EQY458767 FAU458758:FAU458767 FKQ458758:FKQ458767 FUM458758:FUM458767 GEI458758:GEI458767 GOE458758:GOE458767 GYA458758:GYA458767 HHW458758:HHW458767 HRS458758:HRS458767 IBO458758:IBO458767 ILK458758:ILK458767 IVG458758:IVG458767 JFC458758:JFC458767 JOY458758:JOY458767 JYU458758:JYU458767 KIQ458758:KIQ458767 KSM458758:KSM458767 LCI458758:LCI458767 LME458758:LME458767 LWA458758:LWA458767 MFW458758:MFW458767 MPS458758:MPS458767 MZO458758:MZO458767 NJK458758:NJK458767 NTG458758:NTG458767 ODC458758:ODC458767 OMY458758:OMY458767 OWU458758:OWU458767 PGQ458758:PGQ458767 PQM458758:PQM458767 QAI458758:QAI458767 QKE458758:QKE458767 QUA458758:QUA458767 RDW458758:RDW458767 RNS458758:RNS458767 RXO458758:RXO458767 SHK458758:SHK458767 SRG458758:SRG458767 TBC458758:TBC458767 TKY458758:TKY458767 TUU458758:TUU458767 UEQ458758:UEQ458767 UOM458758:UOM458767 UYI458758:UYI458767 VIE458758:VIE458767 VSA458758:VSA458767 WBW458758:WBW458767 WLS458758:WLS458767 WVO458758:WVO458767 G524294:G524303 JC524294:JC524303 SY524294:SY524303 ACU524294:ACU524303 AMQ524294:AMQ524303 AWM524294:AWM524303 BGI524294:BGI524303 BQE524294:BQE524303 CAA524294:CAA524303 CJW524294:CJW524303 CTS524294:CTS524303 DDO524294:DDO524303 DNK524294:DNK524303 DXG524294:DXG524303 EHC524294:EHC524303 EQY524294:EQY524303 FAU524294:FAU524303 FKQ524294:FKQ524303 FUM524294:FUM524303 GEI524294:GEI524303 GOE524294:GOE524303 GYA524294:GYA524303 HHW524294:HHW524303 HRS524294:HRS524303 IBO524294:IBO524303 ILK524294:ILK524303 IVG524294:IVG524303 JFC524294:JFC524303 JOY524294:JOY524303 JYU524294:JYU524303 KIQ524294:KIQ524303 KSM524294:KSM524303 LCI524294:LCI524303 LME524294:LME524303 LWA524294:LWA524303 MFW524294:MFW524303 MPS524294:MPS524303 MZO524294:MZO524303 NJK524294:NJK524303 NTG524294:NTG524303 ODC524294:ODC524303 OMY524294:OMY524303 OWU524294:OWU524303 PGQ524294:PGQ524303 PQM524294:PQM524303 QAI524294:QAI524303 QKE524294:QKE524303 QUA524294:QUA524303 RDW524294:RDW524303 RNS524294:RNS524303 RXO524294:RXO524303 SHK524294:SHK524303 SRG524294:SRG524303 TBC524294:TBC524303 TKY524294:TKY524303 TUU524294:TUU524303 UEQ524294:UEQ524303 UOM524294:UOM524303 UYI524294:UYI524303 VIE524294:VIE524303 VSA524294:VSA524303 WBW524294:WBW524303 WLS524294:WLS524303 WVO524294:WVO524303 G589830:G589839 JC589830:JC589839 SY589830:SY589839 ACU589830:ACU589839 AMQ589830:AMQ589839 AWM589830:AWM589839 BGI589830:BGI589839 BQE589830:BQE589839 CAA589830:CAA589839 CJW589830:CJW589839 CTS589830:CTS589839 DDO589830:DDO589839 DNK589830:DNK589839 DXG589830:DXG589839 EHC589830:EHC589839 EQY589830:EQY589839 FAU589830:FAU589839 FKQ589830:FKQ589839 FUM589830:FUM589839 GEI589830:GEI589839 GOE589830:GOE589839 GYA589830:GYA589839 HHW589830:HHW589839 HRS589830:HRS589839 IBO589830:IBO589839 ILK589830:ILK589839 IVG589830:IVG589839 JFC589830:JFC589839 JOY589830:JOY589839 JYU589830:JYU589839 KIQ589830:KIQ589839 KSM589830:KSM589839 LCI589830:LCI589839 LME589830:LME589839 LWA589830:LWA589839 MFW589830:MFW589839 MPS589830:MPS589839 MZO589830:MZO589839 NJK589830:NJK589839 NTG589830:NTG589839 ODC589830:ODC589839 OMY589830:OMY589839 OWU589830:OWU589839 PGQ589830:PGQ589839 PQM589830:PQM589839 QAI589830:QAI589839 QKE589830:QKE589839 QUA589830:QUA589839 RDW589830:RDW589839 RNS589830:RNS589839 RXO589830:RXO589839 SHK589830:SHK589839 SRG589830:SRG589839 TBC589830:TBC589839 TKY589830:TKY589839 TUU589830:TUU589839 UEQ589830:UEQ589839 UOM589830:UOM589839 UYI589830:UYI589839 VIE589830:VIE589839 VSA589830:VSA589839 WBW589830:WBW589839 WLS589830:WLS589839 WVO589830:WVO589839 G655366:G655375 JC655366:JC655375 SY655366:SY655375 ACU655366:ACU655375 AMQ655366:AMQ655375 AWM655366:AWM655375 BGI655366:BGI655375 BQE655366:BQE655375 CAA655366:CAA655375 CJW655366:CJW655375 CTS655366:CTS655375 DDO655366:DDO655375 DNK655366:DNK655375 DXG655366:DXG655375 EHC655366:EHC655375 EQY655366:EQY655375 FAU655366:FAU655375 FKQ655366:FKQ655375 FUM655366:FUM655375 GEI655366:GEI655375 GOE655366:GOE655375 GYA655366:GYA655375 HHW655366:HHW655375 HRS655366:HRS655375 IBO655366:IBO655375 ILK655366:ILK655375 IVG655366:IVG655375 JFC655366:JFC655375 JOY655366:JOY655375 JYU655366:JYU655375 KIQ655366:KIQ655375 KSM655366:KSM655375 LCI655366:LCI655375 LME655366:LME655375 LWA655366:LWA655375 MFW655366:MFW655375 MPS655366:MPS655375 MZO655366:MZO655375 NJK655366:NJK655375 NTG655366:NTG655375 ODC655366:ODC655375 OMY655366:OMY655375 OWU655366:OWU655375 PGQ655366:PGQ655375 PQM655366:PQM655375 QAI655366:QAI655375 QKE655366:QKE655375 QUA655366:QUA655375 RDW655366:RDW655375 RNS655366:RNS655375 RXO655366:RXO655375 SHK655366:SHK655375 SRG655366:SRG655375 TBC655366:TBC655375 TKY655366:TKY655375 TUU655366:TUU655375 UEQ655366:UEQ655375 UOM655366:UOM655375 UYI655366:UYI655375 VIE655366:VIE655375 VSA655366:VSA655375 WBW655366:WBW655375 WLS655366:WLS655375 WVO655366:WVO655375 G720902:G720911 JC720902:JC720911 SY720902:SY720911 ACU720902:ACU720911 AMQ720902:AMQ720911 AWM720902:AWM720911 BGI720902:BGI720911 BQE720902:BQE720911 CAA720902:CAA720911 CJW720902:CJW720911 CTS720902:CTS720911 DDO720902:DDO720911 DNK720902:DNK720911 DXG720902:DXG720911 EHC720902:EHC720911 EQY720902:EQY720911 FAU720902:FAU720911 FKQ720902:FKQ720911 FUM720902:FUM720911 GEI720902:GEI720911 GOE720902:GOE720911 GYA720902:GYA720911 HHW720902:HHW720911 HRS720902:HRS720911 IBO720902:IBO720911 ILK720902:ILK720911 IVG720902:IVG720911 JFC720902:JFC720911 JOY720902:JOY720911 JYU720902:JYU720911 KIQ720902:KIQ720911 KSM720902:KSM720911 LCI720902:LCI720911 LME720902:LME720911 LWA720902:LWA720911 MFW720902:MFW720911 MPS720902:MPS720911 MZO720902:MZO720911 NJK720902:NJK720911 NTG720902:NTG720911 ODC720902:ODC720911 OMY720902:OMY720911 OWU720902:OWU720911 PGQ720902:PGQ720911 PQM720902:PQM720911 QAI720902:QAI720911 QKE720902:QKE720911 QUA720902:QUA720911 RDW720902:RDW720911 RNS720902:RNS720911 RXO720902:RXO720911 SHK720902:SHK720911 SRG720902:SRG720911 TBC720902:TBC720911 TKY720902:TKY720911 TUU720902:TUU720911 UEQ720902:UEQ720911 UOM720902:UOM720911 UYI720902:UYI720911 VIE720902:VIE720911 VSA720902:VSA720911 WBW720902:WBW720911 WLS720902:WLS720911 WVO720902:WVO720911 G786438:G786447 JC786438:JC786447 SY786438:SY786447 ACU786438:ACU786447 AMQ786438:AMQ786447 AWM786438:AWM786447 BGI786438:BGI786447 BQE786438:BQE786447 CAA786438:CAA786447 CJW786438:CJW786447 CTS786438:CTS786447 DDO786438:DDO786447 DNK786438:DNK786447 DXG786438:DXG786447 EHC786438:EHC786447 EQY786438:EQY786447 FAU786438:FAU786447 FKQ786438:FKQ786447 FUM786438:FUM786447 GEI786438:GEI786447 GOE786438:GOE786447 GYA786438:GYA786447 HHW786438:HHW786447 HRS786438:HRS786447 IBO786438:IBO786447 ILK786438:ILK786447 IVG786438:IVG786447 JFC786438:JFC786447 JOY786438:JOY786447 JYU786438:JYU786447 KIQ786438:KIQ786447 KSM786438:KSM786447 LCI786438:LCI786447 LME786438:LME786447 LWA786438:LWA786447 MFW786438:MFW786447 MPS786438:MPS786447 MZO786438:MZO786447 NJK786438:NJK786447 NTG786438:NTG786447 ODC786438:ODC786447 OMY786438:OMY786447 OWU786438:OWU786447 PGQ786438:PGQ786447 PQM786438:PQM786447 QAI786438:QAI786447 QKE786438:QKE786447 QUA786438:QUA786447 RDW786438:RDW786447 RNS786438:RNS786447 RXO786438:RXO786447 SHK786438:SHK786447 SRG786438:SRG786447 TBC786438:TBC786447 TKY786438:TKY786447 TUU786438:TUU786447 UEQ786438:UEQ786447 UOM786438:UOM786447 UYI786438:UYI786447 VIE786438:VIE786447 VSA786438:VSA786447 WBW786438:WBW786447 WLS786438:WLS786447 WVO786438:WVO786447 G851974:G851983 JC851974:JC851983 SY851974:SY851983 ACU851974:ACU851983 AMQ851974:AMQ851983 AWM851974:AWM851983 BGI851974:BGI851983 BQE851974:BQE851983 CAA851974:CAA851983 CJW851974:CJW851983 CTS851974:CTS851983 DDO851974:DDO851983 DNK851974:DNK851983 DXG851974:DXG851983 EHC851974:EHC851983 EQY851974:EQY851983 FAU851974:FAU851983 FKQ851974:FKQ851983 FUM851974:FUM851983 GEI851974:GEI851983 GOE851974:GOE851983 GYA851974:GYA851983 HHW851974:HHW851983 HRS851974:HRS851983 IBO851974:IBO851983 ILK851974:ILK851983 IVG851974:IVG851983 JFC851974:JFC851983 JOY851974:JOY851983 JYU851974:JYU851983 KIQ851974:KIQ851983 KSM851974:KSM851983 LCI851974:LCI851983 LME851974:LME851983 LWA851974:LWA851983 MFW851974:MFW851983 MPS851974:MPS851983 MZO851974:MZO851983 NJK851974:NJK851983 NTG851974:NTG851983 ODC851974:ODC851983 OMY851974:OMY851983 OWU851974:OWU851983 PGQ851974:PGQ851983 PQM851974:PQM851983 QAI851974:QAI851983 QKE851974:QKE851983 QUA851974:QUA851983 RDW851974:RDW851983 RNS851974:RNS851983 RXO851974:RXO851983 SHK851974:SHK851983 SRG851974:SRG851983 TBC851974:TBC851983 TKY851974:TKY851983 TUU851974:TUU851983 UEQ851974:UEQ851983 UOM851974:UOM851983 UYI851974:UYI851983 VIE851974:VIE851983 VSA851974:VSA851983 WBW851974:WBW851983 WLS851974:WLS851983 WVO851974:WVO851983 G917510:G917519 JC917510:JC917519 SY917510:SY917519 ACU917510:ACU917519 AMQ917510:AMQ917519 AWM917510:AWM917519 BGI917510:BGI917519 BQE917510:BQE917519 CAA917510:CAA917519 CJW917510:CJW917519 CTS917510:CTS917519 DDO917510:DDO917519 DNK917510:DNK917519 DXG917510:DXG917519 EHC917510:EHC917519 EQY917510:EQY917519 FAU917510:FAU917519 FKQ917510:FKQ917519 FUM917510:FUM917519 GEI917510:GEI917519 GOE917510:GOE917519 GYA917510:GYA917519 HHW917510:HHW917519 HRS917510:HRS917519 IBO917510:IBO917519 ILK917510:ILK917519 IVG917510:IVG917519 JFC917510:JFC917519 JOY917510:JOY917519 JYU917510:JYU917519 KIQ917510:KIQ917519 KSM917510:KSM917519 LCI917510:LCI917519 LME917510:LME917519 LWA917510:LWA917519 MFW917510:MFW917519 MPS917510:MPS917519 MZO917510:MZO917519 NJK917510:NJK917519 NTG917510:NTG917519 ODC917510:ODC917519 OMY917510:OMY917519 OWU917510:OWU917519 PGQ917510:PGQ917519 PQM917510:PQM917519 QAI917510:QAI917519 QKE917510:QKE917519 QUA917510:QUA917519 RDW917510:RDW917519 RNS917510:RNS917519 RXO917510:RXO917519 SHK917510:SHK917519 SRG917510:SRG917519 TBC917510:TBC917519 TKY917510:TKY917519 TUU917510:TUU917519 UEQ917510:UEQ917519 UOM917510:UOM917519 UYI917510:UYI917519 VIE917510:VIE917519 VSA917510:VSA917519 WBW917510:WBW917519 WLS917510:WLS917519 WVO917510:WVO917519 G983046:G983055 JC983046:JC983055 SY983046:SY983055 ACU983046:ACU983055 AMQ983046:AMQ983055 AWM983046:AWM983055 BGI983046:BGI983055 BQE983046:BQE983055 CAA983046:CAA983055 CJW983046:CJW983055 CTS983046:CTS983055 DDO983046:DDO983055 DNK983046:DNK983055 DXG983046:DXG983055 EHC983046:EHC983055 EQY983046:EQY983055 FAU983046:FAU983055 FKQ983046:FKQ983055 FUM983046:FUM983055 GEI983046:GEI983055 GOE983046:GOE983055 GYA983046:GYA983055 HHW983046:HHW983055 HRS983046:HRS983055 IBO983046:IBO983055 ILK983046:ILK983055 IVG983046:IVG983055 JFC983046:JFC983055 JOY983046:JOY983055 JYU983046:JYU983055 KIQ983046:KIQ983055 KSM983046:KSM983055 LCI983046:LCI983055 LME983046:LME983055 LWA983046:LWA983055 MFW983046:MFW983055 MPS983046:MPS983055 MZO983046:MZO983055 NJK983046:NJK983055 NTG983046:NTG983055 ODC983046:ODC983055 OMY983046:OMY983055 OWU983046:OWU983055 PGQ983046:PGQ983055 PQM983046:PQM983055 QAI983046:QAI983055 QKE983046:QKE983055 QUA983046:QUA983055 RDW983046:RDW983055 RNS983046:RNS983055 RXO983046:RXO983055 SHK983046:SHK983055 SRG983046:SRG983055 TBC983046:TBC983055 TKY983046:TKY983055 TUU983046:TUU983055 UEQ983046:UEQ983055 UOM983046:UOM983055 UYI983046:UYI983055 VIE983046:VIE983055 VSA983046:VSA983055 WBW983046:WBW983055 WLS983046:WLS983055 WVO983046:WVO983055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U65547:W65547 JQ65547:JS65547 TM65547:TO65547 ADI65547:ADK65547 ANE65547:ANG65547 AXA65547:AXC65547 BGW65547:BGY65547 BQS65547:BQU65547 CAO65547:CAQ65547 CKK65547:CKM65547 CUG65547:CUI65547 DEC65547:DEE65547 DNY65547:DOA65547 DXU65547:DXW65547 EHQ65547:EHS65547 ERM65547:ERO65547 FBI65547:FBK65547 FLE65547:FLG65547 FVA65547:FVC65547 GEW65547:GEY65547 GOS65547:GOU65547 GYO65547:GYQ65547 HIK65547:HIM65547 HSG65547:HSI65547 ICC65547:ICE65547 ILY65547:IMA65547 IVU65547:IVW65547 JFQ65547:JFS65547 JPM65547:JPO65547 JZI65547:JZK65547 KJE65547:KJG65547 KTA65547:KTC65547 LCW65547:LCY65547 LMS65547:LMU65547 LWO65547:LWQ65547 MGK65547:MGM65547 MQG65547:MQI65547 NAC65547:NAE65547 NJY65547:NKA65547 NTU65547:NTW65547 ODQ65547:ODS65547 ONM65547:ONO65547 OXI65547:OXK65547 PHE65547:PHG65547 PRA65547:PRC65547 QAW65547:QAY65547 QKS65547:QKU65547 QUO65547:QUQ65547 REK65547:REM65547 ROG65547:ROI65547 RYC65547:RYE65547 SHY65547:SIA65547 SRU65547:SRW65547 TBQ65547:TBS65547 TLM65547:TLO65547 TVI65547:TVK65547 UFE65547:UFG65547 UPA65547:UPC65547 UYW65547:UYY65547 VIS65547:VIU65547 VSO65547:VSQ65547 WCK65547:WCM65547 WMG65547:WMI65547 WWC65547:WWE65547 U131083:W131083 JQ131083:JS131083 TM131083:TO131083 ADI131083:ADK131083 ANE131083:ANG131083 AXA131083:AXC131083 BGW131083:BGY131083 BQS131083:BQU131083 CAO131083:CAQ131083 CKK131083:CKM131083 CUG131083:CUI131083 DEC131083:DEE131083 DNY131083:DOA131083 DXU131083:DXW131083 EHQ131083:EHS131083 ERM131083:ERO131083 FBI131083:FBK131083 FLE131083:FLG131083 FVA131083:FVC131083 GEW131083:GEY131083 GOS131083:GOU131083 GYO131083:GYQ131083 HIK131083:HIM131083 HSG131083:HSI131083 ICC131083:ICE131083 ILY131083:IMA131083 IVU131083:IVW131083 JFQ131083:JFS131083 JPM131083:JPO131083 JZI131083:JZK131083 KJE131083:KJG131083 KTA131083:KTC131083 LCW131083:LCY131083 LMS131083:LMU131083 LWO131083:LWQ131083 MGK131083:MGM131083 MQG131083:MQI131083 NAC131083:NAE131083 NJY131083:NKA131083 NTU131083:NTW131083 ODQ131083:ODS131083 ONM131083:ONO131083 OXI131083:OXK131083 PHE131083:PHG131083 PRA131083:PRC131083 QAW131083:QAY131083 QKS131083:QKU131083 QUO131083:QUQ131083 REK131083:REM131083 ROG131083:ROI131083 RYC131083:RYE131083 SHY131083:SIA131083 SRU131083:SRW131083 TBQ131083:TBS131083 TLM131083:TLO131083 TVI131083:TVK131083 UFE131083:UFG131083 UPA131083:UPC131083 UYW131083:UYY131083 VIS131083:VIU131083 VSO131083:VSQ131083 WCK131083:WCM131083 WMG131083:WMI131083 WWC131083:WWE131083 U196619:W196619 JQ196619:JS196619 TM196619:TO196619 ADI196619:ADK196619 ANE196619:ANG196619 AXA196619:AXC196619 BGW196619:BGY196619 BQS196619:BQU196619 CAO196619:CAQ196619 CKK196619:CKM196619 CUG196619:CUI196619 DEC196619:DEE196619 DNY196619:DOA196619 DXU196619:DXW196619 EHQ196619:EHS196619 ERM196619:ERO196619 FBI196619:FBK196619 FLE196619:FLG196619 FVA196619:FVC196619 GEW196619:GEY196619 GOS196619:GOU196619 GYO196619:GYQ196619 HIK196619:HIM196619 HSG196619:HSI196619 ICC196619:ICE196619 ILY196619:IMA196619 IVU196619:IVW196619 JFQ196619:JFS196619 JPM196619:JPO196619 JZI196619:JZK196619 KJE196619:KJG196619 KTA196619:KTC196619 LCW196619:LCY196619 LMS196619:LMU196619 LWO196619:LWQ196619 MGK196619:MGM196619 MQG196619:MQI196619 NAC196619:NAE196619 NJY196619:NKA196619 NTU196619:NTW196619 ODQ196619:ODS196619 ONM196619:ONO196619 OXI196619:OXK196619 PHE196619:PHG196619 PRA196619:PRC196619 QAW196619:QAY196619 QKS196619:QKU196619 QUO196619:QUQ196619 REK196619:REM196619 ROG196619:ROI196619 RYC196619:RYE196619 SHY196619:SIA196619 SRU196619:SRW196619 TBQ196619:TBS196619 TLM196619:TLO196619 TVI196619:TVK196619 UFE196619:UFG196619 UPA196619:UPC196619 UYW196619:UYY196619 VIS196619:VIU196619 VSO196619:VSQ196619 WCK196619:WCM196619 WMG196619:WMI196619 WWC196619:WWE196619 U262155:W262155 JQ262155:JS262155 TM262155:TO262155 ADI262155:ADK262155 ANE262155:ANG262155 AXA262155:AXC262155 BGW262155:BGY262155 BQS262155:BQU262155 CAO262155:CAQ262155 CKK262155:CKM262155 CUG262155:CUI262155 DEC262155:DEE262155 DNY262155:DOA262155 DXU262155:DXW262155 EHQ262155:EHS262155 ERM262155:ERO262155 FBI262155:FBK262155 FLE262155:FLG262155 FVA262155:FVC262155 GEW262155:GEY262155 GOS262155:GOU262155 GYO262155:GYQ262155 HIK262155:HIM262155 HSG262155:HSI262155 ICC262155:ICE262155 ILY262155:IMA262155 IVU262155:IVW262155 JFQ262155:JFS262155 JPM262155:JPO262155 JZI262155:JZK262155 KJE262155:KJG262155 KTA262155:KTC262155 LCW262155:LCY262155 LMS262155:LMU262155 LWO262155:LWQ262155 MGK262155:MGM262155 MQG262155:MQI262155 NAC262155:NAE262155 NJY262155:NKA262155 NTU262155:NTW262155 ODQ262155:ODS262155 ONM262155:ONO262155 OXI262155:OXK262155 PHE262155:PHG262155 PRA262155:PRC262155 QAW262155:QAY262155 QKS262155:QKU262155 QUO262155:QUQ262155 REK262155:REM262155 ROG262155:ROI262155 RYC262155:RYE262155 SHY262155:SIA262155 SRU262155:SRW262155 TBQ262155:TBS262155 TLM262155:TLO262155 TVI262155:TVK262155 UFE262155:UFG262155 UPA262155:UPC262155 UYW262155:UYY262155 VIS262155:VIU262155 VSO262155:VSQ262155 WCK262155:WCM262155 WMG262155:WMI262155 WWC262155:WWE262155 U327691:W327691 JQ327691:JS327691 TM327691:TO327691 ADI327691:ADK327691 ANE327691:ANG327691 AXA327691:AXC327691 BGW327691:BGY327691 BQS327691:BQU327691 CAO327691:CAQ327691 CKK327691:CKM327691 CUG327691:CUI327691 DEC327691:DEE327691 DNY327691:DOA327691 DXU327691:DXW327691 EHQ327691:EHS327691 ERM327691:ERO327691 FBI327691:FBK327691 FLE327691:FLG327691 FVA327691:FVC327691 GEW327691:GEY327691 GOS327691:GOU327691 GYO327691:GYQ327691 HIK327691:HIM327691 HSG327691:HSI327691 ICC327691:ICE327691 ILY327691:IMA327691 IVU327691:IVW327691 JFQ327691:JFS327691 JPM327691:JPO327691 JZI327691:JZK327691 KJE327691:KJG327691 KTA327691:KTC327691 LCW327691:LCY327691 LMS327691:LMU327691 LWO327691:LWQ327691 MGK327691:MGM327691 MQG327691:MQI327691 NAC327691:NAE327691 NJY327691:NKA327691 NTU327691:NTW327691 ODQ327691:ODS327691 ONM327691:ONO327691 OXI327691:OXK327691 PHE327691:PHG327691 PRA327691:PRC327691 QAW327691:QAY327691 QKS327691:QKU327691 QUO327691:QUQ327691 REK327691:REM327691 ROG327691:ROI327691 RYC327691:RYE327691 SHY327691:SIA327691 SRU327691:SRW327691 TBQ327691:TBS327691 TLM327691:TLO327691 TVI327691:TVK327691 UFE327691:UFG327691 UPA327691:UPC327691 UYW327691:UYY327691 VIS327691:VIU327691 VSO327691:VSQ327691 WCK327691:WCM327691 WMG327691:WMI327691 WWC327691:WWE327691 U393227:W393227 JQ393227:JS393227 TM393227:TO393227 ADI393227:ADK393227 ANE393227:ANG393227 AXA393227:AXC393227 BGW393227:BGY393227 BQS393227:BQU393227 CAO393227:CAQ393227 CKK393227:CKM393227 CUG393227:CUI393227 DEC393227:DEE393227 DNY393227:DOA393227 DXU393227:DXW393227 EHQ393227:EHS393227 ERM393227:ERO393227 FBI393227:FBK393227 FLE393227:FLG393227 FVA393227:FVC393227 GEW393227:GEY393227 GOS393227:GOU393227 GYO393227:GYQ393227 HIK393227:HIM393227 HSG393227:HSI393227 ICC393227:ICE393227 ILY393227:IMA393227 IVU393227:IVW393227 JFQ393227:JFS393227 JPM393227:JPO393227 JZI393227:JZK393227 KJE393227:KJG393227 KTA393227:KTC393227 LCW393227:LCY393227 LMS393227:LMU393227 LWO393227:LWQ393227 MGK393227:MGM393227 MQG393227:MQI393227 NAC393227:NAE393227 NJY393227:NKA393227 NTU393227:NTW393227 ODQ393227:ODS393227 ONM393227:ONO393227 OXI393227:OXK393227 PHE393227:PHG393227 PRA393227:PRC393227 QAW393227:QAY393227 QKS393227:QKU393227 QUO393227:QUQ393227 REK393227:REM393227 ROG393227:ROI393227 RYC393227:RYE393227 SHY393227:SIA393227 SRU393227:SRW393227 TBQ393227:TBS393227 TLM393227:TLO393227 TVI393227:TVK393227 UFE393227:UFG393227 UPA393227:UPC393227 UYW393227:UYY393227 VIS393227:VIU393227 VSO393227:VSQ393227 WCK393227:WCM393227 WMG393227:WMI393227 WWC393227:WWE393227 U458763:W458763 JQ458763:JS458763 TM458763:TO458763 ADI458763:ADK458763 ANE458763:ANG458763 AXA458763:AXC458763 BGW458763:BGY458763 BQS458763:BQU458763 CAO458763:CAQ458763 CKK458763:CKM458763 CUG458763:CUI458763 DEC458763:DEE458763 DNY458763:DOA458763 DXU458763:DXW458763 EHQ458763:EHS458763 ERM458763:ERO458763 FBI458763:FBK458763 FLE458763:FLG458763 FVA458763:FVC458763 GEW458763:GEY458763 GOS458763:GOU458763 GYO458763:GYQ458763 HIK458763:HIM458763 HSG458763:HSI458763 ICC458763:ICE458763 ILY458763:IMA458763 IVU458763:IVW458763 JFQ458763:JFS458763 JPM458763:JPO458763 JZI458763:JZK458763 KJE458763:KJG458763 KTA458763:KTC458763 LCW458763:LCY458763 LMS458763:LMU458763 LWO458763:LWQ458763 MGK458763:MGM458763 MQG458763:MQI458763 NAC458763:NAE458763 NJY458763:NKA458763 NTU458763:NTW458763 ODQ458763:ODS458763 ONM458763:ONO458763 OXI458763:OXK458763 PHE458763:PHG458763 PRA458763:PRC458763 QAW458763:QAY458763 QKS458763:QKU458763 QUO458763:QUQ458763 REK458763:REM458763 ROG458763:ROI458763 RYC458763:RYE458763 SHY458763:SIA458763 SRU458763:SRW458763 TBQ458763:TBS458763 TLM458763:TLO458763 TVI458763:TVK458763 UFE458763:UFG458763 UPA458763:UPC458763 UYW458763:UYY458763 VIS458763:VIU458763 VSO458763:VSQ458763 WCK458763:WCM458763 WMG458763:WMI458763 WWC458763:WWE458763 U524299:W524299 JQ524299:JS524299 TM524299:TO524299 ADI524299:ADK524299 ANE524299:ANG524299 AXA524299:AXC524299 BGW524299:BGY524299 BQS524299:BQU524299 CAO524299:CAQ524299 CKK524299:CKM524299 CUG524299:CUI524299 DEC524299:DEE524299 DNY524299:DOA524299 DXU524299:DXW524299 EHQ524299:EHS524299 ERM524299:ERO524299 FBI524299:FBK524299 FLE524299:FLG524299 FVA524299:FVC524299 GEW524299:GEY524299 GOS524299:GOU524299 GYO524299:GYQ524299 HIK524299:HIM524299 HSG524299:HSI524299 ICC524299:ICE524299 ILY524299:IMA524299 IVU524299:IVW524299 JFQ524299:JFS524299 JPM524299:JPO524299 JZI524299:JZK524299 KJE524299:KJG524299 KTA524299:KTC524299 LCW524299:LCY524299 LMS524299:LMU524299 LWO524299:LWQ524299 MGK524299:MGM524299 MQG524299:MQI524299 NAC524299:NAE524299 NJY524299:NKA524299 NTU524299:NTW524299 ODQ524299:ODS524299 ONM524299:ONO524299 OXI524299:OXK524299 PHE524299:PHG524299 PRA524299:PRC524299 QAW524299:QAY524299 QKS524299:QKU524299 QUO524299:QUQ524299 REK524299:REM524299 ROG524299:ROI524299 RYC524299:RYE524299 SHY524299:SIA524299 SRU524299:SRW524299 TBQ524299:TBS524299 TLM524299:TLO524299 TVI524299:TVK524299 UFE524299:UFG524299 UPA524299:UPC524299 UYW524299:UYY524299 VIS524299:VIU524299 VSO524299:VSQ524299 WCK524299:WCM524299 WMG524299:WMI524299 WWC524299:WWE524299 U589835:W589835 JQ589835:JS589835 TM589835:TO589835 ADI589835:ADK589835 ANE589835:ANG589835 AXA589835:AXC589835 BGW589835:BGY589835 BQS589835:BQU589835 CAO589835:CAQ589835 CKK589835:CKM589835 CUG589835:CUI589835 DEC589835:DEE589835 DNY589835:DOA589835 DXU589835:DXW589835 EHQ589835:EHS589835 ERM589835:ERO589835 FBI589835:FBK589835 FLE589835:FLG589835 FVA589835:FVC589835 GEW589835:GEY589835 GOS589835:GOU589835 GYO589835:GYQ589835 HIK589835:HIM589835 HSG589835:HSI589835 ICC589835:ICE589835 ILY589835:IMA589835 IVU589835:IVW589835 JFQ589835:JFS589835 JPM589835:JPO589835 JZI589835:JZK589835 KJE589835:KJG589835 KTA589835:KTC589835 LCW589835:LCY589835 LMS589835:LMU589835 LWO589835:LWQ589835 MGK589835:MGM589835 MQG589835:MQI589835 NAC589835:NAE589835 NJY589835:NKA589835 NTU589835:NTW589835 ODQ589835:ODS589835 ONM589835:ONO589835 OXI589835:OXK589835 PHE589835:PHG589835 PRA589835:PRC589835 QAW589835:QAY589835 QKS589835:QKU589835 QUO589835:QUQ589835 REK589835:REM589835 ROG589835:ROI589835 RYC589835:RYE589835 SHY589835:SIA589835 SRU589835:SRW589835 TBQ589835:TBS589835 TLM589835:TLO589835 TVI589835:TVK589835 UFE589835:UFG589835 UPA589835:UPC589835 UYW589835:UYY589835 VIS589835:VIU589835 VSO589835:VSQ589835 WCK589835:WCM589835 WMG589835:WMI589835 WWC589835:WWE589835 U655371:W655371 JQ655371:JS655371 TM655371:TO655371 ADI655371:ADK655371 ANE655371:ANG655371 AXA655371:AXC655371 BGW655371:BGY655371 BQS655371:BQU655371 CAO655371:CAQ655371 CKK655371:CKM655371 CUG655371:CUI655371 DEC655371:DEE655371 DNY655371:DOA655371 DXU655371:DXW655371 EHQ655371:EHS655371 ERM655371:ERO655371 FBI655371:FBK655371 FLE655371:FLG655371 FVA655371:FVC655371 GEW655371:GEY655371 GOS655371:GOU655371 GYO655371:GYQ655371 HIK655371:HIM655371 HSG655371:HSI655371 ICC655371:ICE655371 ILY655371:IMA655371 IVU655371:IVW655371 JFQ655371:JFS655371 JPM655371:JPO655371 JZI655371:JZK655371 KJE655371:KJG655371 KTA655371:KTC655371 LCW655371:LCY655371 LMS655371:LMU655371 LWO655371:LWQ655371 MGK655371:MGM655371 MQG655371:MQI655371 NAC655371:NAE655371 NJY655371:NKA655371 NTU655371:NTW655371 ODQ655371:ODS655371 ONM655371:ONO655371 OXI655371:OXK655371 PHE655371:PHG655371 PRA655371:PRC655371 QAW655371:QAY655371 QKS655371:QKU655371 QUO655371:QUQ655371 REK655371:REM655371 ROG655371:ROI655371 RYC655371:RYE655371 SHY655371:SIA655371 SRU655371:SRW655371 TBQ655371:TBS655371 TLM655371:TLO655371 TVI655371:TVK655371 UFE655371:UFG655371 UPA655371:UPC655371 UYW655371:UYY655371 VIS655371:VIU655371 VSO655371:VSQ655371 WCK655371:WCM655371 WMG655371:WMI655371 WWC655371:WWE655371 U720907:W720907 JQ720907:JS720907 TM720907:TO720907 ADI720907:ADK720907 ANE720907:ANG720907 AXA720907:AXC720907 BGW720907:BGY720907 BQS720907:BQU720907 CAO720907:CAQ720907 CKK720907:CKM720907 CUG720907:CUI720907 DEC720907:DEE720907 DNY720907:DOA720907 DXU720907:DXW720907 EHQ720907:EHS720907 ERM720907:ERO720907 FBI720907:FBK720907 FLE720907:FLG720907 FVA720907:FVC720907 GEW720907:GEY720907 GOS720907:GOU720907 GYO720907:GYQ720907 HIK720907:HIM720907 HSG720907:HSI720907 ICC720907:ICE720907 ILY720907:IMA720907 IVU720907:IVW720907 JFQ720907:JFS720907 JPM720907:JPO720907 JZI720907:JZK720907 KJE720907:KJG720907 KTA720907:KTC720907 LCW720907:LCY720907 LMS720907:LMU720907 LWO720907:LWQ720907 MGK720907:MGM720907 MQG720907:MQI720907 NAC720907:NAE720907 NJY720907:NKA720907 NTU720907:NTW720907 ODQ720907:ODS720907 ONM720907:ONO720907 OXI720907:OXK720907 PHE720907:PHG720907 PRA720907:PRC720907 QAW720907:QAY720907 QKS720907:QKU720907 QUO720907:QUQ720907 REK720907:REM720907 ROG720907:ROI720907 RYC720907:RYE720907 SHY720907:SIA720907 SRU720907:SRW720907 TBQ720907:TBS720907 TLM720907:TLO720907 TVI720907:TVK720907 UFE720907:UFG720907 UPA720907:UPC720907 UYW720907:UYY720907 VIS720907:VIU720907 VSO720907:VSQ720907 WCK720907:WCM720907 WMG720907:WMI720907 WWC720907:WWE720907 U786443:W786443 JQ786443:JS786443 TM786443:TO786443 ADI786443:ADK786443 ANE786443:ANG786443 AXA786443:AXC786443 BGW786443:BGY786443 BQS786443:BQU786443 CAO786443:CAQ786443 CKK786443:CKM786443 CUG786443:CUI786443 DEC786443:DEE786443 DNY786443:DOA786443 DXU786443:DXW786443 EHQ786443:EHS786443 ERM786443:ERO786443 FBI786443:FBK786443 FLE786443:FLG786443 FVA786443:FVC786443 GEW786443:GEY786443 GOS786443:GOU786443 GYO786443:GYQ786443 HIK786443:HIM786443 HSG786443:HSI786443 ICC786443:ICE786443 ILY786443:IMA786443 IVU786443:IVW786443 JFQ786443:JFS786443 JPM786443:JPO786443 JZI786443:JZK786443 KJE786443:KJG786443 KTA786443:KTC786443 LCW786443:LCY786443 LMS786443:LMU786443 LWO786443:LWQ786443 MGK786443:MGM786443 MQG786443:MQI786443 NAC786443:NAE786443 NJY786443:NKA786443 NTU786443:NTW786443 ODQ786443:ODS786443 ONM786443:ONO786443 OXI786443:OXK786443 PHE786443:PHG786443 PRA786443:PRC786443 QAW786443:QAY786443 QKS786443:QKU786443 QUO786443:QUQ786443 REK786443:REM786443 ROG786443:ROI786443 RYC786443:RYE786443 SHY786443:SIA786443 SRU786443:SRW786443 TBQ786443:TBS786443 TLM786443:TLO786443 TVI786443:TVK786443 UFE786443:UFG786443 UPA786443:UPC786443 UYW786443:UYY786443 VIS786443:VIU786443 VSO786443:VSQ786443 WCK786443:WCM786443 WMG786443:WMI786443 WWC786443:WWE786443 U851979:W851979 JQ851979:JS851979 TM851979:TO851979 ADI851979:ADK851979 ANE851979:ANG851979 AXA851979:AXC851979 BGW851979:BGY851979 BQS851979:BQU851979 CAO851979:CAQ851979 CKK851979:CKM851979 CUG851979:CUI851979 DEC851979:DEE851979 DNY851979:DOA851979 DXU851979:DXW851979 EHQ851979:EHS851979 ERM851979:ERO851979 FBI851979:FBK851979 FLE851979:FLG851979 FVA851979:FVC851979 GEW851979:GEY851979 GOS851979:GOU851979 GYO851979:GYQ851979 HIK851979:HIM851979 HSG851979:HSI851979 ICC851979:ICE851979 ILY851979:IMA851979 IVU851979:IVW851979 JFQ851979:JFS851979 JPM851979:JPO851979 JZI851979:JZK851979 KJE851979:KJG851979 KTA851979:KTC851979 LCW851979:LCY851979 LMS851979:LMU851979 LWO851979:LWQ851979 MGK851979:MGM851979 MQG851979:MQI851979 NAC851979:NAE851979 NJY851979:NKA851979 NTU851979:NTW851979 ODQ851979:ODS851979 ONM851979:ONO851979 OXI851979:OXK851979 PHE851979:PHG851979 PRA851979:PRC851979 QAW851979:QAY851979 QKS851979:QKU851979 QUO851979:QUQ851979 REK851979:REM851979 ROG851979:ROI851979 RYC851979:RYE851979 SHY851979:SIA851979 SRU851979:SRW851979 TBQ851979:TBS851979 TLM851979:TLO851979 TVI851979:TVK851979 UFE851979:UFG851979 UPA851979:UPC851979 UYW851979:UYY851979 VIS851979:VIU851979 VSO851979:VSQ851979 WCK851979:WCM851979 WMG851979:WMI851979 WWC851979:WWE851979 U917515:W917515 JQ917515:JS917515 TM917515:TO917515 ADI917515:ADK917515 ANE917515:ANG917515 AXA917515:AXC917515 BGW917515:BGY917515 BQS917515:BQU917515 CAO917515:CAQ917515 CKK917515:CKM917515 CUG917515:CUI917515 DEC917515:DEE917515 DNY917515:DOA917515 DXU917515:DXW917515 EHQ917515:EHS917515 ERM917515:ERO917515 FBI917515:FBK917515 FLE917515:FLG917515 FVA917515:FVC917515 GEW917515:GEY917515 GOS917515:GOU917515 GYO917515:GYQ917515 HIK917515:HIM917515 HSG917515:HSI917515 ICC917515:ICE917515 ILY917515:IMA917515 IVU917515:IVW917515 JFQ917515:JFS917515 JPM917515:JPO917515 JZI917515:JZK917515 KJE917515:KJG917515 KTA917515:KTC917515 LCW917515:LCY917515 LMS917515:LMU917515 LWO917515:LWQ917515 MGK917515:MGM917515 MQG917515:MQI917515 NAC917515:NAE917515 NJY917515:NKA917515 NTU917515:NTW917515 ODQ917515:ODS917515 ONM917515:ONO917515 OXI917515:OXK917515 PHE917515:PHG917515 PRA917515:PRC917515 QAW917515:QAY917515 QKS917515:QKU917515 QUO917515:QUQ917515 REK917515:REM917515 ROG917515:ROI917515 RYC917515:RYE917515 SHY917515:SIA917515 SRU917515:SRW917515 TBQ917515:TBS917515 TLM917515:TLO917515 TVI917515:TVK917515 UFE917515:UFG917515 UPA917515:UPC917515 UYW917515:UYY917515 VIS917515:VIU917515 VSO917515:VSQ917515 WCK917515:WCM917515 WMG917515:WMI917515 WWC917515:WWE917515 U983051:W983051 JQ983051:JS983051 TM983051:TO983051 ADI983051:ADK983051 ANE983051:ANG983051 AXA983051:AXC983051 BGW983051:BGY983051 BQS983051:BQU983051 CAO983051:CAQ983051 CKK983051:CKM983051 CUG983051:CUI983051 DEC983051:DEE983051 DNY983051:DOA983051 DXU983051:DXW983051 EHQ983051:EHS983051 ERM983051:ERO983051 FBI983051:FBK983051 FLE983051:FLG983051 FVA983051:FVC983051 GEW983051:GEY983051 GOS983051:GOU983051 GYO983051:GYQ983051 HIK983051:HIM983051 HSG983051:HSI983051 ICC983051:ICE983051 ILY983051:IMA983051 IVU983051:IVW983051 JFQ983051:JFS983051 JPM983051:JPO983051 JZI983051:JZK983051 KJE983051:KJG983051 KTA983051:KTC983051 LCW983051:LCY983051 LMS983051:LMU983051 LWO983051:LWQ983051 MGK983051:MGM983051 MQG983051:MQI983051 NAC983051:NAE983051 NJY983051:NKA983051 NTU983051:NTW983051 ODQ983051:ODS983051 ONM983051:ONO983051 OXI983051:OXK983051 PHE983051:PHG983051 PRA983051:PRC983051 QAW983051:QAY983051 QKS983051:QKU983051 QUO983051:QUQ983051 REK983051:REM983051 ROG983051:ROI983051 RYC983051:RYE983051 SHY983051:SIA983051 SRU983051:SRW983051 TBQ983051:TBS983051 TLM983051:TLO983051 TVI983051:TVK983051 UFE983051:UFG983051 UPA983051:UPC983051 UYW983051:UYY983051 VIS983051:VIU983051 VSO983051:VSQ983051 WCK983051:WCM983051 WMG983051:WMI983051 WWC983051:WWE983051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U65543:U65545 JQ65543:JQ65545 TM65543:TM65545 ADI65543:ADI65545 ANE65543:ANE65545 AXA65543:AXA65545 BGW65543:BGW65545 BQS65543:BQS65545 CAO65543:CAO65545 CKK65543:CKK65545 CUG65543:CUG65545 DEC65543:DEC65545 DNY65543:DNY65545 DXU65543:DXU65545 EHQ65543:EHQ65545 ERM65543:ERM65545 FBI65543:FBI65545 FLE65543:FLE65545 FVA65543:FVA65545 GEW65543:GEW65545 GOS65543:GOS65545 GYO65543:GYO65545 HIK65543:HIK65545 HSG65543:HSG65545 ICC65543:ICC65545 ILY65543:ILY65545 IVU65543:IVU65545 JFQ65543:JFQ65545 JPM65543:JPM65545 JZI65543:JZI65545 KJE65543:KJE65545 KTA65543:KTA65545 LCW65543:LCW65545 LMS65543:LMS65545 LWO65543:LWO65545 MGK65543:MGK65545 MQG65543:MQG65545 NAC65543:NAC65545 NJY65543:NJY65545 NTU65543:NTU65545 ODQ65543:ODQ65545 ONM65543:ONM65545 OXI65543:OXI65545 PHE65543:PHE65545 PRA65543:PRA65545 QAW65543:QAW65545 QKS65543:QKS65545 QUO65543:QUO65545 REK65543:REK65545 ROG65543:ROG65545 RYC65543:RYC65545 SHY65543:SHY65545 SRU65543:SRU65545 TBQ65543:TBQ65545 TLM65543:TLM65545 TVI65543:TVI65545 UFE65543:UFE65545 UPA65543:UPA65545 UYW65543:UYW65545 VIS65543:VIS65545 VSO65543:VSO65545 WCK65543:WCK65545 WMG65543:WMG65545 WWC65543:WWC65545 U131079:U131081 JQ131079:JQ131081 TM131079:TM131081 ADI131079:ADI131081 ANE131079:ANE131081 AXA131079:AXA131081 BGW131079:BGW131081 BQS131079:BQS131081 CAO131079:CAO131081 CKK131079:CKK131081 CUG131079:CUG131081 DEC131079:DEC131081 DNY131079:DNY131081 DXU131079:DXU131081 EHQ131079:EHQ131081 ERM131079:ERM131081 FBI131079:FBI131081 FLE131079:FLE131081 FVA131079:FVA131081 GEW131079:GEW131081 GOS131079:GOS131081 GYO131079:GYO131081 HIK131079:HIK131081 HSG131079:HSG131081 ICC131079:ICC131081 ILY131079:ILY131081 IVU131079:IVU131081 JFQ131079:JFQ131081 JPM131079:JPM131081 JZI131079:JZI131081 KJE131079:KJE131081 KTA131079:KTA131081 LCW131079:LCW131081 LMS131079:LMS131081 LWO131079:LWO131081 MGK131079:MGK131081 MQG131079:MQG131081 NAC131079:NAC131081 NJY131079:NJY131081 NTU131079:NTU131081 ODQ131079:ODQ131081 ONM131079:ONM131081 OXI131079:OXI131081 PHE131079:PHE131081 PRA131079:PRA131081 QAW131079:QAW131081 QKS131079:QKS131081 QUO131079:QUO131081 REK131079:REK131081 ROG131079:ROG131081 RYC131079:RYC131081 SHY131079:SHY131081 SRU131079:SRU131081 TBQ131079:TBQ131081 TLM131079:TLM131081 TVI131079:TVI131081 UFE131079:UFE131081 UPA131079:UPA131081 UYW131079:UYW131081 VIS131079:VIS131081 VSO131079:VSO131081 WCK131079:WCK131081 WMG131079:WMG131081 WWC131079:WWC131081 U196615:U196617 JQ196615:JQ196617 TM196615:TM196617 ADI196615:ADI196617 ANE196615:ANE196617 AXA196615:AXA196617 BGW196615:BGW196617 BQS196615:BQS196617 CAO196615:CAO196617 CKK196615:CKK196617 CUG196615:CUG196617 DEC196615:DEC196617 DNY196615:DNY196617 DXU196615:DXU196617 EHQ196615:EHQ196617 ERM196615:ERM196617 FBI196615:FBI196617 FLE196615:FLE196617 FVA196615:FVA196617 GEW196615:GEW196617 GOS196615:GOS196617 GYO196615:GYO196617 HIK196615:HIK196617 HSG196615:HSG196617 ICC196615:ICC196617 ILY196615:ILY196617 IVU196615:IVU196617 JFQ196615:JFQ196617 JPM196615:JPM196617 JZI196615:JZI196617 KJE196615:KJE196617 KTA196615:KTA196617 LCW196615:LCW196617 LMS196615:LMS196617 LWO196615:LWO196617 MGK196615:MGK196617 MQG196615:MQG196617 NAC196615:NAC196617 NJY196615:NJY196617 NTU196615:NTU196617 ODQ196615:ODQ196617 ONM196615:ONM196617 OXI196615:OXI196617 PHE196615:PHE196617 PRA196615:PRA196617 QAW196615:QAW196617 QKS196615:QKS196617 QUO196615:QUO196617 REK196615:REK196617 ROG196615:ROG196617 RYC196615:RYC196617 SHY196615:SHY196617 SRU196615:SRU196617 TBQ196615:TBQ196617 TLM196615:TLM196617 TVI196615:TVI196617 UFE196615:UFE196617 UPA196615:UPA196617 UYW196615:UYW196617 VIS196615:VIS196617 VSO196615:VSO196617 WCK196615:WCK196617 WMG196615:WMG196617 WWC196615:WWC196617 U262151:U262153 JQ262151:JQ262153 TM262151:TM262153 ADI262151:ADI262153 ANE262151:ANE262153 AXA262151:AXA262153 BGW262151:BGW262153 BQS262151:BQS262153 CAO262151:CAO262153 CKK262151:CKK262153 CUG262151:CUG262153 DEC262151:DEC262153 DNY262151:DNY262153 DXU262151:DXU262153 EHQ262151:EHQ262153 ERM262151:ERM262153 FBI262151:FBI262153 FLE262151:FLE262153 FVA262151:FVA262153 GEW262151:GEW262153 GOS262151:GOS262153 GYO262151:GYO262153 HIK262151:HIK262153 HSG262151:HSG262153 ICC262151:ICC262153 ILY262151:ILY262153 IVU262151:IVU262153 JFQ262151:JFQ262153 JPM262151:JPM262153 JZI262151:JZI262153 KJE262151:KJE262153 KTA262151:KTA262153 LCW262151:LCW262153 LMS262151:LMS262153 LWO262151:LWO262153 MGK262151:MGK262153 MQG262151:MQG262153 NAC262151:NAC262153 NJY262151:NJY262153 NTU262151:NTU262153 ODQ262151:ODQ262153 ONM262151:ONM262153 OXI262151:OXI262153 PHE262151:PHE262153 PRA262151:PRA262153 QAW262151:QAW262153 QKS262151:QKS262153 QUO262151:QUO262153 REK262151:REK262153 ROG262151:ROG262153 RYC262151:RYC262153 SHY262151:SHY262153 SRU262151:SRU262153 TBQ262151:TBQ262153 TLM262151:TLM262153 TVI262151:TVI262153 UFE262151:UFE262153 UPA262151:UPA262153 UYW262151:UYW262153 VIS262151:VIS262153 VSO262151:VSO262153 WCK262151:WCK262153 WMG262151:WMG262153 WWC262151:WWC262153 U327687:U327689 JQ327687:JQ327689 TM327687:TM327689 ADI327687:ADI327689 ANE327687:ANE327689 AXA327687:AXA327689 BGW327687:BGW327689 BQS327687:BQS327689 CAO327687:CAO327689 CKK327687:CKK327689 CUG327687:CUG327689 DEC327687:DEC327689 DNY327687:DNY327689 DXU327687:DXU327689 EHQ327687:EHQ327689 ERM327687:ERM327689 FBI327687:FBI327689 FLE327687:FLE327689 FVA327687:FVA327689 GEW327687:GEW327689 GOS327687:GOS327689 GYO327687:GYO327689 HIK327687:HIK327689 HSG327687:HSG327689 ICC327687:ICC327689 ILY327687:ILY327689 IVU327687:IVU327689 JFQ327687:JFQ327689 JPM327687:JPM327689 JZI327687:JZI327689 KJE327687:KJE327689 KTA327687:KTA327689 LCW327687:LCW327689 LMS327687:LMS327689 LWO327687:LWO327689 MGK327687:MGK327689 MQG327687:MQG327689 NAC327687:NAC327689 NJY327687:NJY327689 NTU327687:NTU327689 ODQ327687:ODQ327689 ONM327687:ONM327689 OXI327687:OXI327689 PHE327687:PHE327689 PRA327687:PRA327689 QAW327687:QAW327689 QKS327687:QKS327689 QUO327687:QUO327689 REK327687:REK327689 ROG327687:ROG327689 RYC327687:RYC327689 SHY327687:SHY327689 SRU327687:SRU327689 TBQ327687:TBQ327689 TLM327687:TLM327689 TVI327687:TVI327689 UFE327687:UFE327689 UPA327687:UPA327689 UYW327687:UYW327689 VIS327687:VIS327689 VSO327687:VSO327689 WCK327687:WCK327689 WMG327687:WMG327689 WWC327687:WWC327689 U393223:U393225 JQ393223:JQ393225 TM393223:TM393225 ADI393223:ADI393225 ANE393223:ANE393225 AXA393223:AXA393225 BGW393223:BGW393225 BQS393223:BQS393225 CAO393223:CAO393225 CKK393223:CKK393225 CUG393223:CUG393225 DEC393223:DEC393225 DNY393223:DNY393225 DXU393223:DXU393225 EHQ393223:EHQ393225 ERM393223:ERM393225 FBI393223:FBI393225 FLE393223:FLE393225 FVA393223:FVA393225 GEW393223:GEW393225 GOS393223:GOS393225 GYO393223:GYO393225 HIK393223:HIK393225 HSG393223:HSG393225 ICC393223:ICC393225 ILY393223:ILY393225 IVU393223:IVU393225 JFQ393223:JFQ393225 JPM393223:JPM393225 JZI393223:JZI393225 KJE393223:KJE393225 KTA393223:KTA393225 LCW393223:LCW393225 LMS393223:LMS393225 LWO393223:LWO393225 MGK393223:MGK393225 MQG393223:MQG393225 NAC393223:NAC393225 NJY393223:NJY393225 NTU393223:NTU393225 ODQ393223:ODQ393225 ONM393223:ONM393225 OXI393223:OXI393225 PHE393223:PHE393225 PRA393223:PRA393225 QAW393223:QAW393225 QKS393223:QKS393225 QUO393223:QUO393225 REK393223:REK393225 ROG393223:ROG393225 RYC393223:RYC393225 SHY393223:SHY393225 SRU393223:SRU393225 TBQ393223:TBQ393225 TLM393223:TLM393225 TVI393223:TVI393225 UFE393223:UFE393225 UPA393223:UPA393225 UYW393223:UYW393225 VIS393223:VIS393225 VSO393223:VSO393225 WCK393223:WCK393225 WMG393223:WMG393225 WWC393223:WWC393225 U458759:U458761 JQ458759:JQ458761 TM458759:TM458761 ADI458759:ADI458761 ANE458759:ANE458761 AXA458759:AXA458761 BGW458759:BGW458761 BQS458759:BQS458761 CAO458759:CAO458761 CKK458759:CKK458761 CUG458759:CUG458761 DEC458759:DEC458761 DNY458759:DNY458761 DXU458759:DXU458761 EHQ458759:EHQ458761 ERM458759:ERM458761 FBI458759:FBI458761 FLE458759:FLE458761 FVA458759:FVA458761 GEW458759:GEW458761 GOS458759:GOS458761 GYO458759:GYO458761 HIK458759:HIK458761 HSG458759:HSG458761 ICC458759:ICC458761 ILY458759:ILY458761 IVU458759:IVU458761 JFQ458759:JFQ458761 JPM458759:JPM458761 JZI458759:JZI458761 KJE458759:KJE458761 KTA458759:KTA458761 LCW458759:LCW458761 LMS458759:LMS458761 LWO458759:LWO458761 MGK458759:MGK458761 MQG458759:MQG458761 NAC458759:NAC458761 NJY458759:NJY458761 NTU458759:NTU458761 ODQ458759:ODQ458761 ONM458759:ONM458761 OXI458759:OXI458761 PHE458759:PHE458761 PRA458759:PRA458761 QAW458759:QAW458761 QKS458759:QKS458761 QUO458759:QUO458761 REK458759:REK458761 ROG458759:ROG458761 RYC458759:RYC458761 SHY458759:SHY458761 SRU458759:SRU458761 TBQ458759:TBQ458761 TLM458759:TLM458761 TVI458759:TVI458761 UFE458759:UFE458761 UPA458759:UPA458761 UYW458759:UYW458761 VIS458759:VIS458761 VSO458759:VSO458761 WCK458759:WCK458761 WMG458759:WMG458761 WWC458759:WWC458761 U524295:U524297 JQ524295:JQ524297 TM524295:TM524297 ADI524295:ADI524297 ANE524295:ANE524297 AXA524295:AXA524297 BGW524295:BGW524297 BQS524295:BQS524297 CAO524295:CAO524297 CKK524295:CKK524297 CUG524295:CUG524297 DEC524295:DEC524297 DNY524295:DNY524297 DXU524295:DXU524297 EHQ524295:EHQ524297 ERM524295:ERM524297 FBI524295:FBI524297 FLE524295:FLE524297 FVA524295:FVA524297 GEW524295:GEW524297 GOS524295:GOS524297 GYO524295:GYO524297 HIK524295:HIK524297 HSG524295:HSG524297 ICC524295:ICC524297 ILY524295:ILY524297 IVU524295:IVU524297 JFQ524295:JFQ524297 JPM524295:JPM524297 JZI524295:JZI524297 KJE524295:KJE524297 KTA524295:KTA524297 LCW524295:LCW524297 LMS524295:LMS524297 LWO524295:LWO524297 MGK524295:MGK524297 MQG524295:MQG524297 NAC524295:NAC524297 NJY524295:NJY524297 NTU524295:NTU524297 ODQ524295:ODQ524297 ONM524295:ONM524297 OXI524295:OXI524297 PHE524295:PHE524297 PRA524295:PRA524297 QAW524295:QAW524297 QKS524295:QKS524297 QUO524295:QUO524297 REK524295:REK524297 ROG524295:ROG524297 RYC524295:RYC524297 SHY524295:SHY524297 SRU524295:SRU524297 TBQ524295:TBQ524297 TLM524295:TLM524297 TVI524295:TVI524297 UFE524295:UFE524297 UPA524295:UPA524297 UYW524295:UYW524297 VIS524295:VIS524297 VSO524295:VSO524297 WCK524295:WCK524297 WMG524295:WMG524297 WWC524295:WWC524297 U589831:U589833 JQ589831:JQ589833 TM589831:TM589833 ADI589831:ADI589833 ANE589831:ANE589833 AXA589831:AXA589833 BGW589831:BGW589833 BQS589831:BQS589833 CAO589831:CAO589833 CKK589831:CKK589833 CUG589831:CUG589833 DEC589831:DEC589833 DNY589831:DNY589833 DXU589831:DXU589833 EHQ589831:EHQ589833 ERM589831:ERM589833 FBI589831:FBI589833 FLE589831:FLE589833 FVA589831:FVA589833 GEW589831:GEW589833 GOS589831:GOS589833 GYO589831:GYO589833 HIK589831:HIK589833 HSG589831:HSG589833 ICC589831:ICC589833 ILY589831:ILY589833 IVU589831:IVU589833 JFQ589831:JFQ589833 JPM589831:JPM589833 JZI589831:JZI589833 KJE589831:KJE589833 KTA589831:KTA589833 LCW589831:LCW589833 LMS589831:LMS589833 LWO589831:LWO589833 MGK589831:MGK589833 MQG589831:MQG589833 NAC589831:NAC589833 NJY589831:NJY589833 NTU589831:NTU589833 ODQ589831:ODQ589833 ONM589831:ONM589833 OXI589831:OXI589833 PHE589831:PHE589833 PRA589831:PRA589833 QAW589831:QAW589833 QKS589831:QKS589833 QUO589831:QUO589833 REK589831:REK589833 ROG589831:ROG589833 RYC589831:RYC589833 SHY589831:SHY589833 SRU589831:SRU589833 TBQ589831:TBQ589833 TLM589831:TLM589833 TVI589831:TVI589833 UFE589831:UFE589833 UPA589831:UPA589833 UYW589831:UYW589833 VIS589831:VIS589833 VSO589831:VSO589833 WCK589831:WCK589833 WMG589831:WMG589833 WWC589831:WWC589833 U655367:U655369 JQ655367:JQ655369 TM655367:TM655369 ADI655367:ADI655369 ANE655367:ANE655369 AXA655367:AXA655369 BGW655367:BGW655369 BQS655367:BQS655369 CAO655367:CAO655369 CKK655367:CKK655369 CUG655367:CUG655369 DEC655367:DEC655369 DNY655367:DNY655369 DXU655367:DXU655369 EHQ655367:EHQ655369 ERM655367:ERM655369 FBI655367:FBI655369 FLE655367:FLE655369 FVA655367:FVA655369 GEW655367:GEW655369 GOS655367:GOS655369 GYO655367:GYO655369 HIK655367:HIK655369 HSG655367:HSG655369 ICC655367:ICC655369 ILY655367:ILY655369 IVU655367:IVU655369 JFQ655367:JFQ655369 JPM655367:JPM655369 JZI655367:JZI655369 KJE655367:KJE655369 KTA655367:KTA655369 LCW655367:LCW655369 LMS655367:LMS655369 LWO655367:LWO655369 MGK655367:MGK655369 MQG655367:MQG655369 NAC655367:NAC655369 NJY655367:NJY655369 NTU655367:NTU655369 ODQ655367:ODQ655369 ONM655367:ONM655369 OXI655367:OXI655369 PHE655367:PHE655369 PRA655367:PRA655369 QAW655367:QAW655369 QKS655367:QKS655369 QUO655367:QUO655369 REK655367:REK655369 ROG655367:ROG655369 RYC655367:RYC655369 SHY655367:SHY655369 SRU655367:SRU655369 TBQ655367:TBQ655369 TLM655367:TLM655369 TVI655367:TVI655369 UFE655367:UFE655369 UPA655367:UPA655369 UYW655367:UYW655369 VIS655367:VIS655369 VSO655367:VSO655369 WCK655367:WCK655369 WMG655367:WMG655369 WWC655367:WWC655369 U720903:U720905 JQ720903:JQ720905 TM720903:TM720905 ADI720903:ADI720905 ANE720903:ANE720905 AXA720903:AXA720905 BGW720903:BGW720905 BQS720903:BQS720905 CAO720903:CAO720905 CKK720903:CKK720905 CUG720903:CUG720905 DEC720903:DEC720905 DNY720903:DNY720905 DXU720903:DXU720905 EHQ720903:EHQ720905 ERM720903:ERM720905 FBI720903:FBI720905 FLE720903:FLE720905 FVA720903:FVA720905 GEW720903:GEW720905 GOS720903:GOS720905 GYO720903:GYO720905 HIK720903:HIK720905 HSG720903:HSG720905 ICC720903:ICC720905 ILY720903:ILY720905 IVU720903:IVU720905 JFQ720903:JFQ720905 JPM720903:JPM720905 JZI720903:JZI720905 KJE720903:KJE720905 KTA720903:KTA720905 LCW720903:LCW720905 LMS720903:LMS720905 LWO720903:LWO720905 MGK720903:MGK720905 MQG720903:MQG720905 NAC720903:NAC720905 NJY720903:NJY720905 NTU720903:NTU720905 ODQ720903:ODQ720905 ONM720903:ONM720905 OXI720903:OXI720905 PHE720903:PHE720905 PRA720903:PRA720905 QAW720903:QAW720905 QKS720903:QKS720905 QUO720903:QUO720905 REK720903:REK720905 ROG720903:ROG720905 RYC720903:RYC720905 SHY720903:SHY720905 SRU720903:SRU720905 TBQ720903:TBQ720905 TLM720903:TLM720905 TVI720903:TVI720905 UFE720903:UFE720905 UPA720903:UPA720905 UYW720903:UYW720905 VIS720903:VIS720905 VSO720903:VSO720905 WCK720903:WCK720905 WMG720903:WMG720905 WWC720903:WWC720905 U786439:U786441 JQ786439:JQ786441 TM786439:TM786441 ADI786439:ADI786441 ANE786439:ANE786441 AXA786439:AXA786441 BGW786439:BGW786441 BQS786439:BQS786441 CAO786439:CAO786441 CKK786439:CKK786441 CUG786439:CUG786441 DEC786439:DEC786441 DNY786439:DNY786441 DXU786439:DXU786441 EHQ786439:EHQ786441 ERM786439:ERM786441 FBI786439:FBI786441 FLE786439:FLE786441 FVA786439:FVA786441 GEW786439:GEW786441 GOS786439:GOS786441 GYO786439:GYO786441 HIK786439:HIK786441 HSG786439:HSG786441 ICC786439:ICC786441 ILY786439:ILY786441 IVU786439:IVU786441 JFQ786439:JFQ786441 JPM786439:JPM786441 JZI786439:JZI786441 KJE786439:KJE786441 KTA786439:KTA786441 LCW786439:LCW786441 LMS786439:LMS786441 LWO786439:LWO786441 MGK786439:MGK786441 MQG786439:MQG786441 NAC786439:NAC786441 NJY786439:NJY786441 NTU786439:NTU786441 ODQ786439:ODQ786441 ONM786439:ONM786441 OXI786439:OXI786441 PHE786439:PHE786441 PRA786439:PRA786441 QAW786439:QAW786441 QKS786439:QKS786441 QUO786439:QUO786441 REK786439:REK786441 ROG786439:ROG786441 RYC786439:RYC786441 SHY786439:SHY786441 SRU786439:SRU786441 TBQ786439:TBQ786441 TLM786439:TLM786441 TVI786439:TVI786441 UFE786439:UFE786441 UPA786439:UPA786441 UYW786439:UYW786441 VIS786439:VIS786441 VSO786439:VSO786441 WCK786439:WCK786441 WMG786439:WMG786441 WWC786439:WWC786441 U851975:U851977 JQ851975:JQ851977 TM851975:TM851977 ADI851975:ADI851977 ANE851975:ANE851977 AXA851975:AXA851977 BGW851975:BGW851977 BQS851975:BQS851977 CAO851975:CAO851977 CKK851975:CKK851977 CUG851975:CUG851977 DEC851975:DEC851977 DNY851975:DNY851977 DXU851975:DXU851977 EHQ851975:EHQ851977 ERM851975:ERM851977 FBI851975:FBI851977 FLE851975:FLE851977 FVA851975:FVA851977 GEW851975:GEW851977 GOS851975:GOS851977 GYO851975:GYO851977 HIK851975:HIK851977 HSG851975:HSG851977 ICC851975:ICC851977 ILY851975:ILY851977 IVU851975:IVU851977 JFQ851975:JFQ851977 JPM851975:JPM851977 JZI851975:JZI851977 KJE851975:KJE851977 KTA851975:KTA851977 LCW851975:LCW851977 LMS851975:LMS851977 LWO851975:LWO851977 MGK851975:MGK851977 MQG851975:MQG851977 NAC851975:NAC851977 NJY851975:NJY851977 NTU851975:NTU851977 ODQ851975:ODQ851977 ONM851975:ONM851977 OXI851975:OXI851977 PHE851975:PHE851977 PRA851975:PRA851977 QAW851975:QAW851977 QKS851975:QKS851977 QUO851975:QUO851977 REK851975:REK851977 ROG851975:ROG851977 RYC851975:RYC851977 SHY851975:SHY851977 SRU851975:SRU851977 TBQ851975:TBQ851977 TLM851975:TLM851977 TVI851975:TVI851977 UFE851975:UFE851977 UPA851975:UPA851977 UYW851975:UYW851977 VIS851975:VIS851977 VSO851975:VSO851977 WCK851975:WCK851977 WMG851975:WMG851977 WWC851975:WWC851977 U917511:U917513 JQ917511:JQ917513 TM917511:TM917513 ADI917511:ADI917513 ANE917511:ANE917513 AXA917511:AXA917513 BGW917511:BGW917513 BQS917511:BQS917513 CAO917511:CAO917513 CKK917511:CKK917513 CUG917511:CUG917513 DEC917511:DEC917513 DNY917511:DNY917513 DXU917511:DXU917513 EHQ917511:EHQ917513 ERM917511:ERM917513 FBI917511:FBI917513 FLE917511:FLE917513 FVA917511:FVA917513 GEW917511:GEW917513 GOS917511:GOS917513 GYO917511:GYO917513 HIK917511:HIK917513 HSG917511:HSG917513 ICC917511:ICC917513 ILY917511:ILY917513 IVU917511:IVU917513 JFQ917511:JFQ917513 JPM917511:JPM917513 JZI917511:JZI917513 KJE917511:KJE917513 KTA917511:KTA917513 LCW917511:LCW917513 LMS917511:LMS917513 LWO917511:LWO917513 MGK917511:MGK917513 MQG917511:MQG917513 NAC917511:NAC917513 NJY917511:NJY917513 NTU917511:NTU917513 ODQ917511:ODQ917513 ONM917511:ONM917513 OXI917511:OXI917513 PHE917511:PHE917513 PRA917511:PRA917513 QAW917511:QAW917513 QKS917511:QKS917513 QUO917511:QUO917513 REK917511:REK917513 ROG917511:ROG917513 RYC917511:RYC917513 SHY917511:SHY917513 SRU917511:SRU917513 TBQ917511:TBQ917513 TLM917511:TLM917513 TVI917511:TVI917513 UFE917511:UFE917513 UPA917511:UPA917513 UYW917511:UYW917513 VIS917511:VIS917513 VSO917511:VSO917513 WCK917511:WCK917513 WMG917511:WMG917513 WWC917511:WWC917513 U983047:U983049 JQ983047:JQ983049 TM983047:TM983049 ADI983047:ADI983049 ANE983047:ANE983049 AXA983047:AXA983049 BGW983047:BGW983049 BQS983047:BQS983049 CAO983047:CAO983049 CKK983047:CKK983049 CUG983047:CUG983049 DEC983047:DEC983049 DNY983047:DNY983049 DXU983047:DXU983049 EHQ983047:EHQ983049 ERM983047:ERM983049 FBI983047:FBI983049 FLE983047:FLE983049 FVA983047:FVA983049 GEW983047:GEW983049 GOS983047:GOS983049 GYO983047:GYO983049 HIK983047:HIK983049 HSG983047:HSG983049 ICC983047:ICC983049 ILY983047:ILY983049 IVU983047:IVU983049 JFQ983047:JFQ983049 JPM983047:JPM983049 JZI983047:JZI983049 KJE983047:KJE983049 KTA983047:KTA983049 LCW983047:LCW983049 LMS983047:LMS983049 LWO983047:LWO983049 MGK983047:MGK983049 MQG983047:MQG983049 NAC983047:NAC983049 NJY983047:NJY983049 NTU983047:NTU983049 ODQ983047:ODQ983049 ONM983047:ONM983049 OXI983047:OXI983049 PHE983047:PHE983049 PRA983047:PRA983049 QAW983047:QAW983049 QKS983047:QKS983049 QUO983047:QUO983049 REK983047:REK983049 ROG983047:ROG983049 RYC983047:RYC983049 SHY983047:SHY983049 SRU983047:SRU983049 TBQ983047:TBQ983049 TLM983047:TLM983049 TVI983047:TVI983049 UFE983047:UFE983049 UPA983047:UPA983049 UYW983047:UYW983049 VIS983047:VIS983049 VSO983047:VSO983049 WCK983047:WCK983049 WMG983047:WMG983049 WWC983047:WWC983049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M65558:M65559 JI65558:JI65559 TE65558:TE65559 ADA65558:ADA65559 AMW65558:AMW65559 AWS65558:AWS65559 BGO65558:BGO65559 BQK65558:BQK65559 CAG65558:CAG65559 CKC65558:CKC65559 CTY65558:CTY65559 DDU65558:DDU65559 DNQ65558:DNQ65559 DXM65558:DXM65559 EHI65558:EHI65559 ERE65558:ERE65559 FBA65558:FBA65559 FKW65558:FKW65559 FUS65558:FUS65559 GEO65558:GEO65559 GOK65558:GOK65559 GYG65558:GYG65559 HIC65558:HIC65559 HRY65558:HRY65559 IBU65558:IBU65559 ILQ65558:ILQ65559 IVM65558:IVM65559 JFI65558:JFI65559 JPE65558:JPE65559 JZA65558:JZA65559 KIW65558:KIW65559 KSS65558:KSS65559 LCO65558:LCO65559 LMK65558:LMK65559 LWG65558:LWG65559 MGC65558:MGC65559 MPY65558:MPY65559 MZU65558:MZU65559 NJQ65558:NJQ65559 NTM65558:NTM65559 ODI65558:ODI65559 ONE65558:ONE65559 OXA65558:OXA65559 PGW65558:PGW65559 PQS65558:PQS65559 QAO65558:QAO65559 QKK65558:QKK65559 QUG65558:QUG65559 REC65558:REC65559 RNY65558:RNY65559 RXU65558:RXU65559 SHQ65558:SHQ65559 SRM65558:SRM65559 TBI65558:TBI65559 TLE65558:TLE65559 TVA65558:TVA65559 UEW65558:UEW65559 UOS65558:UOS65559 UYO65558:UYO65559 VIK65558:VIK65559 VSG65558:VSG65559 WCC65558:WCC65559 WLY65558:WLY65559 WVU65558:WVU65559 M131094:M131095 JI131094:JI131095 TE131094:TE131095 ADA131094:ADA131095 AMW131094:AMW131095 AWS131094:AWS131095 BGO131094:BGO131095 BQK131094:BQK131095 CAG131094:CAG131095 CKC131094:CKC131095 CTY131094:CTY131095 DDU131094:DDU131095 DNQ131094:DNQ131095 DXM131094:DXM131095 EHI131094:EHI131095 ERE131094:ERE131095 FBA131094:FBA131095 FKW131094:FKW131095 FUS131094:FUS131095 GEO131094:GEO131095 GOK131094:GOK131095 GYG131094:GYG131095 HIC131094:HIC131095 HRY131094:HRY131095 IBU131094:IBU131095 ILQ131094:ILQ131095 IVM131094:IVM131095 JFI131094:JFI131095 JPE131094:JPE131095 JZA131094:JZA131095 KIW131094:KIW131095 KSS131094:KSS131095 LCO131094:LCO131095 LMK131094:LMK131095 LWG131094:LWG131095 MGC131094:MGC131095 MPY131094:MPY131095 MZU131094:MZU131095 NJQ131094:NJQ131095 NTM131094:NTM131095 ODI131094:ODI131095 ONE131094:ONE131095 OXA131094:OXA131095 PGW131094:PGW131095 PQS131094:PQS131095 QAO131094:QAO131095 QKK131094:QKK131095 QUG131094:QUG131095 REC131094:REC131095 RNY131094:RNY131095 RXU131094:RXU131095 SHQ131094:SHQ131095 SRM131094:SRM131095 TBI131094:TBI131095 TLE131094:TLE131095 TVA131094:TVA131095 UEW131094:UEW131095 UOS131094:UOS131095 UYO131094:UYO131095 VIK131094:VIK131095 VSG131094:VSG131095 WCC131094:WCC131095 WLY131094:WLY131095 WVU131094:WVU131095 M196630:M196631 JI196630:JI196631 TE196630:TE196631 ADA196630:ADA196631 AMW196630:AMW196631 AWS196630:AWS196631 BGO196630:BGO196631 BQK196630:BQK196631 CAG196630:CAG196631 CKC196630:CKC196631 CTY196630:CTY196631 DDU196630:DDU196631 DNQ196630:DNQ196631 DXM196630:DXM196631 EHI196630:EHI196631 ERE196630:ERE196631 FBA196630:FBA196631 FKW196630:FKW196631 FUS196630:FUS196631 GEO196630:GEO196631 GOK196630:GOK196631 GYG196630:GYG196631 HIC196630:HIC196631 HRY196630:HRY196631 IBU196630:IBU196631 ILQ196630:ILQ196631 IVM196630:IVM196631 JFI196630:JFI196631 JPE196630:JPE196631 JZA196630:JZA196631 KIW196630:KIW196631 KSS196630:KSS196631 LCO196630:LCO196631 LMK196630:LMK196631 LWG196630:LWG196631 MGC196630:MGC196631 MPY196630:MPY196631 MZU196630:MZU196631 NJQ196630:NJQ196631 NTM196630:NTM196631 ODI196630:ODI196631 ONE196630:ONE196631 OXA196630:OXA196631 PGW196630:PGW196631 PQS196630:PQS196631 QAO196630:QAO196631 QKK196630:QKK196631 QUG196630:QUG196631 REC196630:REC196631 RNY196630:RNY196631 RXU196630:RXU196631 SHQ196630:SHQ196631 SRM196630:SRM196631 TBI196630:TBI196631 TLE196630:TLE196631 TVA196630:TVA196631 UEW196630:UEW196631 UOS196630:UOS196631 UYO196630:UYO196631 VIK196630:VIK196631 VSG196630:VSG196631 WCC196630:WCC196631 WLY196630:WLY196631 WVU196630:WVU196631 M262166:M262167 JI262166:JI262167 TE262166:TE262167 ADA262166:ADA262167 AMW262166:AMW262167 AWS262166:AWS262167 BGO262166:BGO262167 BQK262166:BQK262167 CAG262166:CAG262167 CKC262166:CKC262167 CTY262166:CTY262167 DDU262166:DDU262167 DNQ262166:DNQ262167 DXM262166:DXM262167 EHI262166:EHI262167 ERE262166:ERE262167 FBA262166:FBA262167 FKW262166:FKW262167 FUS262166:FUS262167 GEO262166:GEO262167 GOK262166:GOK262167 GYG262166:GYG262167 HIC262166:HIC262167 HRY262166:HRY262167 IBU262166:IBU262167 ILQ262166:ILQ262167 IVM262166:IVM262167 JFI262166:JFI262167 JPE262166:JPE262167 JZA262166:JZA262167 KIW262166:KIW262167 KSS262166:KSS262167 LCO262166:LCO262167 LMK262166:LMK262167 LWG262166:LWG262167 MGC262166:MGC262167 MPY262166:MPY262167 MZU262166:MZU262167 NJQ262166:NJQ262167 NTM262166:NTM262167 ODI262166:ODI262167 ONE262166:ONE262167 OXA262166:OXA262167 PGW262166:PGW262167 PQS262166:PQS262167 QAO262166:QAO262167 QKK262166:QKK262167 QUG262166:QUG262167 REC262166:REC262167 RNY262166:RNY262167 RXU262166:RXU262167 SHQ262166:SHQ262167 SRM262166:SRM262167 TBI262166:TBI262167 TLE262166:TLE262167 TVA262166:TVA262167 UEW262166:UEW262167 UOS262166:UOS262167 UYO262166:UYO262167 VIK262166:VIK262167 VSG262166:VSG262167 WCC262166:WCC262167 WLY262166:WLY262167 WVU262166:WVU262167 M327702:M327703 JI327702:JI327703 TE327702:TE327703 ADA327702:ADA327703 AMW327702:AMW327703 AWS327702:AWS327703 BGO327702:BGO327703 BQK327702:BQK327703 CAG327702:CAG327703 CKC327702:CKC327703 CTY327702:CTY327703 DDU327702:DDU327703 DNQ327702:DNQ327703 DXM327702:DXM327703 EHI327702:EHI327703 ERE327702:ERE327703 FBA327702:FBA327703 FKW327702:FKW327703 FUS327702:FUS327703 GEO327702:GEO327703 GOK327702:GOK327703 GYG327702:GYG327703 HIC327702:HIC327703 HRY327702:HRY327703 IBU327702:IBU327703 ILQ327702:ILQ327703 IVM327702:IVM327703 JFI327702:JFI327703 JPE327702:JPE327703 JZA327702:JZA327703 KIW327702:KIW327703 KSS327702:KSS327703 LCO327702:LCO327703 LMK327702:LMK327703 LWG327702:LWG327703 MGC327702:MGC327703 MPY327702:MPY327703 MZU327702:MZU327703 NJQ327702:NJQ327703 NTM327702:NTM327703 ODI327702:ODI327703 ONE327702:ONE327703 OXA327702:OXA327703 PGW327702:PGW327703 PQS327702:PQS327703 QAO327702:QAO327703 QKK327702:QKK327703 QUG327702:QUG327703 REC327702:REC327703 RNY327702:RNY327703 RXU327702:RXU327703 SHQ327702:SHQ327703 SRM327702:SRM327703 TBI327702:TBI327703 TLE327702:TLE327703 TVA327702:TVA327703 UEW327702:UEW327703 UOS327702:UOS327703 UYO327702:UYO327703 VIK327702:VIK327703 VSG327702:VSG327703 WCC327702:WCC327703 WLY327702:WLY327703 WVU327702:WVU327703 M393238:M393239 JI393238:JI393239 TE393238:TE393239 ADA393238:ADA393239 AMW393238:AMW393239 AWS393238:AWS393239 BGO393238:BGO393239 BQK393238:BQK393239 CAG393238:CAG393239 CKC393238:CKC393239 CTY393238:CTY393239 DDU393238:DDU393239 DNQ393238:DNQ393239 DXM393238:DXM393239 EHI393238:EHI393239 ERE393238:ERE393239 FBA393238:FBA393239 FKW393238:FKW393239 FUS393238:FUS393239 GEO393238:GEO393239 GOK393238:GOK393239 GYG393238:GYG393239 HIC393238:HIC393239 HRY393238:HRY393239 IBU393238:IBU393239 ILQ393238:ILQ393239 IVM393238:IVM393239 JFI393238:JFI393239 JPE393238:JPE393239 JZA393238:JZA393239 KIW393238:KIW393239 KSS393238:KSS393239 LCO393238:LCO393239 LMK393238:LMK393239 LWG393238:LWG393239 MGC393238:MGC393239 MPY393238:MPY393239 MZU393238:MZU393239 NJQ393238:NJQ393239 NTM393238:NTM393239 ODI393238:ODI393239 ONE393238:ONE393239 OXA393238:OXA393239 PGW393238:PGW393239 PQS393238:PQS393239 QAO393238:QAO393239 QKK393238:QKK393239 QUG393238:QUG393239 REC393238:REC393239 RNY393238:RNY393239 RXU393238:RXU393239 SHQ393238:SHQ393239 SRM393238:SRM393239 TBI393238:TBI393239 TLE393238:TLE393239 TVA393238:TVA393239 UEW393238:UEW393239 UOS393238:UOS393239 UYO393238:UYO393239 VIK393238:VIK393239 VSG393238:VSG393239 WCC393238:WCC393239 WLY393238:WLY393239 WVU393238:WVU393239 M458774:M458775 JI458774:JI458775 TE458774:TE458775 ADA458774:ADA458775 AMW458774:AMW458775 AWS458774:AWS458775 BGO458774:BGO458775 BQK458774:BQK458775 CAG458774:CAG458775 CKC458774:CKC458775 CTY458774:CTY458775 DDU458774:DDU458775 DNQ458774:DNQ458775 DXM458774:DXM458775 EHI458774:EHI458775 ERE458774:ERE458775 FBA458774:FBA458775 FKW458774:FKW458775 FUS458774:FUS458775 GEO458774:GEO458775 GOK458774:GOK458775 GYG458774:GYG458775 HIC458774:HIC458775 HRY458774:HRY458775 IBU458774:IBU458775 ILQ458774:ILQ458775 IVM458774:IVM458775 JFI458774:JFI458775 JPE458774:JPE458775 JZA458774:JZA458775 KIW458774:KIW458775 KSS458774:KSS458775 LCO458774:LCO458775 LMK458774:LMK458775 LWG458774:LWG458775 MGC458774:MGC458775 MPY458774:MPY458775 MZU458774:MZU458775 NJQ458774:NJQ458775 NTM458774:NTM458775 ODI458774:ODI458775 ONE458774:ONE458775 OXA458774:OXA458775 PGW458774:PGW458775 PQS458774:PQS458775 QAO458774:QAO458775 QKK458774:QKK458775 QUG458774:QUG458775 REC458774:REC458775 RNY458774:RNY458775 RXU458774:RXU458775 SHQ458774:SHQ458775 SRM458774:SRM458775 TBI458774:TBI458775 TLE458774:TLE458775 TVA458774:TVA458775 UEW458774:UEW458775 UOS458774:UOS458775 UYO458774:UYO458775 VIK458774:VIK458775 VSG458774:VSG458775 WCC458774:WCC458775 WLY458774:WLY458775 WVU458774:WVU458775 M524310:M524311 JI524310:JI524311 TE524310:TE524311 ADA524310:ADA524311 AMW524310:AMW524311 AWS524310:AWS524311 BGO524310:BGO524311 BQK524310:BQK524311 CAG524310:CAG524311 CKC524310:CKC524311 CTY524310:CTY524311 DDU524310:DDU524311 DNQ524310:DNQ524311 DXM524310:DXM524311 EHI524310:EHI524311 ERE524310:ERE524311 FBA524310:FBA524311 FKW524310:FKW524311 FUS524310:FUS524311 GEO524310:GEO524311 GOK524310:GOK524311 GYG524310:GYG524311 HIC524310:HIC524311 HRY524310:HRY524311 IBU524310:IBU524311 ILQ524310:ILQ524311 IVM524310:IVM524311 JFI524310:JFI524311 JPE524310:JPE524311 JZA524310:JZA524311 KIW524310:KIW524311 KSS524310:KSS524311 LCO524310:LCO524311 LMK524310:LMK524311 LWG524310:LWG524311 MGC524310:MGC524311 MPY524310:MPY524311 MZU524310:MZU524311 NJQ524310:NJQ524311 NTM524310:NTM524311 ODI524310:ODI524311 ONE524310:ONE524311 OXA524310:OXA524311 PGW524310:PGW524311 PQS524310:PQS524311 QAO524310:QAO524311 QKK524310:QKK524311 QUG524310:QUG524311 REC524310:REC524311 RNY524310:RNY524311 RXU524310:RXU524311 SHQ524310:SHQ524311 SRM524310:SRM524311 TBI524310:TBI524311 TLE524310:TLE524311 TVA524310:TVA524311 UEW524310:UEW524311 UOS524310:UOS524311 UYO524310:UYO524311 VIK524310:VIK524311 VSG524310:VSG524311 WCC524310:WCC524311 WLY524310:WLY524311 WVU524310:WVU524311 M589846:M589847 JI589846:JI589847 TE589846:TE589847 ADA589846:ADA589847 AMW589846:AMW589847 AWS589846:AWS589847 BGO589846:BGO589847 BQK589846:BQK589847 CAG589846:CAG589847 CKC589846:CKC589847 CTY589846:CTY589847 DDU589846:DDU589847 DNQ589846:DNQ589847 DXM589846:DXM589847 EHI589846:EHI589847 ERE589846:ERE589847 FBA589846:FBA589847 FKW589846:FKW589847 FUS589846:FUS589847 GEO589846:GEO589847 GOK589846:GOK589847 GYG589846:GYG589847 HIC589846:HIC589847 HRY589846:HRY589847 IBU589846:IBU589847 ILQ589846:ILQ589847 IVM589846:IVM589847 JFI589846:JFI589847 JPE589846:JPE589847 JZA589846:JZA589847 KIW589846:KIW589847 KSS589846:KSS589847 LCO589846:LCO589847 LMK589846:LMK589847 LWG589846:LWG589847 MGC589846:MGC589847 MPY589846:MPY589847 MZU589846:MZU589847 NJQ589846:NJQ589847 NTM589846:NTM589847 ODI589846:ODI589847 ONE589846:ONE589847 OXA589846:OXA589847 PGW589846:PGW589847 PQS589846:PQS589847 QAO589846:QAO589847 QKK589846:QKK589847 QUG589846:QUG589847 REC589846:REC589847 RNY589846:RNY589847 RXU589846:RXU589847 SHQ589846:SHQ589847 SRM589846:SRM589847 TBI589846:TBI589847 TLE589846:TLE589847 TVA589846:TVA589847 UEW589846:UEW589847 UOS589846:UOS589847 UYO589846:UYO589847 VIK589846:VIK589847 VSG589846:VSG589847 WCC589846:WCC589847 WLY589846:WLY589847 WVU589846:WVU589847 M655382:M655383 JI655382:JI655383 TE655382:TE655383 ADA655382:ADA655383 AMW655382:AMW655383 AWS655382:AWS655383 BGO655382:BGO655383 BQK655382:BQK655383 CAG655382:CAG655383 CKC655382:CKC655383 CTY655382:CTY655383 DDU655382:DDU655383 DNQ655382:DNQ655383 DXM655382:DXM655383 EHI655382:EHI655383 ERE655382:ERE655383 FBA655382:FBA655383 FKW655382:FKW655383 FUS655382:FUS655383 GEO655382:GEO655383 GOK655382:GOK655383 GYG655382:GYG655383 HIC655382:HIC655383 HRY655382:HRY655383 IBU655382:IBU655383 ILQ655382:ILQ655383 IVM655382:IVM655383 JFI655382:JFI655383 JPE655382:JPE655383 JZA655382:JZA655383 KIW655382:KIW655383 KSS655382:KSS655383 LCO655382:LCO655383 LMK655382:LMK655383 LWG655382:LWG655383 MGC655382:MGC655383 MPY655382:MPY655383 MZU655382:MZU655383 NJQ655382:NJQ655383 NTM655382:NTM655383 ODI655382:ODI655383 ONE655382:ONE655383 OXA655382:OXA655383 PGW655382:PGW655383 PQS655382:PQS655383 QAO655382:QAO655383 QKK655382:QKK655383 QUG655382:QUG655383 REC655382:REC655383 RNY655382:RNY655383 RXU655382:RXU655383 SHQ655382:SHQ655383 SRM655382:SRM655383 TBI655382:TBI655383 TLE655382:TLE655383 TVA655382:TVA655383 UEW655382:UEW655383 UOS655382:UOS655383 UYO655382:UYO655383 VIK655382:VIK655383 VSG655382:VSG655383 WCC655382:WCC655383 WLY655382:WLY655383 WVU655382:WVU655383 M720918:M720919 JI720918:JI720919 TE720918:TE720919 ADA720918:ADA720919 AMW720918:AMW720919 AWS720918:AWS720919 BGO720918:BGO720919 BQK720918:BQK720919 CAG720918:CAG720919 CKC720918:CKC720919 CTY720918:CTY720919 DDU720918:DDU720919 DNQ720918:DNQ720919 DXM720918:DXM720919 EHI720918:EHI720919 ERE720918:ERE720919 FBA720918:FBA720919 FKW720918:FKW720919 FUS720918:FUS720919 GEO720918:GEO720919 GOK720918:GOK720919 GYG720918:GYG720919 HIC720918:HIC720919 HRY720918:HRY720919 IBU720918:IBU720919 ILQ720918:ILQ720919 IVM720918:IVM720919 JFI720918:JFI720919 JPE720918:JPE720919 JZA720918:JZA720919 KIW720918:KIW720919 KSS720918:KSS720919 LCO720918:LCO720919 LMK720918:LMK720919 LWG720918:LWG720919 MGC720918:MGC720919 MPY720918:MPY720919 MZU720918:MZU720919 NJQ720918:NJQ720919 NTM720918:NTM720919 ODI720918:ODI720919 ONE720918:ONE720919 OXA720918:OXA720919 PGW720918:PGW720919 PQS720918:PQS720919 QAO720918:QAO720919 QKK720918:QKK720919 QUG720918:QUG720919 REC720918:REC720919 RNY720918:RNY720919 RXU720918:RXU720919 SHQ720918:SHQ720919 SRM720918:SRM720919 TBI720918:TBI720919 TLE720918:TLE720919 TVA720918:TVA720919 UEW720918:UEW720919 UOS720918:UOS720919 UYO720918:UYO720919 VIK720918:VIK720919 VSG720918:VSG720919 WCC720918:WCC720919 WLY720918:WLY720919 WVU720918:WVU720919 M786454:M786455 JI786454:JI786455 TE786454:TE786455 ADA786454:ADA786455 AMW786454:AMW786455 AWS786454:AWS786455 BGO786454:BGO786455 BQK786454:BQK786455 CAG786454:CAG786455 CKC786454:CKC786455 CTY786454:CTY786455 DDU786454:DDU786455 DNQ786454:DNQ786455 DXM786454:DXM786455 EHI786454:EHI786455 ERE786454:ERE786455 FBA786454:FBA786455 FKW786454:FKW786455 FUS786454:FUS786455 GEO786454:GEO786455 GOK786454:GOK786455 GYG786454:GYG786455 HIC786454:HIC786455 HRY786454:HRY786455 IBU786454:IBU786455 ILQ786454:ILQ786455 IVM786454:IVM786455 JFI786454:JFI786455 JPE786454:JPE786455 JZA786454:JZA786455 KIW786454:KIW786455 KSS786454:KSS786455 LCO786454:LCO786455 LMK786454:LMK786455 LWG786454:LWG786455 MGC786454:MGC786455 MPY786454:MPY786455 MZU786454:MZU786455 NJQ786454:NJQ786455 NTM786454:NTM786455 ODI786454:ODI786455 ONE786454:ONE786455 OXA786454:OXA786455 PGW786454:PGW786455 PQS786454:PQS786455 QAO786454:QAO786455 QKK786454:QKK786455 QUG786454:QUG786455 REC786454:REC786455 RNY786454:RNY786455 RXU786454:RXU786455 SHQ786454:SHQ786455 SRM786454:SRM786455 TBI786454:TBI786455 TLE786454:TLE786455 TVA786454:TVA786455 UEW786454:UEW786455 UOS786454:UOS786455 UYO786454:UYO786455 VIK786454:VIK786455 VSG786454:VSG786455 WCC786454:WCC786455 WLY786454:WLY786455 WVU786454:WVU786455 M851990:M851991 JI851990:JI851991 TE851990:TE851991 ADA851990:ADA851991 AMW851990:AMW851991 AWS851990:AWS851991 BGO851990:BGO851991 BQK851990:BQK851991 CAG851990:CAG851991 CKC851990:CKC851991 CTY851990:CTY851991 DDU851990:DDU851991 DNQ851990:DNQ851991 DXM851990:DXM851991 EHI851990:EHI851991 ERE851990:ERE851991 FBA851990:FBA851991 FKW851990:FKW851991 FUS851990:FUS851991 GEO851990:GEO851991 GOK851990:GOK851991 GYG851990:GYG851991 HIC851990:HIC851991 HRY851990:HRY851991 IBU851990:IBU851991 ILQ851990:ILQ851991 IVM851990:IVM851991 JFI851990:JFI851991 JPE851990:JPE851991 JZA851990:JZA851991 KIW851990:KIW851991 KSS851990:KSS851991 LCO851990:LCO851991 LMK851990:LMK851991 LWG851990:LWG851991 MGC851990:MGC851991 MPY851990:MPY851991 MZU851990:MZU851991 NJQ851990:NJQ851991 NTM851990:NTM851991 ODI851990:ODI851991 ONE851990:ONE851991 OXA851990:OXA851991 PGW851990:PGW851991 PQS851990:PQS851991 QAO851990:QAO851991 QKK851990:QKK851991 QUG851990:QUG851991 REC851990:REC851991 RNY851990:RNY851991 RXU851990:RXU851991 SHQ851990:SHQ851991 SRM851990:SRM851991 TBI851990:TBI851991 TLE851990:TLE851991 TVA851990:TVA851991 UEW851990:UEW851991 UOS851990:UOS851991 UYO851990:UYO851991 VIK851990:VIK851991 VSG851990:VSG851991 WCC851990:WCC851991 WLY851990:WLY851991 WVU851990:WVU851991 M917526:M917527 JI917526:JI917527 TE917526:TE917527 ADA917526:ADA917527 AMW917526:AMW917527 AWS917526:AWS917527 BGO917526:BGO917527 BQK917526:BQK917527 CAG917526:CAG917527 CKC917526:CKC917527 CTY917526:CTY917527 DDU917526:DDU917527 DNQ917526:DNQ917527 DXM917526:DXM917527 EHI917526:EHI917527 ERE917526:ERE917527 FBA917526:FBA917527 FKW917526:FKW917527 FUS917526:FUS917527 GEO917526:GEO917527 GOK917526:GOK917527 GYG917526:GYG917527 HIC917526:HIC917527 HRY917526:HRY917527 IBU917526:IBU917527 ILQ917526:ILQ917527 IVM917526:IVM917527 JFI917526:JFI917527 JPE917526:JPE917527 JZA917526:JZA917527 KIW917526:KIW917527 KSS917526:KSS917527 LCO917526:LCO917527 LMK917526:LMK917527 LWG917526:LWG917527 MGC917526:MGC917527 MPY917526:MPY917527 MZU917526:MZU917527 NJQ917526:NJQ917527 NTM917526:NTM917527 ODI917526:ODI917527 ONE917526:ONE917527 OXA917526:OXA917527 PGW917526:PGW917527 PQS917526:PQS917527 QAO917526:QAO917527 QKK917526:QKK917527 QUG917526:QUG917527 REC917526:REC917527 RNY917526:RNY917527 RXU917526:RXU917527 SHQ917526:SHQ917527 SRM917526:SRM917527 TBI917526:TBI917527 TLE917526:TLE917527 TVA917526:TVA917527 UEW917526:UEW917527 UOS917526:UOS917527 UYO917526:UYO917527 VIK917526:VIK917527 VSG917526:VSG917527 WCC917526:WCC917527 WLY917526:WLY917527 WVU917526:WVU917527 M983062:M983063 JI983062:JI983063 TE983062:TE983063 ADA983062:ADA983063 AMW983062:AMW983063 AWS983062:AWS983063 BGO983062:BGO983063 BQK983062:BQK983063 CAG983062:CAG983063 CKC983062:CKC983063 CTY983062:CTY983063 DDU983062:DDU983063 DNQ983062:DNQ983063 DXM983062:DXM983063 EHI983062:EHI983063 ERE983062:ERE983063 FBA983062:FBA983063 FKW983062:FKW983063 FUS983062:FUS983063 GEO983062:GEO983063 GOK983062:GOK983063 GYG983062:GYG983063 HIC983062:HIC983063 HRY983062:HRY983063 IBU983062:IBU983063 ILQ983062:ILQ983063 IVM983062:IVM983063 JFI983062:JFI983063 JPE983062:JPE983063 JZA983062:JZA983063 KIW983062:KIW983063 KSS983062:KSS983063 LCO983062:LCO983063 LMK983062:LMK983063 LWG983062:LWG983063 MGC983062:MGC983063 MPY983062:MPY983063 MZU983062:MZU983063 NJQ983062:NJQ983063 NTM983062:NTM983063 ODI983062:ODI983063 ONE983062:ONE983063 OXA983062:OXA983063 PGW983062:PGW983063 PQS983062:PQS983063 QAO983062:QAO983063 QKK983062:QKK983063 QUG983062:QUG983063 REC983062:REC983063 RNY983062:RNY983063 RXU983062:RXU983063 SHQ983062:SHQ983063 SRM983062:SRM983063 TBI983062:TBI983063 TLE983062:TLE983063 TVA983062:TVA983063 UEW983062:UEW983063 UOS983062:UOS983063 UYO983062:UYO983063 VIK983062:VIK983063 VSG983062:VSG983063 WCC983062:WCC983063 WLY983062:WLY983063 WVU983062:WVU983063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W65558:W65559 JS65558:JS65559 TO65558:TO65559 ADK65558:ADK65559 ANG65558:ANG65559 AXC65558:AXC65559 BGY65558:BGY65559 BQU65558:BQU65559 CAQ65558:CAQ65559 CKM65558:CKM65559 CUI65558:CUI65559 DEE65558:DEE65559 DOA65558:DOA65559 DXW65558:DXW65559 EHS65558:EHS65559 ERO65558:ERO65559 FBK65558:FBK65559 FLG65558:FLG65559 FVC65558:FVC65559 GEY65558:GEY65559 GOU65558:GOU65559 GYQ65558:GYQ65559 HIM65558:HIM65559 HSI65558:HSI65559 ICE65558:ICE65559 IMA65558:IMA65559 IVW65558:IVW65559 JFS65558:JFS65559 JPO65558:JPO65559 JZK65558:JZK65559 KJG65558:KJG65559 KTC65558:KTC65559 LCY65558:LCY65559 LMU65558:LMU65559 LWQ65558:LWQ65559 MGM65558:MGM65559 MQI65558:MQI65559 NAE65558:NAE65559 NKA65558:NKA65559 NTW65558:NTW65559 ODS65558:ODS65559 ONO65558:ONO65559 OXK65558:OXK65559 PHG65558:PHG65559 PRC65558:PRC65559 QAY65558:QAY65559 QKU65558:QKU65559 QUQ65558:QUQ65559 REM65558:REM65559 ROI65558:ROI65559 RYE65558:RYE65559 SIA65558:SIA65559 SRW65558:SRW65559 TBS65558:TBS65559 TLO65558:TLO65559 TVK65558:TVK65559 UFG65558:UFG65559 UPC65558:UPC65559 UYY65558:UYY65559 VIU65558:VIU65559 VSQ65558:VSQ65559 WCM65558:WCM65559 WMI65558:WMI65559 WWE65558:WWE65559 W131094:W131095 JS131094:JS131095 TO131094:TO131095 ADK131094:ADK131095 ANG131094:ANG131095 AXC131094:AXC131095 BGY131094:BGY131095 BQU131094:BQU131095 CAQ131094:CAQ131095 CKM131094:CKM131095 CUI131094:CUI131095 DEE131094:DEE131095 DOA131094:DOA131095 DXW131094:DXW131095 EHS131094:EHS131095 ERO131094:ERO131095 FBK131094:FBK131095 FLG131094:FLG131095 FVC131094:FVC131095 GEY131094:GEY131095 GOU131094:GOU131095 GYQ131094:GYQ131095 HIM131094:HIM131095 HSI131094:HSI131095 ICE131094:ICE131095 IMA131094:IMA131095 IVW131094:IVW131095 JFS131094:JFS131095 JPO131094:JPO131095 JZK131094:JZK131095 KJG131094:KJG131095 KTC131094:KTC131095 LCY131094:LCY131095 LMU131094:LMU131095 LWQ131094:LWQ131095 MGM131094:MGM131095 MQI131094:MQI131095 NAE131094:NAE131095 NKA131094:NKA131095 NTW131094:NTW131095 ODS131094:ODS131095 ONO131094:ONO131095 OXK131094:OXK131095 PHG131094:PHG131095 PRC131094:PRC131095 QAY131094:QAY131095 QKU131094:QKU131095 QUQ131094:QUQ131095 REM131094:REM131095 ROI131094:ROI131095 RYE131094:RYE131095 SIA131094:SIA131095 SRW131094:SRW131095 TBS131094:TBS131095 TLO131094:TLO131095 TVK131094:TVK131095 UFG131094:UFG131095 UPC131094:UPC131095 UYY131094:UYY131095 VIU131094:VIU131095 VSQ131094:VSQ131095 WCM131094:WCM131095 WMI131094:WMI131095 WWE131094:WWE131095 W196630:W196631 JS196630:JS196631 TO196630:TO196631 ADK196630:ADK196631 ANG196630:ANG196631 AXC196630:AXC196631 BGY196630:BGY196631 BQU196630:BQU196631 CAQ196630:CAQ196631 CKM196630:CKM196631 CUI196630:CUI196631 DEE196630:DEE196631 DOA196630:DOA196631 DXW196630:DXW196631 EHS196630:EHS196631 ERO196630:ERO196631 FBK196630:FBK196631 FLG196630:FLG196631 FVC196630:FVC196631 GEY196630:GEY196631 GOU196630:GOU196631 GYQ196630:GYQ196631 HIM196630:HIM196631 HSI196630:HSI196631 ICE196630:ICE196631 IMA196630:IMA196631 IVW196630:IVW196631 JFS196630:JFS196631 JPO196630:JPO196631 JZK196630:JZK196631 KJG196630:KJG196631 KTC196630:KTC196631 LCY196630:LCY196631 LMU196630:LMU196631 LWQ196630:LWQ196631 MGM196630:MGM196631 MQI196630:MQI196631 NAE196630:NAE196631 NKA196630:NKA196631 NTW196630:NTW196631 ODS196630:ODS196631 ONO196630:ONO196631 OXK196630:OXK196631 PHG196630:PHG196631 PRC196630:PRC196631 QAY196630:QAY196631 QKU196630:QKU196631 QUQ196630:QUQ196631 REM196630:REM196631 ROI196630:ROI196631 RYE196630:RYE196631 SIA196630:SIA196631 SRW196630:SRW196631 TBS196630:TBS196631 TLO196630:TLO196631 TVK196630:TVK196631 UFG196630:UFG196631 UPC196630:UPC196631 UYY196630:UYY196631 VIU196630:VIU196631 VSQ196630:VSQ196631 WCM196630:WCM196631 WMI196630:WMI196631 WWE196630:WWE196631 W262166:W262167 JS262166:JS262167 TO262166:TO262167 ADK262166:ADK262167 ANG262166:ANG262167 AXC262166:AXC262167 BGY262166:BGY262167 BQU262166:BQU262167 CAQ262166:CAQ262167 CKM262166:CKM262167 CUI262166:CUI262167 DEE262166:DEE262167 DOA262166:DOA262167 DXW262166:DXW262167 EHS262166:EHS262167 ERO262166:ERO262167 FBK262166:FBK262167 FLG262166:FLG262167 FVC262166:FVC262167 GEY262166:GEY262167 GOU262166:GOU262167 GYQ262166:GYQ262167 HIM262166:HIM262167 HSI262166:HSI262167 ICE262166:ICE262167 IMA262166:IMA262167 IVW262166:IVW262167 JFS262166:JFS262167 JPO262166:JPO262167 JZK262166:JZK262167 KJG262166:KJG262167 KTC262166:KTC262167 LCY262166:LCY262167 LMU262166:LMU262167 LWQ262166:LWQ262167 MGM262166:MGM262167 MQI262166:MQI262167 NAE262166:NAE262167 NKA262166:NKA262167 NTW262166:NTW262167 ODS262166:ODS262167 ONO262166:ONO262167 OXK262166:OXK262167 PHG262166:PHG262167 PRC262166:PRC262167 QAY262166:QAY262167 QKU262166:QKU262167 QUQ262166:QUQ262167 REM262166:REM262167 ROI262166:ROI262167 RYE262166:RYE262167 SIA262166:SIA262167 SRW262166:SRW262167 TBS262166:TBS262167 TLO262166:TLO262167 TVK262166:TVK262167 UFG262166:UFG262167 UPC262166:UPC262167 UYY262166:UYY262167 VIU262166:VIU262167 VSQ262166:VSQ262167 WCM262166:WCM262167 WMI262166:WMI262167 WWE262166:WWE262167 W327702:W327703 JS327702:JS327703 TO327702:TO327703 ADK327702:ADK327703 ANG327702:ANG327703 AXC327702:AXC327703 BGY327702:BGY327703 BQU327702:BQU327703 CAQ327702:CAQ327703 CKM327702:CKM327703 CUI327702:CUI327703 DEE327702:DEE327703 DOA327702:DOA327703 DXW327702:DXW327703 EHS327702:EHS327703 ERO327702:ERO327703 FBK327702:FBK327703 FLG327702:FLG327703 FVC327702:FVC327703 GEY327702:GEY327703 GOU327702:GOU327703 GYQ327702:GYQ327703 HIM327702:HIM327703 HSI327702:HSI327703 ICE327702:ICE327703 IMA327702:IMA327703 IVW327702:IVW327703 JFS327702:JFS327703 JPO327702:JPO327703 JZK327702:JZK327703 KJG327702:KJG327703 KTC327702:KTC327703 LCY327702:LCY327703 LMU327702:LMU327703 LWQ327702:LWQ327703 MGM327702:MGM327703 MQI327702:MQI327703 NAE327702:NAE327703 NKA327702:NKA327703 NTW327702:NTW327703 ODS327702:ODS327703 ONO327702:ONO327703 OXK327702:OXK327703 PHG327702:PHG327703 PRC327702:PRC327703 QAY327702:QAY327703 QKU327702:QKU327703 QUQ327702:QUQ327703 REM327702:REM327703 ROI327702:ROI327703 RYE327702:RYE327703 SIA327702:SIA327703 SRW327702:SRW327703 TBS327702:TBS327703 TLO327702:TLO327703 TVK327702:TVK327703 UFG327702:UFG327703 UPC327702:UPC327703 UYY327702:UYY327703 VIU327702:VIU327703 VSQ327702:VSQ327703 WCM327702:WCM327703 WMI327702:WMI327703 WWE327702:WWE327703 W393238:W393239 JS393238:JS393239 TO393238:TO393239 ADK393238:ADK393239 ANG393238:ANG393239 AXC393238:AXC393239 BGY393238:BGY393239 BQU393238:BQU393239 CAQ393238:CAQ393239 CKM393238:CKM393239 CUI393238:CUI393239 DEE393238:DEE393239 DOA393238:DOA393239 DXW393238:DXW393239 EHS393238:EHS393239 ERO393238:ERO393239 FBK393238:FBK393239 FLG393238:FLG393239 FVC393238:FVC393239 GEY393238:GEY393239 GOU393238:GOU393239 GYQ393238:GYQ393239 HIM393238:HIM393239 HSI393238:HSI393239 ICE393238:ICE393239 IMA393238:IMA393239 IVW393238:IVW393239 JFS393238:JFS393239 JPO393238:JPO393239 JZK393238:JZK393239 KJG393238:KJG393239 KTC393238:KTC393239 LCY393238:LCY393239 LMU393238:LMU393239 LWQ393238:LWQ393239 MGM393238:MGM393239 MQI393238:MQI393239 NAE393238:NAE393239 NKA393238:NKA393239 NTW393238:NTW393239 ODS393238:ODS393239 ONO393238:ONO393239 OXK393238:OXK393239 PHG393238:PHG393239 PRC393238:PRC393239 QAY393238:QAY393239 QKU393238:QKU393239 QUQ393238:QUQ393239 REM393238:REM393239 ROI393238:ROI393239 RYE393238:RYE393239 SIA393238:SIA393239 SRW393238:SRW393239 TBS393238:TBS393239 TLO393238:TLO393239 TVK393238:TVK393239 UFG393238:UFG393239 UPC393238:UPC393239 UYY393238:UYY393239 VIU393238:VIU393239 VSQ393238:VSQ393239 WCM393238:WCM393239 WMI393238:WMI393239 WWE393238:WWE393239 W458774:W458775 JS458774:JS458775 TO458774:TO458775 ADK458774:ADK458775 ANG458774:ANG458775 AXC458774:AXC458775 BGY458774:BGY458775 BQU458774:BQU458775 CAQ458774:CAQ458775 CKM458774:CKM458775 CUI458774:CUI458775 DEE458774:DEE458775 DOA458774:DOA458775 DXW458774:DXW458775 EHS458774:EHS458775 ERO458774:ERO458775 FBK458774:FBK458775 FLG458774:FLG458775 FVC458774:FVC458775 GEY458774:GEY458775 GOU458774:GOU458775 GYQ458774:GYQ458775 HIM458774:HIM458775 HSI458774:HSI458775 ICE458774:ICE458775 IMA458774:IMA458775 IVW458774:IVW458775 JFS458774:JFS458775 JPO458774:JPO458775 JZK458774:JZK458775 KJG458774:KJG458775 KTC458774:KTC458775 LCY458774:LCY458775 LMU458774:LMU458775 LWQ458774:LWQ458775 MGM458774:MGM458775 MQI458774:MQI458775 NAE458774:NAE458775 NKA458774:NKA458775 NTW458774:NTW458775 ODS458774:ODS458775 ONO458774:ONO458775 OXK458774:OXK458775 PHG458774:PHG458775 PRC458774:PRC458775 QAY458774:QAY458775 QKU458774:QKU458775 QUQ458774:QUQ458775 REM458774:REM458775 ROI458774:ROI458775 RYE458774:RYE458775 SIA458774:SIA458775 SRW458774:SRW458775 TBS458774:TBS458775 TLO458774:TLO458775 TVK458774:TVK458775 UFG458774:UFG458775 UPC458774:UPC458775 UYY458774:UYY458775 VIU458774:VIU458775 VSQ458774:VSQ458775 WCM458774:WCM458775 WMI458774:WMI458775 WWE458774:WWE458775 W524310:W524311 JS524310:JS524311 TO524310:TO524311 ADK524310:ADK524311 ANG524310:ANG524311 AXC524310:AXC524311 BGY524310:BGY524311 BQU524310:BQU524311 CAQ524310:CAQ524311 CKM524310:CKM524311 CUI524310:CUI524311 DEE524310:DEE524311 DOA524310:DOA524311 DXW524310:DXW524311 EHS524310:EHS524311 ERO524310:ERO524311 FBK524310:FBK524311 FLG524310:FLG524311 FVC524310:FVC524311 GEY524310:GEY524311 GOU524310:GOU524311 GYQ524310:GYQ524311 HIM524310:HIM524311 HSI524310:HSI524311 ICE524310:ICE524311 IMA524310:IMA524311 IVW524310:IVW524311 JFS524310:JFS524311 JPO524310:JPO524311 JZK524310:JZK524311 KJG524310:KJG524311 KTC524310:KTC524311 LCY524310:LCY524311 LMU524310:LMU524311 LWQ524310:LWQ524311 MGM524310:MGM524311 MQI524310:MQI524311 NAE524310:NAE524311 NKA524310:NKA524311 NTW524310:NTW524311 ODS524310:ODS524311 ONO524310:ONO524311 OXK524310:OXK524311 PHG524310:PHG524311 PRC524310:PRC524311 QAY524310:QAY524311 QKU524310:QKU524311 QUQ524310:QUQ524311 REM524310:REM524311 ROI524310:ROI524311 RYE524310:RYE524311 SIA524310:SIA524311 SRW524310:SRW524311 TBS524310:TBS524311 TLO524310:TLO524311 TVK524310:TVK524311 UFG524310:UFG524311 UPC524310:UPC524311 UYY524310:UYY524311 VIU524310:VIU524311 VSQ524310:VSQ524311 WCM524310:WCM524311 WMI524310:WMI524311 WWE524310:WWE524311 W589846:W589847 JS589846:JS589847 TO589846:TO589847 ADK589846:ADK589847 ANG589846:ANG589847 AXC589846:AXC589847 BGY589846:BGY589847 BQU589846:BQU589847 CAQ589846:CAQ589847 CKM589846:CKM589847 CUI589846:CUI589847 DEE589846:DEE589847 DOA589846:DOA589847 DXW589846:DXW589847 EHS589846:EHS589847 ERO589846:ERO589847 FBK589846:FBK589847 FLG589846:FLG589847 FVC589846:FVC589847 GEY589846:GEY589847 GOU589846:GOU589847 GYQ589846:GYQ589847 HIM589846:HIM589847 HSI589846:HSI589847 ICE589846:ICE589847 IMA589846:IMA589847 IVW589846:IVW589847 JFS589846:JFS589847 JPO589846:JPO589847 JZK589846:JZK589847 KJG589846:KJG589847 KTC589846:KTC589847 LCY589846:LCY589847 LMU589846:LMU589847 LWQ589846:LWQ589847 MGM589846:MGM589847 MQI589846:MQI589847 NAE589846:NAE589847 NKA589846:NKA589847 NTW589846:NTW589847 ODS589846:ODS589847 ONO589846:ONO589847 OXK589846:OXK589847 PHG589846:PHG589847 PRC589846:PRC589847 QAY589846:QAY589847 QKU589846:QKU589847 QUQ589846:QUQ589847 REM589846:REM589847 ROI589846:ROI589847 RYE589846:RYE589847 SIA589846:SIA589847 SRW589846:SRW589847 TBS589846:TBS589847 TLO589846:TLO589847 TVK589846:TVK589847 UFG589846:UFG589847 UPC589846:UPC589847 UYY589846:UYY589847 VIU589846:VIU589847 VSQ589846:VSQ589847 WCM589846:WCM589847 WMI589846:WMI589847 WWE589846:WWE589847 W655382:W655383 JS655382:JS655383 TO655382:TO655383 ADK655382:ADK655383 ANG655382:ANG655383 AXC655382:AXC655383 BGY655382:BGY655383 BQU655382:BQU655383 CAQ655382:CAQ655383 CKM655382:CKM655383 CUI655382:CUI655383 DEE655382:DEE655383 DOA655382:DOA655383 DXW655382:DXW655383 EHS655382:EHS655383 ERO655382:ERO655383 FBK655382:FBK655383 FLG655382:FLG655383 FVC655382:FVC655383 GEY655382:GEY655383 GOU655382:GOU655383 GYQ655382:GYQ655383 HIM655382:HIM655383 HSI655382:HSI655383 ICE655382:ICE655383 IMA655382:IMA655383 IVW655382:IVW655383 JFS655382:JFS655383 JPO655382:JPO655383 JZK655382:JZK655383 KJG655382:KJG655383 KTC655382:KTC655383 LCY655382:LCY655383 LMU655382:LMU655383 LWQ655382:LWQ655383 MGM655382:MGM655383 MQI655382:MQI655383 NAE655382:NAE655383 NKA655382:NKA655383 NTW655382:NTW655383 ODS655382:ODS655383 ONO655382:ONO655383 OXK655382:OXK655383 PHG655382:PHG655383 PRC655382:PRC655383 QAY655382:QAY655383 QKU655382:QKU655383 QUQ655382:QUQ655383 REM655382:REM655383 ROI655382:ROI655383 RYE655382:RYE655383 SIA655382:SIA655383 SRW655382:SRW655383 TBS655382:TBS655383 TLO655382:TLO655383 TVK655382:TVK655383 UFG655382:UFG655383 UPC655382:UPC655383 UYY655382:UYY655383 VIU655382:VIU655383 VSQ655382:VSQ655383 WCM655382:WCM655383 WMI655382:WMI655383 WWE655382:WWE655383 W720918:W720919 JS720918:JS720919 TO720918:TO720919 ADK720918:ADK720919 ANG720918:ANG720919 AXC720918:AXC720919 BGY720918:BGY720919 BQU720918:BQU720919 CAQ720918:CAQ720919 CKM720918:CKM720919 CUI720918:CUI720919 DEE720918:DEE720919 DOA720918:DOA720919 DXW720918:DXW720919 EHS720918:EHS720919 ERO720918:ERO720919 FBK720918:FBK720919 FLG720918:FLG720919 FVC720918:FVC720919 GEY720918:GEY720919 GOU720918:GOU720919 GYQ720918:GYQ720919 HIM720918:HIM720919 HSI720918:HSI720919 ICE720918:ICE720919 IMA720918:IMA720919 IVW720918:IVW720919 JFS720918:JFS720919 JPO720918:JPO720919 JZK720918:JZK720919 KJG720918:KJG720919 KTC720918:KTC720919 LCY720918:LCY720919 LMU720918:LMU720919 LWQ720918:LWQ720919 MGM720918:MGM720919 MQI720918:MQI720919 NAE720918:NAE720919 NKA720918:NKA720919 NTW720918:NTW720919 ODS720918:ODS720919 ONO720918:ONO720919 OXK720918:OXK720919 PHG720918:PHG720919 PRC720918:PRC720919 QAY720918:QAY720919 QKU720918:QKU720919 QUQ720918:QUQ720919 REM720918:REM720919 ROI720918:ROI720919 RYE720918:RYE720919 SIA720918:SIA720919 SRW720918:SRW720919 TBS720918:TBS720919 TLO720918:TLO720919 TVK720918:TVK720919 UFG720918:UFG720919 UPC720918:UPC720919 UYY720918:UYY720919 VIU720918:VIU720919 VSQ720918:VSQ720919 WCM720918:WCM720919 WMI720918:WMI720919 WWE720918:WWE720919 W786454:W786455 JS786454:JS786455 TO786454:TO786455 ADK786454:ADK786455 ANG786454:ANG786455 AXC786454:AXC786455 BGY786454:BGY786455 BQU786454:BQU786455 CAQ786454:CAQ786455 CKM786454:CKM786455 CUI786454:CUI786455 DEE786454:DEE786455 DOA786454:DOA786455 DXW786454:DXW786455 EHS786454:EHS786455 ERO786454:ERO786455 FBK786454:FBK786455 FLG786454:FLG786455 FVC786454:FVC786455 GEY786454:GEY786455 GOU786454:GOU786455 GYQ786454:GYQ786455 HIM786454:HIM786455 HSI786454:HSI786455 ICE786454:ICE786455 IMA786454:IMA786455 IVW786454:IVW786455 JFS786454:JFS786455 JPO786454:JPO786455 JZK786454:JZK786455 KJG786454:KJG786455 KTC786454:KTC786455 LCY786454:LCY786455 LMU786454:LMU786455 LWQ786454:LWQ786455 MGM786454:MGM786455 MQI786454:MQI786455 NAE786454:NAE786455 NKA786454:NKA786455 NTW786454:NTW786455 ODS786454:ODS786455 ONO786454:ONO786455 OXK786454:OXK786455 PHG786454:PHG786455 PRC786454:PRC786455 QAY786454:QAY786455 QKU786454:QKU786455 QUQ786454:QUQ786455 REM786454:REM786455 ROI786454:ROI786455 RYE786454:RYE786455 SIA786454:SIA786455 SRW786454:SRW786455 TBS786454:TBS786455 TLO786454:TLO786455 TVK786454:TVK786455 UFG786454:UFG786455 UPC786454:UPC786455 UYY786454:UYY786455 VIU786454:VIU786455 VSQ786454:VSQ786455 WCM786454:WCM786455 WMI786454:WMI786455 WWE786454:WWE786455 W851990:W851991 JS851990:JS851991 TO851990:TO851991 ADK851990:ADK851991 ANG851990:ANG851991 AXC851990:AXC851991 BGY851990:BGY851991 BQU851990:BQU851991 CAQ851990:CAQ851991 CKM851990:CKM851991 CUI851990:CUI851991 DEE851990:DEE851991 DOA851990:DOA851991 DXW851990:DXW851991 EHS851990:EHS851991 ERO851990:ERO851991 FBK851990:FBK851991 FLG851990:FLG851991 FVC851990:FVC851991 GEY851990:GEY851991 GOU851990:GOU851991 GYQ851990:GYQ851991 HIM851990:HIM851991 HSI851990:HSI851991 ICE851990:ICE851991 IMA851990:IMA851991 IVW851990:IVW851991 JFS851990:JFS851991 JPO851990:JPO851991 JZK851990:JZK851991 KJG851990:KJG851991 KTC851990:KTC851991 LCY851990:LCY851991 LMU851990:LMU851991 LWQ851990:LWQ851991 MGM851990:MGM851991 MQI851990:MQI851991 NAE851990:NAE851991 NKA851990:NKA851991 NTW851990:NTW851991 ODS851990:ODS851991 ONO851990:ONO851991 OXK851990:OXK851991 PHG851990:PHG851991 PRC851990:PRC851991 QAY851990:QAY851991 QKU851990:QKU851991 QUQ851990:QUQ851991 REM851990:REM851991 ROI851990:ROI851991 RYE851990:RYE851991 SIA851990:SIA851991 SRW851990:SRW851991 TBS851990:TBS851991 TLO851990:TLO851991 TVK851990:TVK851991 UFG851990:UFG851991 UPC851990:UPC851991 UYY851990:UYY851991 VIU851990:VIU851991 VSQ851990:VSQ851991 WCM851990:WCM851991 WMI851990:WMI851991 WWE851990:WWE851991 W917526:W917527 JS917526:JS917527 TO917526:TO917527 ADK917526:ADK917527 ANG917526:ANG917527 AXC917526:AXC917527 BGY917526:BGY917527 BQU917526:BQU917527 CAQ917526:CAQ917527 CKM917526:CKM917527 CUI917526:CUI917527 DEE917526:DEE917527 DOA917526:DOA917527 DXW917526:DXW917527 EHS917526:EHS917527 ERO917526:ERO917527 FBK917526:FBK917527 FLG917526:FLG917527 FVC917526:FVC917527 GEY917526:GEY917527 GOU917526:GOU917527 GYQ917526:GYQ917527 HIM917526:HIM917527 HSI917526:HSI917527 ICE917526:ICE917527 IMA917526:IMA917527 IVW917526:IVW917527 JFS917526:JFS917527 JPO917526:JPO917527 JZK917526:JZK917527 KJG917526:KJG917527 KTC917526:KTC917527 LCY917526:LCY917527 LMU917526:LMU917527 LWQ917526:LWQ917527 MGM917526:MGM917527 MQI917526:MQI917527 NAE917526:NAE917527 NKA917526:NKA917527 NTW917526:NTW917527 ODS917526:ODS917527 ONO917526:ONO917527 OXK917526:OXK917527 PHG917526:PHG917527 PRC917526:PRC917527 QAY917526:QAY917527 QKU917526:QKU917527 QUQ917526:QUQ917527 REM917526:REM917527 ROI917526:ROI917527 RYE917526:RYE917527 SIA917526:SIA917527 SRW917526:SRW917527 TBS917526:TBS917527 TLO917526:TLO917527 TVK917526:TVK917527 UFG917526:UFG917527 UPC917526:UPC917527 UYY917526:UYY917527 VIU917526:VIU917527 VSQ917526:VSQ917527 WCM917526:WCM917527 WMI917526:WMI917527 WWE917526:WWE917527 W983062:W983063 JS983062:JS983063 TO983062:TO983063 ADK983062:ADK983063 ANG983062:ANG983063 AXC983062:AXC983063 BGY983062:BGY983063 BQU983062:BQU983063 CAQ983062:CAQ983063 CKM983062:CKM983063 CUI983062:CUI983063 DEE983062:DEE983063 DOA983062:DOA983063 DXW983062:DXW983063 EHS983062:EHS983063 ERO983062:ERO983063 FBK983062:FBK983063 FLG983062:FLG983063 FVC983062:FVC983063 GEY983062:GEY983063 GOU983062:GOU983063 GYQ983062:GYQ983063 HIM983062:HIM983063 HSI983062:HSI983063 ICE983062:ICE983063 IMA983062:IMA983063 IVW983062:IVW983063 JFS983062:JFS983063 JPO983062:JPO983063 JZK983062:JZK983063 KJG983062:KJG983063 KTC983062:KTC983063 LCY983062:LCY983063 LMU983062:LMU983063 LWQ983062:LWQ983063 MGM983062:MGM983063 MQI983062:MQI983063 NAE983062:NAE983063 NKA983062:NKA983063 NTW983062:NTW983063 ODS983062:ODS983063 ONO983062:ONO983063 OXK983062:OXK983063 PHG983062:PHG983063 PRC983062:PRC983063 QAY983062:QAY983063 QKU983062:QKU983063 QUQ983062:QUQ983063 REM983062:REM983063 ROI983062:ROI983063 RYE983062:RYE983063 SIA983062:SIA983063 SRW983062:SRW983063 TBS983062:TBS983063 TLO983062:TLO983063 TVK983062:TVK983063 UFG983062:UFG983063 UPC983062:UPC983063 UYY983062:UYY983063 VIU983062:VIU983063 VSQ983062:VSQ983063 WCM983062:WCM983063 WMI983062:WMI983063 WWE983062:WWE983063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M65573:M65575 JI65573:JI65575 TE65573:TE65575 ADA65573:ADA65575 AMW65573:AMW65575 AWS65573:AWS65575 BGO65573:BGO65575 BQK65573:BQK65575 CAG65573:CAG65575 CKC65573:CKC65575 CTY65573:CTY65575 DDU65573:DDU65575 DNQ65573:DNQ65575 DXM65573:DXM65575 EHI65573:EHI65575 ERE65573:ERE65575 FBA65573:FBA65575 FKW65573:FKW65575 FUS65573:FUS65575 GEO65573:GEO65575 GOK65573:GOK65575 GYG65573:GYG65575 HIC65573:HIC65575 HRY65573:HRY65575 IBU65573:IBU65575 ILQ65573:ILQ65575 IVM65573:IVM65575 JFI65573:JFI65575 JPE65573:JPE65575 JZA65573:JZA65575 KIW65573:KIW65575 KSS65573:KSS65575 LCO65573:LCO65575 LMK65573:LMK65575 LWG65573:LWG65575 MGC65573:MGC65575 MPY65573:MPY65575 MZU65573:MZU65575 NJQ65573:NJQ65575 NTM65573:NTM65575 ODI65573:ODI65575 ONE65573:ONE65575 OXA65573:OXA65575 PGW65573:PGW65575 PQS65573:PQS65575 QAO65573:QAO65575 QKK65573:QKK65575 QUG65573:QUG65575 REC65573:REC65575 RNY65573:RNY65575 RXU65573:RXU65575 SHQ65573:SHQ65575 SRM65573:SRM65575 TBI65573:TBI65575 TLE65573:TLE65575 TVA65573:TVA65575 UEW65573:UEW65575 UOS65573:UOS65575 UYO65573:UYO65575 VIK65573:VIK65575 VSG65573:VSG65575 WCC65573:WCC65575 WLY65573:WLY65575 WVU65573:WVU65575 M131109:M131111 JI131109:JI131111 TE131109:TE131111 ADA131109:ADA131111 AMW131109:AMW131111 AWS131109:AWS131111 BGO131109:BGO131111 BQK131109:BQK131111 CAG131109:CAG131111 CKC131109:CKC131111 CTY131109:CTY131111 DDU131109:DDU131111 DNQ131109:DNQ131111 DXM131109:DXM131111 EHI131109:EHI131111 ERE131109:ERE131111 FBA131109:FBA131111 FKW131109:FKW131111 FUS131109:FUS131111 GEO131109:GEO131111 GOK131109:GOK131111 GYG131109:GYG131111 HIC131109:HIC131111 HRY131109:HRY131111 IBU131109:IBU131111 ILQ131109:ILQ131111 IVM131109:IVM131111 JFI131109:JFI131111 JPE131109:JPE131111 JZA131109:JZA131111 KIW131109:KIW131111 KSS131109:KSS131111 LCO131109:LCO131111 LMK131109:LMK131111 LWG131109:LWG131111 MGC131109:MGC131111 MPY131109:MPY131111 MZU131109:MZU131111 NJQ131109:NJQ131111 NTM131109:NTM131111 ODI131109:ODI131111 ONE131109:ONE131111 OXA131109:OXA131111 PGW131109:PGW131111 PQS131109:PQS131111 QAO131109:QAO131111 QKK131109:QKK131111 QUG131109:QUG131111 REC131109:REC131111 RNY131109:RNY131111 RXU131109:RXU131111 SHQ131109:SHQ131111 SRM131109:SRM131111 TBI131109:TBI131111 TLE131109:TLE131111 TVA131109:TVA131111 UEW131109:UEW131111 UOS131109:UOS131111 UYO131109:UYO131111 VIK131109:VIK131111 VSG131109:VSG131111 WCC131109:WCC131111 WLY131109:WLY131111 WVU131109:WVU131111 M196645:M196647 JI196645:JI196647 TE196645:TE196647 ADA196645:ADA196647 AMW196645:AMW196647 AWS196645:AWS196647 BGO196645:BGO196647 BQK196645:BQK196647 CAG196645:CAG196647 CKC196645:CKC196647 CTY196645:CTY196647 DDU196645:DDU196647 DNQ196645:DNQ196647 DXM196645:DXM196647 EHI196645:EHI196647 ERE196645:ERE196647 FBA196645:FBA196647 FKW196645:FKW196647 FUS196645:FUS196647 GEO196645:GEO196647 GOK196645:GOK196647 GYG196645:GYG196647 HIC196645:HIC196647 HRY196645:HRY196647 IBU196645:IBU196647 ILQ196645:ILQ196647 IVM196645:IVM196647 JFI196645:JFI196647 JPE196645:JPE196647 JZA196645:JZA196647 KIW196645:KIW196647 KSS196645:KSS196647 LCO196645:LCO196647 LMK196645:LMK196647 LWG196645:LWG196647 MGC196645:MGC196647 MPY196645:MPY196647 MZU196645:MZU196647 NJQ196645:NJQ196647 NTM196645:NTM196647 ODI196645:ODI196647 ONE196645:ONE196647 OXA196645:OXA196647 PGW196645:PGW196647 PQS196645:PQS196647 QAO196645:QAO196647 QKK196645:QKK196647 QUG196645:QUG196647 REC196645:REC196647 RNY196645:RNY196647 RXU196645:RXU196647 SHQ196645:SHQ196647 SRM196645:SRM196647 TBI196645:TBI196647 TLE196645:TLE196647 TVA196645:TVA196647 UEW196645:UEW196647 UOS196645:UOS196647 UYO196645:UYO196647 VIK196645:VIK196647 VSG196645:VSG196647 WCC196645:WCC196647 WLY196645:WLY196647 WVU196645:WVU196647 M262181:M262183 JI262181:JI262183 TE262181:TE262183 ADA262181:ADA262183 AMW262181:AMW262183 AWS262181:AWS262183 BGO262181:BGO262183 BQK262181:BQK262183 CAG262181:CAG262183 CKC262181:CKC262183 CTY262181:CTY262183 DDU262181:DDU262183 DNQ262181:DNQ262183 DXM262181:DXM262183 EHI262181:EHI262183 ERE262181:ERE262183 FBA262181:FBA262183 FKW262181:FKW262183 FUS262181:FUS262183 GEO262181:GEO262183 GOK262181:GOK262183 GYG262181:GYG262183 HIC262181:HIC262183 HRY262181:HRY262183 IBU262181:IBU262183 ILQ262181:ILQ262183 IVM262181:IVM262183 JFI262181:JFI262183 JPE262181:JPE262183 JZA262181:JZA262183 KIW262181:KIW262183 KSS262181:KSS262183 LCO262181:LCO262183 LMK262181:LMK262183 LWG262181:LWG262183 MGC262181:MGC262183 MPY262181:MPY262183 MZU262181:MZU262183 NJQ262181:NJQ262183 NTM262181:NTM262183 ODI262181:ODI262183 ONE262181:ONE262183 OXA262181:OXA262183 PGW262181:PGW262183 PQS262181:PQS262183 QAO262181:QAO262183 QKK262181:QKK262183 QUG262181:QUG262183 REC262181:REC262183 RNY262181:RNY262183 RXU262181:RXU262183 SHQ262181:SHQ262183 SRM262181:SRM262183 TBI262181:TBI262183 TLE262181:TLE262183 TVA262181:TVA262183 UEW262181:UEW262183 UOS262181:UOS262183 UYO262181:UYO262183 VIK262181:VIK262183 VSG262181:VSG262183 WCC262181:WCC262183 WLY262181:WLY262183 WVU262181:WVU262183 M327717:M327719 JI327717:JI327719 TE327717:TE327719 ADA327717:ADA327719 AMW327717:AMW327719 AWS327717:AWS327719 BGO327717:BGO327719 BQK327717:BQK327719 CAG327717:CAG327719 CKC327717:CKC327719 CTY327717:CTY327719 DDU327717:DDU327719 DNQ327717:DNQ327719 DXM327717:DXM327719 EHI327717:EHI327719 ERE327717:ERE327719 FBA327717:FBA327719 FKW327717:FKW327719 FUS327717:FUS327719 GEO327717:GEO327719 GOK327717:GOK327719 GYG327717:GYG327719 HIC327717:HIC327719 HRY327717:HRY327719 IBU327717:IBU327719 ILQ327717:ILQ327719 IVM327717:IVM327719 JFI327717:JFI327719 JPE327717:JPE327719 JZA327717:JZA327719 KIW327717:KIW327719 KSS327717:KSS327719 LCO327717:LCO327719 LMK327717:LMK327719 LWG327717:LWG327719 MGC327717:MGC327719 MPY327717:MPY327719 MZU327717:MZU327719 NJQ327717:NJQ327719 NTM327717:NTM327719 ODI327717:ODI327719 ONE327717:ONE327719 OXA327717:OXA327719 PGW327717:PGW327719 PQS327717:PQS327719 QAO327717:QAO327719 QKK327717:QKK327719 QUG327717:QUG327719 REC327717:REC327719 RNY327717:RNY327719 RXU327717:RXU327719 SHQ327717:SHQ327719 SRM327717:SRM327719 TBI327717:TBI327719 TLE327717:TLE327719 TVA327717:TVA327719 UEW327717:UEW327719 UOS327717:UOS327719 UYO327717:UYO327719 VIK327717:VIK327719 VSG327717:VSG327719 WCC327717:WCC327719 WLY327717:WLY327719 WVU327717:WVU327719 M393253:M393255 JI393253:JI393255 TE393253:TE393255 ADA393253:ADA393255 AMW393253:AMW393255 AWS393253:AWS393255 BGO393253:BGO393255 BQK393253:BQK393255 CAG393253:CAG393255 CKC393253:CKC393255 CTY393253:CTY393255 DDU393253:DDU393255 DNQ393253:DNQ393255 DXM393253:DXM393255 EHI393253:EHI393255 ERE393253:ERE393255 FBA393253:FBA393255 FKW393253:FKW393255 FUS393253:FUS393255 GEO393253:GEO393255 GOK393253:GOK393255 GYG393253:GYG393255 HIC393253:HIC393255 HRY393253:HRY393255 IBU393253:IBU393255 ILQ393253:ILQ393255 IVM393253:IVM393255 JFI393253:JFI393255 JPE393253:JPE393255 JZA393253:JZA393255 KIW393253:KIW393255 KSS393253:KSS393255 LCO393253:LCO393255 LMK393253:LMK393255 LWG393253:LWG393255 MGC393253:MGC393255 MPY393253:MPY393255 MZU393253:MZU393255 NJQ393253:NJQ393255 NTM393253:NTM393255 ODI393253:ODI393255 ONE393253:ONE393255 OXA393253:OXA393255 PGW393253:PGW393255 PQS393253:PQS393255 QAO393253:QAO393255 QKK393253:QKK393255 QUG393253:QUG393255 REC393253:REC393255 RNY393253:RNY393255 RXU393253:RXU393255 SHQ393253:SHQ393255 SRM393253:SRM393255 TBI393253:TBI393255 TLE393253:TLE393255 TVA393253:TVA393255 UEW393253:UEW393255 UOS393253:UOS393255 UYO393253:UYO393255 VIK393253:VIK393255 VSG393253:VSG393255 WCC393253:WCC393255 WLY393253:WLY393255 WVU393253:WVU393255 M458789:M458791 JI458789:JI458791 TE458789:TE458791 ADA458789:ADA458791 AMW458789:AMW458791 AWS458789:AWS458791 BGO458789:BGO458791 BQK458789:BQK458791 CAG458789:CAG458791 CKC458789:CKC458791 CTY458789:CTY458791 DDU458789:DDU458791 DNQ458789:DNQ458791 DXM458789:DXM458791 EHI458789:EHI458791 ERE458789:ERE458791 FBA458789:FBA458791 FKW458789:FKW458791 FUS458789:FUS458791 GEO458789:GEO458791 GOK458789:GOK458791 GYG458789:GYG458791 HIC458789:HIC458791 HRY458789:HRY458791 IBU458789:IBU458791 ILQ458789:ILQ458791 IVM458789:IVM458791 JFI458789:JFI458791 JPE458789:JPE458791 JZA458789:JZA458791 KIW458789:KIW458791 KSS458789:KSS458791 LCO458789:LCO458791 LMK458789:LMK458791 LWG458789:LWG458791 MGC458789:MGC458791 MPY458789:MPY458791 MZU458789:MZU458791 NJQ458789:NJQ458791 NTM458789:NTM458791 ODI458789:ODI458791 ONE458789:ONE458791 OXA458789:OXA458791 PGW458789:PGW458791 PQS458789:PQS458791 QAO458789:QAO458791 QKK458789:QKK458791 QUG458789:QUG458791 REC458789:REC458791 RNY458789:RNY458791 RXU458789:RXU458791 SHQ458789:SHQ458791 SRM458789:SRM458791 TBI458789:TBI458791 TLE458789:TLE458791 TVA458789:TVA458791 UEW458789:UEW458791 UOS458789:UOS458791 UYO458789:UYO458791 VIK458789:VIK458791 VSG458789:VSG458791 WCC458789:WCC458791 WLY458789:WLY458791 WVU458789:WVU458791 M524325:M524327 JI524325:JI524327 TE524325:TE524327 ADA524325:ADA524327 AMW524325:AMW524327 AWS524325:AWS524327 BGO524325:BGO524327 BQK524325:BQK524327 CAG524325:CAG524327 CKC524325:CKC524327 CTY524325:CTY524327 DDU524325:DDU524327 DNQ524325:DNQ524327 DXM524325:DXM524327 EHI524325:EHI524327 ERE524325:ERE524327 FBA524325:FBA524327 FKW524325:FKW524327 FUS524325:FUS524327 GEO524325:GEO524327 GOK524325:GOK524327 GYG524325:GYG524327 HIC524325:HIC524327 HRY524325:HRY524327 IBU524325:IBU524327 ILQ524325:ILQ524327 IVM524325:IVM524327 JFI524325:JFI524327 JPE524325:JPE524327 JZA524325:JZA524327 KIW524325:KIW524327 KSS524325:KSS524327 LCO524325:LCO524327 LMK524325:LMK524327 LWG524325:LWG524327 MGC524325:MGC524327 MPY524325:MPY524327 MZU524325:MZU524327 NJQ524325:NJQ524327 NTM524325:NTM524327 ODI524325:ODI524327 ONE524325:ONE524327 OXA524325:OXA524327 PGW524325:PGW524327 PQS524325:PQS524327 QAO524325:QAO524327 QKK524325:QKK524327 QUG524325:QUG524327 REC524325:REC524327 RNY524325:RNY524327 RXU524325:RXU524327 SHQ524325:SHQ524327 SRM524325:SRM524327 TBI524325:TBI524327 TLE524325:TLE524327 TVA524325:TVA524327 UEW524325:UEW524327 UOS524325:UOS524327 UYO524325:UYO524327 VIK524325:VIK524327 VSG524325:VSG524327 WCC524325:WCC524327 WLY524325:WLY524327 WVU524325:WVU524327 M589861:M589863 JI589861:JI589863 TE589861:TE589863 ADA589861:ADA589863 AMW589861:AMW589863 AWS589861:AWS589863 BGO589861:BGO589863 BQK589861:BQK589863 CAG589861:CAG589863 CKC589861:CKC589863 CTY589861:CTY589863 DDU589861:DDU589863 DNQ589861:DNQ589863 DXM589861:DXM589863 EHI589861:EHI589863 ERE589861:ERE589863 FBA589861:FBA589863 FKW589861:FKW589863 FUS589861:FUS589863 GEO589861:GEO589863 GOK589861:GOK589863 GYG589861:GYG589863 HIC589861:HIC589863 HRY589861:HRY589863 IBU589861:IBU589863 ILQ589861:ILQ589863 IVM589861:IVM589863 JFI589861:JFI589863 JPE589861:JPE589863 JZA589861:JZA589863 KIW589861:KIW589863 KSS589861:KSS589863 LCO589861:LCO589863 LMK589861:LMK589863 LWG589861:LWG589863 MGC589861:MGC589863 MPY589861:MPY589863 MZU589861:MZU589863 NJQ589861:NJQ589863 NTM589861:NTM589863 ODI589861:ODI589863 ONE589861:ONE589863 OXA589861:OXA589863 PGW589861:PGW589863 PQS589861:PQS589863 QAO589861:QAO589863 QKK589861:QKK589863 QUG589861:QUG589863 REC589861:REC589863 RNY589861:RNY589863 RXU589861:RXU589863 SHQ589861:SHQ589863 SRM589861:SRM589863 TBI589861:TBI589863 TLE589861:TLE589863 TVA589861:TVA589863 UEW589861:UEW589863 UOS589861:UOS589863 UYO589861:UYO589863 VIK589861:VIK589863 VSG589861:VSG589863 WCC589861:WCC589863 WLY589861:WLY589863 WVU589861:WVU589863 M655397:M655399 JI655397:JI655399 TE655397:TE655399 ADA655397:ADA655399 AMW655397:AMW655399 AWS655397:AWS655399 BGO655397:BGO655399 BQK655397:BQK655399 CAG655397:CAG655399 CKC655397:CKC655399 CTY655397:CTY655399 DDU655397:DDU655399 DNQ655397:DNQ655399 DXM655397:DXM655399 EHI655397:EHI655399 ERE655397:ERE655399 FBA655397:FBA655399 FKW655397:FKW655399 FUS655397:FUS655399 GEO655397:GEO655399 GOK655397:GOK655399 GYG655397:GYG655399 HIC655397:HIC655399 HRY655397:HRY655399 IBU655397:IBU655399 ILQ655397:ILQ655399 IVM655397:IVM655399 JFI655397:JFI655399 JPE655397:JPE655399 JZA655397:JZA655399 KIW655397:KIW655399 KSS655397:KSS655399 LCO655397:LCO655399 LMK655397:LMK655399 LWG655397:LWG655399 MGC655397:MGC655399 MPY655397:MPY655399 MZU655397:MZU655399 NJQ655397:NJQ655399 NTM655397:NTM655399 ODI655397:ODI655399 ONE655397:ONE655399 OXA655397:OXA655399 PGW655397:PGW655399 PQS655397:PQS655399 QAO655397:QAO655399 QKK655397:QKK655399 QUG655397:QUG655399 REC655397:REC655399 RNY655397:RNY655399 RXU655397:RXU655399 SHQ655397:SHQ655399 SRM655397:SRM655399 TBI655397:TBI655399 TLE655397:TLE655399 TVA655397:TVA655399 UEW655397:UEW655399 UOS655397:UOS655399 UYO655397:UYO655399 VIK655397:VIK655399 VSG655397:VSG655399 WCC655397:WCC655399 WLY655397:WLY655399 WVU655397:WVU655399 M720933:M720935 JI720933:JI720935 TE720933:TE720935 ADA720933:ADA720935 AMW720933:AMW720935 AWS720933:AWS720935 BGO720933:BGO720935 BQK720933:BQK720935 CAG720933:CAG720935 CKC720933:CKC720935 CTY720933:CTY720935 DDU720933:DDU720935 DNQ720933:DNQ720935 DXM720933:DXM720935 EHI720933:EHI720935 ERE720933:ERE720935 FBA720933:FBA720935 FKW720933:FKW720935 FUS720933:FUS720935 GEO720933:GEO720935 GOK720933:GOK720935 GYG720933:GYG720935 HIC720933:HIC720935 HRY720933:HRY720935 IBU720933:IBU720935 ILQ720933:ILQ720935 IVM720933:IVM720935 JFI720933:JFI720935 JPE720933:JPE720935 JZA720933:JZA720935 KIW720933:KIW720935 KSS720933:KSS720935 LCO720933:LCO720935 LMK720933:LMK720935 LWG720933:LWG720935 MGC720933:MGC720935 MPY720933:MPY720935 MZU720933:MZU720935 NJQ720933:NJQ720935 NTM720933:NTM720935 ODI720933:ODI720935 ONE720933:ONE720935 OXA720933:OXA720935 PGW720933:PGW720935 PQS720933:PQS720935 QAO720933:QAO720935 QKK720933:QKK720935 QUG720933:QUG720935 REC720933:REC720935 RNY720933:RNY720935 RXU720933:RXU720935 SHQ720933:SHQ720935 SRM720933:SRM720935 TBI720933:TBI720935 TLE720933:TLE720935 TVA720933:TVA720935 UEW720933:UEW720935 UOS720933:UOS720935 UYO720933:UYO720935 VIK720933:VIK720935 VSG720933:VSG720935 WCC720933:WCC720935 WLY720933:WLY720935 WVU720933:WVU720935 M786469:M786471 JI786469:JI786471 TE786469:TE786471 ADA786469:ADA786471 AMW786469:AMW786471 AWS786469:AWS786471 BGO786469:BGO786471 BQK786469:BQK786471 CAG786469:CAG786471 CKC786469:CKC786471 CTY786469:CTY786471 DDU786469:DDU786471 DNQ786469:DNQ786471 DXM786469:DXM786471 EHI786469:EHI786471 ERE786469:ERE786471 FBA786469:FBA786471 FKW786469:FKW786471 FUS786469:FUS786471 GEO786469:GEO786471 GOK786469:GOK786471 GYG786469:GYG786471 HIC786469:HIC786471 HRY786469:HRY786471 IBU786469:IBU786471 ILQ786469:ILQ786471 IVM786469:IVM786471 JFI786469:JFI786471 JPE786469:JPE786471 JZA786469:JZA786471 KIW786469:KIW786471 KSS786469:KSS786471 LCO786469:LCO786471 LMK786469:LMK786471 LWG786469:LWG786471 MGC786469:MGC786471 MPY786469:MPY786471 MZU786469:MZU786471 NJQ786469:NJQ786471 NTM786469:NTM786471 ODI786469:ODI786471 ONE786469:ONE786471 OXA786469:OXA786471 PGW786469:PGW786471 PQS786469:PQS786471 QAO786469:QAO786471 QKK786469:QKK786471 QUG786469:QUG786471 REC786469:REC786471 RNY786469:RNY786471 RXU786469:RXU786471 SHQ786469:SHQ786471 SRM786469:SRM786471 TBI786469:TBI786471 TLE786469:TLE786471 TVA786469:TVA786471 UEW786469:UEW786471 UOS786469:UOS786471 UYO786469:UYO786471 VIK786469:VIK786471 VSG786469:VSG786471 WCC786469:WCC786471 WLY786469:WLY786471 WVU786469:WVU786471 M852005:M852007 JI852005:JI852007 TE852005:TE852007 ADA852005:ADA852007 AMW852005:AMW852007 AWS852005:AWS852007 BGO852005:BGO852007 BQK852005:BQK852007 CAG852005:CAG852007 CKC852005:CKC852007 CTY852005:CTY852007 DDU852005:DDU852007 DNQ852005:DNQ852007 DXM852005:DXM852007 EHI852005:EHI852007 ERE852005:ERE852007 FBA852005:FBA852007 FKW852005:FKW852007 FUS852005:FUS852007 GEO852005:GEO852007 GOK852005:GOK852007 GYG852005:GYG852007 HIC852005:HIC852007 HRY852005:HRY852007 IBU852005:IBU852007 ILQ852005:ILQ852007 IVM852005:IVM852007 JFI852005:JFI852007 JPE852005:JPE852007 JZA852005:JZA852007 KIW852005:KIW852007 KSS852005:KSS852007 LCO852005:LCO852007 LMK852005:LMK852007 LWG852005:LWG852007 MGC852005:MGC852007 MPY852005:MPY852007 MZU852005:MZU852007 NJQ852005:NJQ852007 NTM852005:NTM852007 ODI852005:ODI852007 ONE852005:ONE852007 OXA852005:OXA852007 PGW852005:PGW852007 PQS852005:PQS852007 QAO852005:QAO852007 QKK852005:QKK852007 QUG852005:QUG852007 REC852005:REC852007 RNY852005:RNY852007 RXU852005:RXU852007 SHQ852005:SHQ852007 SRM852005:SRM852007 TBI852005:TBI852007 TLE852005:TLE852007 TVA852005:TVA852007 UEW852005:UEW852007 UOS852005:UOS852007 UYO852005:UYO852007 VIK852005:VIK852007 VSG852005:VSG852007 WCC852005:WCC852007 WLY852005:WLY852007 WVU852005:WVU852007 M917541:M917543 JI917541:JI917543 TE917541:TE917543 ADA917541:ADA917543 AMW917541:AMW917543 AWS917541:AWS917543 BGO917541:BGO917543 BQK917541:BQK917543 CAG917541:CAG917543 CKC917541:CKC917543 CTY917541:CTY917543 DDU917541:DDU917543 DNQ917541:DNQ917543 DXM917541:DXM917543 EHI917541:EHI917543 ERE917541:ERE917543 FBA917541:FBA917543 FKW917541:FKW917543 FUS917541:FUS917543 GEO917541:GEO917543 GOK917541:GOK917543 GYG917541:GYG917543 HIC917541:HIC917543 HRY917541:HRY917543 IBU917541:IBU917543 ILQ917541:ILQ917543 IVM917541:IVM917543 JFI917541:JFI917543 JPE917541:JPE917543 JZA917541:JZA917543 KIW917541:KIW917543 KSS917541:KSS917543 LCO917541:LCO917543 LMK917541:LMK917543 LWG917541:LWG917543 MGC917541:MGC917543 MPY917541:MPY917543 MZU917541:MZU917543 NJQ917541:NJQ917543 NTM917541:NTM917543 ODI917541:ODI917543 ONE917541:ONE917543 OXA917541:OXA917543 PGW917541:PGW917543 PQS917541:PQS917543 QAO917541:QAO917543 QKK917541:QKK917543 QUG917541:QUG917543 REC917541:REC917543 RNY917541:RNY917543 RXU917541:RXU917543 SHQ917541:SHQ917543 SRM917541:SRM917543 TBI917541:TBI917543 TLE917541:TLE917543 TVA917541:TVA917543 UEW917541:UEW917543 UOS917541:UOS917543 UYO917541:UYO917543 VIK917541:VIK917543 VSG917541:VSG917543 WCC917541:WCC917543 WLY917541:WLY917543 WVU917541:WVU917543 M983077:M983079 JI983077:JI983079 TE983077:TE983079 ADA983077:ADA983079 AMW983077:AMW983079 AWS983077:AWS983079 BGO983077:BGO983079 BQK983077:BQK983079 CAG983077:CAG983079 CKC983077:CKC983079 CTY983077:CTY983079 DDU983077:DDU983079 DNQ983077:DNQ983079 DXM983077:DXM983079 EHI983077:EHI983079 ERE983077:ERE983079 FBA983077:FBA983079 FKW983077:FKW983079 FUS983077:FUS983079 GEO983077:GEO983079 GOK983077:GOK983079 GYG983077:GYG983079 HIC983077:HIC983079 HRY983077:HRY983079 IBU983077:IBU983079 ILQ983077:ILQ983079 IVM983077:IVM983079 JFI983077:JFI983079 JPE983077:JPE983079 JZA983077:JZA983079 KIW983077:KIW983079 KSS983077:KSS983079 LCO983077:LCO983079 LMK983077:LMK983079 LWG983077:LWG983079 MGC983077:MGC983079 MPY983077:MPY983079 MZU983077:MZU983079 NJQ983077:NJQ983079 NTM983077:NTM983079 ODI983077:ODI983079 ONE983077:ONE983079 OXA983077:OXA983079 PGW983077:PGW983079 PQS983077:PQS983079 QAO983077:QAO983079 QKK983077:QKK983079 QUG983077:QUG983079 REC983077:REC983079 RNY983077:RNY983079 RXU983077:RXU983079 SHQ983077:SHQ983079 SRM983077:SRM983079 TBI983077:TBI983079 TLE983077:TLE983079 TVA983077:TVA983079 UEW983077:UEW983079 UOS983077:UOS983079 UYO983077:UYO983079 VIK983077:VIK983079 VSG983077:VSG983079 WCC983077:WCC983079 WLY983077:WLY983079 WVU983077:WVU983079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Y65574:Y65575 JU65574:JU65575 TQ65574:TQ65575 ADM65574:ADM65575 ANI65574:ANI65575 AXE65574:AXE65575 BHA65574:BHA65575 BQW65574:BQW65575 CAS65574:CAS65575 CKO65574:CKO65575 CUK65574:CUK65575 DEG65574:DEG65575 DOC65574:DOC65575 DXY65574:DXY65575 EHU65574:EHU65575 ERQ65574:ERQ65575 FBM65574:FBM65575 FLI65574:FLI65575 FVE65574:FVE65575 GFA65574:GFA65575 GOW65574:GOW65575 GYS65574:GYS65575 HIO65574:HIO65575 HSK65574:HSK65575 ICG65574:ICG65575 IMC65574:IMC65575 IVY65574:IVY65575 JFU65574:JFU65575 JPQ65574:JPQ65575 JZM65574:JZM65575 KJI65574:KJI65575 KTE65574:KTE65575 LDA65574:LDA65575 LMW65574:LMW65575 LWS65574:LWS65575 MGO65574:MGO65575 MQK65574:MQK65575 NAG65574:NAG65575 NKC65574:NKC65575 NTY65574:NTY65575 ODU65574:ODU65575 ONQ65574:ONQ65575 OXM65574:OXM65575 PHI65574:PHI65575 PRE65574:PRE65575 QBA65574:QBA65575 QKW65574:QKW65575 QUS65574:QUS65575 REO65574:REO65575 ROK65574:ROK65575 RYG65574:RYG65575 SIC65574:SIC65575 SRY65574:SRY65575 TBU65574:TBU65575 TLQ65574:TLQ65575 TVM65574:TVM65575 UFI65574:UFI65575 UPE65574:UPE65575 UZA65574:UZA65575 VIW65574:VIW65575 VSS65574:VSS65575 WCO65574:WCO65575 WMK65574:WMK65575 WWG65574:WWG65575 Y131110:Y131111 JU131110:JU131111 TQ131110:TQ131111 ADM131110:ADM131111 ANI131110:ANI131111 AXE131110:AXE131111 BHA131110:BHA131111 BQW131110:BQW131111 CAS131110:CAS131111 CKO131110:CKO131111 CUK131110:CUK131111 DEG131110:DEG131111 DOC131110:DOC131111 DXY131110:DXY131111 EHU131110:EHU131111 ERQ131110:ERQ131111 FBM131110:FBM131111 FLI131110:FLI131111 FVE131110:FVE131111 GFA131110:GFA131111 GOW131110:GOW131111 GYS131110:GYS131111 HIO131110:HIO131111 HSK131110:HSK131111 ICG131110:ICG131111 IMC131110:IMC131111 IVY131110:IVY131111 JFU131110:JFU131111 JPQ131110:JPQ131111 JZM131110:JZM131111 KJI131110:KJI131111 KTE131110:KTE131111 LDA131110:LDA131111 LMW131110:LMW131111 LWS131110:LWS131111 MGO131110:MGO131111 MQK131110:MQK131111 NAG131110:NAG131111 NKC131110:NKC131111 NTY131110:NTY131111 ODU131110:ODU131111 ONQ131110:ONQ131111 OXM131110:OXM131111 PHI131110:PHI131111 PRE131110:PRE131111 QBA131110:QBA131111 QKW131110:QKW131111 QUS131110:QUS131111 REO131110:REO131111 ROK131110:ROK131111 RYG131110:RYG131111 SIC131110:SIC131111 SRY131110:SRY131111 TBU131110:TBU131111 TLQ131110:TLQ131111 TVM131110:TVM131111 UFI131110:UFI131111 UPE131110:UPE131111 UZA131110:UZA131111 VIW131110:VIW131111 VSS131110:VSS131111 WCO131110:WCO131111 WMK131110:WMK131111 WWG131110:WWG131111 Y196646:Y196647 JU196646:JU196647 TQ196646:TQ196647 ADM196646:ADM196647 ANI196646:ANI196647 AXE196646:AXE196647 BHA196646:BHA196647 BQW196646:BQW196647 CAS196646:CAS196647 CKO196646:CKO196647 CUK196646:CUK196647 DEG196646:DEG196647 DOC196646:DOC196647 DXY196646:DXY196647 EHU196646:EHU196647 ERQ196646:ERQ196647 FBM196646:FBM196647 FLI196646:FLI196647 FVE196646:FVE196647 GFA196646:GFA196647 GOW196646:GOW196647 GYS196646:GYS196647 HIO196646:HIO196647 HSK196646:HSK196647 ICG196646:ICG196647 IMC196646:IMC196647 IVY196646:IVY196647 JFU196646:JFU196647 JPQ196646:JPQ196647 JZM196646:JZM196647 KJI196646:KJI196647 KTE196646:KTE196647 LDA196646:LDA196647 LMW196646:LMW196647 LWS196646:LWS196647 MGO196646:MGO196647 MQK196646:MQK196647 NAG196646:NAG196647 NKC196646:NKC196647 NTY196646:NTY196647 ODU196646:ODU196647 ONQ196646:ONQ196647 OXM196646:OXM196647 PHI196646:PHI196647 PRE196646:PRE196647 QBA196646:QBA196647 QKW196646:QKW196647 QUS196646:QUS196647 REO196646:REO196647 ROK196646:ROK196647 RYG196646:RYG196647 SIC196646:SIC196647 SRY196646:SRY196647 TBU196646:TBU196647 TLQ196646:TLQ196647 TVM196646:TVM196647 UFI196646:UFI196647 UPE196646:UPE196647 UZA196646:UZA196647 VIW196646:VIW196647 VSS196646:VSS196647 WCO196646:WCO196647 WMK196646:WMK196647 WWG196646:WWG196647 Y262182:Y262183 JU262182:JU262183 TQ262182:TQ262183 ADM262182:ADM262183 ANI262182:ANI262183 AXE262182:AXE262183 BHA262182:BHA262183 BQW262182:BQW262183 CAS262182:CAS262183 CKO262182:CKO262183 CUK262182:CUK262183 DEG262182:DEG262183 DOC262182:DOC262183 DXY262182:DXY262183 EHU262182:EHU262183 ERQ262182:ERQ262183 FBM262182:FBM262183 FLI262182:FLI262183 FVE262182:FVE262183 GFA262182:GFA262183 GOW262182:GOW262183 GYS262182:GYS262183 HIO262182:HIO262183 HSK262182:HSK262183 ICG262182:ICG262183 IMC262182:IMC262183 IVY262182:IVY262183 JFU262182:JFU262183 JPQ262182:JPQ262183 JZM262182:JZM262183 KJI262182:KJI262183 KTE262182:KTE262183 LDA262182:LDA262183 LMW262182:LMW262183 LWS262182:LWS262183 MGO262182:MGO262183 MQK262182:MQK262183 NAG262182:NAG262183 NKC262182:NKC262183 NTY262182:NTY262183 ODU262182:ODU262183 ONQ262182:ONQ262183 OXM262182:OXM262183 PHI262182:PHI262183 PRE262182:PRE262183 QBA262182:QBA262183 QKW262182:QKW262183 QUS262182:QUS262183 REO262182:REO262183 ROK262182:ROK262183 RYG262182:RYG262183 SIC262182:SIC262183 SRY262182:SRY262183 TBU262182:TBU262183 TLQ262182:TLQ262183 TVM262182:TVM262183 UFI262182:UFI262183 UPE262182:UPE262183 UZA262182:UZA262183 VIW262182:VIW262183 VSS262182:VSS262183 WCO262182:WCO262183 WMK262182:WMK262183 WWG262182:WWG262183 Y327718:Y327719 JU327718:JU327719 TQ327718:TQ327719 ADM327718:ADM327719 ANI327718:ANI327719 AXE327718:AXE327719 BHA327718:BHA327719 BQW327718:BQW327719 CAS327718:CAS327719 CKO327718:CKO327719 CUK327718:CUK327719 DEG327718:DEG327719 DOC327718:DOC327719 DXY327718:DXY327719 EHU327718:EHU327719 ERQ327718:ERQ327719 FBM327718:FBM327719 FLI327718:FLI327719 FVE327718:FVE327719 GFA327718:GFA327719 GOW327718:GOW327719 GYS327718:GYS327719 HIO327718:HIO327719 HSK327718:HSK327719 ICG327718:ICG327719 IMC327718:IMC327719 IVY327718:IVY327719 JFU327718:JFU327719 JPQ327718:JPQ327719 JZM327718:JZM327719 KJI327718:KJI327719 KTE327718:KTE327719 LDA327718:LDA327719 LMW327718:LMW327719 LWS327718:LWS327719 MGO327718:MGO327719 MQK327718:MQK327719 NAG327718:NAG327719 NKC327718:NKC327719 NTY327718:NTY327719 ODU327718:ODU327719 ONQ327718:ONQ327719 OXM327718:OXM327719 PHI327718:PHI327719 PRE327718:PRE327719 QBA327718:QBA327719 QKW327718:QKW327719 QUS327718:QUS327719 REO327718:REO327719 ROK327718:ROK327719 RYG327718:RYG327719 SIC327718:SIC327719 SRY327718:SRY327719 TBU327718:TBU327719 TLQ327718:TLQ327719 TVM327718:TVM327719 UFI327718:UFI327719 UPE327718:UPE327719 UZA327718:UZA327719 VIW327718:VIW327719 VSS327718:VSS327719 WCO327718:WCO327719 WMK327718:WMK327719 WWG327718:WWG327719 Y393254:Y393255 JU393254:JU393255 TQ393254:TQ393255 ADM393254:ADM393255 ANI393254:ANI393255 AXE393254:AXE393255 BHA393254:BHA393255 BQW393254:BQW393255 CAS393254:CAS393255 CKO393254:CKO393255 CUK393254:CUK393255 DEG393254:DEG393255 DOC393254:DOC393255 DXY393254:DXY393255 EHU393254:EHU393255 ERQ393254:ERQ393255 FBM393254:FBM393255 FLI393254:FLI393255 FVE393254:FVE393255 GFA393254:GFA393255 GOW393254:GOW393255 GYS393254:GYS393255 HIO393254:HIO393255 HSK393254:HSK393255 ICG393254:ICG393255 IMC393254:IMC393255 IVY393254:IVY393255 JFU393254:JFU393255 JPQ393254:JPQ393255 JZM393254:JZM393255 KJI393254:KJI393255 KTE393254:KTE393255 LDA393254:LDA393255 LMW393254:LMW393255 LWS393254:LWS393255 MGO393254:MGO393255 MQK393254:MQK393255 NAG393254:NAG393255 NKC393254:NKC393255 NTY393254:NTY393255 ODU393254:ODU393255 ONQ393254:ONQ393255 OXM393254:OXM393255 PHI393254:PHI393255 PRE393254:PRE393255 QBA393254:QBA393255 QKW393254:QKW393255 QUS393254:QUS393255 REO393254:REO393255 ROK393254:ROK393255 RYG393254:RYG393255 SIC393254:SIC393255 SRY393254:SRY393255 TBU393254:TBU393255 TLQ393254:TLQ393255 TVM393254:TVM393255 UFI393254:UFI393255 UPE393254:UPE393255 UZA393254:UZA393255 VIW393254:VIW393255 VSS393254:VSS393255 WCO393254:WCO393255 WMK393254:WMK393255 WWG393254:WWG393255 Y458790:Y458791 JU458790:JU458791 TQ458790:TQ458791 ADM458790:ADM458791 ANI458790:ANI458791 AXE458790:AXE458791 BHA458790:BHA458791 BQW458790:BQW458791 CAS458790:CAS458791 CKO458790:CKO458791 CUK458790:CUK458791 DEG458790:DEG458791 DOC458790:DOC458791 DXY458790:DXY458791 EHU458790:EHU458791 ERQ458790:ERQ458791 FBM458790:FBM458791 FLI458790:FLI458791 FVE458790:FVE458791 GFA458790:GFA458791 GOW458790:GOW458791 GYS458790:GYS458791 HIO458790:HIO458791 HSK458790:HSK458791 ICG458790:ICG458791 IMC458790:IMC458791 IVY458790:IVY458791 JFU458790:JFU458791 JPQ458790:JPQ458791 JZM458790:JZM458791 KJI458790:KJI458791 KTE458790:KTE458791 LDA458790:LDA458791 LMW458790:LMW458791 LWS458790:LWS458791 MGO458790:MGO458791 MQK458790:MQK458791 NAG458790:NAG458791 NKC458790:NKC458791 NTY458790:NTY458791 ODU458790:ODU458791 ONQ458790:ONQ458791 OXM458790:OXM458791 PHI458790:PHI458791 PRE458790:PRE458791 QBA458790:QBA458791 QKW458790:QKW458791 QUS458790:QUS458791 REO458790:REO458791 ROK458790:ROK458791 RYG458790:RYG458791 SIC458790:SIC458791 SRY458790:SRY458791 TBU458790:TBU458791 TLQ458790:TLQ458791 TVM458790:TVM458791 UFI458790:UFI458791 UPE458790:UPE458791 UZA458790:UZA458791 VIW458790:VIW458791 VSS458790:VSS458791 WCO458790:WCO458791 WMK458790:WMK458791 WWG458790:WWG458791 Y524326:Y524327 JU524326:JU524327 TQ524326:TQ524327 ADM524326:ADM524327 ANI524326:ANI524327 AXE524326:AXE524327 BHA524326:BHA524327 BQW524326:BQW524327 CAS524326:CAS524327 CKO524326:CKO524327 CUK524326:CUK524327 DEG524326:DEG524327 DOC524326:DOC524327 DXY524326:DXY524327 EHU524326:EHU524327 ERQ524326:ERQ524327 FBM524326:FBM524327 FLI524326:FLI524327 FVE524326:FVE524327 GFA524326:GFA524327 GOW524326:GOW524327 GYS524326:GYS524327 HIO524326:HIO524327 HSK524326:HSK524327 ICG524326:ICG524327 IMC524326:IMC524327 IVY524326:IVY524327 JFU524326:JFU524327 JPQ524326:JPQ524327 JZM524326:JZM524327 KJI524326:KJI524327 KTE524326:KTE524327 LDA524326:LDA524327 LMW524326:LMW524327 LWS524326:LWS524327 MGO524326:MGO524327 MQK524326:MQK524327 NAG524326:NAG524327 NKC524326:NKC524327 NTY524326:NTY524327 ODU524326:ODU524327 ONQ524326:ONQ524327 OXM524326:OXM524327 PHI524326:PHI524327 PRE524326:PRE524327 QBA524326:QBA524327 QKW524326:QKW524327 QUS524326:QUS524327 REO524326:REO524327 ROK524326:ROK524327 RYG524326:RYG524327 SIC524326:SIC524327 SRY524326:SRY524327 TBU524326:TBU524327 TLQ524326:TLQ524327 TVM524326:TVM524327 UFI524326:UFI524327 UPE524326:UPE524327 UZA524326:UZA524327 VIW524326:VIW524327 VSS524326:VSS524327 WCO524326:WCO524327 WMK524326:WMK524327 WWG524326:WWG524327 Y589862:Y589863 JU589862:JU589863 TQ589862:TQ589863 ADM589862:ADM589863 ANI589862:ANI589863 AXE589862:AXE589863 BHA589862:BHA589863 BQW589862:BQW589863 CAS589862:CAS589863 CKO589862:CKO589863 CUK589862:CUK589863 DEG589862:DEG589863 DOC589862:DOC589863 DXY589862:DXY589863 EHU589862:EHU589863 ERQ589862:ERQ589863 FBM589862:FBM589863 FLI589862:FLI589863 FVE589862:FVE589863 GFA589862:GFA589863 GOW589862:GOW589863 GYS589862:GYS589863 HIO589862:HIO589863 HSK589862:HSK589863 ICG589862:ICG589863 IMC589862:IMC589863 IVY589862:IVY589863 JFU589862:JFU589863 JPQ589862:JPQ589863 JZM589862:JZM589863 KJI589862:KJI589863 KTE589862:KTE589863 LDA589862:LDA589863 LMW589862:LMW589863 LWS589862:LWS589863 MGO589862:MGO589863 MQK589862:MQK589863 NAG589862:NAG589863 NKC589862:NKC589863 NTY589862:NTY589863 ODU589862:ODU589863 ONQ589862:ONQ589863 OXM589862:OXM589863 PHI589862:PHI589863 PRE589862:PRE589863 QBA589862:QBA589863 QKW589862:QKW589863 QUS589862:QUS589863 REO589862:REO589863 ROK589862:ROK589863 RYG589862:RYG589863 SIC589862:SIC589863 SRY589862:SRY589863 TBU589862:TBU589863 TLQ589862:TLQ589863 TVM589862:TVM589863 UFI589862:UFI589863 UPE589862:UPE589863 UZA589862:UZA589863 VIW589862:VIW589863 VSS589862:VSS589863 WCO589862:WCO589863 WMK589862:WMK589863 WWG589862:WWG589863 Y655398:Y655399 JU655398:JU655399 TQ655398:TQ655399 ADM655398:ADM655399 ANI655398:ANI655399 AXE655398:AXE655399 BHA655398:BHA655399 BQW655398:BQW655399 CAS655398:CAS655399 CKO655398:CKO655399 CUK655398:CUK655399 DEG655398:DEG655399 DOC655398:DOC655399 DXY655398:DXY655399 EHU655398:EHU655399 ERQ655398:ERQ655399 FBM655398:FBM655399 FLI655398:FLI655399 FVE655398:FVE655399 GFA655398:GFA655399 GOW655398:GOW655399 GYS655398:GYS655399 HIO655398:HIO655399 HSK655398:HSK655399 ICG655398:ICG655399 IMC655398:IMC655399 IVY655398:IVY655399 JFU655398:JFU655399 JPQ655398:JPQ655399 JZM655398:JZM655399 KJI655398:KJI655399 KTE655398:KTE655399 LDA655398:LDA655399 LMW655398:LMW655399 LWS655398:LWS655399 MGO655398:MGO655399 MQK655398:MQK655399 NAG655398:NAG655399 NKC655398:NKC655399 NTY655398:NTY655399 ODU655398:ODU655399 ONQ655398:ONQ655399 OXM655398:OXM655399 PHI655398:PHI655399 PRE655398:PRE655399 QBA655398:QBA655399 QKW655398:QKW655399 QUS655398:QUS655399 REO655398:REO655399 ROK655398:ROK655399 RYG655398:RYG655399 SIC655398:SIC655399 SRY655398:SRY655399 TBU655398:TBU655399 TLQ655398:TLQ655399 TVM655398:TVM655399 UFI655398:UFI655399 UPE655398:UPE655399 UZA655398:UZA655399 VIW655398:VIW655399 VSS655398:VSS655399 WCO655398:WCO655399 WMK655398:WMK655399 WWG655398:WWG655399 Y720934:Y720935 JU720934:JU720935 TQ720934:TQ720935 ADM720934:ADM720935 ANI720934:ANI720935 AXE720934:AXE720935 BHA720934:BHA720935 BQW720934:BQW720935 CAS720934:CAS720935 CKO720934:CKO720935 CUK720934:CUK720935 DEG720934:DEG720935 DOC720934:DOC720935 DXY720934:DXY720935 EHU720934:EHU720935 ERQ720934:ERQ720935 FBM720934:FBM720935 FLI720934:FLI720935 FVE720934:FVE720935 GFA720934:GFA720935 GOW720934:GOW720935 GYS720934:GYS720935 HIO720934:HIO720935 HSK720934:HSK720935 ICG720934:ICG720935 IMC720934:IMC720935 IVY720934:IVY720935 JFU720934:JFU720935 JPQ720934:JPQ720935 JZM720934:JZM720935 KJI720934:KJI720935 KTE720934:KTE720935 LDA720934:LDA720935 LMW720934:LMW720935 LWS720934:LWS720935 MGO720934:MGO720935 MQK720934:MQK720935 NAG720934:NAG720935 NKC720934:NKC720935 NTY720934:NTY720935 ODU720934:ODU720935 ONQ720934:ONQ720935 OXM720934:OXM720935 PHI720934:PHI720935 PRE720934:PRE720935 QBA720934:QBA720935 QKW720934:QKW720935 QUS720934:QUS720935 REO720934:REO720935 ROK720934:ROK720935 RYG720934:RYG720935 SIC720934:SIC720935 SRY720934:SRY720935 TBU720934:TBU720935 TLQ720934:TLQ720935 TVM720934:TVM720935 UFI720934:UFI720935 UPE720934:UPE720935 UZA720934:UZA720935 VIW720934:VIW720935 VSS720934:VSS720935 WCO720934:WCO720935 WMK720934:WMK720935 WWG720934:WWG720935 Y786470:Y786471 JU786470:JU786471 TQ786470:TQ786471 ADM786470:ADM786471 ANI786470:ANI786471 AXE786470:AXE786471 BHA786470:BHA786471 BQW786470:BQW786471 CAS786470:CAS786471 CKO786470:CKO786471 CUK786470:CUK786471 DEG786470:DEG786471 DOC786470:DOC786471 DXY786470:DXY786471 EHU786470:EHU786471 ERQ786470:ERQ786471 FBM786470:FBM786471 FLI786470:FLI786471 FVE786470:FVE786471 GFA786470:GFA786471 GOW786470:GOW786471 GYS786470:GYS786471 HIO786470:HIO786471 HSK786470:HSK786471 ICG786470:ICG786471 IMC786470:IMC786471 IVY786470:IVY786471 JFU786470:JFU786471 JPQ786470:JPQ786471 JZM786470:JZM786471 KJI786470:KJI786471 KTE786470:KTE786471 LDA786470:LDA786471 LMW786470:LMW786471 LWS786470:LWS786471 MGO786470:MGO786471 MQK786470:MQK786471 NAG786470:NAG786471 NKC786470:NKC786471 NTY786470:NTY786471 ODU786470:ODU786471 ONQ786470:ONQ786471 OXM786470:OXM786471 PHI786470:PHI786471 PRE786470:PRE786471 QBA786470:QBA786471 QKW786470:QKW786471 QUS786470:QUS786471 REO786470:REO786471 ROK786470:ROK786471 RYG786470:RYG786471 SIC786470:SIC786471 SRY786470:SRY786471 TBU786470:TBU786471 TLQ786470:TLQ786471 TVM786470:TVM786471 UFI786470:UFI786471 UPE786470:UPE786471 UZA786470:UZA786471 VIW786470:VIW786471 VSS786470:VSS786471 WCO786470:WCO786471 WMK786470:WMK786471 WWG786470:WWG786471 Y852006:Y852007 JU852006:JU852007 TQ852006:TQ852007 ADM852006:ADM852007 ANI852006:ANI852007 AXE852006:AXE852007 BHA852006:BHA852007 BQW852006:BQW852007 CAS852006:CAS852007 CKO852006:CKO852007 CUK852006:CUK852007 DEG852006:DEG852007 DOC852006:DOC852007 DXY852006:DXY852007 EHU852006:EHU852007 ERQ852006:ERQ852007 FBM852006:FBM852007 FLI852006:FLI852007 FVE852006:FVE852007 GFA852006:GFA852007 GOW852006:GOW852007 GYS852006:GYS852007 HIO852006:HIO852007 HSK852006:HSK852007 ICG852006:ICG852007 IMC852006:IMC852007 IVY852006:IVY852007 JFU852006:JFU852007 JPQ852006:JPQ852007 JZM852006:JZM852007 KJI852006:KJI852007 KTE852006:KTE852007 LDA852006:LDA852007 LMW852006:LMW852007 LWS852006:LWS852007 MGO852006:MGO852007 MQK852006:MQK852007 NAG852006:NAG852007 NKC852006:NKC852007 NTY852006:NTY852007 ODU852006:ODU852007 ONQ852006:ONQ852007 OXM852006:OXM852007 PHI852006:PHI852007 PRE852006:PRE852007 QBA852006:QBA852007 QKW852006:QKW852007 QUS852006:QUS852007 REO852006:REO852007 ROK852006:ROK852007 RYG852006:RYG852007 SIC852006:SIC852007 SRY852006:SRY852007 TBU852006:TBU852007 TLQ852006:TLQ852007 TVM852006:TVM852007 UFI852006:UFI852007 UPE852006:UPE852007 UZA852006:UZA852007 VIW852006:VIW852007 VSS852006:VSS852007 WCO852006:WCO852007 WMK852006:WMK852007 WWG852006:WWG852007 Y917542:Y917543 JU917542:JU917543 TQ917542:TQ917543 ADM917542:ADM917543 ANI917542:ANI917543 AXE917542:AXE917543 BHA917542:BHA917543 BQW917542:BQW917543 CAS917542:CAS917543 CKO917542:CKO917543 CUK917542:CUK917543 DEG917542:DEG917543 DOC917542:DOC917543 DXY917542:DXY917543 EHU917542:EHU917543 ERQ917542:ERQ917543 FBM917542:FBM917543 FLI917542:FLI917543 FVE917542:FVE917543 GFA917542:GFA917543 GOW917542:GOW917543 GYS917542:GYS917543 HIO917542:HIO917543 HSK917542:HSK917543 ICG917542:ICG917543 IMC917542:IMC917543 IVY917542:IVY917543 JFU917542:JFU917543 JPQ917542:JPQ917543 JZM917542:JZM917543 KJI917542:KJI917543 KTE917542:KTE917543 LDA917542:LDA917543 LMW917542:LMW917543 LWS917542:LWS917543 MGO917542:MGO917543 MQK917542:MQK917543 NAG917542:NAG917543 NKC917542:NKC917543 NTY917542:NTY917543 ODU917542:ODU917543 ONQ917542:ONQ917543 OXM917542:OXM917543 PHI917542:PHI917543 PRE917542:PRE917543 QBA917542:QBA917543 QKW917542:QKW917543 QUS917542:QUS917543 REO917542:REO917543 ROK917542:ROK917543 RYG917542:RYG917543 SIC917542:SIC917543 SRY917542:SRY917543 TBU917542:TBU917543 TLQ917542:TLQ917543 TVM917542:TVM917543 UFI917542:UFI917543 UPE917542:UPE917543 UZA917542:UZA917543 VIW917542:VIW917543 VSS917542:VSS917543 WCO917542:WCO917543 WMK917542:WMK917543 WWG917542:WWG917543 Y983078:Y983079 JU983078:JU983079 TQ983078:TQ983079 ADM983078:ADM983079 ANI983078:ANI983079 AXE983078:AXE983079 BHA983078:BHA983079 BQW983078:BQW983079 CAS983078:CAS983079 CKO983078:CKO983079 CUK983078:CUK983079 DEG983078:DEG983079 DOC983078:DOC983079 DXY983078:DXY983079 EHU983078:EHU983079 ERQ983078:ERQ983079 FBM983078:FBM983079 FLI983078:FLI983079 FVE983078:FVE983079 GFA983078:GFA983079 GOW983078:GOW983079 GYS983078:GYS983079 HIO983078:HIO983079 HSK983078:HSK983079 ICG983078:ICG983079 IMC983078:IMC983079 IVY983078:IVY983079 JFU983078:JFU983079 JPQ983078:JPQ983079 JZM983078:JZM983079 KJI983078:KJI983079 KTE983078:KTE983079 LDA983078:LDA983079 LMW983078:LMW983079 LWS983078:LWS983079 MGO983078:MGO983079 MQK983078:MQK983079 NAG983078:NAG983079 NKC983078:NKC983079 NTY983078:NTY983079 ODU983078:ODU983079 ONQ983078:ONQ983079 OXM983078:OXM983079 PHI983078:PHI983079 PRE983078:PRE983079 QBA983078:QBA983079 QKW983078:QKW983079 QUS983078:QUS983079 REO983078:REO983079 ROK983078:ROK983079 RYG983078:RYG983079 SIC983078:SIC983079 SRY983078:SRY983079 TBU983078:TBU983079 TLQ983078:TLQ983079 TVM983078:TVM983079 UFI983078:UFI983079 UPE983078:UPE983079 UZA983078:UZA983079 VIW983078:VIW983079 VSS983078:VSS983079 WCO983078:WCO983079 WMK983078:WMK983079 WWG983078:WWG983079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59999389629810485"/>
    <pageSetUpPr fitToPage="1"/>
  </sheetPr>
  <dimension ref="A1:W53"/>
  <sheetViews>
    <sheetView view="pageBreakPreview" topLeftCell="A55" zoomScaleNormal="100" zoomScaleSheetLayoutView="100" workbookViewId="0">
      <selection activeCell="T15" sqref="T15"/>
    </sheetView>
  </sheetViews>
  <sheetFormatPr defaultColWidth="8.09765625" defaultRowHeight="10.8" x14ac:dyDescent="0.45"/>
  <cols>
    <col min="1" max="3" width="5.5" style="62" customWidth="1"/>
    <col min="4" max="4" width="25" style="2" customWidth="1"/>
    <col min="5" max="5" width="3" style="17" customWidth="1"/>
    <col min="6" max="6" width="8.5" style="63" customWidth="1"/>
    <col min="7" max="7" width="3" style="63" customWidth="1"/>
    <col min="8" max="8" width="8.5" style="64" customWidth="1"/>
    <col min="9" max="9" width="4" style="65" customWidth="1"/>
    <col min="10" max="11" width="3" style="2" customWidth="1"/>
    <col min="12" max="12" width="8.5" style="10" customWidth="1"/>
    <col min="13" max="13" width="3.5" style="10" customWidth="1"/>
    <col min="14" max="14" width="8.5" style="11" customWidth="1"/>
    <col min="15" max="15" width="3.5" style="10" customWidth="1"/>
    <col min="16" max="16" width="8.5" style="11" customWidth="1"/>
    <col min="17" max="17" width="5.3984375" style="11" customWidth="1"/>
    <col min="18" max="20" width="8.3984375" style="2" customWidth="1"/>
    <col min="21" max="258" width="8.09765625" style="2"/>
    <col min="259" max="259" width="5.296875" style="2" customWidth="1"/>
    <col min="260" max="260" width="17.5" style="2" customWidth="1"/>
    <col min="261" max="261" width="2.5" style="2" customWidth="1"/>
    <col min="262" max="262" width="8.19921875" style="2" customWidth="1"/>
    <col min="263" max="263" width="2.09765625" style="2" customWidth="1"/>
    <col min="264" max="264" width="7.19921875" style="2" customWidth="1"/>
    <col min="265" max="265" width="3.796875" style="2" customWidth="1"/>
    <col min="266" max="266" width="1.796875" style="2" customWidth="1"/>
    <col min="267" max="267" width="4.5" style="2" customWidth="1"/>
    <col min="268" max="268" width="10.59765625" style="2" customWidth="1"/>
    <col min="269" max="269" width="2.19921875" style="2" customWidth="1"/>
    <col min="270" max="270" width="8" style="2" customWidth="1"/>
    <col min="271" max="271" width="2.19921875" style="2" customWidth="1"/>
    <col min="272" max="272" width="8" style="2" customWidth="1"/>
    <col min="273" max="273" width="5.3984375" style="2" customWidth="1"/>
    <col min="274" max="276" width="8.3984375" style="2" customWidth="1"/>
    <col min="277" max="514" width="8.09765625" style="2"/>
    <col min="515" max="515" width="5.296875" style="2" customWidth="1"/>
    <col min="516" max="516" width="17.5" style="2" customWidth="1"/>
    <col min="517" max="517" width="2.5" style="2" customWidth="1"/>
    <col min="518" max="518" width="8.19921875" style="2" customWidth="1"/>
    <col min="519" max="519" width="2.09765625" style="2" customWidth="1"/>
    <col min="520" max="520" width="7.19921875" style="2" customWidth="1"/>
    <col min="521" max="521" width="3.796875" style="2" customWidth="1"/>
    <col min="522" max="522" width="1.796875" style="2" customWidth="1"/>
    <col min="523" max="523" width="4.5" style="2" customWidth="1"/>
    <col min="524" max="524" width="10.59765625" style="2" customWidth="1"/>
    <col min="525" max="525" width="2.19921875" style="2" customWidth="1"/>
    <col min="526" max="526" width="8" style="2" customWidth="1"/>
    <col min="527" max="527" width="2.19921875" style="2" customWidth="1"/>
    <col min="528" max="528" width="8" style="2" customWidth="1"/>
    <col min="529" max="529" width="5.3984375" style="2" customWidth="1"/>
    <col min="530" max="532" width="8.3984375" style="2" customWidth="1"/>
    <col min="533" max="770" width="8.09765625" style="2"/>
    <col min="771" max="771" width="5.296875" style="2" customWidth="1"/>
    <col min="772" max="772" width="17.5" style="2" customWidth="1"/>
    <col min="773" max="773" width="2.5" style="2" customWidth="1"/>
    <col min="774" max="774" width="8.19921875" style="2" customWidth="1"/>
    <col min="775" max="775" width="2.09765625" style="2" customWidth="1"/>
    <col min="776" max="776" width="7.19921875" style="2" customWidth="1"/>
    <col min="777" max="777" width="3.796875" style="2" customWidth="1"/>
    <col min="778" max="778" width="1.796875" style="2" customWidth="1"/>
    <col min="779" max="779" width="4.5" style="2" customWidth="1"/>
    <col min="780" max="780" width="10.59765625" style="2" customWidth="1"/>
    <col min="781" max="781" width="2.19921875" style="2" customWidth="1"/>
    <col min="782" max="782" width="8" style="2" customWidth="1"/>
    <col min="783" max="783" width="2.19921875" style="2" customWidth="1"/>
    <col min="784" max="784" width="8" style="2" customWidth="1"/>
    <col min="785" max="785" width="5.3984375" style="2" customWidth="1"/>
    <col min="786" max="788" width="8.3984375" style="2" customWidth="1"/>
    <col min="789" max="1026" width="8.09765625" style="2"/>
    <col min="1027" max="1027" width="5.296875" style="2" customWidth="1"/>
    <col min="1028" max="1028" width="17.5" style="2" customWidth="1"/>
    <col min="1029" max="1029" width="2.5" style="2" customWidth="1"/>
    <col min="1030" max="1030" width="8.19921875" style="2" customWidth="1"/>
    <col min="1031" max="1031" width="2.09765625" style="2" customWidth="1"/>
    <col min="1032" max="1032" width="7.19921875" style="2" customWidth="1"/>
    <col min="1033" max="1033" width="3.796875" style="2" customWidth="1"/>
    <col min="1034" max="1034" width="1.796875" style="2" customWidth="1"/>
    <col min="1035" max="1035" width="4.5" style="2" customWidth="1"/>
    <col min="1036" max="1036" width="10.59765625" style="2" customWidth="1"/>
    <col min="1037" max="1037" width="2.19921875" style="2" customWidth="1"/>
    <col min="1038" max="1038" width="8" style="2" customWidth="1"/>
    <col min="1039" max="1039" width="2.19921875" style="2" customWidth="1"/>
    <col min="1040" max="1040" width="8" style="2" customWidth="1"/>
    <col min="1041" max="1041" width="5.3984375" style="2" customWidth="1"/>
    <col min="1042" max="1044" width="8.3984375" style="2" customWidth="1"/>
    <col min="1045" max="1282" width="8.09765625" style="2"/>
    <col min="1283" max="1283" width="5.296875" style="2" customWidth="1"/>
    <col min="1284" max="1284" width="17.5" style="2" customWidth="1"/>
    <col min="1285" max="1285" width="2.5" style="2" customWidth="1"/>
    <col min="1286" max="1286" width="8.19921875" style="2" customWidth="1"/>
    <col min="1287" max="1287" width="2.09765625" style="2" customWidth="1"/>
    <col min="1288" max="1288" width="7.19921875" style="2" customWidth="1"/>
    <col min="1289" max="1289" width="3.796875" style="2" customWidth="1"/>
    <col min="1290" max="1290" width="1.796875" style="2" customWidth="1"/>
    <col min="1291" max="1291" width="4.5" style="2" customWidth="1"/>
    <col min="1292" max="1292" width="10.59765625" style="2" customWidth="1"/>
    <col min="1293" max="1293" width="2.19921875" style="2" customWidth="1"/>
    <col min="1294" max="1294" width="8" style="2" customWidth="1"/>
    <col min="1295" max="1295" width="2.19921875" style="2" customWidth="1"/>
    <col min="1296" max="1296" width="8" style="2" customWidth="1"/>
    <col min="1297" max="1297" width="5.3984375" style="2" customWidth="1"/>
    <col min="1298" max="1300" width="8.3984375" style="2" customWidth="1"/>
    <col min="1301" max="1538" width="8.09765625" style="2"/>
    <col min="1539" max="1539" width="5.296875" style="2" customWidth="1"/>
    <col min="1540" max="1540" width="17.5" style="2" customWidth="1"/>
    <col min="1541" max="1541" width="2.5" style="2" customWidth="1"/>
    <col min="1542" max="1542" width="8.19921875" style="2" customWidth="1"/>
    <col min="1543" max="1543" width="2.09765625" style="2" customWidth="1"/>
    <col min="1544" max="1544" width="7.19921875" style="2" customWidth="1"/>
    <col min="1545" max="1545" width="3.796875" style="2" customWidth="1"/>
    <col min="1546" max="1546" width="1.796875" style="2" customWidth="1"/>
    <col min="1547" max="1547" width="4.5" style="2" customWidth="1"/>
    <col min="1548" max="1548" width="10.59765625" style="2" customWidth="1"/>
    <col min="1549" max="1549" width="2.19921875" style="2" customWidth="1"/>
    <col min="1550" max="1550" width="8" style="2" customWidth="1"/>
    <col min="1551" max="1551" width="2.19921875" style="2" customWidth="1"/>
    <col min="1552" max="1552" width="8" style="2" customWidth="1"/>
    <col min="1553" max="1553" width="5.3984375" style="2" customWidth="1"/>
    <col min="1554" max="1556" width="8.3984375" style="2" customWidth="1"/>
    <col min="1557" max="1794" width="8.09765625" style="2"/>
    <col min="1795" max="1795" width="5.296875" style="2" customWidth="1"/>
    <col min="1796" max="1796" width="17.5" style="2" customWidth="1"/>
    <col min="1797" max="1797" width="2.5" style="2" customWidth="1"/>
    <col min="1798" max="1798" width="8.19921875" style="2" customWidth="1"/>
    <col min="1799" max="1799" width="2.09765625" style="2" customWidth="1"/>
    <col min="1800" max="1800" width="7.19921875" style="2" customWidth="1"/>
    <col min="1801" max="1801" width="3.796875" style="2" customWidth="1"/>
    <col min="1802" max="1802" width="1.796875" style="2" customWidth="1"/>
    <col min="1803" max="1803" width="4.5" style="2" customWidth="1"/>
    <col min="1804" max="1804" width="10.59765625" style="2" customWidth="1"/>
    <col min="1805" max="1805" width="2.19921875" style="2" customWidth="1"/>
    <col min="1806" max="1806" width="8" style="2" customWidth="1"/>
    <col min="1807" max="1807" width="2.19921875" style="2" customWidth="1"/>
    <col min="1808" max="1808" width="8" style="2" customWidth="1"/>
    <col min="1809" max="1809" width="5.3984375" style="2" customWidth="1"/>
    <col min="1810" max="1812" width="8.3984375" style="2" customWidth="1"/>
    <col min="1813" max="2050" width="8.09765625" style="2"/>
    <col min="2051" max="2051" width="5.296875" style="2" customWidth="1"/>
    <col min="2052" max="2052" width="17.5" style="2" customWidth="1"/>
    <col min="2053" max="2053" width="2.5" style="2" customWidth="1"/>
    <col min="2054" max="2054" width="8.19921875" style="2" customWidth="1"/>
    <col min="2055" max="2055" width="2.09765625" style="2" customWidth="1"/>
    <col min="2056" max="2056" width="7.19921875" style="2" customWidth="1"/>
    <col min="2057" max="2057" width="3.796875" style="2" customWidth="1"/>
    <col min="2058" max="2058" width="1.796875" style="2" customWidth="1"/>
    <col min="2059" max="2059" width="4.5" style="2" customWidth="1"/>
    <col min="2060" max="2060" width="10.59765625" style="2" customWidth="1"/>
    <col min="2061" max="2061" width="2.19921875" style="2" customWidth="1"/>
    <col min="2062" max="2062" width="8" style="2" customWidth="1"/>
    <col min="2063" max="2063" width="2.19921875" style="2" customWidth="1"/>
    <col min="2064" max="2064" width="8" style="2" customWidth="1"/>
    <col min="2065" max="2065" width="5.3984375" style="2" customWidth="1"/>
    <col min="2066" max="2068" width="8.3984375" style="2" customWidth="1"/>
    <col min="2069" max="2306" width="8.09765625" style="2"/>
    <col min="2307" max="2307" width="5.296875" style="2" customWidth="1"/>
    <col min="2308" max="2308" width="17.5" style="2" customWidth="1"/>
    <col min="2309" max="2309" width="2.5" style="2" customWidth="1"/>
    <col min="2310" max="2310" width="8.19921875" style="2" customWidth="1"/>
    <col min="2311" max="2311" width="2.09765625" style="2" customWidth="1"/>
    <col min="2312" max="2312" width="7.19921875" style="2" customWidth="1"/>
    <col min="2313" max="2313" width="3.796875" style="2" customWidth="1"/>
    <col min="2314" max="2314" width="1.796875" style="2" customWidth="1"/>
    <col min="2315" max="2315" width="4.5" style="2" customWidth="1"/>
    <col min="2316" max="2316" width="10.59765625" style="2" customWidth="1"/>
    <col min="2317" max="2317" width="2.19921875" style="2" customWidth="1"/>
    <col min="2318" max="2318" width="8" style="2" customWidth="1"/>
    <col min="2319" max="2319" width="2.19921875" style="2" customWidth="1"/>
    <col min="2320" max="2320" width="8" style="2" customWidth="1"/>
    <col min="2321" max="2321" width="5.3984375" style="2" customWidth="1"/>
    <col min="2322" max="2324" width="8.3984375" style="2" customWidth="1"/>
    <col min="2325" max="2562" width="8.09765625" style="2"/>
    <col min="2563" max="2563" width="5.296875" style="2" customWidth="1"/>
    <col min="2564" max="2564" width="17.5" style="2" customWidth="1"/>
    <col min="2565" max="2565" width="2.5" style="2" customWidth="1"/>
    <col min="2566" max="2566" width="8.19921875" style="2" customWidth="1"/>
    <col min="2567" max="2567" width="2.09765625" style="2" customWidth="1"/>
    <col min="2568" max="2568" width="7.19921875" style="2" customWidth="1"/>
    <col min="2569" max="2569" width="3.796875" style="2" customWidth="1"/>
    <col min="2570" max="2570" width="1.796875" style="2" customWidth="1"/>
    <col min="2571" max="2571" width="4.5" style="2" customWidth="1"/>
    <col min="2572" max="2572" width="10.59765625" style="2" customWidth="1"/>
    <col min="2573" max="2573" width="2.19921875" style="2" customWidth="1"/>
    <col min="2574" max="2574" width="8" style="2" customWidth="1"/>
    <col min="2575" max="2575" width="2.19921875" style="2" customWidth="1"/>
    <col min="2576" max="2576" width="8" style="2" customWidth="1"/>
    <col min="2577" max="2577" width="5.3984375" style="2" customWidth="1"/>
    <col min="2578" max="2580" width="8.3984375" style="2" customWidth="1"/>
    <col min="2581" max="2818" width="8.09765625" style="2"/>
    <col min="2819" max="2819" width="5.296875" style="2" customWidth="1"/>
    <col min="2820" max="2820" width="17.5" style="2" customWidth="1"/>
    <col min="2821" max="2821" width="2.5" style="2" customWidth="1"/>
    <col min="2822" max="2822" width="8.19921875" style="2" customWidth="1"/>
    <col min="2823" max="2823" width="2.09765625" style="2" customWidth="1"/>
    <col min="2824" max="2824" width="7.19921875" style="2" customWidth="1"/>
    <col min="2825" max="2825" width="3.796875" style="2" customWidth="1"/>
    <col min="2826" max="2826" width="1.796875" style="2" customWidth="1"/>
    <col min="2827" max="2827" width="4.5" style="2" customWidth="1"/>
    <col min="2828" max="2828" width="10.59765625" style="2" customWidth="1"/>
    <col min="2829" max="2829" width="2.19921875" style="2" customWidth="1"/>
    <col min="2830" max="2830" width="8" style="2" customWidth="1"/>
    <col min="2831" max="2831" width="2.19921875" style="2" customWidth="1"/>
    <col min="2832" max="2832" width="8" style="2" customWidth="1"/>
    <col min="2833" max="2833" width="5.3984375" style="2" customWidth="1"/>
    <col min="2834" max="2836" width="8.3984375" style="2" customWidth="1"/>
    <col min="2837" max="3074" width="8.09765625" style="2"/>
    <col min="3075" max="3075" width="5.296875" style="2" customWidth="1"/>
    <col min="3076" max="3076" width="17.5" style="2" customWidth="1"/>
    <col min="3077" max="3077" width="2.5" style="2" customWidth="1"/>
    <col min="3078" max="3078" width="8.19921875" style="2" customWidth="1"/>
    <col min="3079" max="3079" width="2.09765625" style="2" customWidth="1"/>
    <col min="3080" max="3080" width="7.19921875" style="2" customWidth="1"/>
    <col min="3081" max="3081" width="3.796875" style="2" customWidth="1"/>
    <col min="3082" max="3082" width="1.796875" style="2" customWidth="1"/>
    <col min="3083" max="3083" width="4.5" style="2" customWidth="1"/>
    <col min="3084" max="3084" width="10.59765625" style="2" customWidth="1"/>
    <col min="3085" max="3085" width="2.19921875" style="2" customWidth="1"/>
    <col min="3086" max="3086" width="8" style="2" customWidth="1"/>
    <col min="3087" max="3087" width="2.19921875" style="2" customWidth="1"/>
    <col min="3088" max="3088" width="8" style="2" customWidth="1"/>
    <col min="3089" max="3089" width="5.3984375" style="2" customWidth="1"/>
    <col min="3090" max="3092" width="8.3984375" style="2" customWidth="1"/>
    <col min="3093" max="3330" width="8.09765625" style="2"/>
    <col min="3331" max="3331" width="5.296875" style="2" customWidth="1"/>
    <col min="3332" max="3332" width="17.5" style="2" customWidth="1"/>
    <col min="3333" max="3333" width="2.5" style="2" customWidth="1"/>
    <col min="3334" max="3334" width="8.19921875" style="2" customWidth="1"/>
    <col min="3335" max="3335" width="2.09765625" style="2" customWidth="1"/>
    <col min="3336" max="3336" width="7.19921875" style="2" customWidth="1"/>
    <col min="3337" max="3337" width="3.796875" style="2" customWidth="1"/>
    <col min="3338" max="3338" width="1.796875" style="2" customWidth="1"/>
    <col min="3339" max="3339" width="4.5" style="2" customWidth="1"/>
    <col min="3340" max="3340" width="10.59765625" style="2" customWidth="1"/>
    <col min="3341" max="3341" width="2.19921875" style="2" customWidth="1"/>
    <col min="3342" max="3342" width="8" style="2" customWidth="1"/>
    <col min="3343" max="3343" width="2.19921875" style="2" customWidth="1"/>
    <col min="3344" max="3344" width="8" style="2" customWidth="1"/>
    <col min="3345" max="3345" width="5.3984375" style="2" customWidth="1"/>
    <col min="3346" max="3348" width="8.3984375" style="2" customWidth="1"/>
    <col min="3349" max="3586" width="8.09765625" style="2"/>
    <col min="3587" max="3587" width="5.296875" style="2" customWidth="1"/>
    <col min="3588" max="3588" width="17.5" style="2" customWidth="1"/>
    <col min="3589" max="3589" width="2.5" style="2" customWidth="1"/>
    <col min="3590" max="3590" width="8.19921875" style="2" customWidth="1"/>
    <col min="3591" max="3591" width="2.09765625" style="2" customWidth="1"/>
    <col min="3592" max="3592" width="7.19921875" style="2" customWidth="1"/>
    <col min="3593" max="3593" width="3.796875" style="2" customWidth="1"/>
    <col min="3594" max="3594" width="1.796875" style="2" customWidth="1"/>
    <col min="3595" max="3595" width="4.5" style="2" customWidth="1"/>
    <col min="3596" max="3596" width="10.59765625" style="2" customWidth="1"/>
    <col min="3597" max="3597" width="2.19921875" style="2" customWidth="1"/>
    <col min="3598" max="3598" width="8" style="2" customWidth="1"/>
    <col min="3599" max="3599" width="2.19921875" style="2" customWidth="1"/>
    <col min="3600" max="3600" width="8" style="2" customWidth="1"/>
    <col min="3601" max="3601" width="5.3984375" style="2" customWidth="1"/>
    <col min="3602" max="3604" width="8.3984375" style="2" customWidth="1"/>
    <col min="3605" max="3842" width="8.09765625" style="2"/>
    <col min="3843" max="3843" width="5.296875" style="2" customWidth="1"/>
    <col min="3844" max="3844" width="17.5" style="2" customWidth="1"/>
    <col min="3845" max="3845" width="2.5" style="2" customWidth="1"/>
    <col min="3846" max="3846" width="8.19921875" style="2" customWidth="1"/>
    <col min="3847" max="3847" width="2.09765625" style="2" customWidth="1"/>
    <col min="3848" max="3848" width="7.19921875" style="2" customWidth="1"/>
    <col min="3849" max="3849" width="3.796875" style="2" customWidth="1"/>
    <col min="3850" max="3850" width="1.796875" style="2" customWidth="1"/>
    <col min="3851" max="3851" width="4.5" style="2" customWidth="1"/>
    <col min="3852" max="3852" width="10.59765625" style="2" customWidth="1"/>
    <col min="3853" max="3853" width="2.19921875" style="2" customWidth="1"/>
    <col min="3854" max="3854" width="8" style="2" customWidth="1"/>
    <col min="3855" max="3855" width="2.19921875" style="2" customWidth="1"/>
    <col min="3856" max="3856" width="8" style="2" customWidth="1"/>
    <col min="3857" max="3857" width="5.3984375" style="2" customWidth="1"/>
    <col min="3858" max="3860" width="8.3984375" style="2" customWidth="1"/>
    <col min="3861" max="4098" width="8.09765625" style="2"/>
    <col min="4099" max="4099" width="5.296875" style="2" customWidth="1"/>
    <col min="4100" max="4100" width="17.5" style="2" customWidth="1"/>
    <col min="4101" max="4101" width="2.5" style="2" customWidth="1"/>
    <col min="4102" max="4102" width="8.19921875" style="2" customWidth="1"/>
    <col min="4103" max="4103" width="2.09765625" style="2" customWidth="1"/>
    <col min="4104" max="4104" width="7.19921875" style="2" customWidth="1"/>
    <col min="4105" max="4105" width="3.796875" style="2" customWidth="1"/>
    <col min="4106" max="4106" width="1.796875" style="2" customWidth="1"/>
    <col min="4107" max="4107" width="4.5" style="2" customWidth="1"/>
    <col min="4108" max="4108" width="10.59765625" style="2" customWidth="1"/>
    <col min="4109" max="4109" width="2.19921875" style="2" customWidth="1"/>
    <col min="4110" max="4110" width="8" style="2" customWidth="1"/>
    <col min="4111" max="4111" width="2.19921875" style="2" customWidth="1"/>
    <col min="4112" max="4112" width="8" style="2" customWidth="1"/>
    <col min="4113" max="4113" width="5.3984375" style="2" customWidth="1"/>
    <col min="4114" max="4116" width="8.3984375" style="2" customWidth="1"/>
    <col min="4117" max="4354" width="8.09765625" style="2"/>
    <col min="4355" max="4355" width="5.296875" style="2" customWidth="1"/>
    <col min="4356" max="4356" width="17.5" style="2" customWidth="1"/>
    <col min="4357" max="4357" width="2.5" style="2" customWidth="1"/>
    <col min="4358" max="4358" width="8.19921875" style="2" customWidth="1"/>
    <col min="4359" max="4359" width="2.09765625" style="2" customWidth="1"/>
    <col min="4360" max="4360" width="7.19921875" style="2" customWidth="1"/>
    <col min="4361" max="4361" width="3.796875" style="2" customWidth="1"/>
    <col min="4362" max="4362" width="1.796875" style="2" customWidth="1"/>
    <col min="4363" max="4363" width="4.5" style="2" customWidth="1"/>
    <col min="4364" max="4364" width="10.59765625" style="2" customWidth="1"/>
    <col min="4365" max="4365" width="2.19921875" style="2" customWidth="1"/>
    <col min="4366" max="4366" width="8" style="2" customWidth="1"/>
    <col min="4367" max="4367" width="2.19921875" style="2" customWidth="1"/>
    <col min="4368" max="4368" width="8" style="2" customWidth="1"/>
    <col min="4369" max="4369" width="5.3984375" style="2" customWidth="1"/>
    <col min="4370" max="4372" width="8.3984375" style="2" customWidth="1"/>
    <col min="4373" max="4610" width="8.09765625" style="2"/>
    <col min="4611" max="4611" width="5.296875" style="2" customWidth="1"/>
    <col min="4612" max="4612" width="17.5" style="2" customWidth="1"/>
    <col min="4613" max="4613" width="2.5" style="2" customWidth="1"/>
    <col min="4614" max="4614" width="8.19921875" style="2" customWidth="1"/>
    <col min="4615" max="4615" width="2.09765625" style="2" customWidth="1"/>
    <col min="4616" max="4616" width="7.19921875" style="2" customWidth="1"/>
    <col min="4617" max="4617" width="3.796875" style="2" customWidth="1"/>
    <col min="4618" max="4618" width="1.796875" style="2" customWidth="1"/>
    <col min="4619" max="4619" width="4.5" style="2" customWidth="1"/>
    <col min="4620" max="4620" width="10.59765625" style="2" customWidth="1"/>
    <col min="4621" max="4621" width="2.19921875" style="2" customWidth="1"/>
    <col min="4622" max="4622" width="8" style="2" customWidth="1"/>
    <col min="4623" max="4623" width="2.19921875" style="2" customWidth="1"/>
    <col min="4624" max="4624" width="8" style="2" customWidth="1"/>
    <col min="4625" max="4625" width="5.3984375" style="2" customWidth="1"/>
    <col min="4626" max="4628" width="8.3984375" style="2" customWidth="1"/>
    <col min="4629" max="4866" width="8.09765625" style="2"/>
    <col min="4867" max="4867" width="5.296875" style="2" customWidth="1"/>
    <col min="4868" max="4868" width="17.5" style="2" customWidth="1"/>
    <col min="4869" max="4869" width="2.5" style="2" customWidth="1"/>
    <col min="4870" max="4870" width="8.19921875" style="2" customWidth="1"/>
    <col min="4871" max="4871" width="2.09765625" style="2" customWidth="1"/>
    <col min="4872" max="4872" width="7.19921875" style="2" customWidth="1"/>
    <col min="4873" max="4873" width="3.796875" style="2" customWidth="1"/>
    <col min="4874" max="4874" width="1.796875" style="2" customWidth="1"/>
    <col min="4875" max="4875" width="4.5" style="2" customWidth="1"/>
    <col min="4876" max="4876" width="10.59765625" style="2" customWidth="1"/>
    <col min="4877" max="4877" width="2.19921875" style="2" customWidth="1"/>
    <col min="4878" max="4878" width="8" style="2" customWidth="1"/>
    <col min="4879" max="4879" width="2.19921875" style="2" customWidth="1"/>
    <col min="4880" max="4880" width="8" style="2" customWidth="1"/>
    <col min="4881" max="4881" width="5.3984375" style="2" customWidth="1"/>
    <col min="4882" max="4884" width="8.3984375" style="2" customWidth="1"/>
    <col min="4885" max="5122" width="8.09765625" style="2"/>
    <col min="5123" max="5123" width="5.296875" style="2" customWidth="1"/>
    <col min="5124" max="5124" width="17.5" style="2" customWidth="1"/>
    <col min="5125" max="5125" width="2.5" style="2" customWidth="1"/>
    <col min="5126" max="5126" width="8.19921875" style="2" customWidth="1"/>
    <col min="5127" max="5127" width="2.09765625" style="2" customWidth="1"/>
    <col min="5128" max="5128" width="7.19921875" style="2" customWidth="1"/>
    <col min="5129" max="5129" width="3.796875" style="2" customWidth="1"/>
    <col min="5130" max="5130" width="1.796875" style="2" customWidth="1"/>
    <col min="5131" max="5131" width="4.5" style="2" customWidth="1"/>
    <col min="5132" max="5132" width="10.59765625" style="2" customWidth="1"/>
    <col min="5133" max="5133" width="2.19921875" style="2" customWidth="1"/>
    <col min="5134" max="5134" width="8" style="2" customWidth="1"/>
    <col min="5135" max="5135" width="2.19921875" style="2" customWidth="1"/>
    <col min="5136" max="5136" width="8" style="2" customWidth="1"/>
    <col min="5137" max="5137" width="5.3984375" style="2" customWidth="1"/>
    <col min="5138" max="5140" width="8.3984375" style="2" customWidth="1"/>
    <col min="5141" max="5378" width="8.09765625" style="2"/>
    <col min="5379" max="5379" width="5.296875" style="2" customWidth="1"/>
    <col min="5380" max="5380" width="17.5" style="2" customWidth="1"/>
    <col min="5381" max="5381" width="2.5" style="2" customWidth="1"/>
    <col min="5382" max="5382" width="8.19921875" style="2" customWidth="1"/>
    <col min="5383" max="5383" width="2.09765625" style="2" customWidth="1"/>
    <col min="5384" max="5384" width="7.19921875" style="2" customWidth="1"/>
    <col min="5385" max="5385" width="3.796875" style="2" customWidth="1"/>
    <col min="5386" max="5386" width="1.796875" style="2" customWidth="1"/>
    <col min="5387" max="5387" width="4.5" style="2" customWidth="1"/>
    <col min="5388" max="5388" width="10.59765625" style="2" customWidth="1"/>
    <col min="5389" max="5389" width="2.19921875" style="2" customWidth="1"/>
    <col min="5390" max="5390" width="8" style="2" customWidth="1"/>
    <col min="5391" max="5391" width="2.19921875" style="2" customWidth="1"/>
    <col min="5392" max="5392" width="8" style="2" customWidth="1"/>
    <col min="5393" max="5393" width="5.3984375" style="2" customWidth="1"/>
    <col min="5394" max="5396" width="8.3984375" style="2" customWidth="1"/>
    <col min="5397" max="5634" width="8.09765625" style="2"/>
    <col min="5635" max="5635" width="5.296875" style="2" customWidth="1"/>
    <col min="5636" max="5636" width="17.5" style="2" customWidth="1"/>
    <col min="5637" max="5637" width="2.5" style="2" customWidth="1"/>
    <col min="5638" max="5638" width="8.19921875" style="2" customWidth="1"/>
    <col min="5639" max="5639" width="2.09765625" style="2" customWidth="1"/>
    <col min="5640" max="5640" width="7.19921875" style="2" customWidth="1"/>
    <col min="5641" max="5641" width="3.796875" style="2" customWidth="1"/>
    <col min="5642" max="5642" width="1.796875" style="2" customWidth="1"/>
    <col min="5643" max="5643" width="4.5" style="2" customWidth="1"/>
    <col min="5644" max="5644" width="10.59765625" style="2" customWidth="1"/>
    <col min="5645" max="5645" width="2.19921875" style="2" customWidth="1"/>
    <col min="5646" max="5646" width="8" style="2" customWidth="1"/>
    <col min="5647" max="5647" width="2.19921875" style="2" customWidth="1"/>
    <col min="5648" max="5648" width="8" style="2" customWidth="1"/>
    <col min="5649" max="5649" width="5.3984375" style="2" customWidth="1"/>
    <col min="5650" max="5652" width="8.3984375" style="2" customWidth="1"/>
    <col min="5653" max="5890" width="8.09765625" style="2"/>
    <col min="5891" max="5891" width="5.296875" style="2" customWidth="1"/>
    <col min="5892" max="5892" width="17.5" style="2" customWidth="1"/>
    <col min="5893" max="5893" width="2.5" style="2" customWidth="1"/>
    <col min="5894" max="5894" width="8.19921875" style="2" customWidth="1"/>
    <col min="5895" max="5895" width="2.09765625" style="2" customWidth="1"/>
    <col min="5896" max="5896" width="7.19921875" style="2" customWidth="1"/>
    <col min="5897" max="5897" width="3.796875" style="2" customWidth="1"/>
    <col min="5898" max="5898" width="1.796875" style="2" customWidth="1"/>
    <col min="5899" max="5899" width="4.5" style="2" customWidth="1"/>
    <col min="5900" max="5900" width="10.59765625" style="2" customWidth="1"/>
    <col min="5901" max="5901" width="2.19921875" style="2" customWidth="1"/>
    <col min="5902" max="5902" width="8" style="2" customWidth="1"/>
    <col min="5903" max="5903" width="2.19921875" style="2" customWidth="1"/>
    <col min="5904" max="5904" width="8" style="2" customWidth="1"/>
    <col min="5905" max="5905" width="5.3984375" style="2" customWidth="1"/>
    <col min="5906" max="5908" width="8.3984375" style="2" customWidth="1"/>
    <col min="5909" max="6146" width="8.09765625" style="2"/>
    <col min="6147" max="6147" width="5.296875" style="2" customWidth="1"/>
    <col min="6148" max="6148" width="17.5" style="2" customWidth="1"/>
    <col min="6149" max="6149" width="2.5" style="2" customWidth="1"/>
    <col min="6150" max="6150" width="8.19921875" style="2" customWidth="1"/>
    <col min="6151" max="6151" width="2.09765625" style="2" customWidth="1"/>
    <col min="6152" max="6152" width="7.19921875" style="2" customWidth="1"/>
    <col min="6153" max="6153" width="3.796875" style="2" customWidth="1"/>
    <col min="6154" max="6154" width="1.796875" style="2" customWidth="1"/>
    <col min="6155" max="6155" width="4.5" style="2" customWidth="1"/>
    <col min="6156" max="6156" width="10.59765625" style="2" customWidth="1"/>
    <col min="6157" max="6157" width="2.19921875" style="2" customWidth="1"/>
    <col min="6158" max="6158" width="8" style="2" customWidth="1"/>
    <col min="6159" max="6159" width="2.19921875" style="2" customWidth="1"/>
    <col min="6160" max="6160" width="8" style="2" customWidth="1"/>
    <col min="6161" max="6161" width="5.3984375" style="2" customWidth="1"/>
    <col min="6162" max="6164" width="8.3984375" style="2" customWidth="1"/>
    <col min="6165" max="6402" width="8.09765625" style="2"/>
    <col min="6403" max="6403" width="5.296875" style="2" customWidth="1"/>
    <col min="6404" max="6404" width="17.5" style="2" customWidth="1"/>
    <col min="6405" max="6405" width="2.5" style="2" customWidth="1"/>
    <col min="6406" max="6406" width="8.19921875" style="2" customWidth="1"/>
    <col min="6407" max="6407" width="2.09765625" style="2" customWidth="1"/>
    <col min="6408" max="6408" width="7.19921875" style="2" customWidth="1"/>
    <col min="6409" max="6409" width="3.796875" style="2" customWidth="1"/>
    <col min="6410" max="6410" width="1.796875" style="2" customWidth="1"/>
    <col min="6411" max="6411" width="4.5" style="2" customWidth="1"/>
    <col min="6412" max="6412" width="10.59765625" style="2" customWidth="1"/>
    <col min="6413" max="6413" width="2.19921875" style="2" customWidth="1"/>
    <col min="6414" max="6414" width="8" style="2" customWidth="1"/>
    <col min="6415" max="6415" width="2.19921875" style="2" customWidth="1"/>
    <col min="6416" max="6416" width="8" style="2" customWidth="1"/>
    <col min="6417" max="6417" width="5.3984375" style="2" customWidth="1"/>
    <col min="6418" max="6420" width="8.3984375" style="2" customWidth="1"/>
    <col min="6421" max="6658" width="8.09765625" style="2"/>
    <col min="6659" max="6659" width="5.296875" style="2" customWidth="1"/>
    <col min="6660" max="6660" width="17.5" style="2" customWidth="1"/>
    <col min="6661" max="6661" width="2.5" style="2" customWidth="1"/>
    <col min="6662" max="6662" width="8.19921875" style="2" customWidth="1"/>
    <col min="6663" max="6663" width="2.09765625" style="2" customWidth="1"/>
    <col min="6664" max="6664" width="7.19921875" style="2" customWidth="1"/>
    <col min="6665" max="6665" width="3.796875" style="2" customWidth="1"/>
    <col min="6666" max="6666" width="1.796875" style="2" customWidth="1"/>
    <col min="6667" max="6667" width="4.5" style="2" customWidth="1"/>
    <col min="6668" max="6668" width="10.59765625" style="2" customWidth="1"/>
    <col min="6669" max="6669" width="2.19921875" style="2" customWidth="1"/>
    <col min="6670" max="6670" width="8" style="2" customWidth="1"/>
    <col min="6671" max="6671" width="2.19921875" style="2" customWidth="1"/>
    <col min="6672" max="6672" width="8" style="2" customWidth="1"/>
    <col min="6673" max="6673" width="5.3984375" style="2" customWidth="1"/>
    <col min="6674" max="6676" width="8.3984375" style="2" customWidth="1"/>
    <col min="6677" max="6914" width="8.09765625" style="2"/>
    <col min="6915" max="6915" width="5.296875" style="2" customWidth="1"/>
    <col min="6916" max="6916" width="17.5" style="2" customWidth="1"/>
    <col min="6917" max="6917" width="2.5" style="2" customWidth="1"/>
    <col min="6918" max="6918" width="8.19921875" style="2" customWidth="1"/>
    <col min="6919" max="6919" width="2.09765625" style="2" customWidth="1"/>
    <col min="6920" max="6920" width="7.19921875" style="2" customWidth="1"/>
    <col min="6921" max="6921" width="3.796875" style="2" customWidth="1"/>
    <col min="6922" max="6922" width="1.796875" style="2" customWidth="1"/>
    <col min="6923" max="6923" width="4.5" style="2" customWidth="1"/>
    <col min="6924" max="6924" width="10.59765625" style="2" customWidth="1"/>
    <col min="6925" max="6925" width="2.19921875" style="2" customWidth="1"/>
    <col min="6926" max="6926" width="8" style="2" customWidth="1"/>
    <col min="6927" max="6927" width="2.19921875" style="2" customWidth="1"/>
    <col min="6928" max="6928" width="8" style="2" customWidth="1"/>
    <col min="6929" max="6929" width="5.3984375" style="2" customWidth="1"/>
    <col min="6930" max="6932" width="8.3984375" style="2" customWidth="1"/>
    <col min="6933" max="7170" width="8.09765625" style="2"/>
    <col min="7171" max="7171" width="5.296875" style="2" customWidth="1"/>
    <col min="7172" max="7172" width="17.5" style="2" customWidth="1"/>
    <col min="7173" max="7173" width="2.5" style="2" customWidth="1"/>
    <col min="7174" max="7174" width="8.19921875" style="2" customWidth="1"/>
    <col min="7175" max="7175" width="2.09765625" style="2" customWidth="1"/>
    <col min="7176" max="7176" width="7.19921875" style="2" customWidth="1"/>
    <col min="7177" max="7177" width="3.796875" style="2" customWidth="1"/>
    <col min="7178" max="7178" width="1.796875" style="2" customWidth="1"/>
    <col min="7179" max="7179" width="4.5" style="2" customWidth="1"/>
    <col min="7180" max="7180" width="10.59765625" style="2" customWidth="1"/>
    <col min="7181" max="7181" width="2.19921875" style="2" customWidth="1"/>
    <col min="7182" max="7182" width="8" style="2" customWidth="1"/>
    <col min="7183" max="7183" width="2.19921875" style="2" customWidth="1"/>
    <col min="7184" max="7184" width="8" style="2" customWidth="1"/>
    <col min="7185" max="7185" width="5.3984375" style="2" customWidth="1"/>
    <col min="7186" max="7188" width="8.3984375" style="2" customWidth="1"/>
    <col min="7189" max="7426" width="8.09765625" style="2"/>
    <col min="7427" max="7427" width="5.296875" style="2" customWidth="1"/>
    <col min="7428" max="7428" width="17.5" style="2" customWidth="1"/>
    <col min="7429" max="7429" width="2.5" style="2" customWidth="1"/>
    <col min="7430" max="7430" width="8.19921875" style="2" customWidth="1"/>
    <col min="7431" max="7431" width="2.09765625" style="2" customWidth="1"/>
    <col min="7432" max="7432" width="7.19921875" style="2" customWidth="1"/>
    <col min="7433" max="7433" width="3.796875" style="2" customWidth="1"/>
    <col min="7434" max="7434" width="1.796875" style="2" customWidth="1"/>
    <col min="7435" max="7435" width="4.5" style="2" customWidth="1"/>
    <col min="7436" max="7436" width="10.59765625" style="2" customWidth="1"/>
    <col min="7437" max="7437" width="2.19921875" style="2" customWidth="1"/>
    <col min="7438" max="7438" width="8" style="2" customWidth="1"/>
    <col min="7439" max="7439" width="2.19921875" style="2" customWidth="1"/>
    <col min="7440" max="7440" width="8" style="2" customWidth="1"/>
    <col min="7441" max="7441" width="5.3984375" style="2" customWidth="1"/>
    <col min="7442" max="7444" width="8.3984375" style="2" customWidth="1"/>
    <col min="7445" max="7682" width="8.09765625" style="2"/>
    <col min="7683" max="7683" width="5.296875" style="2" customWidth="1"/>
    <col min="7684" max="7684" width="17.5" style="2" customWidth="1"/>
    <col min="7685" max="7685" width="2.5" style="2" customWidth="1"/>
    <col min="7686" max="7686" width="8.19921875" style="2" customWidth="1"/>
    <col min="7687" max="7687" width="2.09765625" style="2" customWidth="1"/>
    <col min="7688" max="7688" width="7.19921875" style="2" customWidth="1"/>
    <col min="7689" max="7689" width="3.796875" style="2" customWidth="1"/>
    <col min="7690" max="7690" width="1.796875" style="2" customWidth="1"/>
    <col min="7691" max="7691" width="4.5" style="2" customWidth="1"/>
    <col min="7692" max="7692" width="10.59765625" style="2" customWidth="1"/>
    <col min="7693" max="7693" width="2.19921875" style="2" customWidth="1"/>
    <col min="7694" max="7694" width="8" style="2" customWidth="1"/>
    <col min="7695" max="7695" width="2.19921875" style="2" customWidth="1"/>
    <col min="7696" max="7696" width="8" style="2" customWidth="1"/>
    <col min="7697" max="7697" width="5.3984375" style="2" customWidth="1"/>
    <col min="7698" max="7700" width="8.3984375" style="2" customWidth="1"/>
    <col min="7701" max="7938" width="8.09765625" style="2"/>
    <col min="7939" max="7939" width="5.296875" style="2" customWidth="1"/>
    <col min="7940" max="7940" width="17.5" style="2" customWidth="1"/>
    <col min="7941" max="7941" width="2.5" style="2" customWidth="1"/>
    <col min="7942" max="7942" width="8.19921875" style="2" customWidth="1"/>
    <col min="7943" max="7943" width="2.09765625" style="2" customWidth="1"/>
    <col min="7944" max="7944" width="7.19921875" style="2" customWidth="1"/>
    <col min="7945" max="7945" width="3.796875" style="2" customWidth="1"/>
    <col min="7946" max="7946" width="1.796875" style="2" customWidth="1"/>
    <col min="7947" max="7947" width="4.5" style="2" customWidth="1"/>
    <col min="7948" max="7948" width="10.59765625" style="2" customWidth="1"/>
    <col min="7949" max="7949" width="2.19921875" style="2" customWidth="1"/>
    <col min="7950" max="7950" width="8" style="2" customWidth="1"/>
    <col min="7951" max="7951" width="2.19921875" style="2" customWidth="1"/>
    <col min="7952" max="7952" width="8" style="2" customWidth="1"/>
    <col min="7953" max="7953" width="5.3984375" style="2" customWidth="1"/>
    <col min="7954" max="7956" width="8.3984375" style="2" customWidth="1"/>
    <col min="7957" max="8194" width="8.09765625" style="2"/>
    <col min="8195" max="8195" width="5.296875" style="2" customWidth="1"/>
    <col min="8196" max="8196" width="17.5" style="2" customWidth="1"/>
    <col min="8197" max="8197" width="2.5" style="2" customWidth="1"/>
    <col min="8198" max="8198" width="8.19921875" style="2" customWidth="1"/>
    <col min="8199" max="8199" width="2.09765625" style="2" customWidth="1"/>
    <col min="8200" max="8200" width="7.19921875" style="2" customWidth="1"/>
    <col min="8201" max="8201" width="3.796875" style="2" customWidth="1"/>
    <col min="8202" max="8202" width="1.796875" style="2" customWidth="1"/>
    <col min="8203" max="8203" width="4.5" style="2" customWidth="1"/>
    <col min="8204" max="8204" width="10.59765625" style="2" customWidth="1"/>
    <col min="8205" max="8205" width="2.19921875" style="2" customWidth="1"/>
    <col min="8206" max="8206" width="8" style="2" customWidth="1"/>
    <col min="8207" max="8207" width="2.19921875" style="2" customWidth="1"/>
    <col min="8208" max="8208" width="8" style="2" customWidth="1"/>
    <col min="8209" max="8209" width="5.3984375" style="2" customWidth="1"/>
    <col min="8210" max="8212" width="8.3984375" style="2" customWidth="1"/>
    <col min="8213" max="8450" width="8.09765625" style="2"/>
    <col min="8451" max="8451" width="5.296875" style="2" customWidth="1"/>
    <col min="8452" max="8452" width="17.5" style="2" customWidth="1"/>
    <col min="8453" max="8453" width="2.5" style="2" customWidth="1"/>
    <col min="8454" max="8454" width="8.19921875" style="2" customWidth="1"/>
    <col min="8455" max="8455" width="2.09765625" style="2" customWidth="1"/>
    <col min="8456" max="8456" width="7.19921875" style="2" customWidth="1"/>
    <col min="8457" max="8457" width="3.796875" style="2" customWidth="1"/>
    <col min="8458" max="8458" width="1.796875" style="2" customWidth="1"/>
    <col min="8459" max="8459" width="4.5" style="2" customWidth="1"/>
    <col min="8460" max="8460" width="10.59765625" style="2" customWidth="1"/>
    <col min="8461" max="8461" width="2.19921875" style="2" customWidth="1"/>
    <col min="8462" max="8462" width="8" style="2" customWidth="1"/>
    <col min="8463" max="8463" width="2.19921875" style="2" customWidth="1"/>
    <col min="8464" max="8464" width="8" style="2" customWidth="1"/>
    <col min="8465" max="8465" width="5.3984375" style="2" customWidth="1"/>
    <col min="8466" max="8468" width="8.3984375" style="2" customWidth="1"/>
    <col min="8469" max="8706" width="8.09765625" style="2"/>
    <col min="8707" max="8707" width="5.296875" style="2" customWidth="1"/>
    <col min="8708" max="8708" width="17.5" style="2" customWidth="1"/>
    <col min="8709" max="8709" width="2.5" style="2" customWidth="1"/>
    <col min="8710" max="8710" width="8.19921875" style="2" customWidth="1"/>
    <col min="8711" max="8711" width="2.09765625" style="2" customWidth="1"/>
    <col min="8712" max="8712" width="7.19921875" style="2" customWidth="1"/>
    <col min="8713" max="8713" width="3.796875" style="2" customWidth="1"/>
    <col min="8714" max="8714" width="1.796875" style="2" customWidth="1"/>
    <col min="8715" max="8715" width="4.5" style="2" customWidth="1"/>
    <col min="8716" max="8716" width="10.59765625" style="2" customWidth="1"/>
    <col min="8717" max="8717" width="2.19921875" style="2" customWidth="1"/>
    <col min="8718" max="8718" width="8" style="2" customWidth="1"/>
    <col min="8719" max="8719" width="2.19921875" style="2" customWidth="1"/>
    <col min="8720" max="8720" width="8" style="2" customWidth="1"/>
    <col min="8721" max="8721" width="5.3984375" style="2" customWidth="1"/>
    <col min="8722" max="8724" width="8.3984375" style="2" customWidth="1"/>
    <col min="8725" max="8962" width="8.09765625" style="2"/>
    <col min="8963" max="8963" width="5.296875" style="2" customWidth="1"/>
    <col min="8964" max="8964" width="17.5" style="2" customWidth="1"/>
    <col min="8965" max="8965" width="2.5" style="2" customWidth="1"/>
    <col min="8966" max="8966" width="8.19921875" style="2" customWidth="1"/>
    <col min="8967" max="8967" width="2.09765625" style="2" customWidth="1"/>
    <col min="8968" max="8968" width="7.19921875" style="2" customWidth="1"/>
    <col min="8969" max="8969" width="3.796875" style="2" customWidth="1"/>
    <col min="8970" max="8970" width="1.796875" style="2" customWidth="1"/>
    <col min="8971" max="8971" width="4.5" style="2" customWidth="1"/>
    <col min="8972" max="8972" width="10.59765625" style="2" customWidth="1"/>
    <col min="8973" max="8973" width="2.19921875" style="2" customWidth="1"/>
    <col min="8974" max="8974" width="8" style="2" customWidth="1"/>
    <col min="8975" max="8975" width="2.19921875" style="2" customWidth="1"/>
    <col min="8976" max="8976" width="8" style="2" customWidth="1"/>
    <col min="8977" max="8977" width="5.3984375" style="2" customWidth="1"/>
    <col min="8978" max="8980" width="8.3984375" style="2" customWidth="1"/>
    <col min="8981" max="9218" width="8.09765625" style="2"/>
    <col min="9219" max="9219" width="5.296875" style="2" customWidth="1"/>
    <col min="9220" max="9220" width="17.5" style="2" customWidth="1"/>
    <col min="9221" max="9221" width="2.5" style="2" customWidth="1"/>
    <col min="9222" max="9222" width="8.19921875" style="2" customWidth="1"/>
    <col min="9223" max="9223" width="2.09765625" style="2" customWidth="1"/>
    <col min="9224" max="9224" width="7.19921875" style="2" customWidth="1"/>
    <col min="9225" max="9225" width="3.796875" style="2" customWidth="1"/>
    <col min="9226" max="9226" width="1.796875" style="2" customWidth="1"/>
    <col min="9227" max="9227" width="4.5" style="2" customWidth="1"/>
    <col min="9228" max="9228" width="10.59765625" style="2" customWidth="1"/>
    <col min="9229" max="9229" width="2.19921875" style="2" customWidth="1"/>
    <col min="9230" max="9230" width="8" style="2" customWidth="1"/>
    <col min="9231" max="9231" width="2.19921875" style="2" customWidth="1"/>
    <col min="9232" max="9232" width="8" style="2" customWidth="1"/>
    <col min="9233" max="9233" width="5.3984375" style="2" customWidth="1"/>
    <col min="9234" max="9236" width="8.3984375" style="2" customWidth="1"/>
    <col min="9237" max="9474" width="8.09765625" style="2"/>
    <col min="9475" max="9475" width="5.296875" style="2" customWidth="1"/>
    <col min="9476" max="9476" width="17.5" style="2" customWidth="1"/>
    <col min="9477" max="9477" width="2.5" style="2" customWidth="1"/>
    <col min="9478" max="9478" width="8.19921875" style="2" customWidth="1"/>
    <col min="9479" max="9479" width="2.09765625" style="2" customWidth="1"/>
    <col min="9480" max="9480" width="7.19921875" style="2" customWidth="1"/>
    <col min="9481" max="9481" width="3.796875" style="2" customWidth="1"/>
    <col min="9482" max="9482" width="1.796875" style="2" customWidth="1"/>
    <col min="9483" max="9483" width="4.5" style="2" customWidth="1"/>
    <col min="9484" max="9484" width="10.59765625" style="2" customWidth="1"/>
    <col min="9485" max="9485" width="2.19921875" style="2" customWidth="1"/>
    <col min="9486" max="9486" width="8" style="2" customWidth="1"/>
    <col min="9487" max="9487" width="2.19921875" style="2" customWidth="1"/>
    <col min="9488" max="9488" width="8" style="2" customWidth="1"/>
    <col min="9489" max="9489" width="5.3984375" style="2" customWidth="1"/>
    <col min="9490" max="9492" width="8.3984375" style="2" customWidth="1"/>
    <col min="9493" max="9730" width="8.09765625" style="2"/>
    <col min="9731" max="9731" width="5.296875" style="2" customWidth="1"/>
    <col min="9732" max="9732" width="17.5" style="2" customWidth="1"/>
    <col min="9733" max="9733" width="2.5" style="2" customWidth="1"/>
    <col min="9734" max="9734" width="8.19921875" style="2" customWidth="1"/>
    <col min="9735" max="9735" width="2.09765625" style="2" customWidth="1"/>
    <col min="9736" max="9736" width="7.19921875" style="2" customWidth="1"/>
    <col min="9737" max="9737" width="3.796875" style="2" customWidth="1"/>
    <col min="9738" max="9738" width="1.796875" style="2" customWidth="1"/>
    <col min="9739" max="9739" width="4.5" style="2" customWidth="1"/>
    <col min="9740" max="9740" width="10.59765625" style="2" customWidth="1"/>
    <col min="9741" max="9741" width="2.19921875" style="2" customWidth="1"/>
    <col min="9742" max="9742" width="8" style="2" customWidth="1"/>
    <col min="9743" max="9743" width="2.19921875" style="2" customWidth="1"/>
    <col min="9744" max="9744" width="8" style="2" customWidth="1"/>
    <col min="9745" max="9745" width="5.3984375" style="2" customWidth="1"/>
    <col min="9746" max="9748" width="8.3984375" style="2" customWidth="1"/>
    <col min="9749" max="9986" width="8.09765625" style="2"/>
    <col min="9987" max="9987" width="5.296875" style="2" customWidth="1"/>
    <col min="9988" max="9988" width="17.5" style="2" customWidth="1"/>
    <col min="9989" max="9989" width="2.5" style="2" customWidth="1"/>
    <col min="9990" max="9990" width="8.19921875" style="2" customWidth="1"/>
    <col min="9991" max="9991" width="2.09765625" style="2" customWidth="1"/>
    <col min="9992" max="9992" width="7.19921875" style="2" customWidth="1"/>
    <col min="9993" max="9993" width="3.796875" style="2" customWidth="1"/>
    <col min="9994" max="9994" width="1.796875" style="2" customWidth="1"/>
    <col min="9995" max="9995" width="4.5" style="2" customWidth="1"/>
    <col min="9996" max="9996" width="10.59765625" style="2" customWidth="1"/>
    <col min="9997" max="9997" width="2.19921875" style="2" customWidth="1"/>
    <col min="9998" max="9998" width="8" style="2" customWidth="1"/>
    <col min="9999" max="9999" width="2.19921875" style="2" customWidth="1"/>
    <col min="10000" max="10000" width="8" style="2" customWidth="1"/>
    <col min="10001" max="10001" width="5.3984375" style="2" customWidth="1"/>
    <col min="10002" max="10004" width="8.3984375" style="2" customWidth="1"/>
    <col min="10005" max="10242" width="8.09765625" style="2"/>
    <col min="10243" max="10243" width="5.296875" style="2" customWidth="1"/>
    <col min="10244" max="10244" width="17.5" style="2" customWidth="1"/>
    <col min="10245" max="10245" width="2.5" style="2" customWidth="1"/>
    <col min="10246" max="10246" width="8.19921875" style="2" customWidth="1"/>
    <col min="10247" max="10247" width="2.09765625" style="2" customWidth="1"/>
    <col min="10248" max="10248" width="7.19921875" style="2" customWidth="1"/>
    <col min="10249" max="10249" width="3.796875" style="2" customWidth="1"/>
    <col min="10250" max="10250" width="1.796875" style="2" customWidth="1"/>
    <col min="10251" max="10251" width="4.5" style="2" customWidth="1"/>
    <col min="10252" max="10252" width="10.59765625" style="2" customWidth="1"/>
    <col min="10253" max="10253" width="2.19921875" style="2" customWidth="1"/>
    <col min="10254" max="10254" width="8" style="2" customWidth="1"/>
    <col min="10255" max="10255" width="2.19921875" style="2" customWidth="1"/>
    <col min="10256" max="10256" width="8" style="2" customWidth="1"/>
    <col min="10257" max="10257" width="5.3984375" style="2" customWidth="1"/>
    <col min="10258" max="10260" width="8.3984375" style="2" customWidth="1"/>
    <col min="10261" max="10498" width="8.09765625" style="2"/>
    <col min="10499" max="10499" width="5.296875" style="2" customWidth="1"/>
    <col min="10500" max="10500" width="17.5" style="2" customWidth="1"/>
    <col min="10501" max="10501" width="2.5" style="2" customWidth="1"/>
    <col min="10502" max="10502" width="8.19921875" style="2" customWidth="1"/>
    <col min="10503" max="10503" width="2.09765625" style="2" customWidth="1"/>
    <col min="10504" max="10504" width="7.19921875" style="2" customWidth="1"/>
    <col min="10505" max="10505" width="3.796875" style="2" customWidth="1"/>
    <col min="10506" max="10506" width="1.796875" style="2" customWidth="1"/>
    <col min="10507" max="10507" width="4.5" style="2" customWidth="1"/>
    <col min="10508" max="10508" width="10.59765625" style="2" customWidth="1"/>
    <col min="10509" max="10509" width="2.19921875" style="2" customWidth="1"/>
    <col min="10510" max="10510" width="8" style="2" customWidth="1"/>
    <col min="10511" max="10511" width="2.19921875" style="2" customWidth="1"/>
    <col min="10512" max="10512" width="8" style="2" customWidth="1"/>
    <col min="10513" max="10513" width="5.3984375" style="2" customWidth="1"/>
    <col min="10514" max="10516" width="8.3984375" style="2" customWidth="1"/>
    <col min="10517" max="10754" width="8.09765625" style="2"/>
    <col min="10755" max="10755" width="5.296875" style="2" customWidth="1"/>
    <col min="10756" max="10756" width="17.5" style="2" customWidth="1"/>
    <col min="10757" max="10757" width="2.5" style="2" customWidth="1"/>
    <col min="10758" max="10758" width="8.19921875" style="2" customWidth="1"/>
    <col min="10759" max="10759" width="2.09765625" style="2" customWidth="1"/>
    <col min="10760" max="10760" width="7.19921875" style="2" customWidth="1"/>
    <col min="10761" max="10761" width="3.796875" style="2" customWidth="1"/>
    <col min="10762" max="10762" width="1.796875" style="2" customWidth="1"/>
    <col min="10763" max="10763" width="4.5" style="2" customWidth="1"/>
    <col min="10764" max="10764" width="10.59765625" style="2" customWidth="1"/>
    <col min="10765" max="10765" width="2.19921875" style="2" customWidth="1"/>
    <col min="10766" max="10766" width="8" style="2" customWidth="1"/>
    <col min="10767" max="10767" width="2.19921875" style="2" customWidth="1"/>
    <col min="10768" max="10768" width="8" style="2" customWidth="1"/>
    <col min="10769" max="10769" width="5.3984375" style="2" customWidth="1"/>
    <col min="10770" max="10772" width="8.3984375" style="2" customWidth="1"/>
    <col min="10773" max="11010" width="8.09765625" style="2"/>
    <col min="11011" max="11011" width="5.296875" style="2" customWidth="1"/>
    <col min="11012" max="11012" width="17.5" style="2" customWidth="1"/>
    <col min="11013" max="11013" width="2.5" style="2" customWidth="1"/>
    <col min="11014" max="11014" width="8.19921875" style="2" customWidth="1"/>
    <col min="11015" max="11015" width="2.09765625" style="2" customWidth="1"/>
    <col min="11016" max="11016" width="7.19921875" style="2" customWidth="1"/>
    <col min="11017" max="11017" width="3.796875" style="2" customWidth="1"/>
    <col min="11018" max="11018" width="1.796875" style="2" customWidth="1"/>
    <col min="11019" max="11019" width="4.5" style="2" customWidth="1"/>
    <col min="11020" max="11020" width="10.59765625" style="2" customWidth="1"/>
    <col min="11021" max="11021" width="2.19921875" style="2" customWidth="1"/>
    <col min="11022" max="11022" width="8" style="2" customWidth="1"/>
    <col min="11023" max="11023" width="2.19921875" style="2" customWidth="1"/>
    <col min="11024" max="11024" width="8" style="2" customWidth="1"/>
    <col min="11025" max="11025" width="5.3984375" style="2" customWidth="1"/>
    <col min="11026" max="11028" width="8.3984375" style="2" customWidth="1"/>
    <col min="11029" max="11266" width="8.09765625" style="2"/>
    <col min="11267" max="11267" width="5.296875" style="2" customWidth="1"/>
    <col min="11268" max="11268" width="17.5" style="2" customWidth="1"/>
    <col min="11269" max="11269" width="2.5" style="2" customWidth="1"/>
    <col min="11270" max="11270" width="8.19921875" style="2" customWidth="1"/>
    <col min="11271" max="11271" width="2.09765625" style="2" customWidth="1"/>
    <col min="11272" max="11272" width="7.19921875" style="2" customWidth="1"/>
    <col min="11273" max="11273" width="3.796875" style="2" customWidth="1"/>
    <col min="11274" max="11274" width="1.796875" style="2" customWidth="1"/>
    <col min="11275" max="11275" width="4.5" style="2" customWidth="1"/>
    <col min="11276" max="11276" width="10.59765625" style="2" customWidth="1"/>
    <col min="11277" max="11277" width="2.19921875" style="2" customWidth="1"/>
    <col min="11278" max="11278" width="8" style="2" customWidth="1"/>
    <col min="11279" max="11279" width="2.19921875" style="2" customWidth="1"/>
    <col min="11280" max="11280" width="8" style="2" customWidth="1"/>
    <col min="11281" max="11281" width="5.3984375" style="2" customWidth="1"/>
    <col min="11282" max="11284" width="8.3984375" style="2" customWidth="1"/>
    <col min="11285" max="11522" width="8.09765625" style="2"/>
    <col min="11523" max="11523" width="5.296875" style="2" customWidth="1"/>
    <col min="11524" max="11524" width="17.5" style="2" customWidth="1"/>
    <col min="11525" max="11525" width="2.5" style="2" customWidth="1"/>
    <col min="11526" max="11526" width="8.19921875" style="2" customWidth="1"/>
    <col min="11527" max="11527" width="2.09765625" style="2" customWidth="1"/>
    <col min="11528" max="11528" width="7.19921875" style="2" customWidth="1"/>
    <col min="11529" max="11529" width="3.796875" style="2" customWidth="1"/>
    <col min="11530" max="11530" width="1.796875" style="2" customWidth="1"/>
    <col min="11531" max="11531" width="4.5" style="2" customWidth="1"/>
    <col min="11532" max="11532" width="10.59765625" style="2" customWidth="1"/>
    <col min="11533" max="11533" width="2.19921875" style="2" customWidth="1"/>
    <col min="11534" max="11534" width="8" style="2" customWidth="1"/>
    <col min="11535" max="11535" width="2.19921875" style="2" customWidth="1"/>
    <col min="11536" max="11536" width="8" style="2" customWidth="1"/>
    <col min="11537" max="11537" width="5.3984375" style="2" customWidth="1"/>
    <col min="11538" max="11540" width="8.3984375" style="2" customWidth="1"/>
    <col min="11541" max="11778" width="8.09765625" style="2"/>
    <col min="11779" max="11779" width="5.296875" style="2" customWidth="1"/>
    <col min="11780" max="11780" width="17.5" style="2" customWidth="1"/>
    <col min="11781" max="11781" width="2.5" style="2" customWidth="1"/>
    <col min="11782" max="11782" width="8.19921875" style="2" customWidth="1"/>
    <col min="11783" max="11783" width="2.09765625" style="2" customWidth="1"/>
    <col min="11784" max="11784" width="7.19921875" style="2" customWidth="1"/>
    <col min="11785" max="11785" width="3.796875" style="2" customWidth="1"/>
    <col min="11786" max="11786" width="1.796875" style="2" customWidth="1"/>
    <col min="11787" max="11787" width="4.5" style="2" customWidth="1"/>
    <col min="11788" max="11788" width="10.59765625" style="2" customWidth="1"/>
    <col min="11789" max="11789" width="2.19921875" style="2" customWidth="1"/>
    <col min="11790" max="11790" width="8" style="2" customWidth="1"/>
    <col min="11791" max="11791" width="2.19921875" style="2" customWidth="1"/>
    <col min="11792" max="11792" width="8" style="2" customWidth="1"/>
    <col min="11793" max="11793" width="5.3984375" style="2" customWidth="1"/>
    <col min="11794" max="11796" width="8.3984375" style="2" customWidth="1"/>
    <col min="11797" max="12034" width="8.09765625" style="2"/>
    <col min="12035" max="12035" width="5.296875" style="2" customWidth="1"/>
    <col min="12036" max="12036" width="17.5" style="2" customWidth="1"/>
    <col min="12037" max="12037" width="2.5" style="2" customWidth="1"/>
    <col min="12038" max="12038" width="8.19921875" style="2" customWidth="1"/>
    <col min="12039" max="12039" width="2.09765625" style="2" customWidth="1"/>
    <col min="12040" max="12040" width="7.19921875" style="2" customWidth="1"/>
    <col min="12041" max="12041" width="3.796875" style="2" customWidth="1"/>
    <col min="12042" max="12042" width="1.796875" style="2" customWidth="1"/>
    <col min="12043" max="12043" width="4.5" style="2" customWidth="1"/>
    <col min="12044" max="12044" width="10.59765625" style="2" customWidth="1"/>
    <col min="12045" max="12045" width="2.19921875" style="2" customWidth="1"/>
    <col min="12046" max="12046" width="8" style="2" customWidth="1"/>
    <col min="12047" max="12047" width="2.19921875" style="2" customWidth="1"/>
    <col min="12048" max="12048" width="8" style="2" customWidth="1"/>
    <col min="12049" max="12049" width="5.3984375" style="2" customWidth="1"/>
    <col min="12050" max="12052" width="8.3984375" style="2" customWidth="1"/>
    <col min="12053" max="12290" width="8.09765625" style="2"/>
    <col min="12291" max="12291" width="5.296875" style="2" customWidth="1"/>
    <col min="12292" max="12292" width="17.5" style="2" customWidth="1"/>
    <col min="12293" max="12293" width="2.5" style="2" customWidth="1"/>
    <col min="12294" max="12294" width="8.19921875" style="2" customWidth="1"/>
    <col min="12295" max="12295" width="2.09765625" style="2" customWidth="1"/>
    <col min="12296" max="12296" width="7.19921875" style="2" customWidth="1"/>
    <col min="12297" max="12297" width="3.796875" style="2" customWidth="1"/>
    <col min="12298" max="12298" width="1.796875" style="2" customWidth="1"/>
    <col min="12299" max="12299" width="4.5" style="2" customWidth="1"/>
    <col min="12300" max="12300" width="10.59765625" style="2" customWidth="1"/>
    <col min="12301" max="12301" width="2.19921875" style="2" customWidth="1"/>
    <col min="12302" max="12302" width="8" style="2" customWidth="1"/>
    <col min="12303" max="12303" width="2.19921875" style="2" customWidth="1"/>
    <col min="12304" max="12304" width="8" style="2" customWidth="1"/>
    <col min="12305" max="12305" width="5.3984375" style="2" customWidth="1"/>
    <col min="12306" max="12308" width="8.3984375" style="2" customWidth="1"/>
    <col min="12309" max="12546" width="8.09765625" style="2"/>
    <col min="12547" max="12547" width="5.296875" style="2" customWidth="1"/>
    <col min="12548" max="12548" width="17.5" style="2" customWidth="1"/>
    <col min="12549" max="12549" width="2.5" style="2" customWidth="1"/>
    <col min="12550" max="12550" width="8.19921875" style="2" customWidth="1"/>
    <col min="12551" max="12551" width="2.09765625" style="2" customWidth="1"/>
    <col min="12552" max="12552" width="7.19921875" style="2" customWidth="1"/>
    <col min="12553" max="12553" width="3.796875" style="2" customWidth="1"/>
    <col min="12554" max="12554" width="1.796875" style="2" customWidth="1"/>
    <col min="12555" max="12555" width="4.5" style="2" customWidth="1"/>
    <col min="12556" max="12556" width="10.59765625" style="2" customWidth="1"/>
    <col min="12557" max="12557" width="2.19921875" style="2" customWidth="1"/>
    <col min="12558" max="12558" width="8" style="2" customWidth="1"/>
    <col min="12559" max="12559" width="2.19921875" style="2" customWidth="1"/>
    <col min="12560" max="12560" width="8" style="2" customWidth="1"/>
    <col min="12561" max="12561" width="5.3984375" style="2" customWidth="1"/>
    <col min="12562" max="12564" width="8.3984375" style="2" customWidth="1"/>
    <col min="12565" max="12802" width="8.09765625" style="2"/>
    <col min="12803" max="12803" width="5.296875" style="2" customWidth="1"/>
    <col min="12804" max="12804" width="17.5" style="2" customWidth="1"/>
    <col min="12805" max="12805" width="2.5" style="2" customWidth="1"/>
    <col min="12806" max="12806" width="8.19921875" style="2" customWidth="1"/>
    <col min="12807" max="12807" width="2.09765625" style="2" customWidth="1"/>
    <col min="12808" max="12808" width="7.19921875" style="2" customWidth="1"/>
    <col min="12809" max="12809" width="3.796875" style="2" customWidth="1"/>
    <col min="12810" max="12810" width="1.796875" style="2" customWidth="1"/>
    <col min="12811" max="12811" width="4.5" style="2" customWidth="1"/>
    <col min="12812" max="12812" width="10.59765625" style="2" customWidth="1"/>
    <col min="12813" max="12813" width="2.19921875" style="2" customWidth="1"/>
    <col min="12814" max="12814" width="8" style="2" customWidth="1"/>
    <col min="12815" max="12815" width="2.19921875" style="2" customWidth="1"/>
    <col min="12816" max="12816" width="8" style="2" customWidth="1"/>
    <col min="12817" max="12817" width="5.3984375" style="2" customWidth="1"/>
    <col min="12818" max="12820" width="8.3984375" style="2" customWidth="1"/>
    <col min="12821" max="13058" width="8.09765625" style="2"/>
    <col min="13059" max="13059" width="5.296875" style="2" customWidth="1"/>
    <col min="13060" max="13060" width="17.5" style="2" customWidth="1"/>
    <col min="13061" max="13061" width="2.5" style="2" customWidth="1"/>
    <col min="13062" max="13062" width="8.19921875" style="2" customWidth="1"/>
    <col min="13063" max="13063" width="2.09765625" style="2" customWidth="1"/>
    <col min="13064" max="13064" width="7.19921875" style="2" customWidth="1"/>
    <col min="13065" max="13065" width="3.796875" style="2" customWidth="1"/>
    <col min="13066" max="13066" width="1.796875" style="2" customWidth="1"/>
    <col min="13067" max="13067" width="4.5" style="2" customWidth="1"/>
    <col min="13068" max="13068" width="10.59765625" style="2" customWidth="1"/>
    <col min="13069" max="13069" width="2.19921875" style="2" customWidth="1"/>
    <col min="13070" max="13070" width="8" style="2" customWidth="1"/>
    <col min="13071" max="13071" width="2.19921875" style="2" customWidth="1"/>
    <col min="13072" max="13072" width="8" style="2" customWidth="1"/>
    <col min="13073" max="13073" width="5.3984375" style="2" customWidth="1"/>
    <col min="13074" max="13076" width="8.3984375" style="2" customWidth="1"/>
    <col min="13077" max="13314" width="8.09765625" style="2"/>
    <col min="13315" max="13315" width="5.296875" style="2" customWidth="1"/>
    <col min="13316" max="13316" width="17.5" style="2" customWidth="1"/>
    <col min="13317" max="13317" width="2.5" style="2" customWidth="1"/>
    <col min="13318" max="13318" width="8.19921875" style="2" customWidth="1"/>
    <col min="13319" max="13319" width="2.09765625" style="2" customWidth="1"/>
    <col min="13320" max="13320" width="7.19921875" style="2" customWidth="1"/>
    <col min="13321" max="13321" width="3.796875" style="2" customWidth="1"/>
    <col min="13322" max="13322" width="1.796875" style="2" customWidth="1"/>
    <col min="13323" max="13323" width="4.5" style="2" customWidth="1"/>
    <col min="13324" max="13324" width="10.59765625" style="2" customWidth="1"/>
    <col min="13325" max="13325" width="2.19921875" style="2" customWidth="1"/>
    <col min="13326" max="13326" width="8" style="2" customWidth="1"/>
    <col min="13327" max="13327" width="2.19921875" style="2" customWidth="1"/>
    <col min="13328" max="13328" width="8" style="2" customWidth="1"/>
    <col min="13329" max="13329" width="5.3984375" style="2" customWidth="1"/>
    <col min="13330" max="13332" width="8.3984375" style="2" customWidth="1"/>
    <col min="13333" max="13570" width="8.09765625" style="2"/>
    <col min="13571" max="13571" width="5.296875" style="2" customWidth="1"/>
    <col min="13572" max="13572" width="17.5" style="2" customWidth="1"/>
    <col min="13573" max="13573" width="2.5" style="2" customWidth="1"/>
    <col min="13574" max="13574" width="8.19921875" style="2" customWidth="1"/>
    <col min="13575" max="13575" width="2.09765625" style="2" customWidth="1"/>
    <col min="13576" max="13576" width="7.19921875" style="2" customWidth="1"/>
    <col min="13577" max="13577" width="3.796875" style="2" customWidth="1"/>
    <col min="13578" max="13578" width="1.796875" style="2" customWidth="1"/>
    <col min="13579" max="13579" width="4.5" style="2" customWidth="1"/>
    <col min="13580" max="13580" width="10.59765625" style="2" customWidth="1"/>
    <col min="13581" max="13581" width="2.19921875" style="2" customWidth="1"/>
    <col min="13582" max="13582" width="8" style="2" customWidth="1"/>
    <col min="13583" max="13583" width="2.19921875" style="2" customWidth="1"/>
    <col min="13584" max="13584" width="8" style="2" customWidth="1"/>
    <col min="13585" max="13585" width="5.3984375" style="2" customWidth="1"/>
    <col min="13586" max="13588" width="8.3984375" style="2" customWidth="1"/>
    <col min="13589" max="13826" width="8.09765625" style="2"/>
    <col min="13827" max="13827" width="5.296875" style="2" customWidth="1"/>
    <col min="13828" max="13828" width="17.5" style="2" customWidth="1"/>
    <col min="13829" max="13829" width="2.5" style="2" customWidth="1"/>
    <col min="13830" max="13830" width="8.19921875" style="2" customWidth="1"/>
    <col min="13831" max="13831" width="2.09765625" style="2" customWidth="1"/>
    <col min="13832" max="13832" width="7.19921875" style="2" customWidth="1"/>
    <col min="13833" max="13833" width="3.796875" style="2" customWidth="1"/>
    <col min="13834" max="13834" width="1.796875" style="2" customWidth="1"/>
    <col min="13835" max="13835" width="4.5" style="2" customWidth="1"/>
    <col min="13836" max="13836" width="10.59765625" style="2" customWidth="1"/>
    <col min="13837" max="13837" width="2.19921875" style="2" customWidth="1"/>
    <col min="13838" max="13838" width="8" style="2" customWidth="1"/>
    <col min="13839" max="13839" width="2.19921875" style="2" customWidth="1"/>
    <col min="13840" max="13840" width="8" style="2" customWidth="1"/>
    <col min="13841" max="13841" width="5.3984375" style="2" customWidth="1"/>
    <col min="13842" max="13844" width="8.3984375" style="2" customWidth="1"/>
    <col min="13845" max="14082" width="8.09765625" style="2"/>
    <col min="14083" max="14083" width="5.296875" style="2" customWidth="1"/>
    <col min="14084" max="14084" width="17.5" style="2" customWidth="1"/>
    <col min="14085" max="14085" width="2.5" style="2" customWidth="1"/>
    <col min="14086" max="14086" width="8.19921875" style="2" customWidth="1"/>
    <col min="14087" max="14087" width="2.09765625" style="2" customWidth="1"/>
    <col min="14088" max="14088" width="7.19921875" style="2" customWidth="1"/>
    <col min="14089" max="14089" width="3.796875" style="2" customWidth="1"/>
    <col min="14090" max="14090" width="1.796875" style="2" customWidth="1"/>
    <col min="14091" max="14091" width="4.5" style="2" customWidth="1"/>
    <col min="14092" max="14092" width="10.59765625" style="2" customWidth="1"/>
    <col min="14093" max="14093" width="2.19921875" style="2" customWidth="1"/>
    <col min="14094" max="14094" width="8" style="2" customWidth="1"/>
    <col min="14095" max="14095" width="2.19921875" style="2" customWidth="1"/>
    <col min="14096" max="14096" width="8" style="2" customWidth="1"/>
    <col min="14097" max="14097" width="5.3984375" style="2" customWidth="1"/>
    <col min="14098" max="14100" width="8.3984375" style="2" customWidth="1"/>
    <col min="14101" max="14338" width="8.09765625" style="2"/>
    <col min="14339" max="14339" width="5.296875" style="2" customWidth="1"/>
    <col min="14340" max="14340" width="17.5" style="2" customWidth="1"/>
    <col min="14341" max="14341" width="2.5" style="2" customWidth="1"/>
    <col min="14342" max="14342" width="8.19921875" style="2" customWidth="1"/>
    <col min="14343" max="14343" width="2.09765625" style="2" customWidth="1"/>
    <col min="14344" max="14344" width="7.19921875" style="2" customWidth="1"/>
    <col min="14345" max="14345" width="3.796875" style="2" customWidth="1"/>
    <col min="14346" max="14346" width="1.796875" style="2" customWidth="1"/>
    <col min="14347" max="14347" width="4.5" style="2" customWidth="1"/>
    <col min="14348" max="14348" width="10.59765625" style="2" customWidth="1"/>
    <col min="14349" max="14349" width="2.19921875" style="2" customWidth="1"/>
    <col min="14350" max="14350" width="8" style="2" customWidth="1"/>
    <col min="14351" max="14351" width="2.19921875" style="2" customWidth="1"/>
    <col min="14352" max="14352" width="8" style="2" customWidth="1"/>
    <col min="14353" max="14353" width="5.3984375" style="2" customWidth="1"/>
    <col min="14354" max="14356" width="8.3984375" style="2" customWidth="1"/>
    <col min="14357" max="14594" width="8.09765625" style="2"/>
    <col min="14595" max="14595" width="5.296875" style="2" customWidth="1"/>
    <col min="14596" max="14596" width="17.5" style="2" customWidth="1"/>
    <col min="14597" max="14597" width="2.5" style="2" customWidth="1"/>
    <col min="14598" max="14598" width="8.19921875" style="2" customWidth="1"/>
    <col min="14599" max="14599" width="2.09765625" style="2" customWidth="1"/>
    <col min="14600" max="14600" width="7.19921875" style="2" customWidth="1"/>
    <col min="14601" max="14601" width="3.796875" style="2" customWidth="1"/>
    <col min="14602" max="14602" width="1.796875" style="2" customWidth="1"/>
    <col min="14603" max="14603" width="4.5" style="2" customWidth="1"/>
    <col min="14604" max="14604" width="10.59765625" style="2" customWidth="1"/>
    <col min="14605" max="14605" width="2.19921875" style="2" customWidth="1"/>
    <col min="14606" max="14606" width="8" style="2" customWidth="1"/>
    <col min="14607" max="14607" width="2.19921875" style="2" customWidth="1"/>
    <col min="14608" max="14608" width="8" style="2" customWidth="1"/>
    <col min="14609" max="14609" width="5.3984375" style="2" customWidth="1"/>
    <col min="14610" max="14612" width="8.3984375" style="2" customWidth="1"/>
    <col min="14613" max="14850" width="8.09765625" style="2"/>
    <col min="14851" max="14851" width="5.296875" style="2" customWidth="1"/>
    <col min="14852" max="14852" width="17.5" style="2" customWidth="1"/>
    <col min="14853" max="14853" width="2.5" style="2" customWidth="1"/>
    <col min="14854" max="14854" width="8.19921875" style="2" customWidth="1"/>
    <col min="14855" max="14855" width="2.09765625" style="2" customWidth="1"/>
    <col min="14856" max="14856" width="7.19921875" style="2" customWidth="1"/>
    <col min="14857" max="14857" width="3.796875" style="2" customWidth="1"/>
    <col min="14858" max="14858" width="1.796875" style="2" customWidth="1"/>
    <col min="14859" max="14859" width="4.5" style="2" customWidth="1"/>
    <col min="14860" max="14860" width="10.59765625" style="2" customWidth="1"/>
    <col min="14861" max="14861" width="2.19921875" style="2" customWidth="1"/>
    <col min="14862" max="14862" width="8" style="2" customWidth="1"/>
    <col min="14863" max="14863" width="2.19921875" style="2" customWidth="1"/>
    <col min="14864" max="14864" width="8" style="2" customWidth="1"/>
    <col min="14865" max="14865" width="5.3984375" style="2" customWidth="1"/>
    <col min="14866" max="14868" width="8.3984375" style="2" customWidth="1"/>
    <col min="14869" max="15106" width="8.09765625" style="2"/>
    <col min="15107" max="15107" width="5.296875" style="2" customWidth="1"/>
    <col min="15108" max="15108" width="17.5" style="2" customWidth="1"/>
    <col min="15109" max="15109" width="2.5" style="2" customWidth="1"/>
    <col min="15110" max="15110" width="8.19921875" style="2" customWidth="1"/>
    <col min="15111" max="15111" width="2.09765625" style="2" customWidth="1"/>
    <col min="15112" max="15112" width="7.19921875" style="2" customWidth="1"/>
    <col min="15113" max="15113" width="3.796875" style="2" customWidth="1"/>
    <col min="15114" max="15114" width="1.796875" style="2" customWidth="1"/>
    <col min="15115" max="15115" width="4.5" style="2" customWidth="1"/>
    <col min="15116" max="15116" width="10.59765625" style="2" customWidth="1"/>
    <col min="15117" max="15117" width="2.19921875" style="2" customWidth="1"/>
    <col min="15118" max="15118" width="8" style="2" customWidth="1"/>
    <col min="15119" max="15119" width="2.19921875" style="2" customWidth="1"/>
    <col min="15120" max="15120" width="8" style="2" customWidth="1"/>
    <col min="15121" max="15121" width="5.3984375" style="2" customWidth="1"/>
    <col min="15122" max="15124" width="8.3984375" style="2" customWidth="1"/>
    <col min="15125" max="15362" width="8.09765625" style="2"/>
    <col min="15363" max="15363" width="5.296875" style="2" customWidth="1"/>
    <col min="15364" max="15364" width="17.5" style="2" customWidth="1"/>
    <col min="15365" max="15365" width="2.5" style="2" customWidth="1"/>
    <col min="15366" max="15366" width="8.19921875" style="2" customWidth="1"/>
    <col min="15367" max="15367" width="2.09765625" style="2" customWidth="1"/>
    <col min="15368" max="15368" width="7.19921875" style="2" customWidth="1"/>
    <col min="15369" max="15369" width="3.796875" style="2" customWidth="1"/>
    <col min="15370" max="15370" width="1.796875" style="2" customWidth="1"/>
    <col min="15371" max="15371" width="4.5" style="2" customWidth="1"/>
    <col min="15372" max="15372" width="10.59765625" style="2" customWidth="1"/>
    <col min="15373" max="15373" width="2.19921875" style="2" customWidth="1"/>
    <col min="15374" max="15374" width="8" style="2" customWidth="1"/>
    <col min="15375" max="15375" width="2.19921875" style="2" customWidth="1"/>
    <col min="15376" max="15376" width="8" style="2" customWidth="1"/>
    <col min="15377" max="15377" width="5.3984375" style="2" customWidth="1"/>
    <col min="15378" max="15380" width="8.3984375" style="2" customWidth="1"/>
    <col min="15381" max="15618" width="8.09765625" style="2"/>
    <col min="15619" max="15619" width="5.296875" style="2" customWidth="1"/>
    <col min="15620" max="15620" width="17.5" style="2" customWidth="1"/>
    <col min="15621" max="15621" width="2.5" style="2" customWidth="1"/>
    <col min="15622" max="15622" width="8.19921875" style="2" customWidth="1"/>
    <col min="15623" max="15623" width="2.09765625" style="2" customWidth="1"/>
    <col min="15624" max="15624" width="7.19921875" style="2" customWidth="1"/>
    <col min="15625" max="15625" width="3.796875" style="2" customWidth="1"/>
    <col min="15626" max="15626" width="1.796875" style="2" customWidth="1"/>
    <col min="15627" max="15627" width="4.5" style="2" customWidth="1"/>
    <col min="15628" max="15628" width="10.59765625" style="2" customWidth="1"/>
    <col min="15629" max="15629" width="2.19921875" style="2" customWidth="1"/>
    <col min="15630" max="15630" width="8" style="2" customWidth="1"/>
    <col min="15631" max="15631" width="2.19921875" style="2" customWidth="1"/>
    <col min="15632" max="15632" width="8" style="2" customWidth="1"/>
    <col min="15633" max="15633" width="5.3984375" style="2" customWidth="1"/>
    <col min="15634" max="15636" width="8.3984375" style="2" customWidth="1"/>
    <col min="15637" max="15874" width="8.09765625" style="2"/>
    <col min="15875" max="15875" width="5.296875" style="2" customWidth="1"/>
    <col min="15876" max="15876" width="17.5" style="2" customWidth="1"/>
    <col min="15877" max="15877" width="2.5" style="2" customWidth="1"/>
    <col min="15878" max="15878" width="8.19921875" style="2" customWidth="1"/>
    <col min="15879" max="15879" width="2.09765625" style="2" customWidth="1"/>
    <col min="15880" max="15880" width="7.19921875" style="2" customWidth="1"/>
    <col min="15881" max="15881" width="3.796875" style="2" customWidth="1"/>
    <col min="15882" max="15882" width="1.796875" style="2" customWidth="1"/>
    <col min="15883" max="15883" width="4.5" style="2" customWidth="1"/>
    <col min="15884" max="15884" width="10.59765625" style="2" customWidth="1"/>
    <col min="15885" max="15885" width="2.19921875" style="2" customWidth="1"/>
    <col min="15886" max="15886" width="8" style="2" customWidth="1"/>
    <col min="15887" max="15887" width="2.19921875" style="2" customWidth="1"/>
    <col min="15888" max="15888" width="8" style="2" customWidth="1"/>
    <col min="15889" max="15889" width="5.3984375" style="2" customWidth="1"/>
    <col min="15890" max="15892" width="8.3984375" style="2" customWidth="1"/>
    <col min="15893" max="16130" width="8.09765625" style="2"/>
    <col min="16131" max="16131" width="5.296875" style="2" customWidth="1"/>
    <col min="16132" max="16132" width="17.5" style="2" customWidth="1"/>
    <col min="16133" max="16133" width="2.5" style="2" customWidth="1"/>
    <col min="16134" max="16134" width="8.19921875" style="2" customWidth="1"/>
    <col min="16135" max="16135" width="2.09765625" style="2" customWidth="1"/>
    <col min="16136" max="16136" width="7.19921875" style="2" customWidth="1"/>
    <col min="16137" max="16137" width="3.796875" style="2" customWidth="1"/>
    <col min="16138" max="16138" width="1.796875" style="2" customWidth="1"/>
    <col min="16139" max="16139" width="4.5" style="2" customWidth="1"/>
    <col min="16140" max="16140" width="10.59765625" style="2" customWidth="1"/>
    <col min="16141" max="16141" width="2.19921875" style="2" customWidth="1"/>
    <col min="16142" max="16142" width="8" style="2" customWidth="1"/>
    <col min="16143" max="16143" width="2.19921875" style="2" customWidth="1"/>
    <col min="16144" max="16144" width="8" style="2" customWidth="1"/>
    <col min="16145" max="16145" width="5.3984375" style="2" customWidth="1"/>
    <col min="16146" max="16148" width="8.3984375" style="2" customWidth="1"/>
    <col min="16149" max="16384" width="8.09765625" style="2"/>
  </cols>
  <sheetData>
    <row r="1" spans="1:17" ht="27" customHeight="1" x14ac:dyDescent="0.45">
      <c r="A1" s="918" t="s">
        <v>16</v>
      </c>
      <c r="B1" s="919"/>
      <c r="C1" s="919"/>
      <c r="D1" s="919"/>
      <c r="E1" s="919"/>
      <c r="F1" s="919"/>
      <c r="G1" s="1"/>
      <c r="H1" s="920" t="s">
        <v>17</v>
      </c>
      <c r="I1" s="920"/>
      <c r="J1" s="921"/>
      <c r="K1" s="921"/>
      <c r="L1" s="921"/>
      <c r="M1" s="921"/>
      <c r="N1" s="921"/>
      <c r="O1" s="921"/>
      <c r="P1" s="921"/>
      <c r="Q1" s="921"/>
    </row>
    <row r="2" spans="1:17" ht="27" customHeight="1" x14ac:dyDescent="0.45">
      <c r="A2" s="919"/>
      <c r="B2" s="919"/>
      <c r="C2" s="919"/>
      <c r="D2" s="919"/>
      <c r="E2" s="919"/>
      <c r="F2" s="919"/>
      <c r="G2" s="1"/>
      <c r="H2" s="920" t="s">
        <v>18</v>
      </c>
      <c r="I2" s="920"/>
      <c r="J2" s="922"/>
      <c r="K2" s="922"/>
      <c r="L2" s="922"/>
      <c r="M2" s="922"/>
      <c r="N2" s="922"/>
      <c r="O2" s="922"/>
      <c r="P2" s="922"/>
      <c r="Q2" s="922"/>
    </row>
    <row r="3" spans="1:17" ht="51" customHeight="1" x14ac:dyDescent="0.45">
      <c r="A3" s="917" t="s">
        <v>19</v>
      </c>
      <c r="B3" s="917"/>
      <c r="C3" s="917"/>
      <c r="D3" s="917"/>
      <c r="E3" s="917"/>
      <c r="F3" s="917"/>
      <c r="G3" s="917"/>
      <c r="H3" s="917"/>
      <c r="I3" s="917"/>
      <c r="J3" s="917"/>
      <c r="K3" s="917"/>
      <c r="L3" s="917"/>
      <c r="M3" s="917"/>
      <c r="N3" s="917"/>
      <c r="O3" s="917"/>
      <c r="P3" s="917"/>
      <c r="Q3" s="917"/>
    </row>
    <row r="4" spans="1:17" ht="192" customHeight="1" x14ac:dyDescent="0.15">
      <c r="A4" s="923"/>
      <c r="B4" s="923"/>
      <c r="C4" s="923"/>
      <c r="D4" s="923"/>
      <c r="E4" s="923"/>
      <c r="F4" s="923"/>
      <c r="G4" s="923"/>
      <c r="H4" s="923"/>
      <c r="I4" s="923"/>
      <c r="J4" s="3"/>
      <c r="L4" s="4"/>
      <c r="M4" s="4"/>
      <c r="N4" s="5"/>
      <c r="O4" s="4"/>
      <c r="P4" s="5"/>
      <c r="Q4" s="5"/>
    </row>
    <row r="5" spans="1:17" ht="6" customHeight="1" x14ac:dyDescent="0.45">
      <c r="A5" s="6"/>
      <c r="B5" s="6"/>
      <c r="C5" s="6"/>
      <c r="D5" s="7"/>
      <c r="E5" s="8"/>
      <c r="F5" s="9"/>
      <c r="G5" s="9"/>
      <c r="H5" s="9"/>
      <c r="I5" s="9"/>
    </row>
    <row r="6" spans="1:17" ht="18" customHeight="1" x14ac:dyDescent="0.45">
      <c r="A6" s="6"/>
      <c r="B6" s="6"/>
      <c r="C6" s="6"/>
      <c r="D6" s="7"/>
      <c r="E6" s="8"/>
      <c r="F6" s="924"/>
      <c r="G6" s="924"/>
      <c r="H6" s="924"/>
      <c r="I6" s="924"/>
    </row>
    <row r="7" spans="1:17" ht="6" customHeight="1" x14ac:dyDescent="0.45">
      <c r="A7" s="6"/>
      <c r="B7" s="6"/>
      <c r="C7" s="6"/>
      <c r="D7" s="7"/>
      <c r="E7" s="8"/>
      <c r="F7" s="9"/>
      <c r="G7" s="9"/>
      <c r="H7" s="9"/>
      <c r="I7" s="9"/>
    </row>
    <row r="8" spans="1:17" ht="48" customHeight="1" thickBot="1" x14ac:dyDescent="0.5">
      <c r="A8" s="925" t="s">
        <v>20</v>
      </c>
      <c r="B8" s="925"/>
      <c r="C8" s="925"/>
      <c r="D8" s="925"/>
      <c r="E8" s="925"/>
      <c r="F8" s="925"/>
      <c r="G8" s="925"/>
      <c r="H8" s="925"/>
      <c r="I8" s="925"/>
      <c r="K8" s="926" t="s">
        <v>21</v>
      </c>
      <c r="L8" s="926"/>
      <c r="M8" s="926"/>
      <c r="N8" s="926"/>
      <c r="O8" s="926"/>
      <c r="P8" s="926"/>
    </row>
    <row r="9" spans="1:17" ht="16.8" customHeight="1" thickBot="1" x14ac:dyDescent="0.5">
      <c r="A9" s="927" t="s">
        <v>22</v>
      </c>
      <c r="B9" s="930" t="s">
        <v>23</v>
      </c>
      <c r="C9" s="931"/>
      <c r="D9" s="12" t="s">
        <v>24</v>
      </c>
      <c r="E9" s="13" t="s">
        <v>25</v>
      </c>
      <c r="F9" s="14" t="s">
        <v>26</v>
      </c>
      <c r="G9" s="14"/>
      <c r="H9" s="15"/>
      <c r="I9" s="16" t="s">
        <v>27</v>
      </c>
      <c r="K9" s="17"/>
      <c r="L9" s="934"/>
      <c r="M9" s="936" t="s">
        <v>28</v>
      </c>
      <c r="N9" s="937"/>
      <c r="O9" s="937"/>
      <c r="P9" s="938"/>
    </row>
    <row r="10" spans="1:17" ht="16.8" customHeight="1" thickTop="1" thickBot="1" x14ac:dyDescent="0.5">
      <c r="A10" s="928"/>
      <c r="B10" s="932"/>
      <c r="C10" s="933"/>
      <c r="D10" s="17" t="s">
        <v>29</v>
      </c>
      <c r="F10" s="18" t="s">
        <v>30</v>
      </c>
      <c r="G10" s="18" t="s">
        <v>31</v>
      </c>
      <c r="H10" s="19" t="str">
        <f>IFERROR(ROUNDDOWN(H9/B11,1),"")</f>
        <v/>
      </c>
      <c r="I10" s="20" t="s">
        <v>32</v>
      </c>
      <c r="K10" s="21"/>
      <c r="L10" s="935"/>
      <c r="M10" s="939" t="s">
        <v>33</v>
      </c>
      <c r="N10" s="940"/>
      <c r="O10" s="941" t="s">
        <v>34</v>
      </c>
      <c r="P10" s="942"/>
    </row>
    <row r="11" spans="1:17" ht="16.8" customHeight="1" thickTop="1" thickBot="1" x14ac:dyDescent="0.5">
      <c r="A11" s="928"/>
      <c r="B11" s="943"/>
      <c r="C11" s="945" t="s">
        <v>35</v>
      </c>
      <c r="D11" s="22" t="s">
        <v>36</v>
      </c>
      <c r="E11" s="17" t="s">
        <v>25</v>
      </c>
      <c r="F11" s="18" t="s">
        <v>37</v>
      </c>
      <c r="G11" s="18"/>
      <c r="H11" s="15"/>
      <c r="I11" s="23" t="s">
        <v>27</v>
      </c>
      <c r="L11" s="24" t="s">
        <v>38</v>
      </c>
      <c r="M11" s="25" t="s">
        <v>31</v>
      </c>
      <c r="N11" s="26" t="str">
        <f>H10</f>
        <v/>
      </c>
      <c r="O11" s="25" t="s">
        <v>39</v>
      </c>
      <c r="P11" s="26" t="str">
        <f>H12</f>
        <v/>
      </c>
    </row>
    <row r="12" spans="1:17" ht="16.8" customHeight="1" thickTop="1" thickBot="1" x14ac:dyDescent="0.5">
      <c r="A12" s="929"/>
      <c r="B12" s="944"/>
      <c r="C12" s="946"/>
      <c r="D12" s="17" t="s">
        <v>29</v>
      </c>
      <c r="E12" s="27"/>
      <c r="F12" s="28" t="s">
        <v>40</v>
      </c>
      <c r="G12" s="18" t="s">
        <v>39</v>
      </c>
      <c r="H12" s="19" t="str">
        <f>IFERROR(ROUNDDOWN(H11/B11,1),"")</f>
        <v/>
      </c>
      <c r="I12" s="29" t="s">
        <v>32</v>
      </c>
      <c r="L12" s="24" t="s">
        <v>41</v>
      </c>
      <c r="M12" s="25" t="s">
        <v>42</v>
      </c>
      <c r="N12" s="26" t="str">
        <f>H14</f>
        <v/>
      </c>
      <c r="O12" s="25" t="s">
        <v>43</v>
      </c>
      <c r="P12" s="26" t="str">
        <f>H16</f>
        <v/>
      </c>
    </row>
    <row r="13" spans="1:17" ht="16.8" customHeight="1" thickBot="1" x14ac:dyDescent="0.5">
      <c r="A13" s="927" t="s">
        <v>44</v>
      </c>
      <c r="B13" s="930" t="s">
        <v>23</v>
      </c>
      <c r="C13" s="931"/>
      <c r="D13" s="12" t="s">
        <v>24</v>
      </c>
      <c r="E13" s="13" t="s">
        <v>25</v>
      </c>
      <c r="F13" s="14" t="s">
        <v>45</v>
      </c>
      <c r="G13" s="14"/>
      <c r="H13" s="15"/>
      <c r="I13" s="16" t="s">
        <v>27</v>
      </c>
      <c r="K13" s="30"/>
      <c r="L13" s="24" t="s">
        <v>46</v>
      </c>
      <c r="M13" s="25" t="s">
        <v>47</v>
      </c>
      <c r="N13" s="26" t="str">
        <f>H18</f>
        <v/>
      </c>
      <c r="O13" s="25" t="s">
        <v>48</v>
      </c>
      <c r="P13" s="26" t="str">
        <f>H20</f>
        <v/>
      </c>
      <c r="Q13" s="30"/>
    </row>
    <row r="14" spans="1:17" ht="16.8" customHeight="1" thickTop="1" thickBot="1" x14ac:dyDescent="0.5">
      <c r="A14" s="928"/>
      <c r="B14" s="932"/>
      <c r="C14" s="933"/>
      <c r="D14" s="17" t="s">
        <v>29</v>
      </c>
      <c r="F14" s="18" t="s">
        <v>49</v>
      </c>
      <c r="G14" s="18" t="s">
        <v>42</v>
      </c>
      <c r="H14" s="19" t="str">
        <f>IFERROR(ROUNDDOWN(H13/B15,1),"")</f>
        <v/>
      </c>
      <c r="I14" s="20" t="s">
        <v>32</v>
      </c>
      <c r="K14" s="30"/>
      <c r="L14" s="24" t="s">
        <v>50</v>
      </c>
      <c r="M14" s="25" t="s">
        <v>51</v>
      </c>
      <c r="N14" s="26" t="str">
        <f>H22</f>
        <v/>
      </c>
      <c r="O14" s="25" t="s">
        <v>52</v>
      </c>
      <c r="P14" s="26" t="str">
        <f>H24</f>
        <v/>
      </c>
      <c r="Q14" s="30"/>
    </row>
    <row r="15" spans="1:17" ht="16.8" customHeight="1" thickTop="1" thickBot="1" x14ac:dyDescent="0.5">
      <c r="A15" s="928"/>
      <c r="B15" s="943"/>
      <c r="C15" s="945" t="s">
        <v>35</v>
      </c>
      <c r="D15" s="31" t="s">
        <v>36</v>
      </c>
      <c r="E15" s="17" t="s">
        <v>25</v>
      </c>
      <c r="F15" s="18" t="s">
        <v>37</v>
      </c>
      <c r="G15" s="18"/>
      <c r="H15" s="15"/>
      <c r="I15" s="23" t="s">
        <v>27</v>
      </c>
      <c r="K15" s="30"/>
      <c r="L15" s="24" t="s">
        <v>53</v>
      </c>
      <c r="M15" s="25" t="s">
        <v>54</v>
      </c>
      <c r="N15" s="26" t="str">
        <f>H26</f>
        <v/>
      </c>
      <c r="O15" s="25" t="s">
        <v>55</v>
      </c>
      <c r="P15" s="26" t="str">
        <f>H28</f>
        <v/>
      </c>
      <c r="Q15" s="30"/>
    </row>
    <row r="16" spans="1:17" ht="16.8" customHeight="1" thickTop="1" thickBot="1" x14ac:dyDescent="0.5">
      <c r="A16" s="929"/>
      <c r="B16" s="944"/>
      <c r="C16" s="946"/>
      <c r="D16" s="27" t="s">
        <v>29</v>
      </c>
      <c r="E16" s="27"/>
      <c r="F16" s="28" t="s">
        <v>56</v>
      </c>
      <c r="G16" s="18" t="s">
        <v>43</v>
      </c>
      <c r="H16" s="19" t="str">
        <f>IFERROR(ROUNDDOWN(H15/B15,1),"")</f>
        <v/>
      </c>
      <c r="I16" s="29" t="s">
        <v>32</v>
      </c>
      <c r="K16" s="30"/>
      <c r="L16" s="24" t="s">
        <v>57</v>
      </c>
      <c r="M16" s="25" t="s">
        <v>58</v>
      </c>
      <c r="N16" s="26" t="str">
        <f>H30</f>
        <v/>
      </c>
      <c r="O16" s="25" t="s">
        <v>59</v>
      </c>
      <c r="P16" s="26" t="str">
        <f>H32</f>
        <v/>
      </c>
      <c r="Q16" s="30"/>
    </row>
    <row r="17" spans="1:17" ht="16.8" customHeight="1" thickBot="1" x14ac:dyDescent="0.5">
      <c r="A17" s="927" t="s">
        <v>46</v>
      </c>
      <c r="B17" s="930" t="s">
        <v>23</v>
      </c>
      <c r="C17" s="931"/>
      <c r="D17" s="12" t="s">
        <v>24</v>
      </c>
      <c r="E17" s="13" t="s">
        <v>25</v>
      </c>
      <c r="F17" s="14" t="s">
        <v>45</v>
      </c>
      <c r="G17" s="14"/>
      <c r="H17" s="15"/>
      <c r="I17" s="16" t="s">
        <v>27</v>
      </c>
      <c r="K17" s="30"/>
      <c r="L17" s="24" t="s">
        <v>60</v>
      </c>
      <c r="M17" s="25" t="s">
        <v>61</v>
      </c>
      <c r="N17" s="26" t="str">
        <f>H34</f>
        <v/>
      </c>
      <c r="O17" s="25" t="s">
        <v>62</v>
      </c>
      <c r="P17" s="26" t="str">
        <f>H36</f>
        <v/>
      </c>
      <c r="Q17" s="30"/>
    </row>
    <row r="18" spans="1:17" ht="16.8" customHeight="1" thickTop="1" thickBot="1" x14ac:dyDescent="0.5">
      <c r="A18" s="928"/>
      <c r="B18" s="932"/>
      <c r="C18" s="933"/>
      <c r="D18" s="17" t="s">
        <v>29</v>
      </c>
      <c r="F18" s="18" t="s">
        <v>49</v>
      </c>
      <c r="G18" s="18" t="s">
        <v>47</v>
      </c>
      <c r="H18" s="19" t="str">
        <f>IFERROR(ROUNDDOWN(H17/B19,1),"")</f>
        <v/>
      </c>
      <c r="I18" s="20" t="s">
        <v>32</v>
      </c>
      <c r="K18" s="30"/>
      <c r="L18" s="24" t="s">
        <v>63</v>
      </c>
      <c r="M18" s="25" t="s">
        <v>64</v>
      </c>
      <c r="N18" s="26" t="str">
        <f>H38</f>
        <v/>
      </c>
      <c r="O18" s="25" t="s">
        <v>65</v>
      </c>
      <c r="P18" s="26" t="str">
        <f>H40</f>
        <v/>
      </c>
      <c r="Q18" s="30"/>
    </row>
    <row r="19" spans="1:17" ht="16.8" customHeight="1" thickTop="1" thickBot="1" x14ac:dyDescent="0.5">
      <c r="A19" s="928"/>
      <c r="B19" s="943"/>
      <c r="C19" s="945" t="s">
        <v>35</v>
      </c>
      <c r="D19" s="31" t="s">
        <v>36</v>
      </c>
      <c r="E19" s="17" t="s">
        <v>25</v>
      </c>
      <c r="F19" s="18" t="s">
        <v>37</v>
      </c>
      <c r="G19" s="18"/>
      <c r="H19" s="15"/>
      <c r="I19" s="23" t="s">
        <v>27</v>
      </c>
      <c r="K19" s="30"/>
      <c r="L19" s="24" t="s">
        <v>66</v>
      </c>
      <c r="M19" s="25" t="s">
        <v>67</v>
      </c>
      <c r="N19" s="26" t="str">
        <f>H42</f>
        <v/>
      </c>
      <c r="O19" s="25" t="s">
        <v>68</v>
      </c>
      <c r="P19" s="26" t="str">
        <f>H44</f>
        <v/>
      </c>
      <c r="Q19" s="30"/>
    </row>
    <row r="20" spans="1:17" ht="16.8" customHeight="1" thickTop="1" thickBot="1" x14ac:dyDescent="0.5">
      <c r="A20" s="929"/>
      <c r="B20" s="944"/>
      <c r="C20" s="946"/>
      <c r="D20" s="27" t="s">
        <v>29</v>
      </c>
      <c r="E20" s="27"/>
      <c r="F20" s="28" t="s">
        <v>56</v>
      </c>
      <c r="G20" s="18" t="s">
        <v>48</v>
      </c>
      <c r="H20" s="19" t="str">
        <f>IFERROR(ROUNDDOWN(H19/B19,1),"")</f>
        <v/>
      </c>
      <c r="I20" s="29" t="s">
        <v>32</v>
      </c>
      <c r="K20" s="30"/>
      <c r="L20" s="24" t="s">
        <v>69</v>
      </c>
      <c r="M20" s="25" t="s">
        <v>70</v>
      </c>
      <c r="N20" s="26" t="str">
        <f>H46</f>
        <v/>
      </c>
      <c r="O20" s="25" t="s">
        <v>71</v>
      </c>
      <c r="P20" s="26" t="str">
        <f>H48</f>
        <v/>
      </c>
      <c r="Q20" s="30"/>
    </row>
    <row r="21" spans="1:17" ht="16.8" customHeight="1" thickBot="1" x14ac:dyDescent="0.5">
      <c r="A21" s="927" t="s">
        <v>72</v>
      </c>
      <c r="B21" s="930" t="s">
        <v>23</v>
      </c>
      <c r="C21" s="931"/>
      <c r="D21" s="12" t="s">
        <v>24</v>
      </c>
      <c r="E21" s="13" t="s">
        <v>25</v>
      </c>
      <c r="F21" s="14" t="s">
        <v>45</v>
      </c>
      <c r="G21" s="14"/>
      <c r="H21" s="15"/>
      <c r="I21" s="16" t="s">
        <v>27</v>
      </c>
      <c r="K21" s="30"/>
      <c r="L21" s="24" t="s">
        <v>73</v>
      </c>
      <c r="M21" s="32" t="s">
        <v>74</v>
      </c>
      <c r="N21" s="33" t="str">
        <f>H50</f>
        <v/>
      </c>
      <c r="O21" s="32" t="s">
        <v>75</v>
      </c>
      <c r="P21" s="33" t="str">
        <f>H52</f>
        <v/>
      </c>
      <c r="Q21" s="30"/>
    </row>
    <row r="22" spans="1:17" ht="16.8" customHeight="1" thickTop="1" thickBot="1" x14ac:dyDescent="0.5">
      <c r="A22" s="928"/>
      <c r="B22" s="932"/>
      <c r="C22" s="933"/>
      <c r="D22" s="17" t="s">
        <v>29</v>
      </c>
      <c r="F22" s="18" t="s">
        <v>49</v>
      </c>
      <c r="G22" s="18" t="s">
        <v>51</v>
      </c>
      <c r="H22" s="19" t="str">
        <f>IFERROR(ROUNDDOWN(H21/B23,1),"")</f>
        <v/>
      </c>
      <c r="I22" s="20" t="s">
        <v>32</v>
      </c>
      <c r="K22" s="30"/>
      <c r="L22" s="34" t="s">
        <v>76</v>
      </c>
      <c r="M22" s="35" t="s">
        <v>77</v>
      </c>
      <c r="N22" s="36" t="str">
        <f>IF(SUM(N11:N21)=0,"",SUM(N11:N21))</f>
        <v/>
      </c>
      <c r="O22" s="35" t="s">
        <v>78</v>
      </c>
      <c r="P22" s="36" t="str">
        <f>IF(SUM(P11:P21)=0,"",SUM(P11:P21))</f>
        <v/>
      </c>
      <c r="Q22" s="30"/>
    </row>
    <row r="23" spans="1:17" ht="16.8" customHeight="1" thickTop="1" thickBot="1" x14ac:dyDescent="0.5">
      <c r="A23" s="928"/>
      <c r="B23" s="943"/>
      <c r="C23" s="945" t="s">
        <v>35</v>
      </c>
      <c r="D23" s="31" t="s">
        <v>36</v>
      </c>
      <c r="E23" s="17" t="s">
        <v>25</v>
      </c>
      <c r="F23" s="18" t="s">
        <v>37</v>
      </c>
      <c r="G23" s="18"/>
      <c r="H23" s="15"/>
      <c r="I23" s="23" t="s">
        <v>27</v>
      </c>
      <c r="K23" s="30"/>
      <c r="L23" s="37"/>
      <c r="M23" s="37"/>
      <c r="N23" s="30"/>
      <c r="O23" s="37"/>
      <c r="P23" s="30"/>
      <c r="Q23" s="30"/>
    </row>
    <row r="24" spans="1:17" ht="16.8" customHeight="1" thickTop="1" thickBot="1" x14ac:dyDescent="0.5">
      <c r="A24" s="929"/>
      <c r="B24" s="944"/>
      <c r="C24" s="946"/>
      <c r="D24" s="27" t="s">
        <v>29</v>
      </c>
      <c r="E24" s="27"/>
      <c r="F24" s="28" t="s">
        <v>56</v>
      </c>
      <c r="G24" s="18" t="s">
        <v>52</v>
      </c>
      <c r="H24" s="19" t="str">
        <f>IFERROR(ROUNDDOWN(H23/B23,1),"")</f>
        <v/>
      </c>
      <c r="I24" s="29" t="s">
        <v>32</v>
      </c>
      <c r="K24" s="30"/>
      <c r="L24" s="2"/>
      <c r="M24" s="948" t="s">
        <v>79</v>
      </c>
      <c r="N24" s="948"/>
      <c r="O24" s="947" t="s">
        <v>80</v>
      </c>
      <c r="P24" s="947"/>
      <c r="Q24" s="2"/>
    </row>
    <row r="25" spans="1:17" ht="16.8" customHeight="1" thickBot="1" x14ac:dyDescent="0.5">
      <c r="A25" s="927" t="s">
        <v>81</v>
      </c>
      <c r="B25" s="930" t="s">
        <v>23</v>
      </c>
      <c r="C25" s="931"/>
      <c r="D25" s="12" t="s">
        <v>24</v>
      </c>
      <c r="E25" s="13" t="s">
        <v>25</v>
      </c>
      <c r="F25" s="14" t="s">
        <v>45</v>
      </c>
      <c r="G25" s="14"/>
      <c r="H25" s="15"/>
      <c r="I25" s="16" t="s">
        <v>27</v>
      </c>
      <c r="K25" s="30"/>
      <c r="L25" s="2"/>
      <c r="M25" s="2"/>
      <c r="N25" s="2"/>
      <c r="O25" s="2"/>
      <c r="P25" s="2"/>
      <c r="Q25" s="2"/>
    </row>
    <row r="26" spans="1:17" ht="16.8" customHeight="1" thickTop="1" thickBot="1" x14ac:dyDescent="0.5">
      <c r="A26" s="928"/>
      <c r="B26" s="932"/>
      <c r="C26" s="933"/>
      <c r="D26" s="17" t="s">
        <v>29</v>
      </c>
      <c r="F26" s="18" t="s">
        <v>49</v>
      </c>
      <c r="G26" s="18" t="s">
        <v>54</v>
      </c>
      <c r="H26" s="19" t="str">
        <f>IFERROR(ROUNDDOWN(H25/B27,1),"")</f>
        <v/>
      </c>
      <c r="I26" s="20" t="s">
        <v>32</v>
      </c>
      <c r="L26" s="38" t="s">
        <v>82</v>
      </c>
      <c r="M26" s="39" t="s">
        <v>83</v>
      </c>
      <c r="N26" s="40"/>
      <c r="O26" s="41" t="s">
        <v>84</v>
      </c>
      <c r="P26" s="42"/>
      <c r="Q26" s="2"/>
    </row>
    <row r="27" spans="1:17" ht="16.8" customHeight="1" thickTop="1" thickBot="1" x14ac:dyDescent="0.5">
      <c r="A27" s="928"/>
      <c r="B27" s="943"/>
      <c r="C27" s="945" t="s">
        <v>35</v>
      </c>
      <c r="D27" s="31" t="s">
        <v>36</v>
      </c>
      <c r="E27" s="17" t="s">
        <v>25</v>
      </c>
      <c r="F27" s="18" t="s">
        <v>37</v>
      </c>
      <c r="G27" s="18"/>
      <c r="H27" s="15"/>
      <c r="I27" s="23" t="s">
        <v>27</v>
      </c>
      <c r="L27" s="17"/>
      <c r="M27" s="17"/>
      <c r="N27" s="2"/>
      <c r="O27" s="17"/>
      <c r="P27" s="2"/>
      <c r="Q27" s="2"/>
    </row>
    <row r="28" spans="1:17" ht="16.8" customHeight="1" thickTop="1" thickBot="1" x14ac:dyDescent="0.5">
      <c r="A28" s="929"/>
      <c r="B28" s="944"/>
      <c r="C28" s="946"/>
      <c r="D28" s="27" t="s">
        <v>29</v>
      </c>
      <c r="E28" s="27"/>
      <c r="F28" s="28" t="s">
        <v>56</v>
      </c>
      <c r="G28" s="18" t="s">
        <v>55</v>
      </c>
      <c r="H28" s="19" t="str">
        <f>IFERROR(ROUNDDOWN(H27/B27,1),"")</f>
        <v/>
      </c>
      <c r="I28" s="29" t="s">
        <v>32</v>
      </c>
      <c r="L28" s="37"/>
      <c r="M28" s="37"/>
      <c r="N28" s="30"/>
      <c r="O28" s="37"/>
      <c r="P28" s="30"/>
      <c r="Q28" s="30"/>
    </row>
    <row r="29" spans="1:17" ht="16.8" customHeight="1" thickBot="1" x14ac:dyDescent="0.5">
      <c r="A29" s="927" t="s">
        <v>85</v>
      </c>
      <c r="B29" s="930" t="s">
        <v>23</v>
      </c>
      <c r="C29" s="931"/>
      <c r="D29" s="12" t="s">
        <v>24</v>
      </c>
      <c r="E29" s="13" t="s">
        <v>25</v>
      </c>
      <c r="F29" s="14" t="s">
        <v>45</v>
      </c>
      <c r="G29" s="14"/>
      <c r="H29" s="15"/>
      <c r="I29" s="16" t="s">
        <v>27</v>
      </c>
      <c r="K29"/>
      <c r="L29"/>
      <c r="M29"/>
      <c r="N29"/>
      <c r="O29"/>
      <c r="P29"/>
      <c r="Q29"/>
    </row>
    <row r="30" spans="1:17" ht="16.8" customHeight="1" thickTop="1" thickBot="1" x14ac:dyDescent="0.5">
      <c r="A30" s="928"/>
      <c r="B30" s="932"/>
      <c r="C30" s="933"/>
      <c r="D30" s="17" t="s">
        <v>29</v>
      </c>
      <c r="F30" s="18" t="s">
        <v>49</v>
      </c>
      <c r="G30" s="18" t="s">
        <v>58</v>
      </c>
      <c r="H30" s="19" t="str">
        <f>IFERROR(ROUNDDOWN(H29/B31,1),"")</f>
        <v/>
      </c>
      <c r="I30" s="20" t="s">
        <v>32</v>
      </c>
      <c r="K30"/>
      <c r="L30"/>
      <c r="M30"/>
      <c r="N30"/>
      <c r="O30"/>
      <c r="P30"/>
      <c r="Q30"/>
    </row>
    <row r="31" spans="1:17" ht="16.8" customHeight="1" thickTop="1" thickBot="1" x14ac:dyDescent="0.5">
      <c r="A31" s="928"/>
      <c r="B31" s="943"/>
      <c r="C31" s="945" t="s">
        <v>35</v>
      </c>
      <c r="D31" s="31" t="s">
        <v>36</v>
      </c>
      <c r="E31" s="17" t="s">
        <v>25</v>
      </c>
      <c r="F31" s="18" t="s">
        <v>37</v>
      </c>
      <c r="G31" s="18"/>
      <c r="H31" s="15"/>
      <c r="I31" s="23" t="s">
        <v>27</v>
      </c>
      <c r="L31" s="949" t="s">
        <v>86</v>
      </c>
      <c r="M31" s="949"/>
      <c r="N31" s="949"/>
      <c r="O31" s="37"/>
      <c r="P31" s="30"/>
      <c r="Q31" s="30"/>
    </row>
    <row r="32" spans="1:17" ht="16.8" customHeight="1" thickTop="1" thickBot="1" x14ac:dyDescent="0.5">
      <c r="A32" s="929"/>
      <c r="B32" s="944"/>
      <c r="C32" s="946"/>
      <c r="D32" s="27" t="s">
        <v>29</v>
      </c>
      <c r="E32" s="27"/>
      <c r="F32" s="28" t="s">
        <v>56</v>
      </c>
      <c r="G32" s="18" t="s">
        <v>59</v>
      </c>
      <c r="H32" s="19" t="str">
        <f>IFERROR(ROUNDDOWN(H31/B31,1),"")</f>
        <v/>
      </c>
      <c r="I32" s="29" t="s">
        <v>32</v>
      </c>
      <c r="K32" s="43" t="s">
        <v>87</v>
      </c>
      <c r="L32" s="19" t="str">
        <f>IF(P26=0,"",ROUNDDOWN(P26,1))</f>
        <v/>
      </c>
      <c r="M32" s="11"/>
      <c r="N32" s="11" t="s">
        <v>32</v>
      </c>
      <c r="O32" s="11"/>
      <c r="Q32" s="44"/>
    </row>
    <row r="33" spans="1:23" ht="16.8" customHeight="1" thickTop="1" thickBot="1" x14ac:dyDescent="0.5">
      <c r="A33" s="927" t="s">
        <v>88</v>
      </c>
      <c r="B33" s="930" t="s">
        <v>23</v>
      </c>
      <c r="C33" s="931"/>
      <c r="D33" s="12" t="s">
        <v>24</v>
      </c>
      <c r="E33" s="13" t="s">
        <v>25</v>
      </c>
      <c r="F33" s="14" t="s">
        <v>45</v>
      </c>
      <c r="G33" s="14"/>
      <c r="H33" s="15"/>
      <c r="I33" s="16" t="s">
        <v>27</v>
      </c>
      <c r="K33" s="43"/>
      <c r="L33" s="45"/>
      <c r="M33" s="45"/>
      <c r="N33" s="950" t="s">
        <v>89</v>
      </c>
      <c r="O33" s="951"/>
      <c r="P33" s="46" t="str">
        <f>IF(L32="","",IFERROR(ROUNDDOWN(L32/L34*100,1),0))</f>
        <v/>
      </c>
      <c r="Q33" s="47" t="s">
        <v>90</v>
      </c>
    </row>
    <row r="34" spans="1:23" ht="16.8" customHeight="1" thickTop="1" thickBot="1" x14ac:dyDescent="0.5">
      <c r="A34" s="928"/>
      <c r="B34" s="932"/>
      <c r="C34" s="933"/>
      <c r="D34" s="17" t="s">
        <v>29</v>
      </c>
      <c r="F34" s="18" t="s">
        <v>49</v>
      </c>
      <c r="G34" s="18" t="s">
        <v>61</v>
      </c>
      <c r="H34" s="19" t="str">
        <f>IFERROR(ROUNDDOWN(H33/B35,1),"")</f>
        <v/>
      </c>
      <c r="I34" s="20" t="s">
        <v>32</v>
      </c>
      <c r="K34" s="48" t="s">
        <v>91</v>
      </c>
      <c r="L34" s="49" t="str">
        <f>IF(N26=0,"",ROUNDDOWN(N26,1))</f>
        <v/>
      </c>
      <c r="M34" s="50"/>
      <c r="N34" s="51" t="s">
        <v>32</v>
      </c>
      <c r="O34" s="50"/>
      <c r="P34" s="51"/>
      <c r="Q34" s="51"/>
    </row>
    <row r="35" spans="1:23" ht="16.8" customHeight="1" thickTop="1" thickBot="1" x14ac:dyDescent="0.5">
      <c r="A35" s="928"/>
      <c r="B35" s="943"/>
      <c r="C35" s="945" t="s">
        <v>35</v>
      </c>
      <c r="D35" s="31" t="s">
        <v>36</v>
      </c>
      <c r="E35" s="17" t="s">
        <v>25</v>
      </c>
      <c r="F35" s="18" t="s">
        <v>37</v>
      </c>
      <c r="G35" s="18"/>
      <c r="H35" s="15"/>
      <c r="I35" s="23" t="s">
        <v>27</v>
      </c>
      <c r="K35" s="30"/>
      <c r="L35" s="30"/>
      <c r="M35" s="30"/>
      <c r="N35" s="30"/>
      <c r="O35" s="30"/>
      <c r="Q35" s="30"/>
    </row>
    <row r="36" spans="1:23" ht="16.8" customHeight="1" thickTop="1" thickBot="1" x14ac:dyDescent="0.5">
      <c r="A36" s="929"/>
      <c r="B36" s="944"/>
      <c r="C36" s="946"/>
      <c r="D36" s="27" t="s">
        <v>29</v>
      </c>
      <c r="E36" s="27"/>
      <c r="F36" s="28" t="s">
        <v>56</v>
      </c>
      <c r="G36" s="18" t="s">
        <v>62</v>
      </c>
      <c r="H36" s="19" t="str">
        <f>IFERROR(ROUNDDOWN(H35/B35,1),"")</f>
        <v/>
      </c>
      <c r="I36" s="29" t="s">
        <v>32</v>
      </c>
      <c r="L36" s="952" t="s">
        <v>92</v>
      </c>
      <c r="M36" s="952"/>
      <c r="N36" s="952"/>
      <c r="O36" s="952"/>
      <c r="P36" s="952"/>
      <c r="Q36" s="952"/>
    </row>
    <row r="37" spans="1:23" ht="16.8" customHeight="1" thickBot="1" x14ac:dyDescent="0.5">
      <c r="A37" s="927" t="s">
        <v>93</v>
      </c>
      <c r="B37" s="930" t="s">
        <v>23</v>
      </c>
      <c r="C37" s="931"/>
      <c r="D37" s="12" t="s">
        <v>24</v>
      </c>
      <c r="E37" s="13" t="s">
        <v>25</v>
      </c>
      <c r="F37" s="14" t="s">
        <v>45</v>
      </c>
      <c r="G37" s="14"/>
      <c r="H37" s="15"/>
      <c r="I37" s="16" t="s">
        <v>27</v>
      </c>
      <c r="L37" s="952"/>
      <c r="M37" s="952"/>
      <c r="N37" s="952"/>
      <c r="O37" s="952"/>
      <c r="P37" s="952"/>
      <c r="Q37" s="952"/>
      <c r="R37" s="52"/>
    </row>
    <row r="38" spans="1:23" ht="16.8" customHeight="1" thickTop="1" thickBot="1" x14ac:dyDescent="0.5">
      <c r="A38" s="928"/>
      <c r="B38" s="932"/>
      <c r="C38" s="933"/>
      <c r="D38" s="17" t="s">
        <v>29</v>
      </c>
      <c r="F38" s="18" t="s">
        <v>49</v>
      </c>
      <c r="G38" s="18" t="s">
        <v>64</v>
      </c>
      <c r="H38" s="19" t="str">
        <f>IFERROR(ROUNDDOWN(H37/B39,1),"")</f>
        <v/>
      </c>
      <c r="I38" s="20" t="s">
        <v>32</v>
      </c>
      <c r="K38" s="30"/>
      <c r="L38" s="53"/>
      <c r="M38" s="53"/>
      <c r="N38" s="53"/>
      <c r="O38" s="53"/>
      <c r="P38" s="53"/>
      <c r="Q38" s="53"/>
      <c r="R38" s="52"/>
    </row>
    <row r="39" spans="1:23" ht="16.8" customHeight="1" thickTop="1" thickBot="1" x14ac:dyDescent="0.5">
      <c r="A39" s="928"/>
      <c r="B39" s="943"/>
      <c r="C39" s="945" t="s">
        <v>35</v>
      </c>
      <c r="D39" s="31" t="s">
        <v>36</v>
      </c>
      <c r="E39" s="17" t="s">
        <v>25</v>
      </c>
      <c r="F39" s="18" t="s">
        <v>37</v>
      </c>
      <c r="G39" s="18"/>
      <c r="H39" s="15"/>
      <c r="I39" s="23" t="s">
        <v>27</v>
      </c>
      <c r="K39" s="30"/>
      <c r="L39" s="53"/>
      <c r="M39" s="53"/>
      <c r="N39" s="53"/>
      <c r="O39" s="53"/>
      <c r="P39" s="53"/>
      <c r="Q39" s="53"/>
      <c r="R39" s="54"/>
    </row>
    <row r="40" spans="1:23" ht="16.8" customHeight="1" thickTop="1" thickBot="1" x14ac:dyDescent="0.5">
      <c r="A40" s="929"/>
      <c r="B40" s="944"/>
      <c r="C40" s="946"/>
      <c r="D40" s="27" t="s">
        <v>29</v>
      </c>
      <c r="E40" s="27"/>
      <c r="F40" s="28" t="s">
        <v>56</v>
      </c>
      <c r="G40" s="18" t="s">
        <v>65</v>
      </c>
      <c r="H40" s="19" t="str">
        <f>IFERROR(ROUNDDOWN(H39/B39,1),"")</f>
        <v/>
      </c>
      <c r="I40" s="29" t="s">
        <v>32</v>
      </c>
      <c r="K40" s="30"/>
      <c r="L40" s="55"/>
      <c r="M40" s="55"/>
      <c r="N40" s="55"/>
      <c r="O40" s="55"/>
      <c r="P40" s="55"/>
      <c r="Q40" s="55"/>
      <c r="R40" s="56"/>
      <c r="S40" s="56"/>
      <c r="T40" s="56"/>
      <c r="U40" s="57"/>
      <c r="V40" s="54"/>
      <c r="W40" s="54"/>
    </row>
    <row r="41" spans="1:23" ht="16.8" customHeight="1" thickBot="1" x14ac:dyDescent="0.5">
      <c r="A41" s="927" t="s">
        <v>94</v>
      </c>
      <c r="B41" s="930" t="s">
        <v>23</v>
      </c>
      <c r="C41" s="931"/>
      <c r="D41" s="12" t="s">
        <v>24</v>
      </c>
      <c r="E41" s="13" t="s">
        <v>25</v>
      </c>
      <c r="F41" s="14" t="s">
        <v>45</v>
      </c>
      <c r="G41" s="14"/>
      <c r="H41" s="15"/>
      <c r="I41" s="16" t="s">
        <v>27</v>
      </c>
      <c r="K41" s="30"/>
      <c r="L41" s="53"/>
      <c r="M41" s="53"/>
      <c r="N41" s="53"/>
      <c r="O41" s="53"/>
      <c r="P41" s="53"/>
      <c r="Q41" s="53"/>
      <c r="R41" s="58"/>
      <c r="S41" s="58"/>
      <c r="T41" s="58"/>
      <c r="U41" s="58"/>
      <c r="V41" s="58"/>
      <c r="W41" s="59"/>
    </row>
    <row r="42" spans="1:23" ht="16.8" customHeight="1" thickTop="1" thickBot="1" x14ac:dyDescent="0.5">
      <c r="A42" s="928"/>
      <c r="B42" s="932"/>
      <c r="C42" s="933"/>
      <c r="D42" s="17" t="s">
        <v>29</v>
      </c>
      <c r="F42" s="18" t="s">
        <v>49</v>
      </c>
      <c r="G42" s="18" t="s">
        <v>67</v>
      </c>
      <c r="H42" s="19" t="str">
        <f>IFERROR(ROUNDDOWN(H41/B43,1),"")</f>
        <v/>
      </c>
      <c r="I42" s="20" t="s">
        <v>32</v>
      </c>
      <c r="K42" s="30"/>
      <c r="L42" s="53"/>
      <c r="M42" s="53"/>
      <c r="N42" s="53"/>
      <c r="O42" s="53"/>
      <c r="P42" s="53"/>
      <c r="Q42" s="53"/>
      <c r="R42" s="37"/>
      <c r="S42" s="37"/>
      <c r="T42" s="30"/>
      <c r="U42" s="37"/>
      <c r="V42" s="30"/>
      <c r="W42" s="30"/>
    </row>
    <row r="43" spans="1:23" ht="16.8" customHeight="1" thickTop="1" thickBot="1" x14ac:dyDescent="0.5">
      <c r="A43" s="928"/>
      <c r="B43" s="943"/>
      <c r="C43" s="945" t="s">
        <v>35</v>
      </c>
      <c r="D43" s="31" t="s">
        <v>36</v>
      </c>
      <c r="E43" s="17" t="s">
        <v>25</v>
      </c>
      <c r="F43" s="18" t="s">
        <v>37</v>
      </c>
      <c r="G43" s="18"/>
      <c r="H43" s="15"/>
      <c r="I43" s="23" t="s">
        <v>27</v>
      </c>
      <c r="K43" s="30"/>
      <c r="L43" s="37"/>
      <c r="M43" s="37"/>
      <c r="N43" s="30"/>
      <c r="O43" s="37"/>
      <c r="P43" s="30"/>
      <c r="Q43" s="30"/>
      <c r="R43" s="37"/>
      <c r="S43" s="37"/>
      <c r="T43" s="30"/>
      <c r="U43" s="37"/>
      <c r="V43" s="30"/>
      <c r="W43" s="30"/>
    </row>
    <row r="44" spans="1:23" ht="16.8" customHeight="1" thickTop="1" thickBot="1" x14ac:dyDescent="0.5">
      <c r="A44" s="929"/>
      <c r="B44" s="944"/>
      <c r="C44" s="946"/>
      <c r="D44" s="27" t="s">
        <v>29</v>
      </c>
      <c r="E44" s="27"/>
      <c r="F44" s="28" t="s">
        <v>56</v>
      </c>
      <c r="G44" s="18" t="s">
        <v>68</v>
      </c>
      <c r="H44" s="19" t="str">
        <f>IFERROR(ROUNDDOWN(H43/B43,1),"")</f>
        <v/>
      </c>
      <c r="I44" s="29" t="s">
        <v>32</v>
      </c>
      <c r="K44" s="30"/>
      <c r="L44" s="37"/>
      <c r="M44" s="37"/>
      <c r="N44" s="30"/>
      <c r="O44" s="37"/>
      <c r="P44" s="30"/>
      <c r="Q44" s="30"/>
      <c r="R44" s="37"/>
      <c r="S44" s="37"/>
      <c r="T44" s="30"/>
      <c r="U44" s="37"/>
      <c r="V44" s="30"/>
      <c r="W44" s="30"/>
    </row>
    <row r="45" spans="1:23" ht="16.8" customHeight="1" thickBot="1" x14ac:dyDescent="0.5">
      <c r="A45" s="927" t="s">
        <v>95</v>
      </c>
      <c r="B45" s="930" t="s">
        <v>23</v>
      </c>
      <c r="C45" s="931"/>
      <c r="D45" s="12" t="s">
        <v>24</v>
      </c>
      <c r="E45" s="13" t="s">
        <v>25</v>
      </c>
      <c r="F45" s="14" t="s">
        <v>45</v>
      </c>
      <c r="G45" s="14"/>
      <c r="H45" s="60"/>
      <c r="I45" s="16" t="s">
        <v>27</v>
      </c>
      <c r="K45" s="30"/>
      <c r="L45" s="37"/>
      <c r="M45" s="37"/>
      <c r="N45" s="30"/>
      <c r="O45" s="37"/>
      <c r="P45" s="30"/>
      <c r="Q45" s="30"/>
      <c r="R45" s="37"/>
      <c r="S45" s="37"/>
      <c r="T45" s="30"/>
      <c r="U45" s="37"/>
      <c r="V45" s="30"/>
      <c r="W45" s="30"/>
    </row>
    <row r="46" spans="1:23" ht="16.8" customHeight="1" thickTop="1" thickBot="1" x14ac:dyDescent="0.5">
      <c r="A46" s="928"/>
      <c r="B46" s="932"/>
      <c r="C46" s="933"/>
      <c r="D46" s="17" t="s">
        <v>29</v>
      </c>
      <c r="F46" s="18" t="s">
        <v>49</v>
      </c>
      <c r="G46" s="18" t="s">
        <v>70</v>
      </c>
      <c r="H46" s="19" t="str">
        <f>IFERROR(ROUNDDOWN(H45/B47,1),"")</f>
        <v/>
      </c>
      <c r="I46" s="20" t="s">
        <v>32</v>
      </c>
      <c r="K46" s="30"/>
      <c r="L46" s="37"/>
      <c r="M46" s="37"/>
      <c r="N46" s="30"/>
      <c r="O46" s="37"/>
      <c r="P46" s="30"/>
      <c r="Q46" s="30"/>
      <c r="R46" s="37"/>
      <c r="S46" s="37"/>
      <c r="T46" s="30"/>
      <c r="U46" s="37"/>
      <c r="V46" s="30"/>
      <c r="W46" s="30"/>
    </row>
    <row r="47" spans="1:23" ht="16.8" customHeight="1" thickTop="1" thickBot="1" x14ac:dyDescent="0.5">
      <c r="A47" s="928"/>
      <c r="B47" s="943"/>
      <c r="C47" s="945" t="s">
        <v>35</v>
      </c>
      <c r="D47" s="31" t="s">
        <v>36</v>
      </c>
      <c r="E47" s="17" t="s">
        <v>25</v>
      </c>
      <c r="F47" s="18" t="s">
        <v>37</v>
      </c>
      <c r="G47" s="18"/>
      <c r="H47" s="15"/>
      <c r="I47" s="23" t="s">
        <v>27</v>
      </c>
      <c r="K47" s="30"/>
      <c r="L47" s="37"/>
      <c r="M47" s="37"/>
      <c r="N47" s="30"/>
      <c r="O47" s="37"/>
      <c r="P47" s="30"/>
      <c r="Q47" s="30"/>
    </row>
    <row r="48" spans="1:23" ht="16.8" customHeight="1" thickTop="1" thickBot="1" x14ac:dyDescent="0.5">
      <c r="A48" s="929"/>
      <c r="B48" s="944"/>
      <c r="C48" s="946"/>
      <c r="D48" s="27" t="s">
        <v>29</v>
      </c>
      <c r="E48" s="27"/>
      <c r="F48" s="28" t="s">
        <v>56</v>
      </c>
      <c r="G48" s="18" t="s">
        <v>71</v>
      </c>
      <c r="H48" s="19" t="str">
        <f>IFERROR(ROUNDDOWN(H47/B47,1),"")</f>
        <v/>
      </c>
      <c r="I48" s="29" t="s">
        <v>32</v>
      </c>
      <c r="K48" s="30"/>
      <c r="L48" s="37"/>
      <c r="M48" s="37"/>
      <c r="N48" s="30"/>
      <c r="O48" s="37"/>
      <c r="P48" s="30"/>
      <c r="Q48" s="30"/>
    </row>
    <row r="49" spans="1:17" ht="16.8" customHeight="1" thickBot="1" x14ac:dyDescent="0.5">
      <c r="A49" s="927" t="s">
        <v>96</v>
      </c>
      <c r="B49" s="930" t="s">
        <v>23</v>
      </c>
      <c r="C49" s="931"/>
      <c r="D49" s="12" t="s">
        <v>24</v>
      </c>
      <c r="E49" s="13" t="s">
        <v>25</v>
      </c>
      <c r="F49" s="14" t="s">
        <v>45</v>
      </c>
      <c r="G49" s="14"/>
      <c r="H49" s="15"/>
      <c r="I49" s="16" t="s">
        <v>27</v>
      </c>
      <c r="K49" s="30"/>
      <c r="L49" s="37"/>
      <c r="M49" s="37"/>
      <c r="N49" s="30"/>
      <c r="O49" s="37"/>
      <c r="P49" s="30"/>
      <c r="Q49" s="30"/>
    </row>
    <row r="50" spans="1:17" ht="16.8" customHeight="1" thickTop="1" thickBot="1" x14ac:dyDescent="0.5">
      <c r="A50" s="928"/>
      <c r="B50" s="932"/>
      <c r="C50" s="933"/>
      <c r="D50" s="17" t="s">
        <v>29</v>
      </c>
      <c r="F50" s="18" t="s">
        <v>49</v>
      </c>
      <c r="G50" s="18" t="s">
        <v>74</v>
      </c>
      <c r="H50" s="19" t="str">
        <f>IFERROR(ROUNDDOWN(H49/B51,1),"")</f>
        <v/>
      </c>
      <c r="I50" s="20" t="s">
        <v>32</v>
      </c>
      <c r="K50" s="30"/>
    </row>
    <row r="51" spans="1:17" ht="16.8" customHeight="1" thickTop="1" thickBot="1" x14ac:dyDescent="0.5">
      <c r="A51" s="928"/>
      <c r="B51" s="943"/>
      <c r="C51" s="945" t="s">
        <v>35</v>
      </c>
      <c r="D51" s="31" t="s">
        <v>36</v>
      </c>
      <c r="E51" s="17" t="s">
        <v>25</v>
      </c>
      <c r="F51" s="18" t="s">
        <v>37</v>
      </c>
      <c r="G51" s="18"/>
      <c r="H51" s="15"/>
      <c r="I51" s="23" t="s">
        <v>27</v>
      </c>
      <c r="K51" s="30"/>
    </row>
    <row r="52" spans="1:17" ht="16.8" customHeight="1" thickTop="1" thickBot="1" x14ac:dyDescent="0.5">
      <c r="A52" s="929"/>
      <c r="B52" s="944"/>
      <c r="C52" s="946"/>
      <c r="D52" s="27" t="s">
        <v>29</v>
      </c>
      <c r="E52" s="27"/>
      <c r="F52" s="28" t="s">
        <v>56</v>
      </c>
      <c r="G52" s="61" t="s">
        <v>75</v>
      </c>
      <c r="H52" s="19" t="str">
        <f>IFERROR(ROUNDDOWN(H51/B51,1),"")</f>
        <v/>
      </c>
      <c r="I52" s="29" t="s">
        <v>32</v>
      </c>
      <c r="K52" s="30"/>
    </row>
    <row r="53" spans="1:17" ht="6.75" customHeight="1" x14ac:dyDescent="0.45">
      <c r="K53" s="30"/>
    </row>
  </sheetData>
  <mergeCells count="63">
    <mergeCell ref="A45:A48"/>
    <mergeCell ref="B45:C46"/>
    <mergeCell ref="B47:B48"/>
    <mergeCell ref="C47:C48"/>
    <mergeCell ref="A49:A52"/>
    <mergeCell ref="B49:C50"/>
    <mergeCell ref="B51:B52"/>
    <mergeCell ref="C51:C52"/>
    <mergeCell ref="A41:A44"/>
    <mergeCell ref="B41:C42"/>
    <mergeCell ref="B43:B44"/>
    <mergeCell ref="C43:C44"/>
    <mergeCell ref="A29:A32"/>
    <mergeCell ref="B29:C30"/>
    <mergeCell ref="B31:B32"/>
    <mergeCell ref="C31:C32"/>
    <mergeCell ref="A37:A40"/>
    <mergeCell ref="B37:C38"/>
    <mergeCell ref="B39:B40"/>
    <mergeCell ref="C39:C40"/>
    <mergeCell ref="L31:N31"/>
    <mergeCell ref="A33:A36"/>
    <mergeCell ref="B33:C34"/>
    <mergeCell ref="N33:O33"/>
    <mergeCell ref="B35:B36"/>
    <mergeCell ref="C35:C36"/>
    <mergeCell ref="L36:Q37"/>
    <mergeCell ref="O24:P24"/>
    <mergeCell ref="A25:A28"/>
    <mergeCell ref="B25:C26"/>
    <mergeCell ref="B27:B28"/>
    <mergeCell ref="C27:C28"/>
    <mergeCell ref="A21:A24"/>
    <mergeCell ref="B21:C22"/>
    <mergeCell ref="B23:B24"/>
    <mergeCell ref="C23:C24"/>
    <mergeCell ref="M24:N24"/>
    <mergeCell ref="A13:A16"/>
    <mergeCell ref="B13:C14"/>
    <mergeCell ref="B15:B16"/>
    <mergeCell ref="C15:C16"/>
    <mergeCell ref="A17:A20"/>
    <mergeCell ref="B17:C18"/>
    <mergeCell ref="B19:B20"/>
    <mergeCell ref="C19:C20"/>
    <mergeCell ref="A4:I4"/>
    <mergeCell ref="F6:I6"/>
    <mergeCell ref="A8:I8"/>
    <mergeCell ref="K8:P8"/>
    <mergeCell ref="A9:A12"/>
    <mergeCell ref="B9:C10"/>
    <mergeCell ref="L9:L10"/>
    <mergeCell ref="M9:P9"/>
    <mergeCell ref="M10:N10"/>
    <mergeCell ref="O10:P10"/>
    <mergeCell ref="B11:B12"/>
    <mergeCell ref="C11:C12"/>
    <mergeCell ref="A3:Q3"/>
    <mergeCell ref="A1:F2"/>
    <mergeCell ref="H1:I1"/>
    <mergeCell ref="J1:Q1"/>
    <mergeCell ref="H2:I2"/>
    <mergeCell ref="J2:Q2"/>
  </mergeCells>
  <phoneticPr fontId="2"/>
  <pageMargins left="0.41" right="0.25" top="0.45" bottom="0.39" header="0.24" footer="0.3"/>
  <pageSetup paperSize="9" scale="68" orientation="portrait" r:id="rId1"/>
  <headerFooter alignWithMargins="0">
    <oddHeader>&amp;R&amp;A</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59999389629810485"/>
    <pageSetUpPr fitToPage="1"/>
  </sheetPr>
  <dimension ref="A1:T53"/>
  <sheetViews>
    <sheetView view="pageBreakPreview" topLeftCell="A43" zoomScaleNormal="100" zoomScaleSheetLayoutView="100" workbookViewId="0">
      <selection activeCell="T13" sqref="T13"/>
    </sheetView>
  </sheetViews>
  <sheetFormatPr defaultColWidth="8.09765625" defaultRowHeight="10.8" x14ac:dyDescent="0.45"/>
  <cols>
    <col min="1" max="3" width="5.5" style="62" customWidth="1"/>
    <col min="4" max="4" width="25" style="2" customWidth="1"/>
    <col min="5" max="5" width="3" style="17" customWidth="1"/>
    <col min="6" max="6" width="8.5" style="63" customWidth="1"/>
    <col min="7" max="7" width="3" style="63" customWidth="1"/>
    <col min="8" max="8" width="8.5" style="64" customWidth="1"/>
    <col min="9" max="9" width="4" style="65" customWidth="1"/>
    <col min="10" max="11" width="3" style="2" customWidth="1"/>
    <col min="12" max="12" width="8.5" style="10" customWidth="1"/>
    <col min="13" max="13" width="3.5" style="10" customWidth="1"/>
    <col min="14" max="14" width="8.5" style="11" customWidth="1"/>
    <col min="15" max="15" width="3.5" style="10" customWidth="1"/>
    <col min="16" max="16" width="8.5" style="11" customWidth="1"/>
    <col min="17" max="17" width="5" style="11" customWidth="1"/>
    <col min="18" max="19" width="8.3984375" style="44" customWidth="1"/>
    <col min="20" max="23" width="8.3984375" style="2" customWidth="1"/>
    <col min="24" max="258" width="8.09765625" style="2"/>
    <col min="259" max="259" width="5.296875" style="2" customWidth="1"/>
    <col min="260" max="260" width="22.8984375" style="2" bestFit="1" customWidth="1"/>
    <col min="261" max="261" width="2.5" style="2" customWidth="1"/>
    <col min="262" max="262" width="8.19921875" style="2" customWidth="1"/>
    <col min="263" max="263" width="2.09765625" style="2" customWidth="1"/>
    <col min="264" max="264" width="7.19921875" style="2" customWidth="1"/>
    <col min="265" max="265" width="3.796875" style="2" customWidth="1"/>
    <col min="266" max="266" width="1.796875" style="2" customWidth="1"/>
    <col min="267" max="267" width="4.5" style="2" customWidth="1"/>
    <col min="268" max="268" width="10.59765625" style="2" customWidth="1"/>
    <col min="269" max="269" width="2.19921875" style="2" customWidth="1"/>
    <col min="270" max="270" width="8" style="2" customWidth="1"/>
    <col min="271" max="271" width="2.19921875" style="2" customWidth="1"/>
    <col min="272" max="272" width="8" style="2" customWidth="1"/>
    <col min="273" max="273" width="5.3984375" style="2" customWidth="1"/>
    <col min="274" max="279" width="8.3984375" style="2" customWidth="1"/>
    <col min="280" max="514" width="8.09765625" style="2"/>
    <col min="515" max="515" width="5.296875" style="2" customWidth="1"/>
    <col min="516" max="516" width="22.8984375" style="2" bestFit="1" customWidth="1"/>
    <col min="517" max="517" width="2.5" style="2" customWidth="1"/>
    <col min="518" max="518" width="8.19921875" style="2" customWidth="1"/>
    <col min="519" max="519" width="2.09765625" style="2" customWidth="1"/>
    <col min="520" max="520" width="7.19921875" style="2" customWidth="1"/>
    <col min="521" max="521" width="3.796875" style="2" customWidth="1"/>
    <col min="522" max="522" width="1.796875" style="2" customWidth="1"/>
    <col min="523" max="523" width="4.5" style="2" customWidth="1"/>
    <col min="524" max="524" width="10.59765625" style="2" customWidth="1"/>
    <col min="525" max="525" width="2.19921875" style="2" customWidth="1"/>
    <col min="526" max="526" width="8" style="2" customWidth="1"/>
    <col min="527" max="527" width="2.19921875" style="2" customWidth="1"/>
    <col min="528" max="528" width="8" style="2" customWidth="1"/>
    <col min="529" max="529" width="5.3984375" style="2" customWidth="1"/>
    <col min="530" max="535" width="8.3984375" style="2" customWidth="1"/>
    <col min="536" max="770" width="8.09765625" style="2"/>
    <col min="771" max="771" width="5.296875" style="2" customWidth="1"/>
    <col min="772" max="772" width="22.8984375" style="2" bestFit="1" customWidth="1"/>
    <col min="773" max="773" width="2.5" style="2" customWidth="1"/>
    <col min="774" max="774" width="8.19921875" style="2" customWidth="1"/>
    <col min="775" max="775" width="2.09765625" style="2" customWidth="1"/>
    <col min="776" max="776" width="7.19921875" style="2" customWidth="1"/>
    <col min="777" max="777" width="3.796875" style="2" customWidth="1"/>
    <col min="778" max="778" width="1.796875" style="2" customWidth="1"/>
    <col min="779" max="779" width="4.5" style="2" customWidth="1"/>
    <col min="780" max="780" width="10.59765625" style="2" customWidth="1"/>
    <col min="781" max="781" width="2.19921875" style="2" customWidth="1"/>
    <col min="782" max="782" width="8" style="2" customWidth="1"/>
    <col min="783" max="783" width="2.19921875" style="2" customWidth="1"/>
    <col min="784" max="784" width="8" style="2" customWidth="1"/>
    <col min="785" max="785" width="5.3984375" style="2" customWidth="1"/>
    <col min="786" max="791" width="8.3984375" style="2" customWidth="1"/>
    <col min="792" max="1026" width="8.09765625" style="2"/>
    <col min="1027" max="1027" width="5.296875" style="2" customWidth="1"/>
    <col min="1028" max="1028" width="22.8984375" style="2" bestFit="1" customWidth="1"/>
    <col min="1029" max="1029" width="2.5" style="2" customWidth="1"/>
    <col min="1030" max="1030" width="8.19921875" style="2" customWidth="1"/>
    <col min="1031" max="1031" width="2.09765625" style="2" customWidth="1"/>
    <col min="1032" max="1032" width="7.19921875" style="2" customWidth="1"/>
    <col min="1033" max="1033" width="3.796875" style="2" customWidth="1"/>
    <col min="1034" max="1034" width="1.796875" style="2" customWidth="1"/>
    <col min="1035" max="1035" width="4.5" style="2" customWidth="1"/>
    <col min="1036" max="1036" width="10.59765625" style="2" customWidth="1"/>
    <col min="1037" max="1037" width="2.19921875" style="2" customWidth="1"/>
    <col min="1038" max="1038" width="8" style="2" customWidth="1"/>
    <col min="1039" max="1039" width="2.19921875" style="2" customWidth="1"/>
    <col min="1040" max="1040" width="8" style="2" customWidth="1"/>
    <col min="1041" max="1041" width="5.3984375" style="2" customWidth="1"/>
    <col min="1042" max="1047" width="8.3984375" style="2" customWidth="1"/>
    <col min="1048" max="1282" width="8.09765625" style="2"/>
    <col min="1283" max="1283" width="5.296875" style="2" customWidth="1"/>
    <col min="1284" max="1284" width="22.8984375" style="2" bestFit="1" customWidth="1"/>
    <col min="1285" max="1285" width="2.5" style="2" customWidth="1"/>
    <col min="1286" max="1286" width="8.19921875" style="2" customWidth="1"/>
    <col min="1287" max="1287" width="2.09765625" style="2" customWidth="1"/>
    <col min="1288" max="1288" width="7.19921875" style="2" customWidth="1"/>
    <col min="1289" max="1289" width="3.796875" style="2" customWidth="1"/>
    <col min="1290" max="1290" width="1.796875" style="2" customWidth="1"/>
    <col min="1291" max="1291" width="4.5" style="2" customWidth="1"/>
    <col min="1292" max="1292" width="10.59765625" style="2" customWidth="1"/>
    <col min="1293" max="1293" width="2.19921875" style="2" customWidth="1"/>
    <col min="1294" max="1294" width="8" style="2" customWidth="1"/>
    <col min="1295" max="1295" width="2.19921875" style="2" customWidth="1"/>
    <col min="1296" max="1296" width="8" style="2" customWidth="1"/>
    <col min="1297" max="1297" width="5.3984375" style="2" customWidth="1"/>
    <col min="1298" max="1303" width="8.3984375" style="2" customWidth="1"/>
    <col min="1304" max="1538" width="8.09765625" style="2"/>
    <col min="1539" max="1539" width="5.296875" style="2" customWidth="1"/>
    <col min="1540" max="1540" width="22.8984375" style="2" bestFit="1" customWidth="1"/>
    <col min="1541" max="1541" width="2.5" style="2" customWidth="1"/>
    <col min="1542" max="1542" width="8.19921875" style="2" customWidth="1"/>
    <col min="1543" max="1543" width="2.09765625" style="2" customWidth="1"/>
    <col min="1544" max="1544" width="7.19921875" style="2" customWidth="1"/>
    <col min="1545" max="1545" width="3.796875" style="2" customWidth="1"/>
    <col min="1546" max="1546" width="1.796875" style="2" customWidth="1"/>
    <col min="1547" max="1547" width="4.5" style="2" customWidth="1"/>
    <col min="1548" max="1548" width="10.59765625" style="2" customWidth="1"/>
    <col min="1549" max="1549" width="2.19921875" style="2" customWidth="1"/>
    <col min="1550" max="1550" width="8" style="2" customWidth="1"/>
    <col min="1551" max="1551" width="2.19921875" style="2" customWidth="1"/>
    <col min="1552" max="1552" width="8" style="2" customWidth="1"/>
    <col min="1553" max="1553" width="5.3984375" style="2" customWidth="1"/>
    <col min="1554" max="1559" width="8.3984375" style="2" customWidth="1"/>
    <col min="1560" max="1794" width="8.09765625" style="2"/>
    <col min="1795" max="1795" width="5.296875" style="2" customWidth="1"/>
    <col min="1796" max="1796" width="22.8984375" style="2" bestFit="1" customWidth="1"/>
    <col min="1797" max="1797" width="2.5" style="2" customWidth="1"/>
    <col min="1798" max="1798" width="8.19921875" style="2" customWidth="1"/>
    <col min="1799" max="1799" width="2.09765625" style="2" customWidth="1"/>
    <col min="1800" max="1800" width="7.19921875" style="2" customWidth="1"/>
    <col min="1801" max="1801" width="3.796875" style="2" customWidth="1"/>
    <col min="1802" max="1802" width="1.796875" style="2" customWidth="1"/>
    <col min="1803" max="1803" width="4.5" style="2" customWidth="1"/>
    <col min="1804" max="1804" width="10.59765625" style="2" customWidth="1"/>
    <col min="1805" max="1805" width="2.19921875" style="2" customWidth="1"/>
    <col min="1806" max="1806" width="8" style="2" customWidth="1"/>
    <col min="1807" max="1807" width="2.19921875" style="2" customWidth="1"/>
    <col min="1808" max="1808" width="8" style="2" customWidth="1"/>
    <col min="1809" max="1809" width="5.3984375" style="2" customWidth="1"/>
    <col min="1810" max="1815" width="8.3984375" style="2" customWidth="1"/>
    <col min="1816" max="2050" width="8.09765625" style="2"/>
    <col min="2051" max="2051" width="5.296875" style="2" customWidth="1"/>
    <col min="2052" max="2052" width="22.8984375" style="2" bestFit="1" customWidth="1"/>
    <col min="2053" max="2053" width="2.5" style="2" customWidth="1"/>
    <col min="2054" max="2054" width="8.19921875" style="2" customWidth="1"/>
    <col min="2055" max="2055" width="2.09765625" style="2" customWidth="1"/>
    <col min="2056" max="2056" width="7.19921875" style="2" customWidth="1"/>
    <col min="2057" max="2057" width="3.796875" style="2" customWidth="1"/>
    <col min="2058" max="2058" width="1.796875" style="2" customWidth="1"/>
    <col min="2059" max="2059" width="4.5" style="2" customWidth="1"/>
    <col min="2060" max="2060" width="10.59765625" style="2" customWidth="1"/>
    <col min="2061" max="2061" width="2.19921875" style="2" customWidth="1"/>
    <col min="2062" max="2062" width="8" style="2" customWidth="1"/>
    <col min="2063" max="2063" width="2.19921875" style="2" customWidth="1"/>
    <col min="2064" max="2064" width="8" style="2" customWidth="1"/>
    <col min="2065" max="2065" width="5.3984375" style="2" customWidth="1"/>
    <col min="2066" max="2071" width="8.3984375" style="2" customWidth="1"/>
    <col min="2072" max="2306" width="8.09765625" style="2"/>
    <col min="2307" max="2307" width="5.296875" style="2" customWidth="1"/>
    <col min="2308" max="2308" width="22.8984375" style="2" bestFit="1" customWidth="1"/>
    <col min="2309" max="2309" width="2.5" style="2" customWidth="1"/>
    <col min="2310" max="2310" width="8.19921875" style="2" customWidth="1"/>
    <col min="2311" max="2311" width="2.09765625" style="2" customWidth="1"/>
    <col min="2312" max="2312" width="7.19921875" style="2" customWidth="1"/>
    <col min="2313" max="2313" width="3.796875" style="2" customWidth="1"/>
    <col min="2314" max="2314" width="1.796875" style="2" customWidth="1"/>
    <col min="2315" max="2315" width="4.5" style="2" customWidth="1"/>
    <col min="2316" max="2316" width="10.59765625" style="2" customWidth="1"/>
    <col min="2317" max="2317" width="2.19921875" style="2" customWidth="1"/>
    <col min="2318" max="2318" width="8" style="2" customWidth="1"/>
    <col min="2319" max="2319" width="2.19921875" style="2" customWidth="1"/>
    <col min="2320" max="2320" width="8" style="2" customWidth="1"/>
    <col min="2321" max="2321" width="5.3984375" style="2" customWidth="1"/>
    <col min="2322" max="2327" width="8.3984375" style="2" customWidth="1"/>
    <col min="2328" max="2562" width="8.09765625" style="2"/>
    <col min="2563" max="2563" width="5.296875" style="2" customWidth="1"/>
    <col min="2564" max="2564" width="22.8984375" style="2" bestFit="1" customWidth="1"/>
    <col min="2565" max="2565" width="2.5" style="2" customWidth="1"/>
    <col min="2566" max="2566" width="8.19921875" style="2" customWidth="1"/>
    <col min="2567" max="2567" width="2.09765625" style="2" customWidth="1"/>
    <col min="2568" max="2568" width="7.19921875" style="2" customWidth="1"/>
    <col min="2569" max="2569" width="3.796875" style="2" customWidth="1"/>
    <col min="2570" max="2570" width="1.796875" style="2" customWidth="1"/>
    <col min="2571" max="2571" width="4.5" style="2" customWidth="1"/>
    <col min="2572" max="2572" width="10.59765625" style="2" customWidth="1"/>
    <col min="2573" max="2573" width="2.19921875" style="2" customWidth="1"/>
    <col min="2574" max="2574" width="8" style="2" customWidth="1"/>
    <col min="2575" max="2575" width="2.19921875" style="2" customWidth="1"/>
    <col min="2576" max="2576" width="8" style="2" customWidth="1"/>
    <col min="2577" max="2577" width="5.3984375" style="2" customWidth="1"/>
    <col min="2578" max="2583" width="8.3984375" style="2" customWidth="1"/>
    <col min="2584" max="2818" width="8.09765625" style="2"/>
    <col min="2819" max="2819" width="5.296875" style="2" customWidth="1"/>
    <col min="2820" max="2820" width="22.8984375" style="2" bestFit="1" customWidth="1"/>
    <col min="2821" max="2821" width="2.5" style="2" customWidth="1"/>
    <col min="2822" max="2822" width="8.19921875" style="2" customWidth="1"/>
    <col min="2823" max="2823" width="2.09765625" style="2" customWidth="1"/>
    <col min="2824" max="2824" width="7.19921875" style="2" customWidth="1"/>
    <col min="2825" max="2825" width="3.796875" style="2" customWidth="1"/>
    <col min="2826" max="2826" width="1.796875" style="2" customWidth="1"/>
    <col min="2827" max="2827" width="4.5" style="2" customWidth="1"/>
    <col min="2828" max="2828" width="10.59765625" style="2" customWidth="1"/>
    <col min="2829" max="2829" width="2.19921875" style="2" customWidth="1"/>
    <col min="2830" max="2830" width="8" style="2" customWidth="1"/>
    <col min="2831" max="2831" width="2.19921875" style="2" customWidth="1"/>
    <col min="2832" max="2832" width="8" style="2" customWidth="1"/>
    <col min="2833" max="2833" width="5.3984375" style="2" customWidth="1"/>
    <col min="2834" max="2839" width="8.3984375" style="2" customWidth="1"/>
    <col min="2840" max="3074" width="8.09765625" style="2"/>
    <col min="3075" max="3075" width="5.296875" style="2" customWidth="1"/>
    <col min="3076" max="3076" width="22.8984375" style="2" bestFit="1" customWidth="1"/>
    <col min="3077" max="3077" width="2.5" style="2" customWidth="1"/>
    <col min="3078" max="3078" width="8.19921875" style="2" customWidth="1"/>
    <col min="3079" max="3079" width="2.09765625" style="2" customWidth="1"/>
    <col min="3080" max="3080" width="7.19921875" style="2" customWidth="1"/>
    <col min="3081" max="3081" width="3.796875" style="2" customWidth="1"/>
    <col min="3082" max="3082" width="1.796875" style="2" customWidth="1"/>
    <col min="3083" max="3083" width="4.5" style="2" customWidth="1"/>
    <col min="3084" max="3084" width="10.59765625" style="2" customWidth="1"/>
    <col min="3085" max="3085" width="2.19921875" style="2" customWidth="1"/>
    <col min="3086" max="3086" width="8" style="2" customWidth="1"/>
    <col min="3087" max="3087" width="2.19921875" style="2" customWidth="1"/>
    <col min="3088" max="3088" width="8" style="2" customWidth="1"/>
    <col min="3089" max="3089" width="5.3984375" style="2" customWidth="1"/>
    <col min="3090" max="3095" width="8.3984375" style="2" customWidth="1"/>
    <col min="3096" max="3330" width="8.09765625" style="2"/>
    <col min="3331" max="3331" width="5.296875" style="2" customWidth="1"/>
    <col min="3332" max="3332" width="22.8984375" style="2" bestFit="1" customWidth="1"/>
    <col min="3333" max="3333" width="2.5" style="2" customWidth="1"/>
    <col min="3334" max="3334" width="8.19921875" style="2" customWidth="1"/>
    <col min="3335" max="3335" width="2.09765625" style="2" customWidth="1"/>
    <col min="3336" max="3336" width="7.19921875" style="2" customWidth="1"/>
    <col min="3337" max="3337" width="3.796875" style="2" customWidth="1"/>
    <col min="3338" max="3338" width="1.796875" style="2" customWidth="1"/>
    <col min="3339" max="3339" width="4.5" style="2" customWidth="1"/>
    <col min="3340" max="3340" width="10.59765625" style="2" customWidth="1"/>
    <col min="3341" max="3341" width="2.19921875" style="2" customWidth="1"/>
    <col min="3342" max="3342" width="8" style="2" customWidth="1"/>
    <col min="3343" max="3343" width="2.19921875" style="2" customWidth="1"/>
    <col min="3344" max="3344" width="8" style="2" customWidth="1"/>
    <col min="3345" max="3345" width="5.3984375" style="2" customWidth="1"/>
    <col min="3346" max="3351" width="8.3984375" style="2" customWidth="1"/>
    <col min="3352" max="3586" width="8.09765625" style="2"/>
    <col min="3587" max="3587" width="5.296875" style="2" customWidth="1"/>
    <col min="3588" max="3588" width="22.8984375" style="2" bestFit="1" customWidth="1"/>
    <col min="3589" max="3589" width="2.5" style="2" customWidth="1"/>
    <col min="3590" max="3590" width="8.19921875" style="2" customWidth="1"/>
    <col min="3591" max="3591" width="2.09765625" style="2" customWidth="1"/>
    <col min="3592" max="3592" width="7.19921875" style="2" customWidth="1"/>
    <col min="3593" max="3593" width="3.796875" style="2" customWidth="1"/>
    <col min="3594" max="3594" width="1.796875" style="2" customWidth="1"/>
    <col min="3595" max="3595" width="4.5" style="2" customWidth="1"/>
    <col min="3596" max="3596" width="10.59765625" style="2" customWidth="1"/>
    <col min="3597" max="3597" width="2.19921875" style="2" customWidth="1"/>
    <col min="3598" max="3598" width="8" style="2" customWidth="1"/>
    <col min="3599" max="3599" width="2.19921875" style="2" customWidth="1"/>
    <col min="3600" max="3600" width="8" style="2" customWidth="1"/>
    <col min="3601" max="3601" width="5.3984375" style="2" customWidth="1"/>
    <col min="3602" max="3607" width="8.3984375" style="2" customWidth="1"/>
    <col min="3608" max="3842" width="8.09765625" style="2"/>
    <col min="3843" max="3843" width="5.296875" style="2" customWidth="1"/>
    <col min="3844" max="3844" width="22.8984375" style="2" bestFit="1" customWidth="1"/>
    <col min="3845" max="3845" width="2.5" style="2" customWidth="1"/>
    <col min="3846" max="3846" width="8.19921875" style="2" customWidth="1"/>
    <col min="3847" max="3847" width="2.09765625" style="2" customWidth="1"/>
    <col min="3848" max="3848" width="7.19921875" style="2" customWidth="1"/>
    <col min="3849" max="3849" width="3.796875" style="2" customWidth="1"/>
    <col min="3850" max="3850" width="1.796875" style="2" customWidth="1"/>
    <col min="3851" max="3851" width="4.5" style="2" customWidth="1"/>
    <col min="3852" max="3852" width="10.59765625" style="2" customWidth="1"/>
    <col min="3853" max="3853" width="2.19921875" style="2" customWidth="1"/>
    <col min="3854" max="3854" width="8" style="2" customWidth="1"/>
    <col min="3855" max="3855" width="2.19921875" style="2" customWidth="1"/>
    <col min="3856" max="3856" width="8" style="2" customWidth="1"/>
    <col min="3857" max="3857" width="5.3984375" style="2" customWidth="1"/>
    <col min="3858" max="3863" width="8.3984375" style="2" customWidth="1"/>
    <col min="3864" max="4098" width="8.09765625" style="2"/>
    <col min="4099" max="4099" width="5.296875" style="2" customWidth="1"/>
    <col min="4100" max="4100" width="22.8984375" style="2" bestFit="1" customWidth="1"/>
    <col min="4101" max="4101" width="2.5" style="2" customWidth="1"/>
    <col min="4102" max="4102" width="8.19921875" style="2" customWidth="1"/>
    <col min="4103" max="4103" width="2.09765625" style="2" customWidth="1"/>
    <col min="4104" max="4104" width="7.19921875" style="2" customWidth="1"/>
    <col min="4105" max="4105" width="3.796875" style="2" customWidth="1"/>
    <col min="4106" max="4106" width="1.796875" style="2" customWidth="1"/>
    <col min="4107" max="4107" width="4.5" style="2" customWidth="1"/>
    <col min="4108" max="4108" width="10.59765625" style="2" customWidth="1"/>
    <col min="4109" max="4109" width="2.19921875" style="2" customWidth="1"/>
    <col min="4110" max="4110" width="8" style="2" customWidth="1"/>
    <col min="4111" max="4111" width="2.19921875" style="2" customWidth="1"/>
    <col min="4112" max="4112" width="8" style="2" customWidth="1"/>
    <col min="4113" max="4113" width="5.3984375" style="2" customWidth="1"/>
    <col min="4114" max="4119" width="8.3984375" style="2" customWidth="1"/>
    <col min="4120" max="4354" width="8.09765625" style="2"/>
    <col min="4355" max="4355" width="5.296875" style="2" customWidth="1"/>
    <col min="4356" max="4356" width="22.8984375" style="2" bestFit="1" customWidth="1"/>
    <col min="4357" max="4357" width="2.5" style="2" customWidth="1"/>
    <col min="4358" max="4358" width="8.19921875" style="2" customWidth="1"/>
    <col min="4359" max="4359" width="2.09765625" style="2" customWidth="1"/>
    <col min="4360" max="4360" width="7.19921875" style="2" customWidth="1"/>
    <col min="4361" max="4361" width="3.796875" style="2" customWidth="1"/>
    <col min="4362" max="4362" width="1.796875" style="2" customWidth="1"/>
    <col min="4363" max="4363" width="4.5" style="2" customWidth="1"/>
    <col min="4364" max="4364" width="10.59765625" style="2" customWidth="1"/>
    <col min="4365" max="4365" width="2.19921875" style="2" customWidth="1"/>
    <col min="4366" max="4366" width="8" style="2" customWidth="1"/>
    <col min="4367" max="4367" width="2.19921875" style="2" customWidth="1"/>
    <col min="4368" max="4368" width="8" style="2" customWidth="1"/>
    <col min="4369" max="4369" width="5.3984375" style="2" customWidth="1"/>
    <col min="4370" max="4375" width="8.3984375" style="2" customWidth="1"/>
    <col min="4376" max="4610" width="8.09765625" style="2"/>
    <col min="4611" max="4611" width="5.296875" style="2" customWidth="1"/>
    <col min="4612" max="4612" width="22.8984375" style="2" bestFit="1" customWidth="1"/>
    <col min="4613" max="4613" width="2.5" style="2" customWidth="1"/>
    <col min="4614" max="4614" width="8.19921875" style="2" customWidth="1"/>
    <col min="4615" max="4615" width="2.09765625" style="2" customWidth="1"/>
    <col min="4616" max="4616" width="7.19921875" style="2" customWidth="1"/>
    <col min="4617" max="4617" width="3.796875" style="2" customWidth="1"/>
    <col min="4618" max="4618" width="1.796875" style="2" customWidth="1"/>
    <col min="4619" max="4619" width="4.5" style="2" customWidth="1"/>
    <col min="4620" max="4620" width="10.59765625" style="2" customWidth="1"/>
    <col min="4621" max="4621" width="2.19921875" style="2" customWidth="1"/>
    <col min="4622" max="4622" width="8" style="2" customWidth="1"/>
    <col min="4623" max="4623" width="2.19921875" style="2" customWidth="1"/>
    <col min="4624" max="4624" width="8" style="2" customWidth="1"/>
    <col min="4625" max="4625" width="5.3984375" style="2" customWidth="1"/>
    <col min="4626" max="4631" width="8.3984375" style="2" customWidth="1"/>
    <col min="4632" max="4866" width="8.09765625" style="2"/>
    <col min="4867" max="4867" width="5.296875" style="2" customWidth="1"/>
    <col min="4868" max="4868" width="22.8984375" style="2" bestFit="1" customWidth="1"/>
    <col min="4869" max="4869" width="2.5" style="2" customWidth="1"/>
    <col min="4870" max="4870" width="8.19921875" style="2" customWidth="1"/>
    <col min="4871" max="4871" width="2.09765625" style="2" customWidth="1"/>
    <col min="4872" max="4872" width="7.19921875" style="2" customWidth="1"/>
    <col min="4873" max="4873" width="3.796875" style="2" customWidth="1"/>
    <col min="4874" max="4874" width="1.796875" style="2" customWidth="1"/>
    <col min="4875" max="4875" width="4.5" style="2" customWidth="1"/>
    <col min="4876" max="4876" width="10.59765625" style="2" customWidth="1"/>
    <col min="4877" max="4877" width="2.19921875" style="2" customWidth="1"/>
    <col min="4878" max="4878" width="8" style="2" customWidth="1"/>
    <col min="4879" max="4879" width="2.19921875" style="2" customWidth="1"/>
    <col min="4880" max="4880" width="8" style="2" customWidth="1"/>
    <col min="4881" max="4881" width="5.3984375" style="2" customWidth="1"/>
    <col min="4882" max="4887" width="8.3984375" style="2" customWidth="1"/>
    <col min="4888" max="5122" width="8.09765625" style="2"/>
    <col min="5123" max="5123" width="5.296875" style="2" customWidth="1"/>
    <col min="5124" max="5124" width="22.8984375" style="2" bestFit="1" customWidth="1"/>
    <col min="5125" max="5125" width="2.5" style="2" customWidth="1"/>
    <col min="5126" max="5126" width="8.19921875" style="2" customWidth="1"/>
    <col min="5127" max="5127" width="2.09765625" style="2" customWidth="1"/>
    <col min="5128" max="5128" width="7.19921875" style="2" customWidth="1"/>
    <col min="5129" max="5129" width="3.796875" style="2" customWidth="1"/>
    <col min="5130" max="5130" width="1.796875" style="2" customWidth="1"/>
    <col min="5131" max="5131" width="4.5" style="2" customWidth="1"/>
    <col min="5132" max="5132" width="10.59765625" style="2" customWidth="1"/>
    <col min="5133" max="5133" width="2.19921875" style="2" customWidth="1"/>
    <col min="5134" max="5134" width="8" style="2" customWidth="1"/>
    <col min="5135" max="5135" width="2.19921875" style="2" customWidth="1"/>
    <col min="5136" max="5136" width="8" style="2" customWidth="1"/>
    <col min="5137" max="5137" width="5.3984375" style="2" customWidth="1"/>
    <col min="5138" max="5143" width="8.3984375" style="2" customWidth="1"/>
    <col min="5144" max="5378" width="8.09765625" style="2"/>
    <col min="5379" max="5379" width="5.296875" style="2" customWidth="1"/>
    <col min="5380" max="5380" width="22.8984375" style="2" bestFit="1" customWidth="1"/>
    <col min="5381" max="5381" width="2.5" style="2" customWidth="1"/>
    <col min="5382" max="5382" width="8.19921875" style="2" customWidth="1"/>
    <col min="5383" max="5383" width="2.09765625" style="2" customWidth="1"/>
    <col min="5384" max="5384" width="7.19921875" style="2" customWidth="1"/>
    <col min="5385" max="5385" width="3.796875" style="2" customWidth="1"/>
    <col min="5386" max="5386" width="1.796875" style="2" customWidth="1"/>
    <col min="5387" max="5387" width="4.5" style="2" customWidth="1"/>
    <col min="5388" max="5388" width="10.59765625" style="2" customWidth="1"/>
    <col min="5389" max="5389" width="2.19921875" style="2" customWidth="1"/>
    <col min="5390" max="5390" width="8" style="2" customWidth="1"/>
    <col min="5391" max="5391" width="2.19921875" style="2" customWidth="1"/>
    <col min="5392" max="5392" width="8" style="2" customWidth="1"/>
    <col min="5393" max="5393" width="5.3984375" style="2" customWidth="1"/>
    <col min="5394" max="5399" width="8.3984375" style="2" customWidth="1"/>
    <col min="5400" max="5634" width="8.09765625" style="2"/>
    <col min="5635" max="5635" width="5.296875" style="2" customWidth="1"/>
    <col min="5636" max="5636" width="22.8984375" style="2" bestFit="1" customWidth="1"/>
    <col min="5637" max="5637" width="2.5" style="2" customWidth="1"/>
    <col min="5638" max="5638" width="8.19921875" style="2" customWidth="1"/>
    <col min="5639" max="5639" width="2.09765625" style="2" customWidth="1"/>
    <col min="5640" max="5640" width="7.19921875" style="2" customWidth="1"/>
    <col min="5641" max="5641" width="3.796875" style="2" customWidth="1"/>
    <col min="5642" max="5642" width="1.796875" style="2" customWidth="1"/>
    <col min="5643" max="5643" width="4.5" style="2" customWidth="1"/>
    <col min="5644" max="5644" width="10.59765625" style="2" customWidth="1"/>
    <col min="5645" max="5645" width="2.19921875" style="2" customWidth="1"/>
    <col min="5646" max="5646" width="8" style="2" customWidth="1"/>
    <col min="5647" max="5647" width="2.19921875" style="2" customWidth="1"/>
    <col min="5648" max="5648" width="8" style="2" customWidth="1"/>
    <col min="5649" max="5649" width="5.3984375" style="2" customWidth="1"/>
    <col min="5650" max="5655" width="8.3984375" style="2" customWidth="1"/>
    <col min="5656" max="5890" width="8.09765625" style="2"/>
    <col min="5891" max="5891" width="5.296875" style="2" customWidth="1"/>
    <col min="5892" max="5892" width="22.8984375" style="2" bestFit="1" customWidth="1"/>
    <col min="5893" max="5893" width="2.5" style="2" customWidth="1"/>
    <col min="5894" max="5894" width="8.19921875" style="2" customWidth="1"/>
    <col min="5895" max="5895" width="2.09765625" style="2" customWidth="1"/>
    <col min="5896" max="5896" width="7.19921875" style="2" customWidth="1"/>
    <col min="5897" max="5897" width="3.796875" style="2" customWidth="1"/>
    <col min="5898" max="5898" width="1.796875" style="2" customWidth="1"/>
    <col min="5899" max="5899" width="4.5" style="2" customWidth="1"/>
    <col min="5900" max="5900" width="10.59765625" style="2" customWidth="1"/>
    <col min="5901" max="5901" width="2.19921875" style="2" customWidth="1"/>
    <col min="5902" max="5902" width="8" style="2" customWidth="1"/>
    <col min="5903" max="5903" width="2.19921875" style="2" customWidth="1"/>
    <col min="5904" max="5904" width="8" style="2" customWidth="1"/>
    <col min="5905" max="5905" width="5.3984375" style="2" customWidth="1"/>
    <col min="5906" max="5911" width="8.3984375" style="2" customWidth="1"/>
    <col min="5912" max="6146" width="8.09765625" style="2"/>
    <col min="6147" max="6147" width="5.296875" style="2" customWidth="1"/>
    <col min="6148" max="6148" width="22.8984375" style="2" bestFit="1" customWidth="1"/>
    <col min="6149" max="6149" width="2.5" style="2" customWidth="1"/>
    <col min="6150" max="6150" width="8.19921875" style="2" customWidth="1"/>
    <col min="6151" max="6151" width="2.09765625" style="2" customWidth="1"/>
    <col min="6152" max="6152" width="7.19921875" style="2" customWidth="1"/>
    <col min="6153" max="6153" width="3.796875" style="2" customWidth="1"/>
    <col min="6154" max="6154" width="1.796875" style="2" customWidth="1"/>
    <col min="6155" max="6155" width="4.5" style="2" customWidth="1"/>
    <col min="6156" max="6156" width="10.59765625" style="2" customWidth="1"/>
    <col min="6157" max="6157" width="2.19921875" style="2" customWidth="1"/>
    <col min="6158" max="6158" width="8" style="2" customWidth="1"/>
    <col min="6159" max="6159" width="2.19921875" style="2" customWidth="1"/>
    <col min="6160" max="6160" width="8" style="2" customWidth="1"/>
    <col min="6161" max="6161" width="5.3984375" style="2" customWidth="1"/>
    <col min="6162" max="6167" width="8.3984375" style="2" customWidth="1"/>
    <col min="6168" max="6402" width="8.09765625" style="2"/>
    <col min="6403" max="6403" width="5.296875" style="2" customWidth="1"/>
    <col min="6404" max="6404" width="22.8984375" style="2" bestFit="1" customWidth="1"/>
    <col min="6405" max="6405" width="2.5" style="2" customWidth="1"/>
    <col min="6406" max="6406" width="8.19921875" style="2" customWidth="1"/>
    <col min="6407" max="6407" width="2.09765625" style="2" customWidth="1"/>
    <col min="6408" max="6408" width="7.19921875" style="2" customWidth="1"/>
    <col min="6409" max="6409" width="3.796875" style="2" customWidth="1"/>
    <col min="6410" max="6410" width="1.796875" style="2" customWidth="1"/>
    <col min="6411" max="6411" width="4.5" style="2" customWidth="1"/>
    <col min="6412" max="6412" width="10.59765625" style="2" customWidth="1"/>
    <col min="6413" max="6413" width="2.19921875" style="2" customWidth="1"/>
    <col min="6414" max="6414" width="8" style="2" customWidth="1"/>
    <col min="6415" max="6415" width="2.19921875" style="2" customWidth="1"/>
    <col min="6416" max="6416" width="8" style="2" customWidth="1"/>
    <col min="6417" max="6417" width="5.3984375" style="2" customWidth="1"/>
    <col min="6418" max="6423" width="8.3984375" style="2" customWidth="1"/>
    <col min="6424" max="6658" width="8.09765625" style="2"/>
    <col min="6659" max="6659" width="5.296875" style="2" customWidth="1"/>
    <col min="6660" max="6660" width="22.8984375" style="2" bestFit="1" customWidth="1"/>
    <col min="6661" max="6661" width="2.5" style="2" customWidth="1"/>
    <col min="6662" max="6662" width="8.19921875" style="2" customWidth="1"/>
    <col min="6663" max="6663" width="2.09765625" style="2" customWidth="1"/>
    <col min="6664" max="6664" width="7.19921875" style="2" customWidth="1"/>
    <col min="6665" max="6665" width="3.796875" style="2" customWidth="1"/>
    <col min="6666" max="6666" width="1.796875" style="2" customWidth="1"/>
    <col min="6667" max="6667" width="4.5" style="2" customWidth="1"/>
    <col min="6668" max="6668" width="10.59765625" style="2" customWidth="1"/>
    <col min="6669" max="6669" width="2.19921875" style="2" customWidth="1"/>
    <col min="6670" max="6670" width="8" style="2" customWidth="1"/>
    <col min="6671" max="6671" width="2.19921875" style="2" customWidth="1"/>
    <col min="6672" max="6672" width="8" style="2" customWidth="1"/>
    <col min="6673" max="6673" width="5.3984375" style="2" customWidth="1"/>
    <col min="6674" max="6679" width="8.3984375" style="2" customWidth="1"/>
    <col min="6680" max="6914" width="8.09765625" style="2"/>
    <col min="6915" max="6915" width="5.296875" style="2" customWidth="1"/>
    <col min="6916" max="6916" width="22.8984375" style="2" bestFit="1" customWidth="1"/>
    <col min="6917" max="6917" width="2.5" style="2" customWidth="1"/>
    <col min="6918" max="6918" width="8.19921875" style="2" customWidth="1"/>
    <col min="6919" max="6919" width="2.09765625" style="2" customWidth="1"/>
    <col min="6920" max="6920" width="7.19921875" style="2" customWidth="1"/>
    <col min="6921" max="6921" width="3.796875" style="2" customWidth="1"/>
    <col min="6922" max="6922" width="1.796875" style="2" customWidth="1"/>
    <col min="6923" max="6923" width="4.5" style="2" customWidth="1"/>
    <col min="6924" max="6924" width="10.59765625" style="2" customWidth="1"/>
    <col min="6925" max="6925" width="2.19921875" style="2" customWidth="1"/>
    <col min="6926" max="6926" width="8" style="2" customWidth="1"/>
    <col min="6927" max="6927" width="2.19921875" style="2" customWidth="1"/>
    <col min="6928" max="6928" width="8" style="2" customWidth="1"/>
    <col min="6929" max="6929" width="5.3984375" style="2" customWidth="1"/>
    <col min="6930" max="6935" width="8.3984375" style="2" customWidth="1"/>
    <col min="6936" max="7170" width="8.09765625" style="2"/>
    <col min="7171" max="7171" width="5.296875" style="2" customWidth="1"/>
    <col min="7172" max="7172" width="22.8984375" style="2" bestFit="1" customWidth="1"/>
    <col min="7173" max="7173" width="2.5" style="2" customWidth="1"/>
    <col min="7174" max="7174" width="8.19921875" style="2" customWidth="1"/>
    <col min="7175" max="7175" width="2.09765625" style="2" customWidth="1"/>
    <col min="7176" max="7176" width="7.19921875" style="2" customWidth="1"/>
    <col min="7177" max="7177" width="3.796875" style="2" customWidth="1"/>
    <col min="7178" max="7178" width="1.796875" style="2" customWidth="1"/>
    <col min="7179" max="7179" width="4.5" style="2" customWidth="1"/>
    <col min="7180" max="7180" width="10.59765625" style="2" customWidth="1"/>
    <col min="7181" max="7181" width="2.19921875" style="2" customWidth="1"/>
    <col min="7182" max="7182" width="8" style="2" customWidth="1"/>
    <col min="7183" max="7183" width="2.19921875" style="2" customWidth="1"/>
    <col min="7184" max="7184" width="8" style="2" customWidth="1"/>
    <col min="7185" max="7185" width="5.3984375" style="2" customWidth="1"/>
    <col min="7186" max="7191" width="8.3984375" style="2" customWidth="1"/>
    <col min="7192" max="7426" width="8.09765625" style="2"/>
    <col min="7427" max="7427" width="5.296875" style="2" customWidth="1"/>
    <col min="7428" max="7428" width="22.8984375" style="2" bestFit="1" customWidth="1"/>
    <col min="7429" max="7429" width="2.5" style="2" customWidth="1"/>
    <col min="7430" max="7430" width="8.19921875" style="2" customWidth="1"/>
    <col min="7431" max="7431" width="2.09765625" style="2" customWidth="1"/>
    <col min="7432" max="7432" width="7.19921875" style="2" customWidth="1"/>
    <col min="7433" max="7433" width="3.796875" style="2" customWidth="1"/>
    <col min="7434" max="7434" width="1.796875" style="2" customWidth="1"/>
    <col min="7435" max="7435" width="4.5" style="2" customWidth="1"/>
    <col min="7436" max="7436" width="10.59765625" style="2" customWidth="1"/>
    <col min="7437" max="7437" width="2.19921875" style="2" customWidth="1"/>
    <col min="7438" max="7438" width="8" style="2" customWidth="1"/>
    <col min="7439" max="7439" width="2.19921875" style="2" customWidth="1"/>
    <col min="7440" max="7440" width="8" style="2" customWidth="1"/>
    <col min="7441" max="7441" width="5.3984375" style="2" customWidth="1"/>
    <col min="7442" max="7447" width="8.3984375" style="2" customWidth="1"/>
    <col min="7448" max="7682" width="8.09765625" style="2"/>
    <col min="7683" max="7683" width="5.296875" style="2" customWidth="1"/>
    <col min="7684" max="7684" width="22.8984375" style="2" bestFit="1" customWidth="1"/>
    <col min="7685" max="7685" width="2.5" style="2" customWidth="1"/>
    <col min="7686" max="7686" width="8.19921875" style="2" customWidth="1"/>
    <col min="7687" max="7687" width="2.09765625" style="2" customWidth="1"/>
    <col min="7688" max="7688" width="7.19921875" style="2" customWidth="1"/>
    <col min="7689" max="7689" width="3.796875" style="2" customWidth="1"/>
    <col min="7690" max="7690" width="1.796875" style="2" customWidth="1"/>
    <col min="7691" max="7691" width="4.5" style="2" customWidth="1"/>
    <col min="7692" max="7692" width="10.59765625" style="2" customWidth="1"/>
    <col min="7693" max="7693" width="2.19921875" style="2" customWidth="1"/>
    <col min="7694" max="7694" width="8" style="2" customWidth="1"/>
    <col min="7695" max="7695" width="2.19921875" style="2" customWidth="1"/>
    <col min="7696" max="7696" width="8" style="2" customWidth="1"/>
    <col min="7697" max="7697" width="5.3984375" style="2" customWidth="1"/>
    <col min="7698" max="7703" width="8.3984375" style="2" customWidth="1"/>
    <col min="7704" max="7938" width="8.09765625" style="2"/>
    <col min="7939" max="7939" width="5.296875" style="2" customWidth="1"/>
    <col min="7940" max="7940" width="22.8984375" style="2" bestFit="1" customWidth="1"/>
    <col min="7941" max="7941" width="2.5" style="2" customWidth="1"/>
    <col min="7942" max="7942" width="8.19921875" style="2" customWidth="1"/>
    <col min="7943" max="7943" width="2.09765625" style="2" customWidth="1"/>
    <col min="7944" max="7944" width="7.19921875" style="2" customWidth="1"/>
    <col min="7945" max="7945" width="3.796875" style="2" customWidth="1"/>
    <col min="7946" max="7946" width="1.796875" style="2" customWidth="1"/>
    <col min="7947" max="7947" width="4.5" style="2" customWidth="1"/>
    <col min="7948" max="7948" width="10.59765625" style="2" customWidth="1"/>
    <col min="7949" max="7949" width="2.19921875" style="2" customWidth="1"/>
    <col min="7950" max="7950" width="8" style="2" customWidth="1"/>
    <col min="7951" max="7951" width="2.19921875" style="2" customWidth="1"/>
    <col min="7952" max="7952" width="8" style="2" customWidth="1"/>
    <col min="7953" max="7953" width="5.3984375" style="2" customWidth="1"/>
    <col min="7954" max="7959" width="8.3984375" style="2" customWidth="1"/>
    <col min="7960" max="8194" width="8.09765625" style="2"/>
    <col min="8195" max="8195" width="5.296875" style="2" customWidth="1"/>
    <col min="8196" max="8196" width="22.8984375" style="2" bestFit="1" customWidth="1"/>
    <col min="8197" max="8197" width="2.5" style="2" customWidth="1"/>
    <col min="8198" max="8198" width="8.19921875" style="2" customWidth="1"/>
    <col min="8199" max="8199" width="2.09765625" style="2" customWidth="1"/>
    <col min="8200" max="8200" width="7.19921875" style="2" customWidth="1"/>
    <col min="8201" max="8201" width="3.796875" style="2" customWidth="1"/>
    <col min="8202" max="8202" width="1.796875" style="2" customWidth="1"/>
    <col min="8203" max="8203" width="4.5" style="2" customWidth="1"/>
    <col min="8204" max="8204" width="10.59765625" style="2" customWidth="1"/>
    <col min="8205" max="8205" width="2.19921875" style="2" customWidth="1"/>
    <col min="8206" max="8206" width="8" style="2" customWidth="1"/>
    <col min="8207" max="8207" width="2.19921875" style="2" customWidth="1"/>
    <col min="8208" max="8208" width="8" style="2" customWidth="1"/>
    <col min="8209" max="8209" width="5.3984375" style="2" customWidth="1"/>
    <col min="8210" max="8215" width="8.3984375" style="2" customWidth="1"/>
    <col min="8216" max="8450" width="8.09765625" style="2"/>
    <col min="8451" max="8451" width="5.296875" style="2" customWidth="1"/>
    <col min="8452" max="8452" width="22.8984375" style="2" bestFit="1" customWidth="1"/>
    <col min="8453" max="8453" width="2.5" style="2" customWidth="1"/>
    <col min="8454" max="8454" width="8.19921875" style="2" customWidth="1"/>
    <col min="8455" max="8455" width="2.09765625" style="2" customWidth="1"/>
    <col min="8456" max="8456" width="7.19921875" style="2" customWidth="1"/>
    <col min="8457" max="8457" width="3.796875" style="2" customWidth="1"/>
    <col min="8458" max="8458" width="1.796875" style="2" customWidth="1"/>
    <col min="8459" max="8459" width="4.5" style="2" customWidth="1"/>
    <col min="8460" max="8460" width="10.59765625" style="2" customWidth="1"/>
    <col min="8461" max="8461" width="2.19921875" style="2" customWidth="1"/>
    <col min="8462" max="8462" width="8" style="2" customWidth="1"/>
    <col min="8463" max="8463" width="2.19921875" style="2" customWidth="1"/>
    <col min="8464" max="8464" width="8" style="2" customWidth="1"/>
    <col min="8465" max="8465" width="5.3984375" style="2" customWidth="1"/>
    <col min="8466" max="8471" width="8.3984375" style="2" customWidth="1"/>
    <col min="8472" max="8706" width="8.09765625" style="2"/>
    <col min="8707" max="8707" width="5.296875" style="2" customWidth="1"/>
    <col min="8708" max="8708" width="22.8984375" style="2" bestFit="1" customWidth="1"/>
    <col min="8709" max="8709" width="2.5" style="2" customWidth="1"/>
    <col min="8710" max="8710" width="8.19921875" style="2" customWidth="1"/>
    <col min="8711" max="8711" width="2.09765625" style="2" customWidth="1"/>
    <col min="8712" max="8712" width="7.19921875" style="2" customWidth="1"/>
    <col min="8713" max="8713" width="3.796875" style="2" customWidth="1"/>
    <col min="8714" max="8714" width="1.796875" style="2" customWidth="1"/>
    <col min="8715" max="8715" width="4.5" style="2" customWidth="1"/>
    <col min="8716" max="8716" width="10.59765625" style="2" customWidth="1"/>
    <col min="8717" max="8717" width="2.19921875" style="2" customWidth="1"/>
    <col min="8718" max="8718" width="8" style="2" customWidth="1"/>
    <col min="8719" max="8719" width="2.19921875" style="2" customWidth="1"/>
    <col min="8720" max="8720" width="8" style="2" customWidth="1"/>
    <col min="8721" max="8721" width="5.3984375" style="2" customWidth="1"/>
    <col min="8722" max="8727" width="8.3984375" style="2" customWidth="1"/>
    <col min="8728" max="8962" width="8.09765625" style="2"/>
    <col min="8963" max="8963" width="5.296875" style="2" customWidth="1"/>
    <col min="8964" max="8964" width="22.8984375" style="2" bestFit="1" customWidth="1"/>
    <col min="8965" max="8965" width="2.5" style="2" customWidth="1"/>
    <col min="8966" max="8966" width="8.19921875" style="2" customWidth="1"/>
    <col min="8967" max="8967" width="2.09765625" style="2" customWidth="1"/>
    <col min="8968" max="8968" width="7.19921875" style="2" customWidth="1"/>
    <col min="8969" max="8969" width="3.796875" style="2" customWidth="1"/>
    <col min="8970" max="8970" width="1.796875" style="2" customWidth="1"/>
    <col min="8971" max="8971" width="4.5" style="2" customWidth="1"/>
    <col min="8972" max="8972" width="10.59765625" style="2" customWidth="1"/>
    <col min="8973" max="8973" width="2.19921875" style="2" customWidth="1"/>
    <col min="8974" max="8974" width="8" style="2" customWidth="1"/>
    <col min="8975" max="8975" width="2.19921875" style="2" customWidth="1"/>
    <col min="8976" max="8976" width="8" style="2" customWidth="1"/>
    <col min="8977" max="8977" width="5.3984375" style="2" customWidth="1"/>
    <col min="8978" max="8983" width="8.3984375" style="2" customWidth="1"/>
    <col min="8984" max="9218" width="8.09765625" style="2"/>
    <col min="9219" max="9219" width="5.296875" style="2" customWidth="1"/>
    <col min="9220" max="9220" width="22.8984375" style="2" bestFit="1" customWidth="1"/>
    <col min="9221" max="9221" width="2.5" style="2" customWidth="1"/>
    <col min="9222" max="9222" width="8.19921875" style="2" customWidth="1"/>
    <col min="9223" max="9223" width="2.09765625" style="2" customWidth="1"/>
    <col min="9224" max="9224" width="7.19921875" style="2" customWidth="1"/>
    <col min="9225" max="9225" width="3.796875" style="2" customWidth="1"/>
    <col min="9226" max="9226" width="1.796875" style="2" customWidth="1"/>
    <col min="9227" max="9227" width="4.5" style="2" customWidth="1"/>
    <col min="9228" max="9228" width="10.59765625" style="2" customWidth="1"/>
    <col min="9229" max="9229" width="2.19921875" style="2" customWidth="1"/>
    <col min="9230" max="9230" width="8" style="2" customWidth="1"/>
    <col min="9231" max="9231" width="2.19921875" style="2" customWidth="1"/>
    <col min="9232" max="9232" width="8" style="2" customWidth="1"/>
    <col min="9233" max="9233" width="5.3984375" style="2" customWidth="1"/>
    <col min="9234" max="9239" width="8.3984375" style="2" customWidth="1"/>
    <col min="9240" max="9474" width="8.09765625" style="2"/>
    <col min="9475" max="9475" width="5.296875" style="2" customWidth="1"/>
    <col min="9476" max="9476" width="22.8984375" style="2" bestFit="1" customWidth="1"/>
    <col min="9477" max="9477" width="2.5" style="2" customWidth="1"/>
    <col min="9478" max="9478" width="8.19921875" style="2" customWidth="1"/>
    <col min="9479" max="9479" width="2.09765625" style="2" customWidth="1"/>
    <col min="9480" max="9480" width="7.19921875" style="2" customWidth="1"/>
    <col min="9481" max="9481" width="3.796875" style="2" customWidth="1"/>
    <col min="9482" max="9482" width="1.796875" style="2" customWidth="1"/>
    <col min="9483" max="9483" width="4.5" style="2" customWidth="1"/>
    <col min="9484" max="9484" width="10.59765625" style="2" customWidth="1"/>
    <col min="9485" max="9485" width="2.19921875" style="2" customWidth="1"/>
    <col min="9486" max="9486" width="8" style="2" customWidth="1"/>
    <col min="9487" max="9487" width="2.19921875" style="2" customWidth="1"/>
    <col min="9488" max="9488" width="8" style="2" customWidth="1"/>
    <col min="9489" max="9489" width="5.3984375" style="2" customWidth="1"/>
    <col min="9490" max="9495" width="8.3984375" style="2" customWidth="1"/>
    <col min="9496" max="9730" width="8.09765625" style="2"/>
    <col min="9731" max="9731" width="5.296875" style="2" customWidth="1"/>
    <col min="9732" max="9732" width="22.8984375" style="2" bestFit="1" customWidth="1"/>
    <col min="9733" max="9733" width="2.5" style="2" customWidth="1"/>
    <col min="9734" max="9734" width="8.19921875" style="2" customWidth="1"/>
    <col min="9735" max="9735" width="2.09765625" style="2" customWidth="1"/>
    <col min="9736" max="9736" width="7.19921875" style="2" customWidth="1"/>
    <col min="9737" max="9737" width="3.796875" style="2" customWidth="1"/>
    <col min="9738" max="9738" width="1.796875" style="2" customWidth="1"/>
    <col min="9739" max="9739" width="4.5" style="2" customWidth="1"/>
    <col min="9740" max="9740" width="10.59765625" style="2" customWidth="1"/>
    <col min="9741" max="9741" width="2.19921875" style="2" customWidth="1"/>
    <col min="9742" max="9742" width="8" style="2" customWidth="1"/>
    <col min="9743" max="9743" width="2.19921875" style="2" customWidth="1"/>
    <col min="9744" max="9744" width="8" style="2" customWidth="1"/>
    <col min="9745" max="9745" width="5.3984375" style="2" customWidth="1"/>
    <col min="9746" max="9751" width="8.3984375" style="2" customWidth="1"/>
    <col min="9752" max="9986" width="8.09765625" style="2"/>
    <col min="9987" max="9987" width="5.296875" style="2" customWidth="1"/>
    <col min="9988" max="9988" width="22.8984375" style="2" bestFit="1" customWidth="1"/>
    <col min="9989" max="9989" width="2.5" style="2" customWidth="1"/>
    <col min="9990" max="9990" width="8.19921875" style="2" customWidth="1"/>
    <col min="9991" max="9991" width="2.09765625" style="2" customWidth="1"/>
    <col min="9992" max="9992" width="7.19921875" style="2" customWidth="1"/>
    <col min="9993" max="9993" width="3.796875" style="2" customWidth="1"/>
    <col min="9994" max="9994" width="1.796875" style="2" customWidth="1"/>
    <col min="9995" max="9995" width="4.5" style="2" customWidth="1"/>
    <col min="9996" max="9996" width="10.59765625" style="2" customWidth="1"/>
    <col min="9997" max="9997" width="2.19921875" style="2" customWidth="1"/>
    <col min="9998" max="9998" width="8" style="2" customWidth="1"/>
    <col min="9999" max="9999" width="2.19921875" style="2" customWidth="1"/>
    <col min="10000" max="10000" width="8" style="2" customWidth="1"/>
    <col min="10001" max="10001" width="5.3984375" style="2" customWidth="1"/>
    <col min="10002" max="10007" width="8.3984375" style="2" customWidth="1"/>
    <col min="10008" max="10242" width="8.09765625" style="2"/>
    <col min="10243" max="10243" width="5.296875" style="2" customWidth="1"/>
    <col min="10244" max="10244" width="22.8984375" style="2" bestFit="1" customWidth="1"/>
    <col min="10245" max="10245" width="2.5" style="2" customWidth="1"/>
    <col min="10246" max="10246" width="8.19921875" style="2" customWidth="1"/>
    <col min="10247" max="10247" width="2.09765625" style="2" customWidth="1"/>
    <col min="10248" max="10248" width="7.19921875" style="2" customWidth="1"/>
    <col min="10249" max="10249" width="3.796875" style="2" customWidth="1"/>
    <col min="10250" max="10250" width="1.796875" style="2" customWidth="1"/>
    <col min="10251" max="10251" width="4.5" style="2" customWidth="1"/>
    <col min="10252" max="10252" width="10.59765625" style="2" customWidth="1"/>
    <col min="10253" max="10253" width="2.19921875" style="2" customWidth="1"/>
    <col min="10254" max="10254" width="8" style="2" customWidth="1"/>
    <col min="10255" max="10255" width="2.19921875" style="2" customWidth="1"/>
    <col min="10256" max="10256" width="8" style="2" customWidth="1"/>
    <col min="10257" max="10257" width="5.3984375" style="2" customWidth="1"/>
    <col min="10258" max="10263" width="8.3984375" style="2" customWidth="1"/>
    <col min="10264" max="10498" width="8.09765625" style="2"/>
    <col min="10499" max="10499" width="5.296875" style="2" customWidth="1"/>
    <col min="10500" max="10500" width="22.8984375" style="2" bestFit="1" customWidth="1"/>
    <col min="10501" max="10501" width="2.5" style="2" customWidth="1"/>
    <col min="10502" max="10502" width="8.19921875" style="2" customWidth="1"/>
    <col min="10503" max="10503" width="2.09765625" style="2" customWidth="1"/>
    <col min="10504" max="10504" width="7.19921875" style="2" customWidth="1"/>
    <col min="10505" max="10505" width="3.796875" style="2" customWidth="1"/>
    <col min="10506" max="10506" width="1.796875" style="2" customWidth="1"/>
    <col min="10507" max="10507" width="4.5" style="2" customWidth="1"/>
    <col min="10508" max="10508" width="10.59765625" style="2" customWidth="1"/>
    <col min="10509" max="10509" width="2.19921875" style="2" customWidth="1"/>
    <col min="10510" max="10510" width="8" style="2" customWidth="1"/>
    <col min="10511" max="10511" width="2.19921875" style="2" customWidth="1"/>
    <col min="10512" max="10512" width="8" style="2" customWidth="1"/>
    <col min="10513" max="10513" width="5.3984375" style="2" customWidth="1"/>
    <col min="10514" max="10519" width="8.3984375" style="2" customWidth="1"/>
    <col min="10520" max="10754" width="8.09765625" style="2"/>
    <col min="10755" max="10755" width="5.296875" style="2" customWidth="1"/>
    <col min="10756" max="10756" width="22.8984375" style="2" bestFit="1" customWidth="1"/>
    <col min="10757" max="10757" width="2.5" style="2" customWidth="1"/>
    <col min="10758" max="10758" width="8.19921875" style="2" customWidth="1"/>
    <col min="10759" max="10759" width="2.09765625" style="2" customWidth="1"/>
    <col min="10760" max="10760" width="7.19921875" style="2" customWidth="1"/>
    <col min="10761" max="10761" width="3.796875" style="2" customWidth="1"/>
    <col min="10762" max="10762" width="1.796875" style="2" customWidth="1"/>
    <col min="10763" max="10763" width="4.5" style="2" customWidth="1"/>
    <col min="10764" max="10764" width="10.59765625" style="2" customWidth="1"/>
    <col min="10765" max="10765" width="2.19921875" style="2" customWidth="1"/>
    <col min="10766" max="10766" width="8" style="2" customWidth="1"/>
    <col min="10767" max="10767" width="2.19921875" style="2" customWidth="1"/>
    <col min="10768" max="10768" width="8" style="2" customWidth="1"/>
    <col min="10769" max="10769" width="5.3984375" style="2" customWidth="1"/>
    <col min="10770" max="10775" width="8.3984375" style="2" customWidth="1"/>
    <col min="10776" max="11010" width="8.09765625" style="2"/>
    <col min="11011" max="11011" width="5.296875" style="2" customWidth="1"/>
    <col min="11012" max="11012" width="22.8984375" style="2" bestFit="1" customWidth="1"/>
    <col min="11013" max="11013" width="2.5" style="2" customWidth="1"/>
    <col min="11014" max="11014" width="8.19921875" style="2" customWidth="1"/>
    <col min="11015" max="11015" width="2.09765625" style="2" customWidth="1"/>
    <col min="11016" max="11016" width="7.19921875" style="2" customWidth="1"/>
    <col min="11017" max="11017" width="3.796875" style="2" customWidth="1"/>
    <col min="11018" max="11018" width="1.796875" style="2" customWidth="1"/>
    <col min="11019" max="11019" width="4.5" style="2" customWidth="1"/>
    <col min="11020" max="11020" width="10.59765625" style="2" customWidth="1"/>
    <col min="11021" max="11021" width="2.19921875" style="2" customWidth="1"/>
    <col min="11022" max="11022" width="8" style="2" customWidth="1"/>
    <col min="11023" max="11023" width="2.19921875" style="2" customWidth="1"/>
    <col min="11024" max="11024" width="8" style="2" customWidth="1"/>
    <col min="11025" max="11025" width="5.3984375" style="2" customWidth="1"/>
    <col min="11026" max="11031" width="8.3984375" style="2" customWidth="1"/>
    <col min="11032" max="11266" width="8.09765625" style="2"/>
    <col min="11267" max="11267" width="5.296875" style="2" customWidth="1"/>
    <col min="11268" max="11268" width="22.8984375" style="2" bestFit="1" customWidth="1"/>
    <col min="11269" max="11269" width="2.5" style="2" customWidth="1"/>
    <col min="11270" max="11270" width="8.19921875" style="2" customWidth="1"/>
    <col min="11271" max="11271" width="2.09765625" style="2" customWidth="1"/>
    <col min="11272" max="11272" width="7.19921875" style="2" customWidth="1"/>
    <col min="11273" max="11273" width="3.796875" style="2" customWidth="1"/>
    <col min="11274" max="11274" width="1.796875" style="2" customWidth="1"/>
    <col min="11275" max="11275" width="4.5" style="2" customWidth="1"/>
    <col min="11276" max="11276" width="10.59765625" style="2" customWidth="1"/>
    <col min="11277" max="11277" width="2.19921875" style="2" customWidth="1"/>
    <col min="11278" max="11278" width="8" style="2" customWidth="1"/>
    <col min="11279" max="11279" width="2.19921875" style="2" customWidth="1"/>
    <col min="11280" max="11280" width="8" style="2" customWidth="1"/>
    <col min="11281" max="11281" width="5.3984375" style="2" customWidth="1"/>
    <col min="11282" max="11287" width="8.3984375" style="2" customWidth="1"/>
    <col min="11288" max="11522" width="8.09765625" style="2"/>
    <col min="11523" max="11523" width="5.296875" style="2" customWidth="1"/>
    <col min="11524" max="11524" width="22.8984375" style="2" bestFit="1" customWidth="1"/>
    <col min="11525" max="11525" width="2.5" style="2" customWidth="1"/>
    <col min="11526" max="11526" width="8.19921875" style="2" customWidth="1"/>
    <col min="11527" max="11527" width="2.09765625" style="2" customWidth="1"/>
    <col min="11528" max="11528" width="7.19921875" style="2" customWidth="1"/>
    <col min="11529" max="11529" width="3.796875" style="2" customWidth="1"/>
    <col min="11530" max="11530" width="1.796875" style="2" customWidth="1"/>
    <col min="11531" max="11531" width="4.5" style="2" customWidth="1"/>
    <col min="11532" max="11532" width="10.59765625" style="2" customWidth="1"/>
    <col min="11533" max="11533" width="2.19921875" style="2" customWidth="1"/>
    <col min="11534" max="11534" width="8" style="2" customWidth="1"/>
    <col min="11535" max="11535" width="2.19921875" style="2" customWidth="1"/>
    <col min="11536" max="11536" width="8" style="2" customWidth="1"/>
    <col min="11537" max="11537" width="5.3984375" style="2" customWidth="1"/>
    <col min="11538" max="11543" width="8.3984375" style="2" customWidth="1"/>
    <col min="11544" max="11778" width="8.09765625" style="2"/>
    <col min="11779" max="11779" width="5.296875" style="2" customWidth="1"/>
    <col min="11780" max="11780" width="22.8984375" style="2" bestFit="1" customWidth="1"/>
    <col min="11781" max="11781" width="2.5" style="2" customWidth="1"/>
    <col min="11782" max="11782" width="8.19921875" style="2" customWidth="1"/>
    <col min="11783" max="11783" width="2.09765625" style="2" customWidth="1"/>
    <col min="11784" max="11784" width="7.19921875" style="2" customWidth="1"/>
    <col min="11785" max="11785" width="3.796875" style="2" customWidth="1"/>
    <col min="11786" max="11786" width="1.796875" style="2" customWidth="1"/>
    <col min="11787" max="11787" width="4.5" style="2" customWidth="1"/>
    <col min="11788" max="11788" width="10.59765625" style="2" customWidth="1"/>
    <col min="11789" max="11789" width="2.19921875" style="2" customWidth="1"/>
    <col min="11790" max="11790" width="8" style="2" customWidth="1"/>
    <col min="11791" max="11791" width="2.19921875" style="2" customWidth="1"/>
    <col min="11792" max="11792" width="8" style="2" customWidth="1"/>
    <col min="11793" max="11793" width="5.3984375" style="2" customWidth="1"/>
    <col min="11794" max="11799" width="8.3984375" style="2" customWidth="1"/>
    <col min="11800" max="12034" width="8.09765625" style="2"/>
    <col min="12035" max="12035" width="5.296875" style="2" customWidth="1"/>
    <col min="12036" max="12036" width="22.8984375" style="2" bestFit="1" customWidth="1"/>
    <col min="12037" max="12037" width="2.5" style="2" customWidth="1"/>
    <col min="12038" max="12038" width="8.19921875" style="2" customWidth="1"/>
    <col min="12039" max="12039" width="2.09765625" style="2" customWidth="1"/>
    <col min="12040" max="12040" width="7.19921875" style="2" customWidth="1"/>
    <col min="12041" max="12041" width="3.796875" style="2" customWidth="1"/>
    <col min="12042" max="12042" width="1.796875" style="2" customWidth="1"/>
    <col min="12043" max="12043" width="4.5" style="2" customWidth="1"/>
    <col min="12044" max="12044" width="10.59765625" style="2" customWidth="1"/>
    <col min="12045" max="12045" width="2.19921875" style="2" customWidth="1"/>
    <col min="12046" max="12046" width="8" style="2" customWidth="1"/>
    <col min="12047" max="12047" width="2.19921875" style="2" customWidth="1"/>
    <col min="12048" max="12048" width="8" style="2" customWidth="1"/>
    <col min="12049" max="12049" width="5.3984375" style="2" customWidth="1"/>
    <col min="12050" max="12055" width="8.3984375" style="2" customWidth="1"/>
    <col min="12056" max="12290" width="8.09765625" style="2"/>
    <col min="12291" max="12291" width="5.296875" style="2" customWidth="1"/>
    <col min="12292" max="12292" width="22.8984375" style="2" bestFit="1" customWidth="1"/>
    <col min="12293" max="12293" width="2.5" style="2" customWidth="1"/>
    <col min="12294" max="12294" width="8.19921875" style="2" customWidth="1"/>
    <col min="12295" max="12295" width="2.09765625" style="2" customWidth="1"/>
    <col min="12296" max="12296" width="7.19921875" style="2" customWidth="1"/>
    <col min="12297" max="12297" width="3.796875" style="2" customWidth="1"/>
    <col min="12298" max="12298" width="1.796875" style="2" customWidth="1"/>
    <col min="12299" max="12299" width="4.5" style="2" customWidth="1"/>
    <col min="12300" max="12300" width="10.59765625" style="2" customWidth="1"/>
    <col min="12301" max="12301" width="2.19921875" style="2" customWidth="1"/>
    <col min="12302" max="12302" width="8" style="2" customWidth="1"/>
    <col min="12303" max="12303" width="2.19921875" style="2" customWidth="1"/>
    <col min="12304" max="12304" width="8" style="2" customWidth="1"/>
    <col min="12305" max="12305" width="5.3984375" style="2" customWidth="1"/>
    <col min="12306" max="12311" width="8.3984375" style="2" customWidth="1"/>
    <col min="12312" max="12546" width="8.09765625" style="2"/>
    <col min="12547" max="12547" width="5.296875" style="2" customWidth="1"/>
    <col min="12548" max="12548" width="22.8984375" style="2" bestFit="1" customWidth="1"/>
    <col min="12549" max="12549" width="2.5" style="2" customWidth="1"/>
    <col min="12550" max="12550" width="8.19921875" style="2" customWidth="1"/>
    <col min="12551" max="12551" width="2.09765625" style="2" customWidth="1"/>
    <col min="12552" max="12552" width="7.19921875" style="2" customWidth="1"/>
    <col min="12553" max="12553" width="3.796875" style="2" customWidth="1"/>
    <col min="12554" max="12554" width="1.796875" style="2" customWidth="1"/>
    <col min="12555" max="12555" width="4.5" style="2" customWidth="1"/>
    <col min="12556" max="12556" width="10.59765625" style="2" customWidth="1"/>
    <col min="12557" max="12557" width="2.19921875" style="2" customWidth="1"/>
    <col min="12558" max="12558" width="8" style="2" customWidth="1"/>
    <col min="12559" max="12559" width="2.19921875" style="2" customWidth="1"/>
    <col min="12560" max="12560" width="8" style="2" customWidth="1"/>
    <col min="12561" max="12561" width="5.3984375" style="2" customWidth="1"/>
    <col min="12562" max="12567" width="8.3984375" style="2" customWidth="1"/>
    <col min="12568" max="12802" width="8.09765625" style="2"/>
    <col min="12803" max="12803" width="5.296875" style="2" customWidth="1"/>
    <col min="12804" max="12804" width="22.8984375" style="2" bestFit="1" customWidth="1"/>
    <col min="12805" max="12805" width="2.5" style="2" customWidth="1"/>
    <col min="12806" max="12806" width="8.19921875" style="2" customWidth="1"/>
    <col min="12807" max="12807" width="2.09765625" style="2" customWidth="1"/>
    <col min="12808" max="12808" width="7.19921875" style="2" customWidth="1"/>
    <col min="12809" max="12809" width="3.796875" style="2" customWidth="1"/>
    <col min="12810" max="12810" width="1.796875" style="2" customWidth="1"/>
    <col min="12811" max="12811" width="4.5" style="2" customWidth="1"/>
    <col min="12812" max="12812" width="10.59765625" style="2" customWidth="1"/>
    <col min="12813" max="12813" width="2.19921875" style="2" customWidth="1"/>
    <col min="12814" max="12814" width="8" style="2" customWidth="1"/>
    <col min="12815" max="12815" width="2.19921875" style="2" customWidth="1"/>
    <col min="12816" max="12816" width="8" style="2" customWidth="1"/>
    <col min="12817" max="12817" width="5.3984375" style="2" customWidth="1"/>
    <col min="12818" max="12823" width="8.3984375" style="2" customWidth="1"/>
    <col min="12824" max="13058" width="8.09765625" style="2"/>
    <col min="13059" max="13059" width="5.296875" style="2" customWidth="1"/>
    <col min="13060" max="13060" width="22.8984375" style="2" bestFit="1" customWidth="1"/>
    <col min="13061" max="13061" width="2.5" style="2" customWidth="1"/>
    <col min="13062" max="13062" width="8.19921875" style="2" customWidth="1"/>
    <col min="13063" max="13063" width="2.09765625" style="2" customWidth="1"/>
    <col min="13064" max="13064" width="7.19921875" style="2" customWidth="1"/>
    <col min="13065" max="13065" width="3.796875" style="2" customWidth="1"/>
    <col min="13066" max="13066" width="1.796875" style="2" customWidth="1"/>
    <col min="13067" max="13067" width="4.5" style="2" customWidth="1"/>
    <col min="13068" max="13068" width="10.59765625" style="2" customWidth="1"/>
    <col min="13069" max="13069" width="2.19921875" style="2" customWidth="1"/>
    <col min="13070" max="13070" width="8" style="2" customWidth="1"/>
    <col min="13071" max="13071" width="2.19921875" style="2" customWidth="1"/>
    <col min="13072" max="13072" width="8" style="2" customWidth="1"/>
    <col min="13073" max="13073" width="5.3984375" style="2" customWidth="1"/>
    <col min="13074" max="13079" width="8.3984375" style="2" customWidth="1"/>
    <col min="13080" max="13314" width="8.09765625" style="2"/>
    <col min="13315" max="13315" width="5.296875" style="2" customWidth="1"/>
    <col min="13316" max="13316" width="22.8984375" style="2" bestFit="1" customWidth="1"/>
    <col min="13317" max="13317" width="2.5" style="2" customWidth="1"/>
    <col min="13318" max="13318" width="8.19921875" style="2" customWidth="1"/>
    <col min="13319" max="13319" width="2.09765625" style="2" customWidth="1"/>
    <col min="13320" max="13320" width="7.19921875" style="2" customWidth="1"/>
    <col min="13321" max="13321" width="3.796875" style="2" customWidth="1"/>
    <col min="13322" max="13322" width="1.796875" style="2" customWidth="1"/>
    <col min="13323" max="13323" width="4.5" style="2" customWidth="1"/>
    <col min="13324" max="13324" width="10.59765625" style="2" customWidth="1"/>
    <col min="13325" max="13325" width="2.19921875" style="2" customWidth="1"/>
    <col min="13326" max="13326" width="8" style="2" customWidth="1"/>
    <col min="13327" max="13327" width="2.19921875" style="2" customWidth="1"/>
    <col min="13328" max="13328" width="8" style="2" customWidth="1"/>
    <col min="13329" max="13329" width="5.3984375" style="2" customWidth="1"/>
    <col min="13330" max="13335" width="8.3984375" style="2" customWidth="1"/>
    <col min="13336" max="13570" width="8.09765625" style="2"/>
    <col min="13571" max="13571" width="5.296875" style="2" customWidth="1"/>
    <col min="13572" max="13572" width="22.8984375" style="2" bestFit="1" customWidth="1"/>
    <col min="13573" max="13573" width="2.5" style="2" customWidth="1"/>
    <col min="13574" max="13574" width="8.19921875" style="2" customWidth="1"/>
    <col min="13575" max="13575" width="2.09765625" style="2" customWidth="1"/>
    <col min="13576" max="13576" width="7.19921875" style="2" customWidth="1"/>
    <col min="13577" max="13577" width="3.796875" style="2" customWidth="1"/>
    <col min="13578" max="13578" width="1.796875" style="2" customWidth="1"/>
    <col min="13579" max="13579" width="4.5" style="2" customWidth="1"/>
    <col min="13580" max="13580" width="10.59765625" style="2" customWidth="1"/>
    <col min="13581" max="13581" width="2.19921875" style="2" customWidth="1"/>
    <col min="13582" max="13582" width="8" style="2" customWidth="1"/>
    <col min="13583" max="13583" width="2.19921875" style="2" customWidth="1"/>
    <col min="13584" max="13584" width="8" style="2" customWidth="1"/>
    <col min="13585" max="13585" width="5.3984375" style="2" customWidth="1"/>
    <col min="13586" max="13591" width="8.3984375" style="2" customWidth="1"/>
    <col min="13592" max="13826" width="8.09765625" style="2"/>
    <col min="13827" max="13827" width="5.296875" style="2" customWidth="1"/>
    <col min="13828" max="13828" width="22.8984375" style="2" bestFit="1" customWidth="1"/>
    <col min="13829" max="13829" width="2.5" style="2" customWidth="1"/>
    <col min="13830" max="13830" width="8.19921875" style="2" customWidth="1"/>
    <col min="13831" max="13831" width="2.09765625" style="2" customWidth="1"/>
    <col min="13832" max="13832" width="7.19921875" style="2" customWidth="1"/>
    <col min="13833" max="13833" width="3.796875" style="2" customWidth="1"/>
    <col min="13834" max="13834" width="1.796875" style="2" customWidth="1"/>
    <col min="13835" max="13835" width="4.5" style="2" customWidth="1"/>
    <col min="13836" max="13836" width="10.59765625" style="2" customWidth="1"/>
    <col min="13837" max="13837" width="2.19921875" style="2" customWidth="1"/>
    <col min="13838" max="13838" width="8" style="2" customWidth="1"/>
    <col min="13839" max="13839" width="2.19921875" style="2" customWidth="1"/>
    <col min="13840" max="13840" width="8" style="2" customWidth="1"/>
    <col min="13841" max="13841" width="5.3984375" style="2" customWidth="1"/>
    <col min="13842" max="13847" width="8.3984375" style="2" customWidth="1"/>
    <col min="13848" max="14082" width="8.09765625" style="2"/>
    <col min="14083" max="14083" width="5.296875" style="2" customWidth="1"/>
    <col min="14084" max="14084" width="22.8984375" style="2" bestFit="1" customWidth="1"/>
    <col min="14085" max="14085" width="2.5" style="2" customWidth="1"/>
    <col min="14086" max="14086" width="8.19921875" style="2" customWidth="1"/>
    <col min="14087" max="14087" width="2.09765625" style="2" customWidth="1"/>
    <col min="14088" max="14088" width="7.19921875" style="2" customWidth="1"/>
    <col min="14089" max="14089" width="3.796875" style="2" customWidth="1"/>
    <col min="14090" max="14090" width="1.796875" style="2" customWidth="1"/>
    <col min="14091" max="14091" width="4.5" style="2" customWidth="1"/>
    <col min="14092" max="14092" width="10.59765625" style="2" customWidth="1"/>
    <col min="14093" max="14093" width="2.19921875" style="2" customWidth="1"/>
    <col min="14094" max="14094" width="8" style="2" customWidth="1"/>
    <col min="14095" max="14095" width="2.19921875" style="2" customWidth="1"/>
    <col min="14096" max="14096" width="8" style="2" customWidth="1"/>
    <col min="14097" max="14097" width="5.3984375" style="2" customWidth="1"/>
    <col min="14098" max="14103" width="8.3984375" style="2" customWidth="1"/>
    <col min="14104" max="14338" width="8.09765625" style="2"/>
    <col min="14339" max="14339" width="5.296875" style="2" customWidth="1"/>
    <col min="14340" max="14340" width="22.8984375" style="2" bestFit="1" customWidth="1"/>
    <col min="14341" max="14341" width="2.5" style="2" customWidth="1"/>
    <col min="14342" max="14342" width="8.19921875" style="2" customWidth="1"/>
    <col min="14343" max="14343" width="2.09765625" style="2" customWidth="1"/>
    <col min="14344" max="14344" width="7.19921875" style="2" customWidth="1"/>
    <col min="14345" max="14345" width="3.796875" style="2" customWidth="1"/>
    <col min="14346" max="14346" width="1.796875" style="2" customWidth="1"/>
    <col min="14347" max="14347" width="4.5" style="2" customWidth="1"/>
    <col min="14348" max="14348" width="10.59765625" style="2" customWidth="1"/>
    <col min="14349" max="14349" width="2.19921875" style="2" customWidth="1"/>
    <col min="14350" max="14350" width="8" style="2" customWidth="1"/>
    <col min="14351" max="14351" width="2.19921875" style="2" customWidth="1"/>
    <col min="14352" max="14352" width="8" style="2" customWidth="1"/>
    <col min="14353" max="14353" width="5.3984375" style="2" customWidth="1"/>
    <col min="14354" max="14359" width="8.3984375" style="2" customWidth="1"/>
    <col min="14360" max="14594" width="8.09765625" style="2"/>
    <col min="14595" max="14595" width="5.296875" style="2" customWidth="1"/>
    <col min="14596" max="14596" width="22.8984375" style="2" bestFit="1" customWidth="1"/>
    <col min="14597" max="14597" width="2.5" style="2" customWidth="1"/>
    <col min="14598" max="14598" width="8.19921875" style="2" customWidth="1"/>
    <col min="14599" max="14599" width="2.09765625" style="2" customWidth="1"/>
    <col min="14600" max="14600" width="7.19921875" style="2" customWidth="1"/>
    <col min="14601" max="14601" width="3.796875" style="2" customWidth="1"/>
    <col min="14602" max="14602" width="1.796875" style="2" customWidth="1"/>
    <col min="14603" max="14603" width="4.5" style="2" customWidth="1"/>
    <col min="14604" max="14604" width="10.59765625" style="2" customWidth="1"/>
    <col min="14605" max="14605" width="2.19921875" style="2" customWidth="1"/>
    <col min="14606" max="14606" width="8" style="2" customWidth="1"/>
    <col min="14607" max="14607" width="2.19921875" style="2" customWidth="1"/>
    <col min="14608" max="14608" width="8" style="2" customWidth="1"/>
    <col min="14609" max="14609" width="5.3984375" style="2" customWidth="1"/>
    <col min="14610" max="14615" width="8.3984375" style="2" customWidth="1"/>
    <col min="14616" max="14850" width="8.09765625" style="2"/>
    <col min="14851" max="14851" width="5.296875" style="2" customWidth="1"/>
    <col min="14852" max="14852" width="22.8984375" style="2" bestFit="1" customWidth="1"/>
    <col min="14853" max="14853" width="2.5" style="2" customWidth="1"/>
    <col min="14854" max="14854" width="8.19921875" style="2" customWidth="1"/>
    <col min="14855" max="14855" width="2.09765625" style="2" customWidth="1"/>
    <col min="14856" max="14856" width="7.19921875" style="2" customWidth="1"/>
    <col min="14857" max="14857" width="3.796875" style="2" customWidth="1"/>
    <col min="14858" max="14858" width="1.796875" style="2" customWidth="1"/>
    <col min="14859" max="14859" width="4.5" style="2" customWidth="1"/>
    <col min="14860" max="14860" width="10.59765625" style="2" customWidth="1"/>
    <col min="14861" max="14861" width="2.19921875" style="2" customWidth="1"/>
    <col min="14862" max="14862" width="8" style="2" customWidth="1"/>
    <col min="14863" max="14863" width="2.19921875" style="2" customWidth="1"/>
    <col min="14864" max="14864" width="8" style="2" customWidth="1"/>
    <col min="14865" max="14865" width="5.3984375" style="2" customWidth="1"/>
    <col min="14866" max="14871" width="8.3984375" style="2" customWidth="1"/>
    <col min="14872" max="15106" width="8.09765625" style="2"/>
    <col min="15107" max="15107" width="5.296875" style="2" customWidth="1"/>
    <col min="15108" max="15108" width="22.8984375" style="2" bestFit="1" customWidth="1"/>
    <col min="15109" max="15109" width="2.5" style="2" customWidth="1"/>
    <col min="15110" max="15110" width="8.19921875" style="2" customWidth="1"/>
    <col min="15111" max="15111" width="2.09765625" style="2" customWidth="1"/>
    <col min="15112" max="15112" width="7.19921875" style="2" customWidth="1"/>
    <col min="15113" max="15113" width="3.796875" style="2" customWidth="1"/>
    <col min="15114" max="15114" width="1.796875" style="2" customWidth="1"/>
    <col min="15115" max="15115" width="4.5" style="2" customWidth="1"/>
    <col min="15116" max="15116" width="10.59765625" style="2" customWidth="1"/>
    <col min="15117" max="15117" width="2.19921875" style="2" customWidth="1"/>
    <col min="15118" max="15118" width="8" style="2" customWidth="1"/>
    <col min="15119" max="15119" width="2.19921875" style="2" customWidth="1"/>
    <col min="15120" max="15120" width="8" style="2" customWidth="1"/>
    <col min="15121" max="15121" width="5.3984375" style="2" customWidth="1"/>
    <col min="15122" max="15127" width="8.3984375" style="2" customWidth="1"/>
    <col min="15128" max="15362" width="8.09765625" style="2"/>
    <col min="15363" max="15363" width="5.296875" style="2" customWidth="1"/>
    <col min="15364" max="15364" width="22.8984375" style="2" bestFit="1" customWidth="1"/>
    <col min="15365" max="15365" width="2.5" style="2" customWidth="1"/>
    <col min="15366" max="15366" width="8.19921875" style="2" customWidth="1"/>
    <col min="15367" max="15367" width="2.09765625" style="2" customWidth="1"/>
    <col min="15368" max="15368" width="7.19921875" style="2" customWidth="1"/>
    <col min="15369" max="15369" width="3.796875" style="2" customWidth="1"/>
    <col min="15370" max="15370" width="1.796875" style="2" customWidth="1"/>
    <col min="15371" max="15371" width="4.5" style="2" customWidth="1"/>
    <col min="15372" max="15372" width="10.59765625" style="2" customWidth="1"/>
    <col min="15373" max="15373" width="2.19921875" style="2" customWidth="1"/>
    <col min="15374" max="15374" width="8" style="2" customWidth="1"/>
    <col min="15375" max="15375" width="2.19921875" style="2" customWidth="1"/>
    <col min="15376" max="15376" width="8" style="2" customWidth="1"/>
    <col min="15377" max="15377" width="5.3984375" style="2" customWidth="1"/>
    <col min="15378" max="15383" width="8.3984375" style="2" customWidth="1"/>
    <col min="15384" max="15618" width="8.09765625" style="2"/>
    <col min="15619" max="15619" width="5.296875" style="2" customWidth="1"/>
    <col min="15620" max="15620" width="22.8984375" style="2" bestFit="1" customWidth="1"/>
    <col min="15621" max="15621" width="2.5" style="2" customWidth="1"/>
    <col min="15622" max="15622" width="8.19921875" style="2" customWidth="1"/>
    <col min="15623" max="15623" width="2.09765625" style="2" customWidth="1"/>
    <col min="15624" max="15624" width="7.19921875" style="2" customWidth="1"/>
    <col min="15625" max="15625" width="3.796875" style="2" customWidth="1"/>
    <col min="15626" max="15626" width="1.796875" style="2" customWidth="1"/>
    <col min="15627" max="15627" width="4.5" style="2" customWidth="1"/>
    <col min="15628" max="15628" width="10.59765625" style="2" customWidth="1"/>
    <col min="15629" max="15629" width="2.19921875" style="2" customWidth="1"/>
    <col min="15630" max="15630" width="8" style="2" customWidth="1"/>
    <col min="15631" max="15631" width="2.19921875" style="2" customWidth="1"/>
    <col min="15632" max="15632" width="8" style="2" customWidth="1"/>
    <col min="15633" max="15633" width="5.3984375" style="2" customWidth="1"/>
    <col min="15634" max="15639" width="8.3984375" style="2" customWidth="1"/>
    <col min="15640" max="15874" width="8.09765625" style="2"/>
    <col min="15875" max="15875" width="5.296875" style="2" customWidth="1"/>
    <col min="15876" max="15876" width="22.8984375" style="2" bestFit="1" customWidth="1"/>
    <col min="15877" max="15877" width="2.5" style="2" customWidth="1"/>
    <col min="15878" max="15878" width="8.19921875" style="2" customWidth="1"/>
    <col min="15879" max="15879" width="2.09765625" style="2" customWidth="1"/>
    <col min="15880" max="15880" width="7.19921875" style="2" customWidth="1"/>
    <col min="15881" max="15881" width="3.796875" style="2" customWidth="1"/>
    <col min="15882" max="15882" width="1.796875" style="2" customWidth="1"/>
    <col min="15883" max="15883" width="4.5" style="2" customWidth="1"/>
    <col min="15884" max="15884" width="10.59765625" style="2" customWidth="1"/>
    <col min="15885" max="15885" width="2.19921875" style="2" customWidth="1"/>
    <col min="15886" max="15886" width="8" style="2" customWidth="1"/>
    <col min="15887" max="15887" width="2.19921875" style="2" customWidth="1"/>
    <col min="15888" max="15888" width="8" style="2" customWidth="1"/>
    <col min="15889" max="15889" width="5.3984375" style="2" customWidth="1"/>
    <col min="15890" max="15895" width="8.3984375" style="2" customWidth="1"/>
    <col min="15896" max="16130" width="8.09765625" style="2"/>
    <col min="16131" max="16131" width="5.296875" style="2" customWidth="1"/>
    <col min="16132" max="16132" width="22.8984375" style="2" bestFit="1" customWidth="1"/>
    <col min="16133" max="16133" width="2.5" style="2" customWidth="1"/>
    <col min="16134" max="16134" width="8.19921875" style="2" customWidth="1"/>
    <col min="16135" max="16135" width="2.09765625" style="2" customWidth="1"/>
    <col min="16136" max="16136" width="7.19921875" style="2" customWidth="1"/>
    <col min="16137" max="16137" width="3.796875" style="2" customWidth="1"/>
    <col min="16138" max="16138" width="1.796875" style="2" customWidth="1"/>
    <col min="16139" max="16139" width="4.5" style="2" customWidth="1"/>
    <col min="16140" max="16140" width="10.59765625" style="2" customWidth="1"/>
    <col min="16141" max="16141" width="2.19921875" style="2" customWidth="1"/>
    <col min="16142" max="16142" width="8" style="2" customWidth="1"/>
    <col min="16143" max="16143" width="2.19921875" style="2" customWidth="1"/>
    <col min="16144" max="16144" width="8" style="2" customWidth="1"/>
    <col min="16145" max="16145" width="5.3984375" style="2" customWidth="1"/>
    <col min="16146" max="16151" width="8.3984375" style="2" customWidth="1"/>
    <col min="16152" max="16384" width="8.09765625" style="2"/>
  </cols>
  <sheetData>
    <row r="1" spans="1:20" ht="27" customHeight="1" x14ac:dyDescent="0.45">
      <c r="A1" s="953" t="s">
        <v>97</v>
      </c>
      <c r="B1" s="954"/>
      <c r="C1" s="954"/>
      <c r="D1" s="954"/>
      <c r="E1" s="954"/>
      <c r="F1" s="954"/>
      <c r="H1" s="920" t="s">
        <v>17</v>
      </c>
      <c r="I1" s="920"/>
      <c r="J1" s="921"/>
      <c r="K1" s="921"/>
      <c r="L1" s="921"/>
      <c r="M1" s="921"/>
      <c r="N1" s="921"/>
      <c r="O1" s="921"/>
      <c r="P1" s="921"/>
      <c r="Q1" s="921"/>
    </row>
    <row r="2" spans="1:20" ht="27" customHeight="1" x14ac:dyDescent="0.45">
      <c r="A2" s="954"/>
      <c r="B2" s="954"/>
      <c r="C2" s="954"/>
      <c r="D2" s="954"/>
      <c r="E2" s="954"/>
      <c r="F2" s="954"/>
      <c r="H2" s="920" t="s">
        <v>18</v>
      </c>
      <c r="I2" s="920"/>
      <c r="J2" s="922"/>
      <c r="K2" s="922"/>
      <c r="L2" s="922"/>
      <c r="M2" s="922"/>
      <c r="N2" s="922"/>
      <c r="O2" s="922"/>
      <c r="P2" s="922"/>
      <c r="Q2" s="922"/>
    </row>
    <row r="3" spans="1:20" ht="51" customHeight="1" x14ac:dyDescent="0.45">
      <c r="A3" s="917" t="s">
        <v>98</v>
      </c>
      <c r="B3" s="917"/>
      <c r="C3" s="917"/>
      <c r="D3" s="917"/>
      <c r="E3" s="917"/>
      <c r="F3" s="917"/>
      <c r="G3" s="917"/>
      <c r="H3" s="917"/>
      <c r="I3" s="917"/>
      <c r="J3" s="917"/>
      <c r="K3" s="917"/>
      <c r="L3" s="917"/>
      <c r="M3" s="917"/>
      <c r="N3" s="917"/>
      <c r="O3" s="917"/>
      <c r="P3" s="917"/>
      <c r="Q3" s="917"/>
      <c r="R3" s="66"/>
      <c r="S3" s="66"/>
      <c r="T3" s="66"/>
    </row>
    <row r="4" spans="1:20" ht="192" customHeight="1" x14ac:dyDescent="0.45">
      <c r="A4" s="67"/>
      <c r="B4" s="67"/>
      <c r="C4" s="67"/>
      <c r="D4" s="67"/>
      <c r="E4" s="67"/>
      <c r="F4" s="67"/>
      <c r="G4" s="67"/>
      <c r="H4" s="67"/>
      <c r="I4" s="67"/>
      <c r="J4" s="67"/>
      <c r="K4" s="67"/>
      <c r="L4" s="67"/>
      <c r="M4" s="67"/>
      <c r="N4" s="67"/>
      <c r="O4" s="67"/>
      <c r="P4" s="67"/>
      <c r="Q4" s="67"/>
      <c r="R4" s="66"/>
      <c r="S4" s="66"/>
      <c r="T4" s="66"/>
    </row>
    <row r="5" spans="1:20" ht="6" customHeight="1" x14ac:dyDescent="0.45">
      <c r="A5" s="67"/>
      <c r="B5" s="67"/>
      <c r="C5" s="67"/>
      <c r="D5" s="67"/>
      <c r="E5" s="67"/>
      <c r="F5" s="67"/>
      <c r="G5" s="67"/>
      <c r="H5" s="67"/>
      <c r="I5" s="67"/>
      <c r="J5" s="67"/>
      <c r="K5" s="67"/>
      <c r="L5" s="67"/>
      <c r="M5" s="67"/>
      <c r="N5" s="67"/>
      <c r="O5" s="67"/>
      <c r="P5" s="67"/>
      <c r="Q5" s="67"/>
      <c r="R5" s="66"/>
      <c r="S5" s="66"/>
      <c r="T5" s="66"/>
    </row>
    <row r="6" spans="1:20" ht="17.399999999999999" customHeight="1" x14ac:dyDescent="0.15">
      <c r="A6" s="955"/>
      <c r="B6" s="955"/>
      <c r="C6" s="955"/>
      <c r="D6" s="955"/>
      <c r="E6" s="955"/>
      <c r="F6" s="955"/>
      <c r="G6" s="955"/>
      <c r="H6" s="955"/>
      <c r="I6" s="955"/>
      <c r="J6" s="3"/>
      <c r="L6" s="4"/>
      <c r="M6" s="4"/>
      <c r="N6" s="5"/>
      <c r="O6" s="4"/>
      <c r="P6" s="5"/>
      <c r="Q6" s="5"/>
      <c r="R6" s="5"/>
      <c r="S6" s="5"/>
    </row>
    <row r="7" spans="1:20" ht="6" customHeight="1" x14ac:dyDescent="0.45">
      <c r="A7" s="68"/>
      <c r="B7" s="68"/>
      <c r="C7" s="68"/>
      <c r="D7" s="66"/>
      <c r="E7" s="69"/>
      <c r="F7" s="956"/>
      <c r="G7" s="956"/>
      <c r="H7" s="956"/>
      <c r="I7" s="956"/>
    </row>
    <row r="8" spans="1:20" ht="48" customHeight="1" thickBot="1" x14ac:dyDescent="0.5">
      <c r="A8" s="925" t="s">
        <v>99</v>
      </c>
      <c r="B8" s="925"/>
      <c r="C8" s="925"/>
      <c r="D8" s="925"/>
      <c r="E8" s="925"/>
      <c r="F8" s="925"/>
      <c r="G8" s="925"/>
      <c r="H8" s="925"/>
      <c r="I8" s="925"/>
      <c r="K8" s="926" t="s">
        <v>21</v>
      </c>
      <c r="L8" s="926"/>
      <c r="M8" s="926"/>
      <c r="N8" s="926"/>
      <c r="O8" s="926"/>
      <c r="P8" s="926"/>
      <c r="T8" s="44"/>
    </row>
    <row r="9" spans="1:20" ht="16.8" customHeight="1" thickBot="1" x14ac:dyDescent="0.5">
      <c r="A9" s="957" t="s">
        <v>22</v>
      </c>
      <c r="B9" s="930" t="s">
        <v>23</v>
      </c>
      <c r="C9" s="931"/>
      <c r="D9" s="70" t="s">
        <v>100</v>
      </c>
      <c r="E9" s="13" t="s">
        <v>25</v>
      </c>
      <c r="F9" s="14" t="s">
        <v>26</v>
      </c>
      <c r="G9" s="14"/>
      <c r="H9" s="15"/>
      <c r="I9" s="16" t="s">
        <v>27</v>
      </c>
      <c r="K9" s="17"/>
      <c r="L9" s="934"/>
      <c r="M9" s="936" t="s">
        <v>28</v>
      </c>
      <c r="N9" s="937"/>
      <c r="O9" s="937"/>
      <c r="P9" s="938"/>
      <c r="S9" s="71"/>
    </row>
    <row r="10" spans="1:20" ht="16.8" customHeight="1" thickTop="1" thickBot="1" x14ac:dyDescent="0.5">
      <c r="A10" s="958"/>
      <c r="B10" s="932"/>
      <c r="C10" s="933"/>
      <c r="D10" s="72" t="s">
        <v>29</v>
      </c>
      <c r="F10" s="18" t="s">
        <v>101</v>
      </c>
      <c r="G10" s="18" t="s">
        <v>31</v>
      </c>
      <c r="H10" s="19" t="str">
        <f>IFERROR(ROUNDDOWN(H9/B11,1),"")</f>
        <v/>
      </c>
      <c r="I10" s="20" t="s">
        <v>32</v>
      </c>
      <c r="K10" s="21"/>
      <c r="L10" s="935"/>
      <c r="M10" s="960" t="s">
        <v>102</v>
      </c>
      <c r="N10" s="961"/>
      <c r="O10" s="962" t="s">
        <v>103</v>
      </c>
      <c r="P10" s="963"/>
      <c r="S10" s="71"/>
    </row>
    <row r="11" spans="1:20" ht="16.8" customHeight="1" thickTop="1" thickBot="1" x14ac:dyDescent="0.5">
      <c r="A11" s="958"/>
      <c r="B11" s="964"/>
      <c r="C11" s="945" t="s">
        <v>35</v>
      </c>
      <c r="D11" s="73" t="s">
        <v>104</v>
      </c>
      <c r="E11" s="17" t="s">
        <v>25</v>
      </c>
      <c r="F11" s="18" t="s">
        <v>37</v>
      </c>
      <c r="G11" s="18"/>
      <c r="H11" s="15"/>
      <c r="I11" s="23" t="s">
        <v>27</v>
      </c>
      <c r="L11" s="24" t="s">
        <v>38</v>
      </c>
      <c r="M11" s="25" t="s">
        <v>31</v>
      </c>
      <c r="N11" s="26" t="str">
        <f>H10</f>
        <v/>
      </c>
      <c r="O11" s="25" t="s">
        <v>39</v>
      </c>
      <c r="P11" s="26" t="str">
        <f>H12</f>
        <v/>
      </c>
    </row>
    <row r="12" spans="1:20" ht="16.8" customHeight="1" thickTop="1" thickBot="1" x14ac:dyDescent="0.5">
      <c r="A12" s="959"/>
      <c r="B12" s="965"/>
      <c r="C12" s="946"/>
      <c r="D12" s="74" t="s">
        <v>29</v>
      </c>
      <c r="E12" s="27"/>
      <c r="F12" s="28" t="s">
        <v>56</v>
      </c>
      <c r="G12" s="18" t="s">
        <v>39</v>
      </c>
      <c r="H12" s="19" t="str">
        <f>IFERROR(ROUNDDOWN(H11/B11,1),"")</f>
        <v/>
      </c>
      <c r="I12" s="29" t="s">
        <v>32</v>
      </c>
      <c r="L12" s="24" t="s">
        <v>41</v>
      </c>
      <c r="M12" s="25" t="s">
        <v>42</v>
      </c>
      <c r="N12" s="26" t="str">
        <f>H14</f>
        <v/>
      </c>
      <c r="O12" s="25" t="s">
        <v>43</v>
      </c>
      <c r="P12" s="26" t="str">
        <f>H16</f>
        <v/>
      </c>
    </row>
    <row r="13" spans="1:20" ht="16.8" customHeight="1" thickBot="1" x14ac:dyDescent="0.5">
      <c r="A13" s="957" t="s">
        <v>44</v>
      </c>
      <c r="B13" s="930" t="s">
        <v>23</v>
      </c>
      <c r="C13" s="931"/>
      <c r="D13" s="70" t="s">
        <v>100</v>
      </c>
      <c r="E13" s="13" t="s">
        <v>25</v>
      </c>
      <c r="F13" s="14" t="s">
        <v>45</v>
      </c>
      <c r="G13" s="14"/>
      <c r="H13" s="15"/>
      <c r="I13" s="16" t="s">
        <v>27</v>
      </c>
      <c r="K13" s="30"/>
      <c r="L13" s="24" t="s">
        <v>46</v>
      </c>
      <c r="M13" s="25" t="s">
        <v>47</v>
      </c>
      <c r="N13" s="26" t="str">
        <f>H18</f>
        <v/>
      </c>
      <c r="O13" s="25" t="s">
        <v>48</v>
      </c>
      <c r="P13" s="26" t="str">
        <f>H20</f>
        <v/>
      </c>
      <c r="Q13" s="30"/>
      <c r="R13" s="30"/>
      <c r="S13" s="30"/>
      <c r="T13" s="30"/>
    </row>
    <row r="14" spans="1:20" ht="16.8" customHeight="1" thickTop="1" thickBot="1" x14ac:dyDescent="0.5">
      <c r="A14" s="958"/>
      <c r="B14" s="932"/>
      <c r="C14" s="933"/>
      <c r="D14" s="72" t="s">
        <v>29</v>
      </c>
      <c r="F14" s="18" t="s">
        <v>49</v>
      </c>
      <c r="G14" s="18" t="s">
        <v>42</v>
      </c>
      <c r="H14" s="19" t="str">
        <f>IFERROR(ROUNDDOWN(H13/B15,1),"")</f>
        <v/>
      </c>
      <c r="I14" s="20" t="s">
        <v>32</v>
      </c>
      <c r="K14" s="30"/>
      <c r="L14" s="24" t="s">
        <v>50</v>
      </c>
      <c r="M14" s="25" t="s">
        <v>51</v>
      </c>
      <c r="N14" s="26" t="str">
        <f>H22</f>
        <v/>
      </c>
      <c r="O14" s="25" t="s">
        <v>52</v>
      </c>
      <c r="P14" s="26" t="str">
        <f>H24</f>
        <v/>
      </c>
      <c r="Q14" s="30"/>
      <c r="R14" s="30"/>
      <c r="S14" s="30"/>
      <c r="T14" s="30"/>
    </row>
    <row r="15" spans="1:20" ht="16.8" customHeight="1" thickTop="1" thickBot="1" x14ac:dyDescent="0.5">
      <c r="A15" s="958"/>
      <c r="B15" s="964"/>
      <c r="C15" s="945" t="s">
        <v>35</v>
      </c>
      <c r="D15" s="73" t="s">
        <v>104</v>
      </c>
      <c r="E15" s="17" t="s">
        <v>25</v>
      </c>
      <c r="F15" s="18" t="s">
        <v>37</v>
      </c>
      <c r="G15" s="18"/>
      <c r="H15" s="15"/>
      <c r="I15" s="23" t="s">
        <v>27</v>
      </c>
      <c r="K15" s="30"/>
      <c r="L15" s="24" t="s">
        <v>53</v>
      </c>
      <c r="M15" s="25" t="s">
        <v>54</v>
      </c>
      <c r="N15" s="26" t="str">
        <f>H26</f>
        <v/>
      </c>
      <c r="O15" s="25" t="s">
        <v>55</v>
      </c>
      <c r="P15" s="26" t="str">
        <f>H28</f>
        <v/>
      </c>
      <c r="Q15" s="30"/>
      <c r="R15" s="30"/>
      <c r="S15" s="30"/>
      <c r="T15" s="30"/>
    </row>
    <row r="16" spans="1:20" ht="16.8" customHeight="1" thickTop="1" thickBot="1" x14ac:dyDescent="0.5">
      <c r="A16" s="959"/>
      <c r="B16" s="965"/>
      <c r="C16" s="946"/>
      <c r="D16" s="74" t="s">
        <v>29</v>
      </c>
      <c r="E16" s="27"/>
      <c r="F16" s="28" t="s">
        <v>56</v>
      </c>
      <c r="G16" s="18" t="s">
        <v>43</v>
      </c>
      <c r="H16" s="19" t="str">
        <f>IFERROR(ROUNDDOWN(H15/B15,1),"")</f>
        <v/>
      </c>
      <c r="I16" s="29" t="s">
        <v>32</v>
      </c>
      <c r="K16" s="30"/>
      <c r="L16" s="24" t="s">
        <v>57</v>
      </c>
      <c r="M16" s="25" t="s">
        <v>58</v>
      </c>
      <c r="N16" s="26" t="str">
        <f>H30</f>
        <v/>
      </c>
      <c r="O16" s="25" t="s">
        <v>59</v>
      </c>
      <c r="P16" s="26" t="str">
        <f>H32</f>
        <v/>
      </c>
      <c r="Q16" s="30"/>
      <c r="R16" s="30"/>
      <c r="S16" s="30"/>
      <c r="T16" s="30"/>
    </row>
    <row r="17" spans="1:20" ht="16.8" customHeight="1" thickBot="1" x14ac:dyDescent="0.5">
      <c r="A17" s="957" t="s">
        <v>46</v>
      </c>
      <c r="B17" s="930" t="s">
        <v>23</v>
      </c>
      <c r="C17" s="931"/>
      <c r="D17" s="70" t="s">
        <v>100</v>
      </c>
      <c r="E17" s="13" t="s">
        <v>25</v>
      </c>
      <c r="F17" s="14" t="s">
        <v>45</v>
      </c>
      <c r="G17" s="14"/>
      <c r="H17" s="15"/>
      <c r="I17" s="16" t="s">
        <v>27</v>
      </c>
      <c r="K17" s="30"/>
      <c r="L17" s="24" t="s">
        <v>60</v>
      </c>
      <c r="M17" s="25" t="s">
        <v>61</v>
      </c>
      <c r="N17" s="26" t="str">
        <f>H34</f>
        <v/>
      </c>
      <c r="O17" s="25" t="s">
        <v>62</v>
      </c>
      <c r="P17" s="26" t="str">
        <f>H36</f>
        <v/>
      </c>
      <c r="Q17" s="30"/>
      <c r="R17" s="30"/>
      <c r="S17" s="30"/>
      <c r="T17" s="30"/>
    </row>
    <row r="18" spans="1:20" ht="16.8" customHeight="1" thickTop="1" thickBot="1" x14ac:dyDescent="0.5">
      <c r="A18" s="958"/>
      <c r="B18" s="932"/>
      <c r="C18" s="933"/>
      <c r="D18" s="72" t="s">
        <v>29</v>
      </c>
      <c r="F18" s="18" t="s">
        <v>49</v>
      </c>
      <c r="G18" s="18" t="s">
        <v>47</v>
      </c>
      <c r="H18" s="19" t="str">
        <f>IFERROR(ROUNDDOWN(H17/B19,1),"")</f>
        <v/>
      </c>
      <c r="I18" s="20" t="s">
        <v>32</v>
      </c>
      <c r="K18" s="30"/>
      <c r="L18" s="24" t="s">
        <v>63</v>
      </c>
      <c r="M18" s="25" t="s">
        <v>64</v>
      </c>
      <c r="N18" s="26" t="str">
        <f>H38</f>
        <v/>
      </c>
      <c r="O18" s="25" t="s">
        <v>65</v>
      </c>
      <c r="P18" s="26" t="str">
        <f>H40</f>
        <v/>
      </c>
      <c r="Q18" s="30"/>
      <c r="R18" s="30"/>
      <c r="S18" s="30"/>
      <c r="T18" s="30"/>
    </row>
    <row r="19" spans="1:20" ht="16.8" customHeight="1" thickTop="1" thickBot="1" x14ac:dyDescent="0.5">
      <c r="A19" s="958"/>
      <c r="B19" s="964"/>
      <c r="C19" s="945" t="s">
        <v>35</v>
      </c>
      <c r="D19" s="73" t="s">
        <v>104</v>
      </c>
      <c r="E19" s="17" t="s">
        <v>25</v>
      </c>
      <c r="F19" s="18" t="s">
        <v>37</v>
      </c>
      <c r="G19" s="18"/>
      <c r="H19" s="15"/>
      <c r="I19" s="23" t="s">
        <v>27</v>
      </c>
      <c r="K19" s="30"/>
      <c r="L19" s="24" t="s">
        <v>66</v>
      </c>
      <c r="M19" s="25" t="s">
        <v>67</v>
      </c>
      <c r="N19" s="26" t="str">
        <f>H42</f>
        <v/>
      </c>
      <c r="O19" s="25" t="s">
        <v>68</v>
      </c>
      <c r="P19" s="26" t="str">
        <f>H44</f>
        <v/>
      </c>
      <c r="Q19" s="30"/>
      <c r="R19" s="30"/>
      <c r="S19" s="30"/>
      <c r="T19" s="30"/>
    </row>
    <row r="20" spans="1:20" ht="16.8" customHeight="1" thickTop="1" thickBot="1" x14ac:dyDescent="0.5">
      <c r="A20" s="959"/>
      <c r="B20" s="965"/>
      <c r="C20" s="946"/>
      <c r="D20" s="74" t="s">
        <v>29</v>
      </c>
      <c r="E20" s="27"/>
      <c r="F20" s="28" t="s">
        <v>56</v>
      </c>
      <c r="G20" s="18" t="s">
        <v>48</v>
      </c>
      <c r="H20" s="19" t="str">
        <f>IFERROR(ROUNDDOWN(H19/B19,1),"")</f>
        <v/>
      </c>
      <c r="I20" s="29" t="s">
        <v>32</v>
      </c>
      <c r="K20" s="30"/>
      <c r="L20" s="24" t="s">
        <v>69</v>
      </c>
      <c r="M20" s="25" t="s">
        <v>70</v>
      </c>
      <c r="N20" s="26" t="str">
        <f>H46</f>
        <v/>
      </c>
      <c r="O20" s="25" t="s">
        <v>71</v>
      </c>
      <c r="P20" s="26" t="str">
        <f>H48</f>
        <v/>
      </c>
      <c r="Q20" s="30"/>
      <c r="R20" s="30"/>
      <c r="S20" s="30"/>
      <c r="T20" s="30"/>
    </row>
    <row r="21" spans="1:20" ht="16.8" customHeight="1" thickBot="1" x14ac:dyDescent="0.5">
      <c r="A21" s="957" t="s">
        <v>72</v>
      </c>
      <c r="B21" s="930" t="s">
        <v>23</v>
      </c>
      <c r="C21" s="931"/>
      <c r="D21" s="70" t="s">
        <v>100</v>
      </c>
      <c r="E21" s="13" t="s">
        <v>25</v>
      </c>
      <c r="F21" s="14" t="s">
        <v>45</v>
      </c>
      <c r="G21" s="14"/>
      <c r="H21" s="15"/>
      <c r="I21" s="16" t="s">
        <v>27</v>
      </c>
      <c r="K21" s="30"/>
      <c r="L21" s="24" t="s">
        <v>73</v>
      </c>
      <c r="M21" s="32" t="s">
        <v>74</v>
      </c>
      <c r="N21" s="33" t="str">
        <f>H50</f>
        <v/>
      </c>
      <c r="O21" s="32" t="s">
        <v>75</v>
      </c>
      <c r="P21" s="33" t="str">
        <f>H52</f>
        <v/>
      </c>
      <c r="Q21" s="30"/>
      <c r="R21" s="30"/>
      <c r="S21" s="30"/>
      <c r="T21" s="30"/>
    </row>
    <row r="22" spans="1:20" ht="16.8" customHeight="1" thickTop="1" thickBot="1" x14ac:dyDescent="0.5">
      <c r="A22" s="958"/>
      <c r="B22" s="932"/>
      <c r="C22" s="933"/>
      <c r="D22" s="72" t="s">
        <v>29</v>
      </c>
      <c r="F22" s="18" t="s">
        <v>49</v>
      </c>
      <c r="G22" s="18" t="s">
        <v>51</v>
      </c>
      <c r="H22" s="19" t="str">
        <f>IFERROR(ROUNDDOWN(H21/B23,1),"")</f>
        <v/>
      </c>
      <c r="I22" s="20" t="s">
        <v>32</v>
      </c>
      <c r="K22" s="30"/>
      <c r="L22" s="34" t="s">
        <v>76</v>
      </c>
      <c r="M22" s="35" t="s">
        <v>77</v>
      </c>
      <c r="N22" s="36" t="str">
        <f>IF(SUM(N11:N21)=0,"",SUM(N11:N21))</f>
        <v/>
      </c>
      <c r="O22" s="35" t="s">
        <v>78</v>
      </c>
      <c r="P22" s="36" t="str">
        <f>IF(SUM(P11:P21)=0,"",SUM(P11:P21))</f>
        <v/>
      </c>
      <c r="Q22" s="30"/>
      <c r="R22" s="30"/>
      <c r="S22" s="30"/>
      <c r="T22" s="30"/>
    </row>
    <row r="23" spans="1:20" ht="16.8" customHeight="1" thickTop="1" thickBot="1" x14ac:dyDescent="0.5">
      <c r="A23" s="958"/>
      <c r="B23" s="964"/>
      <c r="C23" s="945" t="s">
        <v>35</v>
      </c>
      <c r="D23" s="73" t="s">
        <v>104</v>
      </c>
      <c r="E23" s="17" t="s">
        <v>25</v>
      </c>
      <c r="F23" s="18" t="s">
        <v>37</v>
      </c>
      <c r="G23" s="18"/>
      <c r="H23" s="15"/>
      <c r="I23" s="23" t="s">
        <v>27</v>
      </c>
      <c r="K23" s="30"/>
      <c r="L23" s="37"/>
      <c r="M23" s="37"/>
      <c r="N23" s="30"/>
      <c r="O23" s="37"/>
      <c r="P23" s="30"/>
      <c r="Q23" s="30"/>
      <c r="R23" s="30"/>
      <c r="S23" s="30"/>
      <c r="T23" s="30"/>
    </row>
    <row r="24" spans="1:20" ht="16.8" customHeight="1" thickTop="1" thickBot="1" x14ac:dyDescent="0.5">
      <c r="A24" s="959"/>
      <c r="B24" s="965"/>
      <c r="C24" s="946"/>
      <c r="D24" s="74" t="s">
        <v>29</v>
      </c>
      <c r="E24" s="27"/>
      <c r="F24" s="28" t="s">
        <v>56</v>
      </c>
      <c r="G24" s="18" t="s">
        <v>52</v>
      </c>
      <c r="H24" s="19" t="str">
        <f>IFERROR(ROUNDDOWN(H23/B23,1),"")</f>
        <v/>
      </c>
      <c r="I24" s="29" t="s">
        <v>32</v>
      </c>
      <c r="K24" s="30"/>
      <c r="L24" s="2"/>
      <c r="M24" s="948" t="s">
        <v>79</v>
      </c>
      <c r="N24" s="948"/>
      <c r="O24" s="947" t="s">
        <v>80</v>
      </c>
      <c r="P24" s="947"/>
      <c r="Q24" s="2"/>
      <c r="R24" s="2"/>
      <c r="S24" s="2"/>
      <c r="T24" s="30"/>
    </row>
    <row r="25" spans="1:20" ht="16.8" customHeight="1" thickBot="1" x14ac:dyDescent="0.5">
      <c r="A25" s="957" t="s">
        <v>81</v>
      </c>
      <c r="B25" s="930" t="s">
        <v>23</v>
      </c>
      <c r="C25" s="931"/>
      <c r="D25" s="70" t="s">
        <v>100</v>
      </c>
      <c r="E25" s="13" t="s">
        <v>25</v>
      </c>
      <c r="F25" s="14" t="s">
        <v>45</v>
      </c>
      <c r="G25" s="14"/>
      <c r="H25" s="15"/>
      <c r="I25" s="16" t="s">
        <v>27</v>
      </c>
      <c r="K25" s="30"/>
      <c r="L25" s="2"/>
      <c r="M25" s="2"/>
      <c r="N25" s="2"/>
      <c r="O25" s="2"/>
      <c r="P25" s="2"/>
      <c r="Q25" s="2"/>
      <c r="R25" s="2"/>
      <c r="S25" s="2"/>
      <c r="T25" s="30"/>
    </row>
    <row r="26" spans="1:20" ht="16.8" customHeight="1" thickTop="1" thickBot="1" x14ac:dyDescent="0.5">
      <c r="A26" s="958"/>
      <c r="B26" s="932"/>
      <c r="C26" s="933"/>
      <c r="D26" s="72" t="s">
        <v>29</v>
      </c>
      <c r="F26" s="18" t="s">
        <v>49</v>
      </c>
      <c r="G26" s="18" t="s">
        <v>54</v>
      </c>
      <c r="H26" s="19" t="str">
        <f>IFERROR(ROUNDDOWN(H25/B27,1),"")</f>
        <v/>
      </c>
      <c r="I26" s="20" t="s">
        <v>32</v>
      </c>
      <c r="L26" s="38" t="s">
        <v>82</v>
      </c>
      <c r="M26" s="39" t="s">
        <v>83</v>
      </c>
      <c r="N26" s="40"/>
      <c r="O26" s="41" t="s">
        <v>84</v>
      </c>
      <c r="P26" s="42"/>
      <c r="Q26" s="2"/>
      <c r="R26" s="30"/>
      <c r="S26" s="30"/>
      <c r="T26" s="30"/>
    </row>
    <row r="27" spans="1:20" ht="16.8" customHeight="1" thickTop="1" thickBot="1" x14ac:dyDescent="0.5">
      <c r="A27" s="958"/>
      <c r="B27" s="964"/>
      <c r="C27" s="945" t="s">
        <v>35</v>
      </c>
      <c r="D27" s="73" t="s">
        <v>104</v>
      </c>
      <c r="E27" s="17" t="s">
        <v>25</v>
      </c>
      <c r="F27" s="18" t="s">
        <v>37</v>
      </c>
      <c r="G27" s="18"/>
      <c r="H27" s="15"/>
      <c r="I27" s="23" t="s">
        <v>27</v>
      </c>
      <c r="L27" s="17"/>
      <c r="M27" s="17"/>
      <c r="N27" s="2"/>
      <c r="O27" s="17"/>
      <c r="P27" s="2"/>
      <c r="Q27" s="2"/>
      <c r="T27" s="30"/>
    </row>
    <row r="28" spans="1:20" ht="16.8" customHeight="1" thickTop="1" thickBot="1" x14ac:dyDescent="0.5">
      <c r="A28" s="959"/>
      <c r="B28" s="965"/>
      <c r="C28" s="946"/>
      <c r="D28" s="74" t="s">
        <v>29</v>
      </c>
      <c r="E28" s="27"/>
      <c r="F28" s="28" t="s">
        <v>56</v>
      </c>
      <c r="G28" s="18" t="s">
        <v>55</v>
      </c>
      <c r="H28" s="19" t="str">
        <f>IFERROR(ROUNDDOWN(H27/B27,1),"")</f>
        <v/>
      </c>
      <c r="I28" s="29" t="s">
        <v>32</v>
      </c>
      <c r="L28" s="37"/>
      <c r="M28" s="37"/>
      <c r="N28" s="30"/>
      <c r="O28" s="37"/>
      <c r="P28" s="30"/>
      <c r="Q28" s="30"/>
      <c r="T28" s="30"/>
    </row>
    <row r="29" spans="1:20" ht="16.8" customHeight="1" thickBot="1" x14ac:dyDescent="0.5">
      <c r="A29" s="957" t="s">
        <v>85</v>
      </c>
      <c r="B29" s="930" t="s">
        <v>23</v>
      </c>
      <c r="C29" s="931"/>
      <c r="D29" s="70" t="s">
        <v>100</v>
      </c>
      <c r="E29" s="13" t="s">
        <v>25</v>
      </c>
      <c r="F29" s="14" t="s">
        <v>45</v>
      </c>
      <c r="G29" s="14"/>
      <c r="H29" s="15"/>
      <c r="I29" s="16" t="s">
        <v>27</v>
      </c>
      <c r="K29" s="43"/>
      <c r="L29"/>
      <c r="M29" s="11"/>
      <c r="O29" s="11"/>
      <c r="Q29" s="44"/>
      <c r="T29" s="30"/>
    </row>
    <row r="30" spans="1:20" ht="16.8" customHeight="1" thickTop="1" thickBot="1" x14ac:dyDescent="0.5">
      <c r="A30" s="958"/>
      <c r="B30" s="932"/>
      <c r="C30" s="933"/>
      <c r="D30" s="72" t="s">
        <v>29</v>
      </c>
      <c r="F30" s="18" t="s">
        <v>49</v>
      </c>
      <c r="G30" s="18" t="s">
        <v>58</v>
      </c>
      <c r="H30" s="19" t="str">
        <f>IFERROR(ROUNDDOWN(H29/B31,1),"")</f>
        <v/>
      </c>
      <c r="I30" s="20" t="s">
        <v>32</v>
      </c>
      <c r="K30" s="43"/>
      <c r="L30" s="45"/>
      <c r="M30" s="45"/>
      <c r="N30" s="10"/>
      <c r="O30" s="45"/>
      <c r="P30" s="75"/>
      <c r="Q30" s="44"/>
      <c r="S30" s="30"/>
      <c r="T30" s="30"/>
    </row>
    <row r="31" spans="1:20" ht="16.8" customHeight="1" thickTop="1" thickBot="1" x14ac:dyDescent="0.5">
      <c r="A31" s="958"/>
      <c r="B31" s="964"/>
      <c r="C31" s="945" t="s">
        <v>35</v>
      </c>
      <c r="D31" s="73" t="s">
        <v>104</v>
      </c>
      <c r="E31" s="17" t="s">
        <v>25</v>
      </c>
      <c r="F31" s="18" t="s">
        <v>37</v>
      </c>
      <c r="G31" s="18"/>
      <c r="H31" s="15"/>
      <c r="I31" s="23" t="s">
        <v>27</v>
      </c>
      <c r="L31" s="949" t="s">
        <v>86</v>
      </c>
      <c r="M31" s="949"/>
      <c r="N31" s="949"/>
      <c r="O31" s="37"/>
      <c r="P31" s="30"/>
      <c r="Q31" s="30"/>
      <c r="R31" s="30"/>
      <c r="S31" s="30"/>
      <c r="T31" s="30"/>
    </row>
    <row r="32" spans="1:20" ht="16.8" customHeight="1" thickTop="1" thickBot="1" x14ac:dyDescent="0.5">
      <c r="A32" s="959"/>
      <c r="B32" s="965"/>
      <c r="C32" s="946"/>
      <c r="D32" s="74" t="s">
        <v>29</v>
      </c>
      <c r="E32" s="27"/>
      <c r="F32" s="28" t="s">
        <v>56</v>
      </c>
      <c r="G32" s="18" t="s">
        <v>59</v>
      </c>
      <c r="H32" s="19" t="str">
        <f>IFERROR(ROUNDDOWN(H31/B31,1),"")</f>
        <v/>
      </c>
      <c r="I32" s="29" t="s">
        <v>32</v>
      </c>
      <c r="K32" s="43" t="s">
        <v>87</v>
      </c>
      <c r="L32" s="19" t="str">
        <f>IF(P26=0,"",ROUNDDOWN(P26,1))</f>
        <v/>
      </c>
      <c r="M32" s="11"/>
      <c r="N32" s="11" t="s">
        <v>32</v>
      </c>
      <c r="O32" s="11"/>
      <c r="Q32" s="44"/>
      <c r="R32" s="30"/>
      <c r="S32" s="30"/>
      <c r="T32" s="30"/>
    </row>
    <row r="33" spans="1:20" ht="16.8" customHeight="1" thickTop="1" thickBot="1" x14ac:dyDescent="0.5">
      <c r="A33" s="957" t="s">
        <v>88</v>
      </c>
      <c r="B33" s="930" t="s">
        <v>23</v>
      </c>
      <c r="C33" s="931"/>
      <c r="D33" s="70" t="s">
        <v>100</v>
      </c>
      <c r="E33" s="13" t="s">
        <v>25</v>
      </c>
      <c r="F33" s="14" t="s">
        <v>45</v>
      </c>
      <c r="G33" s="14"/>
      <c r="H33" s="15"/>
      <c r="I33" s="16" t="s">
        <v>27</v>
      </c>
      <c r="K33" s="43"/>
      <c r="L33" s="45"/>
      <c r="M33" s="45"/>
      <c r="N33" s="950" t="s">
        <v>89</v>
      </c>
      <c r="O33" s="951"/>
      <c r="P33" s="46" t="str">
        <f>IF(L32="","",IFERROR(ROUNDDOWN(L32/L34*100,1),0))</f>
        <v/>
      </c>
      <c r="Q33" s="47" t="s">
        <v>90</v>
      </c>
      <c r="R33" s="30"/>
      <c r="S33" s="30"/>
      <c r="T33" s="30"/>
    </row>
    <row r="34" spans="1:20" ht="16.8" customHeight="1" thickTop="1" thickBot="1" x14ac:dyDescent="0.5">
      <c r="A34" s="958"/>
      <c r="B34" s="932"/>
      <c r="C34" s="933"/>
      <c r="D34" s="72" t="s">
        <v>29</v>
      </c>
      <c r="F34" s="18" t="s">
        <v>49</v>
      </c>
      <c r="G34" s="18" t="s">
        <v>61</v>
      </c>
      <c r="H34" s="19" t="str">
        <f>IFERROR(ROUNDDOWN(H33/B35,1),"")</f>
        <v/>
      </c>
      <c r="I34" s="20" t="s">
        <v>32</v>
      </c>
      <c r="K34" s="48" t="s">
        <v>91</v>
      </c>
      <c r="L34" s="49" t="str">
        <f>IF(N26=0,"",ROUNDDOWN(N26,1))</f>
        <v/>
      </c>
      <c r="M34" s="50"/>
      <c r="N34" s="51" t="s">
        <v>32</v>
      </c>
      <c r="O34" s="50"/>
      <c r="P34" s="51"/>
      <c r="Q34" s="51"/>
      <c r="R34" s="30"/>
      <c r="S34" s="30"/>
      <c r="T34" s="30"/>
    </row>
    <row r="35" spans="1:20" ht="16.8" customHeight="1" thickTop="1" thickBot="1" x14ac:dyDescent="0.5">
      <c r="A35" s="958"/>
      <c r="B35" s="964"/>
      <c r="C35" s="945" t="s">
        <v>35</v>
      </c>
      <c r="D35" s="73" t="s">
        <v>104</v>
      </c>
      <c r="E35" s="17" t="s">
        <v>25</v>
      </c>
      <c r="F35" s="18" t="s">
        <v>37</v>
      </c>
      <c r="G35" s="18"/>
      <c r="H35" s="15"/>
      <c r="I35" s="23" t="s">
        <v>27</v>
      </c>
      <c r="K35" s="30"/>
      <c r="L35" s="30"/>
      <c r="M35" s="30"/>
      <c r="N35" s="30"/>
      <c r="O35" s="30"/>
      <c r="Q35" s="30"/>
      <c r="R35" s="30"/>
      <c r="S35" s="30"/>
      <c r="T35" s="30"/>
    </row>
    <row r="36" spans="1:20" ht="16.8" customHeight="1" thickTop="1" thickBot="1" x14ac:dyDescent="0.5">
      <c r="A36" s="959"/>
      <c r="B36" s="965"/>
      <c r="C36" s="946"/>
      <c r="D36" s="74" t="s">
        <v>29</v>
      </c>
      <c r="E36" s="27"/>
      <c r="F36" s="28" t="s">
        <v>56</v>
      </c>
      <c r="G36" s="18" t="s">
        <v>62</v>
      </c>
      <c r="H36" s="19" t="str">
        <f>IFERROR(ROUNDDOWN(H35/B35,1),"")</f>
        <v/>
      </c>
      <c r="I36" s="29" t="s">
        <v>32</v>
      </c>
      <c r="L36" s="952" t="s">
        <v>92</v>
      </c>
      <c r="M36" s="952"/>
      <c r="N36" s="952"/>
      <c r="O36" s="952"/>
      <c r="P36" s="952"/>
      <c r="Q36" s="952"/>
      <c r="R36" s="30"/>
      <c r="S36" s="30"/>
      <c r="T36" s="30"/>
    </row>
    <row r="37" spans="1:20" ht="16.8" customHeight="1" thickBot="1" x14ac:dyDescent="0.5">
      <c r="A37" s="957" t="s">
        <v>93</v>
      </c>
      <c r="B37" s="930" t="s">
        <v>23</v>
      </c>
      <c r="C37" s="931"/>
      <c r="D37" s="70" t="s">
        <v>100</v>
      </c>
      <c r="E37" s="13" t="s">
        <v>25</v>
      </c>
      <c r="F37" s="14" t="s">
        <v>45</v>
      </c>
      <c r="G37" s="14"/>
      <c r="H37" s="15"/>
      <c r="I37" s="16" t="s">
        <v>27</v>
      </c>
      <c r="L37" s="952"/>
      <c r="M37" s="952"/>
      <c r="N37" s="952"/>
      <c r="O37" s="952"/>
      <c r="P37" s="952"/>
      <c r="Q37" s="952"/>
      <c r="R37" s="30"/>
      <c r="S37" s="30"/>
      <c r="T37" s="30"/>
    </row>
    <row r="38" spans="1:20" ht="16.8" customHeight="1" thickTop="1" thickBot="1" x14ac:dyDescent="0.5">
      <c r="A38" s="958"/>
      <c r="B38" s="932"/>
      <c r="C38" s="933"/>
      <c r="D38" s="72" t="s">
        <v>29</v>
      </c>
      <c r="F38" s="18" t="s">
        <v>49</v>
      </c>
      <c r="G38" s="18" t="s">
        <v>64</v>
      </c>
      <c r="H38" s="19" t="str">
        <f>IFERROR(ROUNDDOWN(H37/B39,1),"")</f>
        <v/>
      </c>
      <c r="I38" s="20" t="s">
        <v>32</v>
      </c>
      <c r="K38" s="30"/>
      <c r="L38" s="76"/>
      <c r="M38" s="76"/>
      <c r="N38" s="76"/>
      <c r="O38" s="76"/>
      <c r="P38" s="77"/>
      <c r="Q38" s="52"/>
      <c r="R38" s="30"/>
      <c r="S38" s="30"/>
      <c r="T38" s="30"/>
    </row>
    <row r="39" spans="1:20" ht="16.8" customHeight="1" thickTop="1" thickBot="1" x14ac:dyDescent="0.5">
      <c r="A39" s="958"/>
      <c r="B39" s="964"/>
      <c r="C39" s="945" t="s">
        <v>35</v>
      </c>
      <c r="D39" s="73" t="s">
        <v>104</v>
      </c>
      <c r="E39" s="17" t="s">
        <v>25</v>
      </c>
      <c r="F39" s="18" t="s">
        <v>37</v>
      </c>
      <c r="G39" s="18"/>
      <c r="H39" s="15"/>
      <c r="I39" s="23" t="s">
        <v>27</v>
      </c>
      <c r="K39" s="30"/>
      <c r="L39" s="52"/>
      <c r="M39" s="52"/>
      <c r="N39" s="52"/>
      <c r="O39" s="52"/>
      <c r="P39" s="78"/>
      <c r="Q39" s="78"/>
      <c r="R39" s="30"/>
      <c r="S39" s="30"/>
      <c r="T39" s="30"/>
    </row>
    <row r="40" spans="1:20" ht="16.8" customHeight="1" thickTop="1" thickBot="1" x14ac:dyDescent="0.5">
      <c r="A40" s="959"/>
      <c r="B40" s="965"/>
      <c r="C40" s="946"/>
      <c r="D40" s="74" t="s">
        <v>29</v>
      </c>
      <c r="E40" s="27"/>
      <c r="F40" s="28" t="s">
        <v>56</v>
      </c>
      <c r="G40" s="18" t="s">
        <v>65</v>
      </c>
      <c r="H40" s="19" t="str">
        <f>IFERROR(ROUNDDOWN(H39/B39,1),"")</f>
        <v/>
      </c>
      <c r="I40" s="29" t="s">
        <v>32</v>
      </c>
      <c r="K40" s="30"/>
      <c r="L40"/>
      <c r="M40"/>
      <c r="N40"/>
      <c r="O40"/>
      <c r="P40"/>
      <c r="Q40" s="78"/>
      <c r="R40" s="30"/>
      <c r="S40" s="30"/>
      <c r="T40" s="30"/>
    </row>
    <row r="41" spans="1:20" ht="16.8" customHeight="1" thickBot="1" x14ac:dyDescent="0.5">
      <c r="A41" s="957" t="s">
        <v>94</v>
      </c>
      <c r="B41" s="930" t="s">
        <v>23</v>
      </c>
      <c r="C41" s="931"/>
      <c r="D41" s="70" t="s">
        <v>100</v>
      </c>
      <c r="E41" s="13" t="s">
        <v>25</v>
      </c>
      <c r="F41" s="14" t="s">
        <v>45</v>
      </c>
      <c r="G41" s="14"/>
      <c r="H41" s="15"/>
      <c r="I41" s="16" t="s">
        <v>27</v>
      </c>
      <c r="K41" s="30"/>
      <c r="L41" s="58"/>
      <c r="M41" s="58"/>
      <c r="N41" s="58"/>
      <c r="O41" s="58"/>
      <c r="P41" s="58"/>
      <c r="Q41" s="59"/>
      <c r="R41" s="30"/>
      <c r="S41" s="30"/>
      <c r="T41" s="30"/>
    </row>
    <row r="42" spans="1:20" ht="16.8" customHeight="1" thickTop="1" thickBot="1" x14ac:dyDescent="0.5">
      <c r="A42" s="958"/>
      <c r="B42" s="932"/>
      <c r="C42" s="933"/>
      <c r="D42" s="72" t="s">
        <v>29</v>
      </c>
      <c r="F42" s="18" t="s">
        <v>49</v>
      </c>
      <c r="G42" s="18" t="s">
        <v>67</v>
      </c>
      <c r="H42" s="19" t="str">
        <f>IFERROR(ROUNDDOWN(H41/B43,1),"")</f>
        <v/>
      </c>
      <c r="I42" s="20" t="s">
        <v>32</v>
      </c>
      <c r="K42" s="30"/>
      <c r="L42" s="37"/>
      <c r="M42" s="37"/>
      <c r="N42" s="30"/>
      <c r="O42" s="37"/>
      <c r="P42" s="30"/>
      <c r="Q42" s="30"/>
      <c r="R42" s="30"/>
      <c r="S42" s="30"/>
      <c r="T42" s="30"/>
    </row>
    <row r="43" spans="1:20" ht="16.8" customHeight="1" thickTop="1" thickBot="1" x14ac:dyDescent="0.5">
      <c r="A43" s="958"/>
      <c r="B43" s="964"/>
      <c r="C43" s="945" t="s">
        <v>35</v>
      </c>
      <c r="D43" s="73" t="s">
        <v>104</v>
      </c>
      <c r="E43" s="17" t="s">
        <v>25</v>
      </c>
      <c r="F43" s="18" t="s">
        <v>37</v>
      </c>
      <c r="G43" s="18"/>
      <c r="H43" s="15"/>
      <c r="I43" s="23" t="s">
        <v>27</v>
      </c>
      <c r="K43" s="30"/>
      <c r="L43" s="2"/>
      <c r="M43" s="2"/>
      <c r="N43" s="2"/>
      <c r="O43" s="2"/>
      <c r="P43" s="2"/>
      <c r="Q43" s="30"/>
      <c r="R43" s="30"/>
      <c r="S43" s="30"/>
      <c r="T43" s="30"/>
    </row>
    <row r="44" spans="1:20" ht="16.8" customHeight="1" thickTop="1" thickBot="1" x14ac:dyDescent="0.5">
      <c r="A44" s="959"/>
      <c r="B44" s="965"/>
      <c r="C44" s="946"/>
      <c r="D44" s="74" t="s">
        <v>29</v>
      </c>
      <c r="E44" s="27"/>
      <c r="F44" s="28" t="s">
        <v>56</v>
      </c>
      <c r="G44" s="18" t="s">
        <v>68</v>
      </c>
      <c r="H44" s="19" t="str">
        <f>IFERROR(ROUNDDOWN(H43/B43,1),"")</f>
        <v/>
      </c>
      <c r="I44" s="29" t="s">
        <v>32</v>
      </c>
      <c r="K44" s="30"/>
      <c r="L44" s="37"/>
      <c r="M44" s="37"/>
      <c r="N44" s="30"/>
      <c r="O44" s="37"/>
      <c r="P44" s="30"/>
      <c r="Q44" s="30"/>
      <c r="R44" s="30"/>
      <c r="S44" s="30"/>
      <c r="T44" s="30"/>
    </row>
    <row r="45" spans="1:20" ht="16.8" customHeight="1" thickBot="1" x14ac:dyDescent="0.5">
      <c r="A45" s="957" t="s">
        <v>95</v>
      </c>
      <c r="B45" s="930" t="s">
        <v>23</v>
      </c>
      <c r="C45" s="931"/>
      <c r="D45" s="70" t="s">
        <v>100</v>
      </c>
      <c r="E45" s="13" t="s">
        <v>25</v>
      </c>
      <c r="F45" s="14" t="s">
        <v>45</v>
      </c>
      <c r="G45" s="14"/>
      <c r="H45" s="60"/>
      <c r="I45" s="16" t="s">
        <v>27</v>
      </c>
      <c r="K45" s="30"/>
      <c r="L45" s="37"/>
      <c r="M45" s="37"/>
      <c r="N45" s="30"/>
      <c r="O45" s="37"/>
      <c r="P45" s="30"/>
      <c r="Q45" s="30"/>
      <c r="R45" s="30"/>
      <c r="S45" s="30"/>
      <c r="T45" s="30"/>
    </row>
    <row r="46" spans="1:20" ht="16.8" customHeight="1" thickTop="1" thickBot="1" x14ac:dyDescent="0.5">
      <c r="A46" s="958"/>
      <c r="B46" s="932"/>
      <c r="C46" s="933"/>
      <c r="D46" s="72" t="s">
        <v>29</v>
      </c>
      <c r="F46" s="18" t="s">
        <v>49</v>
      </c>
      <c r="G46" s="18" t="s">
        <v>70</v>
      </c>
      <c r="H46" s="19" t="str">
        <f>IFERROR(ROUNDDOWN(H45/B47,1),"")</f>
        <v/>
      </c>
      <c r="I46" s="20" t="s">
        <v>32</v>
      </c>
      <c r="K46" s="30"/>
      <c r="L46" s="37"/>
      <c r="M46" s="37"/>
      <c r="N46" s="30"/>
      <c r="O46" s="37"/>
      <c r="P46" s="30"/>
      <c r="Q46" s="30"/>
      <c r="R46" s="30"/>
      <c r="S46" s="30"/>
      <c r="T46" s="30"/>
    </row>
    <row r="47" spans="1:20" ht="16.8" customHeight="1" thickTop="1" thickBot="1" x14ac:dyDescent="0.5">
      <c r="A47" s="958"/>
      <c r="B47" s="964"/>
      <c r="C47" s="945" t="s">
        <v>35</v>
      </c>
      <c r="D47" s="73" t="s">
        <v>104</v>
      </c>
      <c r="E47" s="17" t="s">
        <v>25</v>
      </c>
      <c r="F47" s="18" t="s">
        <v>37</v>
      </c>
      <c r="G47" s="18"/>
      <c r="H47" s="15"/>
      <c r="I47" s="23" t="s">
        <v>27</v>
      </c>
      <c r="K47" s="30"/>
      <c r="L47" s="37"/>
      <c r="M47" s="37"/>
      <c r="N47" s="30"/>
      <c r="O47" s="37"/>
      <c r="P47" s="30"/>
      <c r="Q47" s="30"/>
      <c r="R47" s="30"/>
      <c r="S47" s="30"/>
      <c r="T47" s="30"/>
    </row>
    <row r="48" spans="1:20" ht="16.8" customHeight="1" thickTop="1" thickBot="1" x14ac:dyDescent="0.5">
      <c r="A48" s="959"/>
      <c r="B48" s="965"/>
      <c r="C48" s="946"/>
      <c r="D48" s="74" t="s">
        <v>29</v>
      </c>
      <c r="E48" s="27"/>
      <c r="F48" s="28" t="s">
        <v>56</v>
      </c>
      <c r="G48" s="18" t="s">
        <v>71</v>
      </c>
      <c r="H48" s="19" t="str">
        <f>IFERROR(ROUNDDOWN(H47/B47,1),"")</f>
        <v/>
      </c>
      <c r="I48" s="29" t="s">
        <v>32</v>
      </c>
      <c r="K48" s="30"/>
      <c r="L48" s="37"/>
      <c r="M48" s="37"/>
      <c r="N48" s="30"/>
      <c r="O48" s="37"/>
      <c r="P48" s="30"/>
      <c r="Q48" s="30"/>
      <c r="R48" s="30"/>
      <c r="S48" s="30"/>
      <c r="T48" s="30"/>
    </row>
    <row r="49" spans="1:20" ht="16.8" customHeight="1" thickBot="1" x14ac:dyDescent="0.5">
      <c r="A49" s="957" t="s">
        <v>96</v>
      </c>
      <c r="B49" s="930" t="s">
        <v>23</v>
      </c>
      <c r="C49" s="931"/>
      <c r="D49" s="70" t="s">
        <v>100</v>
      </c>
      <c r="E49" s="13" t="s">
        <v>25</v>
      </c>
      <c r="F49" s="14" t="s">
        <v>45</v>
      </c>
      <c r="G49" s="14"/>
      <c r="H49" s="15"/>
      <c r="I49" s="16" t="s">
        <v>27</v>
      </c>
      <c r="K49" s="30"/>
      <c r="L49" s="37"/>
      <c r="M49" s="37"/>
      <c r="N49" s="30"/>
      <c r="O49" s="37"/>
      <c r="P49" s="30"/>
      <c r="Q49" s="30"/>
      <c r="R49" s="30"/>
      <c r="S49" s="30"/>
      <c r="T49" s="30"/>
    </row>
    <row r="50" spans="1:20" ht="16.8" customHeight="1" thickTop="1" thickBot="1" x14ac:dyDescent="0.5">
      <c r="A50" s="958"/>
      <c r="B50" s="932"/>
      <c r="C50" s="933"/>
      <c r="D50" s="72" t="s">
        <v>29</v>
      </c>
      <c r="F50" s="18" t="s">
        <v>49</v>
      </c>
      <c r="G50" s="18" t="s">
        <v>74</v>
      </c>
      <c r="H50" s="19" t="str">
        <f>IFERROR(ROUNDDOWN(H49/B51,1),"")</f>
        <v/>
      </c>
      <c r="I50" s="20" t="s">
        <v>32</v>
      </c>
      <c r="K50" s="30"/>
      <c r="L50" s="37"/>
      <c r="M50" s="37"/>
      <c r="N50" s="30"/>
      <c r="O50" s="37"/>
      <c r="P50" s="30"/>
      <c r="Q50" s="30"/>
      <c r="R50" s="30"/>
      <c r="S50" s="30"/>
      <c r="T50" s="30"/>
    </row>
    <row r="51" spans="1:20" ht="16.8" customHeight="1" thickTop="1" thickBot="1" x14ac:dyDescent="0.5">
      <c r="A51" s="958"/>
      <c r="B51" s="964"/>
      <c r="C51" s="945" t="s">
        <v>35</v>
      </c>
      <c r="D51" s="73" t="s">
        <v>104</v>
      </c>
      <c r="E51" s="17" t="s">
        <v>25</v>
      </c>
      <c r="F51" s="18" t="s">
        <v>37</v>
      </c>
      <c r="G51" s="18"/>
      <c r="H51" s="15"/>
      <c r="I51" s="23" t="s">
        <v>27</v>
      </c>
      <c r="K51" s="30"/>
      <c r="L51" s="37"/>
      <c r="M51" s="37"/>
      <c r="N51" s="30"/>
      <c r="O51" s="37"/>
      <c r="P51" s="30"/>
      <c r="Q51" s="30"/>
      <c r="R51" s="30"/>
      <c r="S51" s="30"/>
      <c r="T51" s="30"/>
    </row>
    <row r="52" spans="1:20" ht="16.8" customHeight="1" thickTop="1" thickBot="1" x14ac:dyDescent="0.5">
      <c r="A52" s="959"/>
      <c r="B52" s="965"/>
      <c r="C52" s="946"/>
      <c r="D52" s="74" t="s">
        <v>29</v>
      </c>
      <c r="E52" s="27"/>
      <c r="F52" s="28" t="s">
        <v>56</v>
      </c>
      <c r="G52" s="61" t="s">
        <v>75</v>
      </c>
      <c r="H52" s="19" t="str">
        <f>IFERROR(ROUNDDOWN(H51/B51,1),"")</f>
        <v/>
      </c>
      <c r="I52" s="29" t="s">
        <v>32</v>
      </c>
      <c r="K52" s="30"/>
      <c r="L52" s="37"/>
      <c r="M52" s="37"/>
      <c r="N52" s="30"/>
      <c r="O52" s="37"/>
      <c r="P52" s="30"/>
      <c r="Q52" s="30"/>
      <c r="R52" s="30"/>
      <c r="S52" s="30"/>
      <c r="T52" s="30"/>
    </row>
    <row r="53" spans="1:20" ht="6.75" customHeight="1" x14ac:dyDescent="0.45">
      <c r="K53" s="30"/>
      <c r="L53" s="37"/>
      <c r="M53" s="37"/>
      <c r="N53" s="30"/>
      <c r="O53" s="37"/>
      <c r="P53" s="30"/>
      <c r="Q53" s="30"/>
      <c r="R53" s="30"/>
      <c r="S53" s="30"/>
      <c r="T53" s="30"/>
    </row>
  </sheetData>
  <mergeCells count="63">
    <mergeCell ref="A45:A48"/>
    <mergeCell ref="B45:C46"/>
    <mergeCell ref="B47:B48"/>
    <mergeCell ref="C47:C48"/>
    <mergeCell ref="A49:A52"/>
    <mergeCell ref="B49:C50"/>
    <mergeCell ref="B51:B52"/>
    <mergeCell ref="C51:C52"/>
    <mergeCell ref="A41:A44"/>
    <mergeCell ref="B41:C42"/>
    <mergeCell ref="B43:B44"/>
    <mergeCell ref="C43:C44"/>
    <mergeCell ref="A29:A32"/>
    <mergeCell ref="B29:C30"/>
    <mergeCell ref="B31:B32"/>
    <mergeCell ref="C31:C32"/>
    <mergeCell ref="A37:A40"/>
    <mergeCell ref="B37:C38"/>
    <mergeCell ref="B39:B40"/>
    <mergeCell ref="C39:C40"/>
    <mergeCell ref="L31:N31"/>
    <mergeCell ref="A33:A36"/>
    <mergeCell ref="B33:C34"/>
    <mergeCell ref="N33:O33"/>
    <mergeCell ref="B35:B36"/>
    <mergeCell ref="C35:C36"/>
    <mergeCell ref="L36:Q37"/>
    <mergeCell ref="O24:P24"/>
    <mergeCell ref="A25:A28"/>
    <mergeCell ref="B25:C26"/>
    <mergeCell ref="B27:B28"/>
    <mergeCell ref="C27:C28"/>
    <mergeCell ref="A21:A24"/>
    <mergeCell ref="B21:C22"/>
    <mergeCell ref="B23:B24"/>
    <mergeCell ref="C23:C24"/>
    <mergeCell ref="M24:N24"/>
    <mergeCell ref="A13:A16"/>
    <mergeCell ref="B13:C14"/>
    <mergeCell ref="B15:B16"/>
    <mergeCell ref="C15:C16"/>
    <mergeCell ref="A17:A20"/>
    <mergeCell ref="B17:C18"/>
    <mergeCell ref="B19:B20"/>
    <mergeCell ref="C19:C20"/>
    <mergeCell ref="A6:I6"/>
    <mergeCell ref="F7:I7"/>
    <mergeCell ref="A8:I8"/>
    <mergeCell ref="K8:P8"/>
    <mergeCell ref="A9:A12"/>
    <mergeCell ref="B9:C10"/>
    <mergeCell ref="L9:L10"/>
    <mergeCell ref="M9:P9"/>
    <mergeCell ref="M10:N10"/>
    <mergeCell ref="O10:P10"/>
    <mergeCell ref="B11:B12"/>
    <mergeCell ref="C11:C12"/>
    <mergeCell ref="A3:Q3"/>
    <mergeCell ref="A1:F2"/>
    <mergeCell ref="H1:I1"/>
    <mergeCell ref="J1:Q1"/>
    <mergeCell ref="H2:I2"/>
    <mergeCell ref="J2:Q2"/>
  </mergeCells>
  <phoneticPr fontId="2"/>
  <pageMargins left="0.41" right="0.25" top="0.45" bottom="0.39" header="0.24" footer="0.3"/>
  <pageSetup paperSize="9" scale="69" orientation="portrait" r:id="rId1"/>
  <headerFooter alignWithMargins="0">
    <oddHeader>&amp;R&amp;A</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59999389629810485"/>
    <pageSetUpPr fitToPage="1"/>
  </sheetPr>
  <dimension ref="A1:T53"/>
  <sheetViews>
    <sheetView view="pageBreakPreview" topLeftCell="A40" zoomScaleNormal="100" zoomScaleSheetLayoutView="100" workbookViewId="0">
      <selection activeCell="T17" sqref="T17"/>
    </sheetView>
  </sheetViews>
  <sheetFormatPr defaultColWidth="8.09765625" defaultRowHeight="10.8" x14ac:dyDescent="0.45"/>
  <cols>
    <col min="1" max="3" width="5.5" style="62" customWidth="1"/>
    <col min="4" max="4" width="25" style="2" customWidth="1"/>
    <col min="5" max="5" width="3" style="17" customWidth="1"/>
    <col min="6" max="6" width="8.5" style="63" customWidth="1"/>
    <col min="7" max="7" width="3" style="63" customWidth="1"/>
    <col min="8" max="8" width="8.5" style="64" customWidth="1"/>
    <col min="9" max="9" width="4" style="65" customWidth="1"/>
    <col min="10" max="11" width="3" style="2" customWidth="1"/>
    <col min="12" max="12" width="8.5" style="10" customWidth="1"/>
    <col min="13" max="13" width="3.5" style="10" customWidth="1"/>
    <col min="14" max="14" width="8.5" style="11" customWidth="1"/>
    <col min="15" max="15" width="3.5" style="10" customWidth="1"/>
    <col min="16" max="16" width="8.5" style="11" customWidth="1"/>
    <col min="17" max="17" width="5" style="11" customWidth="1"/>
    <col min="18" max="19" width="8.3984375" style="44" customWidth="1"/>
    <col min="20" max="23" width="8.3984375" style="2" customWidth="1"/>
    <col min="24" max="258" width="8.09765625" style="2"/>
    <col min="259" max="259" width="5.296875" style="2" customWidth="1"/>
    <col min="260" max="260" width="22.8984375" style="2" bestFit="1" customWidth="1"/>
    <col min="261" max="261" width="2.5" style="2" customWidth="1"/>
    <col min="262" max="262" width="8.19921875" style="2" customWidth="1"/>
    <col min="263" max="263" width="2.09765625" style="2" customWidth="1"/>
    <col min="264" max="264" width="7.19921875" style="2" customWidth="1"/>
    <col min="265" max="265" width="3.796875" style="2" customWidth="1"/>
    <col min="266" max="266" width="1.796875" style="2" customWidth="1"/>
    <col min="267" max="267" width="4.5" style="2" customWidth="1"/>
    <col min="268" max="268" width="10.59765625" style="2" customWidth="1"/>
    <col min="269" max="269" width="2.19921875" style="2" customWidth="1"/>
    <col min="270" max="270" width="8" style="2" customWidth="1"/>
    <col min="271" max="271" width="2.19921875" style="2" customWidth="1"/>
    <col min="272" max="272" width="8" style="2" customWidth="1"/>
    <col min="273" max="273" width="5.3984375" style="2" customWidth="1"/>
    <col min="274" max="279" width="8.3984375" style="2" customWidth="1"/>
    <col min="280" max="514" width="8.09765625" style="2"/>
    <col min="515" max="515" width="5.296875" style="2" customWidth="1"/>
    <col min="516" max="516" width="22.8984375" style="2" bestFit="1" customWidth="1"/>
    <col min="517" max="517" width="2.5" style="2" customWidth="1"/>
    <col min="518" max="518" width="8.19921875" style="2" customWidth="1"/>
    <col min="519" max="519" width="2.09765625" style="2" customWidth="1"/>
    <col min="520" max="520" width="7.19921875" style="2" customWidth="1"/>
    <col min="521" max="521" width="3.796875" style="2" customWidth="1"/>
    <col min="522" max="522" width="1.796875" style="2" customWidth="1"/>
    <col min="523" max="523" width="4.5" style="2" customWidth="1"/>
    <col min="524" max="524" width="10.59765625" style="2" customWidth="1"/>
    <col min="525" max="525" width="2.19921875" style="2" customWidth="1"/>
    <col min="526" max="526" width="8" style="2" customWidth="1"/>
    <col min="527" max="527" width="2.19921875" style="2" customWidth="1"/>
    <col min="528" max="528" width="8" style="2" customWidth="1"/>
    <col min="529" max="529" width="5.3984375" style="2" customWidth="1"/>
    <col min="530" max="535" width="8.3984375" style="2" customWidth="1"/>
    <col min="536" max="770" width="8.09765625" style="2"/>
    <col min="771" max="771" width="5.296875" style="2" customWidth="1"/>
    <col min="772" max="772" width="22.8984375" style="2" bestFit="1" customWidth="1"/>
    <col min="773" max="773" width="2.5" style="2" customWidth="1"/>
    <col min="774" max="774" width="8.19921875" style="2" customWidth="1"/>
    <col min="775" max="775" width="2.09765625" style="2" customWidth="1"/>
    <col min="776" max="776" width="7.19921875" style="2" customWidth="1"/>
    <col min="777" max="777" width="3.796875" style="2" customWidth="1"/>
    <col min="778" max="778" width="1.796875" style="2" customWidth="1"/>
    <col min="779" max="779" width="4.5" style="2" customWidth="1"/>
    <col min="780" max="780" width="10.59765625" style="2" customWidth="1"/>
    <col min="781" max="781" width="2.19921875" style="2" customWidth="1"/>
    <col min="782" max="782" width="8" style="2" customWidth="1"/>
    <col min="783" max="783" width="2.19921875" style="2" customWidth="1"/>
    <col min="784" max="784" width="8" style="2" customWidth="1"/>
    <col min="785" max="785" width="5.3984375" style="2" customWidth="1"/>
    <col min="786" max="791" width="8.3984375" style="2" customWidth="1"/>
    <col min="792" max="1026" width="8.09765625" style="2"/>
    <col min="1027" max="1027" width="5.296875" style="2" customWidth="1"/>
    <col min="1028" max="1028" width="22.8984375" style="2" bestFit="1" customWidth="1"/>
    <col min="1029" max="1029" width="2.5" style="2" customWidth="1"/>
    <col min="1030" max="1030" width="8.19921875" style="2" customWidth="1"/>
    <col min="1031" max="1031" width="2.09765625" style="2" customWidth="1"/>
    <col min="1032" max="1032" width="7.19921875" style="2" customWidth="1"/>
    <col min="1033" max="1033" width="3.796875" style="2" customWidth="1"/>
    <col min="1034" max="1034" width="1.796875" style="2" customWidth="1"/>
    <col min="1035" max="1035" width="4.5" style="2" customWidth="1"/>
    <col min="1036" max="1036" width="10.59765625" style="2" customWidth="1"/>
    <col min="1037" max="1037" width="2.19921875" style="2" customWidth="1"/>
    <col min="1038" max="1038" width="8" style="2" customWidth="1"/>
    <col min="1039" max="1039" width="2.19921875" style="2" customWidth="1"/>
    <col min="1040" max="1040" width="8" style="2" customWidth="1"/>
    <col min="1041" max="1041" width="5.3984375" style="2" customWidth="1"/>
    <col min="1042" max="1047" width="8.3984375" style="2" customWidth="1"/>
    <col min="1048" max="1282" width="8.09765625" style="2"/>
    <col min="1283" max="1283" width="5.296875" style="2" customWidth="1"/>
    <col min="1284" max="1284" width="22.8984375" style="2" bestFit="1" customWidth="1"/>
    <col min="1285" max="1285" width="2.5" style="2" customWidth="1"/>
    <col min="1286" max="1286" width="8.19921875" style="2" customWidth="1"/>
    <col min="1287" max="1287" width="2.09765625" style="2" customWidth="1"/>
    <col min="1288" max="1288" width="7.19921875" style="2" customWidth="1"/>
    <col min="1289" max="1289" width="3.796875" style="2" customWidth="1"/>
    <col min="1290" max="1290" width="1.796875" style="2" customWidth="1"/>
    <col min="1291" max="1291" width="4.5" style="2" customWidth="1"/>
    <col min="1292" max="1292" width="10.59765625" style="2" customWidth="1"/>
    <col min="1293" max="1293" width="2.19921875" style="2" customWidth="1"/>
    <col min="1294" max="1294" width="8" style="2" customWidth="1"/>
    <col min="1295" max="1295" width="2.19921875" style="2" customWidth="1"/>
    <col min="1296" max="1296" width="8" style="2" customWidth="1"/>
    <col min="1297" max="1297" width="5.3984375" style="2" customWidth="1"/>
    <col min="1298" max="1303" width="8.3984375" style="2" customWidth="1"/>
    <col min="1304" max="1538" width="8.09765625" style="2"/>
    <col min="1539" max="1539" width="5.296875" style="2" customWidth="1"/>
    <col min="1540" max="1540" width="22.8984375" style="2" bestFit="1" customWidth="1"/>
    <col min="1541" max="1541" width="2.5" style="2" customWidth="1"/>
    <col min="1542" max="1542" width="8.19921875" style="2" customWidth="1"/>
    <col min="1543" max="1543" width="2.09765625" style="2" customWidth="1"/>
    <col min="1544" max="1544" width="7.19921875" style="2" customWidth="1"/>
    <col min="1545" max="1545" width="3.796875" style="2" customWidth="1"/>
    <col min="1546" max="1546" width="1.796875" style="2" customWidth="1"/>
    <col min="1547" max="1547" width="4.5" style="2" customWidth="1"/>
    <col min="1548" max="1548" width="10.59765625" style="2" customWidth="1"/>
    <col min="1549" max="1549" width="2.19921875" style="2" customWidth="1"/>
    <col min="1550" max="1550" width="8" style="2" customWidth="1"/>
    <col min="1551" max="1551" width="2.19921875" style="2" customWidth="1"/>
    <col min="1552" max="1552" width="8" style="2" customWidth="1"/>
    <col min="1553" max="1553" width="5.3984375" style="2" customWidth="1"/>
    <col min="1554" max="1559" width="8.3984375" style="2" customWidth="1"/>
    <col min="1560" max="1794" width="8.09765625" style="2"/>
    <col min="1795" max="1795" width="5.296875" style="2" customWidth="1"/>
    <col min="1796" max="1796" width="22.8984375" style="2" bestFit="1" customWidth="1"/>
    <col min="1797" max="1797" width="2.5" style="2" customWidth="1"/>
    <col min="1798" max="1798" width="8.19921875" style="2" customWidth="1"/>
    <col min="1799" max="1799" width="2.09765625" style="2" customWidth="1"/>
    <col min="1800" max="1800" width="7.19921875" style="2" customWidth="1"/>
    <col min="1801" max="1801" width="3.796875" style="2" customWidth="1"/>
    <col min="1802" max="1802" width="1.796875" style="2" customWidth="1"/>
    <col min="1803" max="1803" width="4.5" style="2" customWidth="1"/>
    <col min="1804" max="1804" width="10.59765625" style="2" customWidth="1"/>
    <col min="1805" max="1805" width="2.19921875" style="2" customWidth="1"/>
    <col min="1806" max="1806" width="8" style="2" customWidth="1"/>
    <col min="1807" max="1807" width="2.19921875" style="2" customWidth="1"/>
    <col min="1808" max="1808" width="8" style="2" customWidth="1"/>
    <col min="1809" max="1809" width="5.3984375" style="2" customWidth="1"/>
    <col min="1810" max="1815" width="8.3984375" style="2" customWidth="1"/>
    <col min="1816" max="2050" width="8.09765625" style="2"/>
    <col min="2051" max="2051" width="5.296875" style="2" customWidth="1"/>
    <col min="2052" max="2052" width="22.8984375" style="2" bestFit="1" customWidth="1"/>
    <col min="2053" max="2053" width="2.5" style="2" customWidth="1"/>
    <col min="2054" max="2054" width="8.19921875" style="2" customWidth="1"/>
    <col min="2055" max="2055" width="2.09765625" style="2" customWidth="1"/>
    <col min="2056" max="2056" width="7.19921875" style="2" customWidth="1"/>
    <col min="2057" max="2057" width="3.796875" style="2" customWidth="1"/>
    <col min="2058" max="2058" width="1.796875" style="2" customWidth="1"/>
    <col min="2059" max="2059" width="4.5" style="2" customWidth="1"/>
    <col min="2060" max="2060" width="10.59765625" style="2" customWidth="1"/>
    <col min="2061" max="2061" width="2.19921875" style="2" customWidth="1"/>
    <col min="2062" max="2062" width="8" style="2" customWidth="1"/>
    <col min="2063" max="2063" width="2.19921875" style="2" customWidth="1"/>
    <col min="2064" max="2064" width="8" style="2" customWidth="1"/>
    <col min="2065" max="2065" width="5.3984375" style="2" customWidth="1"/>
    <col min="2066" max="2071" width="8.3984375" style="2" customWidth="1"/>
    <col min="2072" max="2306" width="8.09765625" style="2"/>
    <col min="2307" max="2307" width="5.296875" style="2" customWidth="1"/>
    <col min="2308" max="2308" width="22.8984375" style="2" bestFit="1" customWidth="1"/>
    <col min="2309" max="2309" width="2.5" style="2" customWidth="1"/>
    <col min="2310" max="2310" width="8.19921875" style="2" customWidth="1"/>
    <col min="2311" max="2311" width="2.09765625" style="2" customWidth="1"/>
    <col min="2312" max="2312" width="7.19921875" style="2" customWidth="1"/>
    <col min="2313" max="2313" width="3.796875" style="2" customWidth="1"/>
    <col min="2314" max="2314" width="1.796875" style="2" customWidth="1"/>
    <col min="2315" max="2315" width="4.5" style="2" customWidth="1"/>
    <col min="2316" max="2316" width="10.59765625" style="2" customWidth="1"/>
    <col min="2317" max="2317" width="2.19921875" style="2" customWidth="1"/>
    <col min="2318" max="2318" width="8" style="2" customWidth="1"/>
    <col min="2319" max="2319" width="2.19921875" style="2" customWidth="1"/>
    <col min="2320" max="2320" width="8" style="2" customWidth="1"/>
    <col min="2321" max="2321" width="5.3984375" style="2" customWidth="1"/>
    <col min="2322" max="2327" width="8.3984375" style="2" customWidth="1"/>
    <col min="2328" max="2562" width="8.09765625" style="2"/>
    <col min="2563" max="2563" width="5.296875" style="2" customWidth="1"/>
    <col min="2564" max="2564" width="22.8984375" style="2" bestFit="1" customWidth="1"/>
    <col min="2565" max="2565" width="2.5" style="2" customWidth="1"/>
    <col min="2566" max="2566" width="8.19921875" style="2" customWidth="1"/>
    <col min="2567" max="2567" width="2.09765625" style="2" customWidth="1"/>
    <col min="2568" max="2568" width="7.19921875" style="2" customWidth="1"/>
    <col min="2569" max="2569" width="3.796875" style="2" customWidth="1"/>
    <col min="2570" max="2570" width="1.796875" style="2" customWidth="1"/>
    <col min="2571" max="2571" width="4.5" style="2" customWidth="1"/>
    <col min="2572" max="2572" width="10.59765625" style="2" customWidth="1"/>
    <col min="2573" max="2573" width="2.19921875" style="2" customWidth="1"/>
    <col min="2574" max="2574" width="8" style="2" customWidth="1"/>
    <col min="2575" max="2575" width="2.19921875" style="2" customWidth="1"/>
    <col min="2576" max="2576" width="8" style="2" customWidth="1"/>
    <col min="2577" max="2577" width="5.3984375" style="2" customWidth="1"/>
    <col min="2578" max="2583" width="8.3984375" style="2" customWidth="1"/>
    <col min="2584" max="2818" width="8.09765625" style="2"/>
    <col min="2819" max="2819" width="5.296875" style="2" customWidth="1"/>
    <col min="2820" max="2820" width="22.8984375" style="2" bestFit="1" customWidth="1"/>
    <col min="2821" max="2821" width="2.5" style="2" customWidth="1"/>
    <col min="2822" max="2822" width="8.19921875" style="2" customWidth="1"/>
    <col min="2823" max="2823" width="2.09765625" style="2" customWidth="1"/>
    <col min="2824" max="2824" width="7.19921875" style="2" customWidth="1"/>
    <col min="2825" max="2825" width="3.796875" style="2" customWidth="1"/>
    <col min="2826" max="2826" width="1.796875" style="2" customWidth="1"/>
    <col min="2827" max="2827" width="4.5" style="2" customWidth="1"/>
    <col min="2828" max="2828" width="10.59765625" style="2" customWidth="1"/>
    <col min="2829" max="2829" width="2.19921875" style="2" customWidth="1"/>
    <col min="2830" max="2830" width="8" style="2" customWidth="1"/>
    <col min="2831" max="2831" width="2.19921875" style="2" customWidth="1"/>
    <col min="2832" max="2832" width="8" style="2" customWidth="1"/>
    <col min="2833" max="2833" width="5.3984375" style="2" customWidth="1"/>
    <col min="2834" max="2839" width="8.3984375" style="2" customWidth="1"/>
    <col min="2840" max="3074" width="8.09765625" style="2"/>
    <col min="3075" max="3075" width="5.296875" style="2" customWidth="1"/>
    <col min="3076" max="3076" width="22.8984375" style="2" bestFit="1" customWidth="1"/>
    <col min="3077" max="3077" width="2.5" style="2" customWidth="1"/>
    <col min="3078" max="3078" width="8.19921875" style="2" customWidth="1"/>
    <col min="3079" max="3079" width="2.09765625" style="2" customWidth="1"/>
    <col min="3080" max="3080" width="7.19921875" style="2" customWidth="1"/>
    <col min="3081" max="3081" width="3.796875" style="2" customWidth="1"/>
    <col min="3082" max="3082" width="1.796875" style="2" customWidth="1"/>
    <col min="3083" max="3083" width="4.5" style="2" customWidth="1"/>
    <col min="3084" max="3084" width="10.59765625" style="2" customWidth="1"/>
    <col min="3085" max="3085" width="2.19921875" style="2" customWidth="1"/>
    <col min="3086" max="3086" width="8" style="2" customWidth="1"/>
    <col min="3087" max="3087" width="2.19921875" style="2" customWidth="1"/>
    <col min="3088" max="3088" width="8" style="2" customWidth="1"/>
    <col min="3089" max="3089" width="5.3984375" style="2" customWidth="1"/>
    <col min="3090" max="3095" width="8.3984375" style="2" customWidth="1"/>
    <col min="3096" max="3330" width="8.09765625" style="2"/>
    <col min="3331" max="3331" width="5.296875" style="2" customWidth="1"/>
    <col min="3332" max="3332" width="22.8984375" style="2" bestFit="1" customWidth="1"/>
    <col min="3333" max="3333" width="2.5" style="2" customWidth="1"/>
    <col min="3334" max="3334" width="8.19921875" style="2" customWidth="1"/>
    <col min="3335" max="3335" width="2.09765625" style="2" customWidth="1"/>
    <col min="3336" max="3336" width="7.19921875" style="2" customWidth="1"/>
    <col min="3337" max="3337" width="3.796875" style="2" customWidth="1"/>
    <col min="3338" max="3338" width="1.796875" style="2" customWidth="1"/>
    <col min="3339" max="3339" width="4.5" style="2" customWidth="1"/>
    <col min="3340" max="3340" width="10.59765625" style="2" customWidth="1"/>
    <col min="3341" max="3341" width="2.19921875" style="2" customWidth="1"/>
    <col min="3342" max="3342" width="8" style="2" customWidth="1"/>
    <col min="3343" max="3343" width="2.19921875" style="2" customWidth="1"/>
    <col min="3344" max="3344" width="8" style="2" customWidth="1"/>
    <col min="3345" max="3345" width="5.3984375" style="2" customWidth="1"/>
    <col min="3346" max="3351" width="8.3984375" style="2" customWidth="1"/>
    <col min="3352" max="3586" width="8.09765625" style="2"/>
    <col min="3587" max="3587" width="5.296875" style="2" customWidth="1"/>
    <col min="3588" max="3588" width="22.8984375" style="2" bestFit="1" customWidth="1"/>
    <col min="3589" max="3589" width="2.5" style="2" customWidth="1"/>
    <col min="3590" max="3590" width="8.19921875" style="2" customWidth="1"/>
    <col min="3591" max="3591" width="2.09765625" style="2" customWidth="1"/>
    <col min="3592" max="3592" width="7.19921875" style="2" customWidth="1"/>
    <col min="3593" max="3593" width="3.796875" style="2" customWidth="1"/>
    <col min="3594" max="3594" width="1.796875" style="2" customWidth="1"/>
    <col min="3595" max="3595" width="4.5" style="2" customWidth="1"/>
    <col min="3596" max="3596" width="10.59765625" style="2" customWidth="1"/>
    <col min="3597" max="3597" width="2.19921875" style="2" customWidth="1"/>
    <col min="3598" max="3598" width="8" style="2" customWidth="1"/>
    <col min="3599" max="3599" width="2.19921875" style="2" customWidth="1"/>
    <col min="3600" max="3600" width="8" style="2" customWidth="1"/>
    <col min="3601" max="3601" width="5.3984375" style="2" customWidth="1"/>
    <col min="3602" max="3607" width="8.3984375" style="2" customWidth="1"/>
    <col min="3608" max="3842" width="8.09765625" style="2"/>
    <col min="3843" max="3843" width="5.296875" style="2" customWidth="1"/>
    <col min="3844" max="3844" width="22.8984375" style="2" bestFit="1" customWidth="1"/>
    <col min="3845" max="3845" width="2.5" style="2" customWidth="1"/>
    <col min="3846" max="3846" width="8.19921875" style="2" customWidth="1"/>
    <col min="3847" max="3847" width="2.09765625" style="2" customWidth="1"/>
    <col min="3848" max="3848" width="7.19921875" style="2" customWidth="1"/>
    <col min="3849" max="3849" width="3.796875" style="2" customWidth="1"/>
    <col min="3850" max="3850" width="1.796875" style="2" customWidth="1"/>
    <col min="3851" max="3851" width="4.5" style="2" customWidth="1"/>
    <col min="3852" max="3852" width="10.59765625" style="2" customWidth="1"/>
    <col min="3853" max="3853" width="2.19921875" style="2" customWidth="1"/>
    <col min="3854" max="3854" width="8" style="2" customWidth="1"/>
    <col min="3855" max="3855" width="2.19921875" style="2" customWidth="1"/>
    <col min="3856" max="3856" width="8" style="2" customWidth="1"/>
    <col min="3857" max="3857" width="5.3984375" style="2" customWidth="1"/>
    <col min="3858" max="3863" width="8.3984375" style="2" customWidth="1"/>
    <col min="3864" max="4098" width="8.09765625" style="2"/>
    <col min="4099" max="4099" width="5.296875" style="2" customWidth="1"/>
    <col min="4100" max="4100" width="22.8984375" style="2" bestFit="1" customWidth="1"/>
    <col min="4101" max="4101" width="2.5" style="2" customWidth="1"/>
    <col min="4102" max="4102" width="8.19921875" style="2" customWidth="1"/>
    <col min="4103" max="4103" width="2.09765625" style="2" customWidth="1"/>
    <col min="4104" max="4104" width="7.19921875" style="2" customWidth="1"/>
    <col min="4105" max="4105" width="3.796875" style="2" customWidth="1"/>
    <col min="4106" max="4106" width="1.796875" style="2" customWidth="1"/>
    <col min="4107" max="4107" width="4.5" style="2" customWidth="1"/>
    <col min="4108" max="4108" width="10.59765625" style="2" customWidth="1"/>
    <col min="4109" max="4109" width="2.19921875" style="2" customWidth="1"/>
    <col min="4110" max="4110" width="8" style="2" customWidth="1"/>
    <col min="4111" max="4111" width="2.19921875" style="2" customWidth="1"/>
    <col min="4112" max="4112" width="8" style="2" customWidth="1"/>
    <col min="4113" max="4113" width="5.3984375" style="2" customWidth="1"/>
    <col min="4114" max="4119" width="8.3984375" style="2" customWidth="1"/>
    <col min="4120" max="4354" width="8.09765625" style="2"/>
    <col min="4355" max="4355" width="5.296875" style="2" customWidth="1"/>
    <col min="4356" max="4356" width="22.8984375" style="2" bestFit="1" customWidth="1"/>
    <col min="4357" max="4357" width="2.5" style="2" customWidth="1"/>
    <col min="4358" max="4358" width="8.19921875" style="2" customWidth="1"/>
    <col min="4359" max="4359" width="2.09765625" style="2" customWidth="1"/>
    <col min="4360" max="4360" width="7.19921875" style="2" customWidth="1"/>
    <col min="4361" max="4361" width="3.796875" style="2" customWidth="1"/>
    <col min="4362" max="4362" width="1.796875" style="2" customWidth="1"/>
    <col min="4363" max="4363" width="4.5" style="2" customWidth="1"/>
    <col min="4364" max="4364" width="10.59765625" style="2" customWidth="1"/>
    <col min="4365" max="4365" width="2.19921875" style="2" customWidth="1"/>
    <col min="4366" max="4366" width="8" style="2" customWidth="1"/>
    <col min="4367" max="4367" width="2.19921875" style="2" customWidth="1"/>
    <col min="4368" max="4368" width="8" style="2" customWidth="1"/>
    <col min="4369" max="4369" width="5.3984375" style="2" customWidth="1"/>
    <col min="4370" max="4375" width="8.3984375" style="2" customWidth="1"/>
    <col min="4376" max="4610" width="8.09765625" style="2"/>
    <col min="4611" max="4611" width="5.296875" style="2" customWidth="1"/>
    <col min="4612" max="4612" width="22.8984375" style="2" bestFit="1" customWidth="1"/>
    <col min="4613" max="4613" width="2.5" style="2" customWidth="1"/>
    <col min="4614" max="4614" width="8.19921875" style="2" customWidth="1"/>
    <col min="4615" max="4615" width="2.09765625" style="2" customWidth="1"/>
    <col min="4616" max="4616" width="7.19921875" style="2" customWidth="1"/>
    <col min="4617" max="4617" width="3.796875" style="2" customWidth="1"/>
    <col min="4618" max="4618" width="1.796875" style="2" customWidth="1"/>
    <col min="4619" max="4619" width="4.5" style="2" customWidth="1"/>
    <col min="4620" max="4620" width="10.59765625" style="2" customWidth="1"/>
    <col min="4621" max="4621" width="2.19921875" style="2" customWidth="1"/>
    <col min="4622" max="4622" width="8" style="2" customWidth="1"/>
    <col min="4623" max="4623" width="2.19921875" style="2" customWidth="1"/>
    <col min="4624" max="4624" width="8" style="2" customWidth="1"/>
    <col min="4625" max="4625" width="5.3984375" style="2" customWidth="1"/>
    <col min="4626" max="4631" width="8.3984375" style="2" customWidth="1"/>
    <col min="4632" max="4866" width="8.09765625" style="2"/>
    <col min="4867" max="4867" width="5.296875" style="2" customWidth="1"/>
    <col min="4868" max="4868" width="22.8984375" style="2" bestFit="1" customWidth="1"/>
    <col min="4869" max="4869" width="2.5" style="2" customWidth="1"/>
    <col min="4870" max="4870" width="8.19921875" style="2" customWidth="1"/>
    <col min="4871" max="4871" width="2.09765625" style="2" customWidth="1"/>
    <col min="4872" max="4872" width="7.19921875" style="2" customWidth="1"/>
    <col min="4873" max="4873" width="3.796875" style="2" customWidth="1"/>
    <col min="4874" max="4874" width="1.796875" style="2" customWidth="1"/>
    <col min="4875" max="4875" width="4.5" style="2" customWidth="1"/>
    <col min="4876" max="4876" width="10.59765625" style="2" customWidth="1"/>
    <col min="4877" max="4877" width="2.19921875" style="2" customWidth="1"/>
    <col min="4878" max="4878" width="8" style="2" customWidth="1"/>
    <col min="4879" max="4879" width="2.19921875" style="2" customWidth="1"/>
    <col min="4880" max="4880" width="8" style="2" customWidth="1"/>
    <col min="4881" max="4881" width="5.3984375" style="2" customWidth="1"/>
    <col min="4882" max="4887" width="8.3984375" style="2" customWidth="1"/>
    <col min="4888" max="5122" width="8.09765625" style="2"/>
    <col min="5123" max="5123" width="5.296875" style="2" customWidth="1"/>
    <col min="5124" max="5124" width="22.8984375" style="2" bestFit="1" customWidth="1"/>
    <col min="5125" max="5125" width="2.5" style="2" customWidth="1"/>
    <col min="5126" max="5126" width="8.19921875" style="2" customWidth="1"/>
    <col min="5127" max="5127" width="2.09765625" style="2" customWidth="1"/>
    <col min="5128" max="5128" width="7.19921875" style="2" customWidth="1"/>
    <col min="5129" max="5129" width="3.796875" style="2" customWidth="1"/>
    <col min="5130" max="5130" width="1.796875" style="2" customWidth="1"/>
    <col min="5131" max="5131" width="4.5" style="2" customWidth="1"/>
    <col min="5132" max="5132" width="10.59765625" style="2" customWidth="1"/>
    <col min="5133" max="5133" width="2.19921875" style="2" customWidth="1"/>
    <col min="5134" max="5134" width="8" style="2" customWidth="1"/>
    <col min="5135" max="5135" width="2.19921875" style="2" customWidth="1"/>
    <col min="5136" max="5136" width="8" style="2" customWidth="1"/>
    <col min="5137" max="5137" width="5.3984375" style="2" customWidth="1"/>
    <col min="5138" max="5143" width="8.3984375" style="2" customWidth="1"/>
    <col min="5144" max="5378" width="8.09765625" style="2"/>
    <col min="5379" max="5379" width="5.296875" style="2" customWidth="1"/>
    <col min="5380" max="5380" width="22.8984375" style="2" bestFit="1" customWidth="1"/>
    <col min="5381" max="5381" width="2.5" style="2" customWidth="1"/>
    <col min="5382" max="5382" width="8.19921875" style="2" customWidth="1"/>
    <col min="5383" max="5383" width="2.09765625" style="2" customWidth="1"/>
    <col min="5384" max="5384" width="7.19921875" style="2" customWidth="1"/>
    <col min="5385" max="5385" width="3.796875" style="2" customWidth="1"/>
    <col min="5386" max="5386" width="1.796875" style="2" customWidth="1"/>
    <col min="5387" max="5387" width="4.5" style="2" customWidth="1"/>
    <col min="5388" max="5388" width="10.59765625" style="2" customWidth="1"/>
    <col min="5389" max="5389" width="2.19921875" style="2" customWidth="1"/>
    <col min="5390" max="5390" width="8" style="2" customWidth="1"/>
    <col min="5391" max="5391" width="2.19921875" style="2" customWidth="1"/>
    <col min="5392" max="5392" width="8" style="2" customWidth="1"/>
    <col min="5393" max="5393" width="5.3984375" style="2" customWidth="1"/>
    <col min="5394" max="5399" width="8.3984375" style="2" customWidth="1"/>
    <col min="5400" max="5634" width="8.09765625" style="2"/>
    <col min="5635" max="5635" width="5.296875" style="2" customWidth="1"/>
    <col min="5636" max="5636" width="22.8984375" style="2" bestFit="1" customWidth="1"/>
    <col min="5637" max="5637" width="2.5" style="2" customWidth="1"/>
    <col min="5638" max="5638" width="8.19921875" style="2" customWidth="1"/>
    <col min="5639" max="5639" width="2.09765625" style="2" customWidth="1"/>
    <col min="5640" max="5640" width="7.19921875" style="2" customWidth="1"/>
    <col min="5641" max="5641" width="3.796875" style="2" customWidth="1"/>
    <col min="5642" max="5642" width="1.796875" style="2" customWidth="1"/>
    <col min="5643" max="5643" width="4.5" style="2" customWidth="1"/>
    <col min="5644" max="5644" width="10.59765625" style="2" customWidth="1"/>
    <col min="5645" max="5645" width="2.19921875" style="2" customWidth="1"/>
    <col min="5646" max="5646" width="8" style="2" customWidth="1"/>
    <col min="5647" max="5647" width="2.19921875" style="2" customWidth="1"/>
    <col min="5648" max="5648" width="8" style="2" customWidth="1"/>
    <col min="5649" max="5649" width="5.3984375" style="2" customWidth="1"/>
    <col min="5650" max="5655" width="8.3984375" style="2" customWidth="1"/>
    <col min="5656" max="5890" width="8.09765625" style="2"/>
    <col min="5891" max="5891" width="5.296875" style="2" customWidth="1"/>
    <col min="5892" max="5892" width="22.8984375" style="2" bestFit="1" customWidth="1"/>
    <col min="5893" max="5893" width="2.5" style="2" customWidth="1"/>
    <col min="5894" max="5894" width="8.19921875" style="2" customWidth="1"/>
    <col min="5895" max="5895" width="2.09765625" style="2" customWidth="1"/>
    <col min="5896" max="5896" width="7.19921875" style="2" customWidth="1"/>
    <col min="5897" max="5897" width="3.796875" style="2" customWidth="1"/>
    <col min="5898" max="5898" width="1.796875" style="2" customWidth="1"/>
    <col min="5899" max="5899" width="4.5" style="2" customWidth="1"/>
    <col min="5900" max="5900" width="10.59765625" style="2" customWidth="1"/>
    <col min="5901" max="5901" width="2.19921875" style="2" customWidth="1"/>
    <col min="5902" max="5902" width="8" style="2" customWidth="1"/>
    <col min="5903" max="5903" width="2.19921875" style="2" customWidth="1"/>
    <col min="5904" max="5904" width="8" style="2" customWidth="1"/>
    <col min="5905" max="5905" width="5.3984375" style="2" customWidth="1"/>
    <col min="5906" max="5911" width="8.3984375" style="2" customWidth="1"/>
    <col min="5912" max="6146" width="8.09765625" style="2"/>
    <col min="6147" max="6147" width="5.296875" style="2" customWidth="1"/>
    <col min="6148" max="6148" width="22.8984375" style="2" bestFit="1" customWidth="1"/>
    <col min="6149" max="6149" width="2.5" style="2" customWidth="1"/>
    <col min="6150" max="6150" width="8.19921875" style="2" customWidth="1"/>
    <col min="6151" max="6151" width="2.09765625" style="2" customWidth="1"/>
    <col min="6152" max="6152" width="7.19921875" style="2" customWidth="1"/>
    <col min="6153" max="6153" width="3.796875" style="2" customWidth="1"/>
    <col min="6154" max="6154" width="1.796875" style="2" customWidth="1"/>
    <col min="6155" max="6155" width="4.5" style="2" customWidth="1"/>
    <col min="6156" max="6156" width="10.59765625" style="2" customWidth="1"/>
    <col min="6157" max="6157" width="2.19921875" style="2" customWidth="1"/>
    <col min="6158" max="6158" width="8" style="2" customWidth="1"/>
    <col min="6159" max="6159" width="2.19921875" style="2" customWidth="1"/>
    <col min="6160" max="6160" width="8" style="2" customWidth="1"/>
    <col min="6161" max="6161" width="5.3984375" style="2" customWidth="1"/>
    <col min="6162" max="6167" width="8.3984375" style="2" customWidth="1"/>
    <col min="6168" max="6402" width="8.09765625" style="2"/>
    <col min="6403" max="6403" width="5.296875" style="2" customWidth="1"/>
    <col min="6404" max="6404" width="22.8984375" style="2" bestFit="1" customWidth="1"/>
    <col min="6405" max="6405" width="2.5" style="2" customWidth="1"/>
    <col min="6406" max="6406" width="8.19921875" style="2" customWidth="1"/>
    <col min="6407" max="6407" width="2.09765625" style="2" customWidth="1"/>
    <col min="6408" max="6408" width="7.19921875" style="2" customWidth="1"/>
    <col min="6409" max="6409" width="3.796875" style="2" customWidth="1"/>
    <col min="6410" max="6410" width="1.796875" style="2" customWidth="1"/>
    <col min="6411" max="6411" width="4.5" style="2" customWidth="1"/>
    <col min="6412" max="6412" width="10.59765625" style="2" customWidth="1"/>
    <col min="6413" max="6413" width="2.19921875" style="2" customWidth="1"/>
    <col min="6414" max="6414" width="8" style="2" customWidth="1"/>
    <col min="6415" max="6415" width="2.19921875" style="2" customWidth="1"/>
    <col min="6416" max="6416" width="8" style="2" customWidth="1"/>
    <col min="6417" max="6417" width="5.3984375" style="2" customWidth="1"/>
    <col min="6418" max="6423" width="8.3984375" style="2" customWidth="1"/>
    <col min="6424" max="6658" width="8.09765625" style="2"/>
    <col min="6659" max="6659" width="5.296875" style="2" customWidth="1"/>
    <col min="6660" max="6660" width="22.8984375" style="2" bestFit="1" customWidth="1"/>
    <col min="6661" max="6661" width="2.5" style="2" customWidth="1"/>
    <col min="6662" max="6662" width="8.19921875" style="2" customWidth="1"/>
    <col min="6663" max="6663" width="2.09765625" style="2" customWidth="1"/>
    <col min="6664" max="6664" width="7.19921875" style="2" customWidth="1"/>
    <col min="6665" max="6665" width="3.796875" style="2" customWidth="1"/>
    <col min="6666" max="6666" width="1.796875" style="2" customWidth="1"/>
    <col min="6667" max="6667" width="4.5" style="2" customWidth="1"/>
    <col min="6668" max="6668" width="10.59765625" style="2" customWidth="1"/>
    <col min="6669" max="6669" width="2.19921875" style="2" customWidth="1"/>
    <col min="6670" max="6670" width="8" style="2" customWidth="1"/>
    <col min="6671" max="6671" width="2.19921875" style="2" customWidth="1"/>
    <col min="6672" max="6672" width="8" style="2" customWidth="1"/>
    <col min="6673" max="6673" width="5.3984375" style="2" customWidth="1"/>
    <col min="6674" max="6679" width="8.3984375" style="2" customWidth="1"/>
    <col min="6680" max="6914" width="8.09765625" style="2"/>
    <col min="6915" max="6915" width="5.296875" style="2" customWidth="1"/>
    <col min="6916" max="6916" width="22.8984375" style="2" bestFit="1" customWidth="1"/>
    <col min="6917" max="6917" width="2.5" style="2" customWidth="1"/>
    <col min="6918" max="6918" width="8.19921875" style="2" customWidth="1"/>
    <col min="6919" max="6919" width="2.09765625" style="2" customWidth="1"/>
    <col min="6920" max="6920" width="7.19921875" style="2" customWidth="1"/>
    <col min="6921" max="6921" width="3.796875" style="2" customWidth="1"/>
    <col min="6922" max="6922" width="1.796875" style="2" customWidth="1"/>
    <col min="6923" max="6923" width="4.5" style="2" customWidth="1"/>
    <col min="6924" max="6924" width="10.59765625" style="2" customWidth="1"/>
    <col min="6925" max="6925" width="2.19921875" style="2" customWidth="1"/>
    <col min="6926" max="6926" width="8" style="2" customWidth="1"/>
    <col min="6927" max="6927" width="2.19921875" style="2" customWidth="1"/>
    <col min="6928" max="6928" width="8" style="2" customWidth="1"/>
    <col min="6929" max="6929" width="5.3984375" style="2" customWidth="1"/>
    <col min="6930" max="6935" width="8.3984375" style="2" customWidth="1"/>
    <col min="6936" max="7170" width="8.09765625" style="2"/>
    <col min="7171" max="7171" width="5.296875" style="2" customWidth="1"/>
    <col min="7172" max="7172" width="22.8984375" style="2" bestFit="1" customWidth="1"/>
    <col min="7173" max="7173" width="2.5" style="2" customWidth="1"/>
    <col min="7174" max="7174" width="8.19921875" style="2" customWidth="1"/>
    <col min="7175" max="7175" width="2.09765625" style="2" customWidth="1"/>
    <col min="7176" max="7176" width="7.19921875" style="2" customWidth="1"/>
    <col min="7177" max="7177" width="3.796875" style="2" customWidth="1"/>
    <col min="7178" max="7178" width="1.796875" style="2" customWidth="1"/>
    <col min="7179" max="7179" width="4.5" style="2" customWidth="1"/>
    <col min="7180" max="7180" width="10.59765625" style="2" customWidth="1"/>
    <col min="7181" max="7181" width="2.19921875" style="2" customWidth="1"/>
    <col min="7182" max="7182" width="8" style="2" customWidth="1"/>
    <col min="7183" max="7183" width="2.19921875" style="2" customWidth="1"/>
    <col min="7184" max="7184" width="8" style="2" customWidth="1"/>
    <col min="7185" max="7185" width="5.3984375" style="2" customWidth="1"/>
    <col min="7186" max="7191" width="8.3984375" style="2" customWidth="1"/>
    <col min="7192" max="7426" width="8.09765625" style="2"/>
    <col min="7427" max="7427" width="5.296875" style="2" customWidth="1"/>
    <col min="7428" max="7428" width="22.8984375" style="2" bestFit="1" customWidth="1"/>
    <col min="7429" max="7429" width="2.5" style="2" customWidth="1"/>
    <col min="7430" max="7430" width="8.19921875" style="2" customWidth="1"/>
    <col min="7431" max="7431" width="2.09765625" style="2" customWidth="1"/>
    <col min="7432" max="7432" width="7.19921875" style="2" customWidth="1"/>
    <col min="7433" max="7433" width="3.796875" style="2" customWidth="1"/>
    <col min="7434" max="7434" width="1.796875" style="2" customWidth="1"/>
    <col min="7435" max="7435" width="4.5" style="2" customWidth="1"/>
    <col min="7436" max="7436" width="10.59765625" style="2" customWidth="1"/>
    <col min="7437" max="7437" width="2.19921875" style="2" customWidth="1"/>
    <col min="7438" max="7438" width="8" style="2" customWidth="1"/>
    <col min="7439" max="7439" width="2.19921875" style="2" customWidth="1"/>
    <col min="7440" max="7440" width="8" style="2" customWidth="1"/>
    <col min="7441" max="7441" width="5.3984375" style="2" customWidth="1"/>
    <col min="7442" max="7447" width="8.3984375" style="2" customWidth="1"/>
    <col min="7448" max="7682" width="8.09765625" style="2"/>
    <col min="7683" max="7683" width="5.296875" style="2" customWidth="1"/>
    <col min="7684" max="7684" width="22.8984375" style="2" bestFit="1" customWidth="1"/>
    <col min="7685" max="7685" width="2.5" style="2" customWidth="1"/>
    <col min="7686" max="7686" width="8.19921875" style="2" customWidth="1"/>
    <col min="7687" max="7687" width="2.09765625" style="2" customWidth="1"/>
    <col min="7688" max="7688" width="7.19921875" style="2" customWidth="1"/>
    <col min="7689" max="7689" width="3.796875" style="2" customWidth="1"/>
    <col min="7690" max="7690" width="1.796875" style="2" customWidth="1"/>
    <col min="7691" max="7691" width="4.5" style="2" customWidth="1"/>
    <col min="7692" max="7692" width="10.59765625" style="2" customWidth="1"/>
    <col min="7693" max="7693" width="2.19921875" style="2" customWidth="1"/>
    <col min="7694" max="7694" width="8" style="2" customWidth="1"/>
    <col min="7695" max="7695" width="2.19921875" style="2" customWidth="1"/>
    <col min="7696" max="7696" width="8" style="2" customWidth="1"/>
    <col min="7697" max="7697" width="5.3984375" style="2" customWidth="1"/>
    <col min="7698" max="7703" width="8.3984375" style="2" customWidth="1"/>
    <col min="7704" max="7938" width="8.09765625" style="2"/>
    <col min="7939" max="7939" width="5.296875" style="2" customWidth="1"/>
    <col min="7940" max="7940" width="22.8984375" style="2" bestFit="1" customWidth="1"/>
    <col min="7941" max="7941" width="2.5" style="2" customWidth="1"/>
    <col min="7942" max="7942" width="8.19921875" style="2" customWidth="1"/>
    <col min="7943" max="7943" width="2.09765625" style="2" customWidth="1"/>
    <col min="7944" max="7944" width="7.19921875" style="2" customWidth="1"/>
    <col min="7945" max="7945" width="3.796875" style="2" customWidth="1"/>
    <col min="7946" max="7946" width="1.796875" style="2" customWidth="1"/>
    <col min="7947" max="7947" width="4.5" style="2" customWidth="1"/>
    <col min="7948" max="7948" width="10.59765625" style="2" customWidth="1"/>
    <col min="7949" max="7949" width="2.19921875" style="2" customWidth="1"/>
    <col min="7950" max="7950" width="8" style="2" customWidth="1"/>
    <col min="7951" max="7951" width="2.19921875" style="2" customWidth="1"/>
    <col min="7952" max="7952" width="8" style="2" customWidth="1"/>
    <col min="7953" max="7953" width="5.3984375" style="2" customWidth="1"/>
    <col min="7954" max="7959" width="8.3984375" style="2" customWidth="1"/>
    <col min="7960" max="8194" width="8.09765625" style="2"/>
    <col min="8195" max="8195" width="5.296875" style="2" customWidth="1"/>
    <col min="8196" max="8196" width="22.8984375" style="2" bestFit="1" customWidth="1"/>
    <col min="8197" max="8197" width="2.5" style="2" customWidth="1"/>
    <col min="8198" max="8198" width="8.19921875" style="2" customWidth="1"/>
    <col min="8199" max="8199" width="2.09765625" style="2" customWidth="1"/>
    <col min="8200" max="8200" width="7.19921875" style="2" customWidth="1"/>
    <col min="8201" max="8201" width="3.796875" style="2" customWidth="1"/>
    <col min="8202" max="8202" width="1.796875" style="2" customWidth="1"/>
    <col min="8203" max="8203" width="4.5" style="2" customWidth="1"/>
    <col min="8204" max="8204" width="10.59765625" style="2" customWidth="1"/>
    <col min="8205" max="8205" width="2.19921875" style="2" customWidth="1"/>
    <col min="8206" max="8206" width="8" style="2" customWidth="1"/>
    <col min="8207" max="8207" width="2.19921875" style="2" customWidth="1"/>
    <col min="8208" max="8208" width="8" style="2" customWidth="1"/>
    <col min="8209" max="8209" width="5.3984375" style="2" customWidth="1"/>
    <col min="8210" max="8215" width="8.3984375" style="2" customWidth="1"/>
    <col min="8216" max="8450" width="8.09765625" style="2"/>
    <col min="8451" max="8451" width="5.296875" style="2" customWidth="1"/>
    <col min="8452" max="8452" width="22.8984375" style="2" bestFit="1" customWidth="1"/>
    <col min="8453" max="8453" width="2.5" style="2" customWidth="1"/>
    <col min="8454" max="8454" width="8.19921875" style="2" customWidth="1"/>
    <col min="8455" max="8455" width="2.09765625" style="2" customWidth="1"/>
    <col min="8456" max="8456" width="7.19921875" style="2" customWidth="1"/>
    <col min="8457" max="8457" width="3.796875" style="2" customWidth="1"/>
    <col min="8458" max="8458" width="1.796875" style="2" customWidth="1"/>
    <col min="8459" max="8459" width="4.5" style="2" customWidth="1"/>
    <col min="8460" max="8460" width="10.59765625" style="2" customWidth="1"/>
    <col min="8461" max="8461" width="2.19921875" style="2" customWidth="1"/>
    <col min="8462" max="8462" width="8" style="2" customWidth="1"/>
    <col min="8463" max="8463" width="2.19921875" style="2" customWidth="1"/>
    <col min="8464" max="8464" width="8" style="2" customWidth="1"/>
    <col min="8465" max="8465" width="5.3984375" style="2" customWidth="1"/>
    <col min="8466" max="8471" width="8.3984375" style="2" customWidth="1"/>
    <col min="8472" max="8706" width="8.09765625" style="2"/>
    <col min="8707" max="8707" width="5.296875" style="2" customWidth="1"/>
    <col min="8708" max="8708" width="22.8984375" style="2" bestFit="1" customWidth="1"/>
    <col min="8709" max="8709" width="2.5" style="2" customWidth="1"/>
    <col min="8710" max="8710" width="8.19921875" style="2" customWidth="1"/>
    <col min="8711" max="8711" width="2.09765625" style="2" customWidth="1"/>
    <col min="8712" max="8712" width="7.19921875" style="2" customWidth="1"/>
    <col min="8713" max="8713" width="3.796875" style="2" customWidth="1"/>
    <col min="8714" max="8714" width="1.796875" style="2" customWidth="1"/>
    <col min="8715" max="8715" width="4.5" style="2" customWidth="1"/>
    <col min="8716" max="8716" width="10.59765625" style="2" customWidth="1"/>
    <col min="8717" max="8717" width="2.19921875" style="2" customWidth="1"/>
    <col min="8718" max="8718" width="8" style="2" customWidth="1"/>
    <col min="8719" max="8719" width="2.19921875" style="2" customWidth="1"/>
    <col min="8720" max="8720" width="8" style="2" customWidth="1"/>
    <col min="8721" max="8721" width="5.3984375" style="2" customWidth="1"/>
    <col min="8722" max="8727" width="8.3984375" style="2" customWidth="1"/>
    <col min="8728" max="8962" width="8.09765625" style="2"/>
    <col min="8963" max="8963" width="5.296875" style="2" customWidth="1"/>
    <col min="8964" max="8964" width="22.8984375" style="2" bestFit="1" customWidth="1"/>
    <col min="8965" max="8965" width="2.5" style="2" customWidth="1"/>
    <col min="8966" max="8966" width="8.19921875" style="2" customWidth="1"/>
    <col min="8967" max="8967" width="2.09765625" style="2" customWidth="1"/>
    <col min="8968" max="8968" width="7.19921875" style="2" customWidth="1"/>
    <col min="8969" max="8969" width="3.796875" style="2" customWidth="1"/>
    <col min="8970" max="8970" width="1.796875" style="2" customWidth="1"/>
    <col min="8971" max="8971" width="4.5" style="2" customWidth="1"/>
    <col min="8972" max="8972" width="10.59765625" style="2" customWidth="1"/>
    <col min="8973" max="8973" width="2.19921875" style="2" customWidth="1"/>
    <col min="8974" max="8974" width="8" style="2" customWidth="1"/>
    <col min="8975" max="8975" width="2.19921875" style="2" customWidth="1"/>
    <col min="8976" max="8976" width="8" style="2" customWidth="1"/>
    <col min="8977" max="8977" width="5.3984375" style="2" customWidth="1"/>
    <col min="8978" max="8983" width="8.3984375" style="2" customWidth="1"/>
    <col min="8984" max="9218" width="8.09765625" style="2"/>
    <col min="9219" max="9219" width="5.296875" style="2" customWidth="1"/>
    <col min="9220" max="9220" width="22.8984375" style="2" bestFit="1" customWidth="1"/>
    <col min="9221" max="9221" width="2.5" style="2" customWidth="1"/>
    <col min="9222" max="9222" width="8.19921875" style="2" customWidth="1"/>
    <col min="9223" max="9223" width="2.09765625" style="2" customWidth="1"/>
    <col min="9224" max="9224" width="7.19921875" style="2" customWidth="1"/>
    <col min="9225" max="9225" width="3.796875" style="2" customWidth="1"/>
    <col min="9226" max="9226" width="1.796875" style="2" customWidth="1"/>
    <col min="9227" max="9227" width="4.5" style="2" customWidth="1"/>
    <col min="9228" max="9228" width="10.59765625" style="2" customWidth="1"/>
    <col min="9229" max="9229" width="2.19921875" style="2" customWidth="1"/>
    <col min="9230" max="9230" width="8" style="2" customWidth="1"/>
    <col min="9231" max="9231" width="2.19921875" style="2" customWidth="1"/>
    <col min="9232" max="9232" width="8" style="2" customWidth="1"/>
    <col min="9233" max="9233" width="5.3984375" style="2" customWidth="1"/>
    <col min="9234" max="9239" width="8.3984375" style="2" customWidth="1"/>
    <col min="9240" max="9474" width="8.09765625" style="2"/>
    <col min="9475" max="9475" width="5.296875" style="2" customWidth="1"/>
    <col min="9476" max="9476" width="22.8984375" style="2" bestFit="1" customWidth="1"/>
    <col min="9477" max="9477" width="2.5" style="2" customWidth="1"/>
    <col min="9478" max="9478" width="8.19921875" style="2" customWidth="1"/>
    <col min="9479" max="9479" width="2.09765625" style="2" customWidth="1"/>
    <col min="9480" max="9480" width="7.19921875" style="2" customWidth="1"/>
    <col min="9481" max="9481" width="3.796875" style="2" customWidth="1"/>
    <col min="9482" max="9482" width="1.796875" style="2" customWidth="1"/>
    <col min="9483" max="9483" width="4.5" style="2" customWidth="1"/>
    <col min="9484" max="9484" width="10.59765625" style="2" customWidth="1"/>
    <col min="9485" max="9485" width="2.19921875" style="2" customWidth="1"/>
    <col min="9486" max="9486" width="8" style="2" customWidth="1"/>
    <col min="9487" max="9487" width="2.19921875" style="2" customWidth="1"/>
    <col min="9488" max="9488" width="8" style="2" customWidth="1"/>
    <col min="9489" max="9489" width="5.3984375" style="2" customWidth="1"/>
    <col min="9490" max="9495" width="8.3984375" style="2" customWidth="1"/>
    <col min="9496" max="9730" width="8.09765625" style="2"/>
    <col min="9731" max="9731" width="5.296875" style="2" customWidth="1"/>
    <col min="9732" max="9732" width="22.8984375" style="2" bestFit="1" customWidth="1"/>
    <col min="9733" max="9733" width="2.5" style="2" customWidth="1"/>
    <col min="9734" max="9734" width="8.19921875" style="2" customWidth="1"/>
    <col min="9735" max="9735" width="2.09765625" style="2" customWidth="1"/>
    <col min="9736" max="9736" width="7.19921875" style="2" customWidth="1"/>
    <col min="9737" max="9737" width="3.796875" style="2" customWidth="1"/>
    <col min="9738" max="9738" width="1.796875" style="2" customWidth="1"/>
    <col min="9739" max="9739" width="4.5" style="2" customWidth="1"/>
    <col min="9740" max="9740" width="10.59765625" style="2" customWidth="1"/>
    <col min="9741" max="9741" width="2.19921875" style="2" customWidth="1"/>
    <col min="9742" max="9742" width="8" style="2" customWidth="1"/>
    <col min="9743" max="9743" width="2.19921875" style="2" customWidth="1"/>
    <col min="9744" max="9744" width="8" style="2" customWidth="1"/>
    <col min="9745" max="9745" width="5.3984375" style="2" customWidth="1"/>
    <col min="9746" max="9751" width="8.3984375" style="2" customWidth="1"/>
    <col min="9752" max="9986" width="8.09765625" style="2"/>
    <col min="9987" max="9987" width="5.296875" style="2" customWidth="1"/>
    <col min="9988" max="9988" width="22.8984375" style="2" bestFit="1" customWidth="1"/>
    <col min="9989" max="9989" width="2.5" style="2" customWidth="1"/>
    <col min="9990" max="9990" width="8.19921875" style="2" customWidth="1"/>
    <col min="9991" max="9991" width="2.09765625" style="2" customWidth="1"/>
    <col min="9992" max="9992" width="7.19921875" style="2" customWidth="1"/>
    <col min="9993" max="9993" width="3.796875" style="2" customWidth="1"/>
    <col min="9994" max="9994" width="1.796875" style="2" customWidth="1"/>
    <col min="9995" max="9995" width="4.5" style="2" customWidth="1"/>
    <col min="9996" max="9996" width="10.59765625" style="2" customWidth="1"/>
    <col min="9997" max="9997" width="2.19921875" style="2" customWidth="1"/>
    <col min="9998" max="9998" width="8" style="2" customWidth="1"/>
    <col min="9999" max="9999" width="2.19921875" style="2" customWidth="1"/>
    <col min="10000" max="10000" width="8" style="2" customWidth="1"/>
    <col min="10001" max="10001" width="5.3984375" style="2" customWidth="1"/>
    <col min="10002" max="10007" width="8.3984375" style="2" customWidth="1"/>
    <col min="10008" max="10242" width="8.09765625" style="2"/>
    <col min="10243" max="10243" width="5.296875" style="2" customWidth="1"/>
    <col min="10244" max="10244" width="22.8984375" style="2" bestFit="1" customWidth="1"/>
    <col min="10245" max="10245" width="2.5" style="2" customWidth="1"/>
    <col min="10246" max="10246" width="8.19921875" style="2" customWidth="1"/>
    <col min="10247" max="10247" width="2.09765625" style="2" customWidth="1"/>
    <col min="10248" max="10248" width="7.19921875" style="2" customWidth="1"/>
    <col min="10249" max="10249" width="3.796875" style="2" customWidth="1"/>
    <col min="10250" max="10250" width="1.796875" style="2" customWidth="1"/>
    <col min="10251" max="10251" width="4.5" style="2" customWidth="1"/>
    <col min="10252" max="10252" width="10.59765625" style="2" customWidth="1"/>
    <col min="10253" max="10253" width="2.19921875" style="2" customWidth="1"/>
    <col min="10254" max="10254" width="8" style="2" customWidth="1"/>
    <col min="10255" max="10255" width="2.19921875" style="2" customWidth="1"/>
    <col min="10256" max="10256" width="8" style="2" customWidth="1"/>
    <col min="10257" max="10257" width="5.3984375" style="2" customWidth="1"/>
    <col min="10258" max="10263" width="8.3984375" style="2" customWidth="1"/>
    <col min="10264" max="10498" width="8.09765625" style="2"/>
    <col min="10499" max="10499" width="5.296875" style="2" customWidth="1"/>
    <col min="10500" max="10500" width="22.8984375" style="2" bestFit="1" customWidth="1"/>
    <col min="10501" max="10501" width="2.5" style="2" customWidth="1"/>
    <col min="10502" max="10502" width="8.19921875" style="2" customWidth="1"/>
    <col min="10503" max="10503" width="2.09765625" style="2" customWidth="1"/>
    <col min="10504" max="10504" width="7.19921875" style="2" customWidth="1"/>
    <col min="10505" max="10505" width="3.796875" style="2" customWidth="1"/>
    <col min="10506" max="10506" width="1.796875" style="2" customWidth="1"/>
    <col min="10507" max="10507" width="4.5" style="2" customWidth="1"/>
    <col min="10508" max="10508" width="10.59765625" style="2" customWidth="1"/>
    <col min="10509" max="10509" width="2.19921875" style="2" customWidth="1"/>
    <col min="10510" max="10510" width="8" style="2" customWidth="1"/>
    <col min="10511" max="10511" width="2.19921875" style="2" customWidth="1"/>
    <col min="10512" max="10512" width="8" style="2" customWidth="1"/>
    <col min="10513" max="10513" width="5.3984375" style="2" customWidth="1"/>
    <col min="10514" max="10519" width="8.3984375" style="2" customWidth="1"/>
    <col min="10520" max="10754" width="8.09765625" style="2"/>
    <col min="10755" max="10755" width="5.296875" style="2" customWidth="1"/>
    <col min="10756" max="10756" width="22.8984375" style="2" bestFit="1" customWidth="1"/>
    <col min="10757" max="10757" width="2.5" style="2" customWidth="1"/>
    <col min="10758" max="10758" width="8.19921875" style="2" customWidth="1"/>
    <col min="10759" max="10759" width="2.09765625" style="2" customWidth="1"/>
    <col min="10760" max="10760" width="7.19921875" style="2" customWidth="1"/>
    <col min="10761" max="10761" width="3.796875" style="2" customWidth="1"/>
    <col min="10762" max="10762" width="1.796875" style="2" customWidth="1"/>
    <col min="10763" max="10763" width="4.5" style="2" customWidth="1"/>
    <col min="10764" max="10764" width="10.59765625" style="2" customWidth="1"/>
    <col min="10765" max="10765" width="2.19921875" style="2" customWidth="1"/>
    <col min="10766" max="10766" width="8" style="2" customWidth="1"/>
    <col min="10767" max="10767" width="2.19921875" style="2" customWidth="1"/>
    <col min="10768" max="10768" width="8" style="2" customWidth="1"/>
    <col min="10769" max="10769" width="5.3984375" style="2" customWidth="1"/>
    <col min="10770" max="10775" width="8.3984375" style="2" customWidth="1"/>
    <col min="10776" max="11010" width="8.09765625" style="2"/>
    <col min="11011" max="11011" width="5.296875" style="2" customWidth="1"/>
    <col min="11012" max="11012" width="22.8984375" style="2" bestFit="1" customWidth="1"/>
    <col min="11013" max="11013" width="2.5" style="2" customWidth="1"/>
    <col min="11014" max="11014" width="8.19921875" style="2" customWidth="1"/>
    <col min="11015" max="11015" width="2.09765625" style="2" customWidth="1"/>
    <col min="11016" max="11016" width="7.19921875" style="2" customWidth="1"/>
    <col min="11017" max="11017" width="3.796875" style="2" customWidth="1"/>
    <col min="11018" max="11018" width="1.796875" style="2" customWidth="1"/>
    <col min="11019" max="11019" width="4.5" style="2" customWidth="1"/>
    <col min="11020" max="11020" width="10.59765625" style="2" customWidth="1"/>
    <col min="11021" max="11021" width="2.19921875" style="2" customWidth="1"/>
    <col min="11022" max="11022" width="8" style="2" customWidth="1"/>
    <col min="11023" max="11023" width="2.19921875" style="2" customWidth="1"/>
    <col min="11024" max="11024" width="8" style="2" customWidth="1"/>
    <col min="11025" max="11025" width="5.3984375" style="2" customWidth="1"/>
    <col min="11026" max="11031" width="8.3984375" style="2" customWidth="1"/>
    <col min="11032" max="11266" width="8.09765625" style="2"/>
    <col min="11267" max="11267" width="5.296875" style="2" customWidth="1"/>
    <col min="11268" max="11268" width="22.8984375" style="2" bestFit="1" customWidth="1"/>
    <col min="11269" max="11269" width="2.5" style="2" customWidth="1"/>
    <col min="11270" max="11270" width="8.19921875" style="2" customWidth="1"/>
    <col min="11271" max="11271" width="2.09765625" style="2" customWidth="1"/>
    <col min="11272" max="11272" width="7.19921875" style="2" customWidth="1"/>
    <col min="11273" max="11273" width="3.796875" style="2" customWidth="1"/>
    <col min="11274" max="11274" width="1.796875" style="2" customWidth="1"/>
    <col min="11275" max="11275" width="4.5" style="2" customWidth="1"/>
    <col min="11276" max="11276" width="10.59765625" style="2" customWidth="1"/>
    <col min="11277" max="11277" width="2.19921875" style="2" customWidth="1"/>
    <col min="11278" max="11278" width="8" style="2" customWidth="1"/>
    <col min="11279" max="11279" width="2.19921875" style="2" customWidth="1"/>
    <col min="11280" max="11280" width="8" style="2" customWidth="1"/>
    <col min="11281" max="11281" width="5.3984375" style="2" customWidth="1"/>
    <col min="11282" max="11287" width="8.3984375" style="2" customWidth="1"/>
    <col min="11288" max="11522" width="8.09765625" style="2"/>
    <col min="11523" max="11523" width="5.296875" style="2" customWidth="1"/>
    <col min="11524" max="11524" width="22.8984375" style="2" bestFit="1" customWidth="1"/>
    <col min="11525" max="11525" width="2.5" style="2" customWidth="1"/>
    <col min="11526" max="11526" width="8.19921875" style="2" customWidth="1"/>
    <col min="11527" max="11527" width="2.09765625" style="2" customWidth="1"/>
    <col min="11528" max="11528" width="7.19921875" style="2" customWidth="1"/>
    <col min="11529" max="11529" width="3.796875" style="2" customWidth="1"/>
    <col min="11530" max="11530" width="1.796875" style="2" customWidth="1"/>
    <col min="11531" max="11531" width="4.5" style="2" customWidth="1"/>
    <col min="11532" max="11532" width="10.59765625" style="2" customWidth="1"/>
    <col min="11533" max="11533" width="2.19921875" style="2" customWidth="1"/>
    <col min="11534" max="11534" width="8" style="2" customWidth="1"/>
    <col min="11535" max="11535" width="2.19921875" style="2" customWidth="1"/>
    <col min="11536" max="11536" width="8" style="2" customWidth="1"/>
    <col min="11537" max="11537" width="5.3984375" style="2" customWidth="1"/>
    <col min="11538" max="11543" width="8.3984375" style="2" customWidth="1"/>
    <col min="11544" max="11778" width="8.09765625" style="2"/>
    <col min="11779" max="11779" width="5.296875" style="2" customWidth="1"/>
    <col min="11780" max="11780" width="22.8984375" style="2" bestFit="1" customWidth="1"/>
    <col min="11781" max="11781" width="2.5" style="2" customWidth="1"/>
    <col min="11782" max="11782" width="8.19921875" style="2" customWidth="1"/>
    <col min="11783" max="11783" width="2.09765625" style="2" customWidth="1"/>
    <col min="11784" max="11784" width="7.19921875" style="2" customWidth="1"/>
    <col min="11785" max="11785" width="3.796875" style="2" customWidth="1"/>
    <col min="11786" max="11786" width="1.796875" style="2" customWidth="1"/>
    <col min="11787" max="11787" width="4.5" style="2" customWidth="1"/>
    <col min="11788" max="11788" width="10.59765625" style="2" customWidth="1"/>
    <col min="11789" max="11789" width="2.19921875" style="2" customWidth="1"/>
    <col min="11790" max="11790" width="8" style="2" customWidth="1"/>
    <col min="11791" max="11791" width="2.19921875" style="2" customWidth="1"/>
    <col min="11792" max="11792" width="8" style="2" customWidth="1"/>
    <col min="11793" max="11793" width="5.3984375" style="2" customWidth="1"/>
    <col min="11794" max="11799" width="8.3984375" style="2" customWidth="1"/>
    <col min="11800" max="12034" width="8.09765625" style="2"/>
    <col min="12035" max="12035" width="5.296875" style="2" customWidth="1"/>
    <col min="12036" max="12036" width="22.8984375" style="2" bestFit="1" customWidth="1"/>
    <col min="12037" max="12037" width="2.5" style="2" customWidth="1"/>
    <col min="12038" max="12038" width="8.19921875" style="2" customWidth="1"/>
    <col min="12039" max="12039" width="2.09765625" style="2" customWidth="1"/>
    <col min="12040" max="12040" width="7.19921875" style="2" customWidth="1"/>
    <col min="12041" max="12041" width="3.796875" style="2" customWidth="1"/>
    <col min="12042" max="12042" width="1.796875" style="2" customWidth="1"/>
    <col min="12043" max="12043" width="4.5" style="2" customWidth="1"/>
    <col min="12044" max="12044" width="10.59765625" style="2" customWidth="1"/>
    <col min="12045" max="12045" width="2.19921875" style="2" customWidth="1"/>
    <col min="12046" max="12046" width="8" style="2" customWidth="1"/>
    <col min="12047" max="12047" width="2.19921875" style="2" customWidth="1"/>
    <col min="12048" max="12048" width="8" style="2" customWidth="1"/>
    <col min="12049" max="12049" width="5.3984375" style="2" customWidth="1"/>
    <col min="12050" max="12055" width="8.3984375" style="2" customWidth="1"/>
    <col min="12056" max="12290" width="8.09765625" style="2"/>
    <col min="12291" max="12291" width="5.296875" style="2" customWidth="1"/>
    <col min="12292" max="12292" width="22.8984375" style="2" bestFit="1" customWidth="1"/>
    <col min="12293" max="12293" width="2.5" style="2" customWidth="1"/>
    <col min="12294" max="12294" width="8.19921875" style="2" customWidth="1"/>
    <col min="12295" max="12295" width="2.09765625" style="2" customWidth="1"/>
    <col min="12296" max="12296" width="7.19921875" style="2" customWidth="1"/>
    <col min="12297" max="12297" width="3.796875" style="2" customWidth="1"/>
    <col min="12298" max="12298" width="1.796875" style="2" customWidth="1"/>
    <col min="12299" max="12299" width="4.5" style="2" customWidth="1"/>
    <col min="12300" max="12300" width="10.59765625" style="2" customWidth="1"/>
    <col min="12301" max="12301" width="2.19921875" style="2" customWidth="1"/>
    <col min="12302" max="12302" width="8" style="2" customWidth="1"/>
    <col min="12303" max="12303" width="2.19921875" style="2" customWidth="1"/>
    <col min="12304" max="12304" width="8" style="2" customWidth="1"/>
    <col min="12305" max="12305" width="5.3984375" style="2" customWidth="1"/>
    <col min="12306" max="12311" width="8.3984375" style="2" customWidth="1"/>
    <col min="12312" max="12546" width="8.09765625" style="2"/>
    <col min="12547" max="12547" width="5.296875" style="2" customWidth="1"/>
    <col min="12548" max="12548" width="22.8984375" style="2" bestFit="1" customWidth="1"/>
    <col min="12549" max="12549" width="2.5" style="2" customWidth="1"/>
    <col min="12550" max="12550" width="8.19921875" style="2" customWidth="1"/>
    <col min="12551" max="12551" width="2.09765625" style="2" customWidth="1"/>
    <col min="12552" max="12552" width="7.19921875" style="2" customWidth="1"/>
    <col min="12553" max="12553" width="3.796875" style="2" customWidth="1"/>
    <col min="12554" max="12554" width="1.796875" style="2" customWidth="1"/>
    <col min="12555" max="12555" width="4.5" style="2" customWidth="1"/>
    <col min="12556" max="12556" width="10.59765625" style="2" customWidth="1"/>
    <col min="12557" max="12557" width="2.19921875" style="2" customWidth="1"/>
    <col min="12558" max="12558" width="8" style="2" customWidth="1"/>
    <col min="12559" max="12559" width="2.19921875" style="2" customWidth="1"/>
    <col min="12560" max="12560" width="8" style="2" customWidth="1"/>
    <col min="12561" max="12561" width="5.3984375" style="2" customWidth="1"/>
    <col min="12562" max="12567" width="8.3984375" style="2" customWidth="1"/>
    <col min="12568" max="12802" width="8.09765625" style="2"/>
    <col min="12803" max="12803" width="5.296875" style="2" customWidth="1"/>
    <col min="12804" max="12804" width="22.8984375" style="2" bestFit="1" customWidth="1"/>
    <col min="12805" max="12805" width="2.5" style="2" customWidth="1"/>
    <col min="12806" max="12806" width="8.19921875" style="2" customWidth="1"/>
    <col min="12807" max="12807" width="2.09765625" style="2" customWidth="1"/>
    <col min="12808" max="12808" width="7.19921875" style="2" customWidth="1"/>
    <col min="12809" max="12809" width="3.796875" style="2" customWidth="1"/>
    <col min="12810" max="12810" width="1.796875" style="2" customWidth="1"/>
    <col min="12811" max="12811" width="4.5" style="2" customWidth="1"/>
    <col min="12812" max="12812" width="10.59765625" style="2" customWidth="1"/>
    <col min="12813" max="12813" width="2.19921875" style="2" customWidth="1"/>
    <col min="12814" max="12814" width="8" style="2" customWidth="1"/>
    <col min="12815" max="12815" width="2.19921875" style="2" customWidth="1"/>
    <col min="12816" max="12816" width="8" style="2" customWidth="1"/>
    <col min="12817" max="12817" width="5.3984375" style="2" customWidth="1"/>
    <col min="12818" max="12823" width="8.3984375" style="2" customWidth="1"/>
    <col min="12824" max="13058" width="8.09765625" style="2"/>
    <col min="13059" max="13059" width="5.296875" style="2" customWidth="1"/>
    <col min="13060" max="13060" width="22.8984375" style="2" bestFit="1" customWidth="1"/>
    <col min="13061" max="13061" width="2.5" style="2" customWidth="1"/>
    <col min="13062" max="13062" width="8.19921875" style="2" customWidth="1"/>
    <col min="13063" max="13063" width="2.09765625" style="2" customWidth="1"/>
    <col min="13064" max="13064" width="7.19921875" style="2" customWidth="1"/>
    <col min="13065" max="13065" width="3.796875" style="2" customWidth="1"/>
    <col min="13066" max="13066" width="1.796875" style="2" customWidth="1"/>
    <col min="13067" max="13067" width="4.5" style="2" customWidth="1"/>
    <col min="13068" max="13068" width="10.59765625" style="2" customWidth="1"/>
    <col min="13069" max="13069" width="2.19921875" style="2" customWidth="1"/>
    <col min="13070" max="13070" width="8" style="2" customWidth="1"/>
    <col min="13071" max="13071" width="2.19921875" style="2" customWidth="1"/>
    <col min="13072" max="13072" width="8" style="2" customWidth="1"/>
    <col min="13073" max="13073" width="5.3984375" style="2" customWidth="1"/>
    <col min="13074" max="13079" width="8.3984375" style="2" customWidth="1"/>
    <col min="13080" max="13314" width="8.09765625" style="2"/>
    <col min="13315" max="13315" width="5.296875" style="2" customWidth="1"/>
    <col min="13316" max="13316" width="22.8984375" style="2" bestFit="1" customWidth="1"/>
    <col min="13317" max="13317" width="2.5" style="2" customWidth="1"/>
    <col min="13318" max="13318" width="8.19921875" style="2" customWidth="1"/>
    <col min="13319" max="13319" width="2.09765625" style="2" customWidth="1"/>
    <col min="13320" max="13320" width="7.19921875" style="2" customWidth="1"/>
    <col min="13321" max="13321" width="3.796875" style="2" customWidth="1"/>
    <col min="13322" max="13322" width="1.796875" style="2" customWidth="1"/>
    <col min="13323" max="13323" width="4.5" style="2" customWidth="1"/>
    <col min="13324" max="13324" width="10.59765625" style="2" customWidth="1"/>
    <col min="13325" max="13325" width="2.19921875" style="2" customWidth="1"/>
    <col min="13326" max="13326" width="8" style="2" customWidth="1"/>
    <col min="13327" max="13327" width="2.19921875" style="2" customWidth="1"/>
    <col min="13328" max="13328" width="8" style="2" customWidth="1"/>
    <col min="13329" max="13329" width="5.3984375" style="2" customWidth="1"/>
    <col min="13330" max="13335" width="8.3984375" style="2" customWidth="1"/>
    <col min="13336" max="13570" width="8.09765625" style="2"/>
    <col min="13571" max="13571" width="5.296875" style="2" customWidth="1"/>
    <col min="13572" max="13572" width="22.8984375" style="2" bestFit="1" customWidth="1"/>
    <col min="13573" max="13573" width="2.5" style="2" customWidth="1"/>
    <col min="13574" max="13574" width="8.19921875" style="2" customWidth="1"/>
    <col min="13575" max="13575" width="2.09765625" style="2" customWidth="1"/>
    <col min="13576" max="13576" width="7.19921875" style="2" customWidth="1"/>
    <col min="13577" max="13577" width="3.796875" style="2" customWidth="1"/>
    <col min="13578" max="13578" width="1.796875" style="2" customWidth="1"/>
    <col min="13579" max="13579" width="4.5" style="2" customWidth="1"/>
    <col min="13580" max="13580" width="10.59765625" style="2" customWidth="1"/>
    <col min="13581" max="13581" width="2.19921875" style="2" customWidth="1"/>
    <col min="13582" max="13582" width="8" style="2" customWidth="1"/>
    <col min="13583" max="13583" width="2.19921875" style="2" customWidth="1"/>
    <col min="13584" max="13584" width="8" style="2" customWidth="1"/>
    <col min="13585" max="13585" width="5.3984375" style="2" customWidth="1"/>
    <col min="13586" max="13591" width="8.3984375" style="2" customWidth="1"/>
    <col min="13592" max="13826" width="8.09765625" style="2"/>
    <col min="13827" max="13827" width="5.296875" style="2" customWidth="1"/>
    <col min="13828" max="13828" width="22.8984375" style="2" bestFit="1" customWidth="1"/>
    <col min="13829" max="13829" width="2.5" style="2" customWidth="1"/>
    <col min="13830" max="13830" width="8.19921875" style="2" customWidth="1"/>
    <col min="13831" max="13831" width="2.09765625" style="2" customWidth="1"/>
    <col min="13832" max="13832" width="7.19921875" style="2" customWidth="1"/>
    <col min="13833" max="13833" width="3.796875" style="2" customWidth="1"/>
    <col min="13834" max="13834" width="1.796875" style="2" customWidth="1"/>
    <col min="13835" max="13835" width="4.5" style="2" customWidth="1"/>
    <col min="13836" max="13836" width="10.59765625" style="2" customWidth="1"/>
    <col min="13837" max="13837" width="2.19921875" style="2" customWidth="1"/>
    <col min="13838" max="13838" width="8" style="2" customWidth="1"/>
    <col min="13839" max="13839" width="2.19921875" style="2" customWidth="1"/>
    <col min="13840" max="13840" width="8" style="2" customWidth="1"/>
    <col min="13841" max="13841" width="5.3984375" style="2" customWidth="1"/>
    <col min="13842" max="13847" width="8.3984375" style="2" customWidth="1"/>
    <col min="13848" max="14082" width="8.09765625" style="2"/>
    <col min="14083" max="14083" width="5.296875" style="2" customWidth="1"/>
    <col min="14084" max="14084" width="22.8984375" style="2" bestFit="1" customWidth="1"/>
    <col min="14085" max="14085" width="2.5" style="2" customWidth="1"/>
    <col min="14086" max="14086" width="8.19921875" style="2" customWidth="1"/>
    <col min="14087" max="14087" width="2.09765625" style="2" customWidth="1"/>
    <col min="14088" max="14088" width="7.19921875" style="2" customWidth="1"/>
    <col min="14089" max="14089" width="3.796875" style="2" customWidth="1"/>
    <col min="14090" max="14090" width="1.796875" style="2" customWidth="1"/>
    <col min="14091" max="14091" width="4.5" style="2" customWidth="1"/>
    <col min="14092" max="14092" width="10.59765625" style="2" customWidth="1"/>
    <col min="14093" max="14093" width="2.19921875" style="2" customWidth="1"/>
    <col min="14094" max="14094" width="8" style="2" customWidth="1"/>
    <col min="14095" max="14095" width="2.19921875" style="2" customWidth="1"/>
    <col min="14096" max="14096" width="8" style="2" customWidth="1"/>
    <col min="14097" max="14097" width="5.3984375" style="2" customWidth="1"/>
    <col min="14098" max="14103" width="8.3984375" style="2" customWidth="1"/>
    <col min="14104" max="14338" width="8.09765625" style="2"/>
    <col min="14339" max="14339" width="5.296875" style="2" customWidth="1"/>
    <col min="14340" max="14340" width="22.8984375" style="2" bestFit="1" customWidth="1"/>
    <col min="14341" max="14341" width="2.5" style="2" customWidth="1"/>
    <col min="14342" max="14342" width="8.19921875" style="2" customWidth="1"/>
    <col min="14343" max="14343" width="2.09765625" style="2" customWidth="1"/>
    <col min="14344" max="14344" width="7.19921875" style="2" customWidth="1"/>
    <col min="14345" max="14345" width="3.796875" style="2" customWidth="1"/>
    <col min="14346" max="14346" width="1.796875" style="2" customWidth="1"/>
    <col min="14347" max="14347" width="4.5" style="2" customWidth="1"/>
    <col min="14348" max="14348" width="10.59765625" style="2" customWidth="1"/>
    <col min="14349" max="14349" width="2.19921875" style="2" customWidth="1"/>
    <col min="14350" max="14350" width="8" style="2" customWidth="1"/>
    <col min="14351" max="14351" width="2.19921875" style="2" customWidth="1"/>
    <col min="14352" max="14352" width="8" style="2" customWidth="1"/>
    <col min="14353" max="14353" width="5.3984375" style="2" customWidth="1"/>
    <col min="14354" max="14359" width="8.3984375" style="2" customWidth="1"/>
    <col min="14360" max="14594" width="8.09765625" style="2"/>
    <col min="14595" max="14595" width="5.296875" style="2" customWidth="1"/>
    <col min="14596" max="14596" width="22.8984375" style="2" bestFit="1" customWidth="1"/>
    <col min="14597" max="14597" width="2.5" style="2" customWidth="1"/>
    <col min="14598" max="14598" width="8.19921875" style="2" customWidth="1"/>
    <col min="14599" max="14599" width="2.09765625" style="2" customWidth="1"/>
    <col min="14600" max="14600" width="7.19921875" style="2" customWidth="1"/>
    <col min="14601" max="14601" width="3.796875" style="2" customWidth="1"/>
    <col min="14602" max="14602" width="1.796875" style="2" customWidth="1"/>
    <col min="14603" max="14603" width="4.5" style="2" customWidth="1"/>
    <col min="14604" max="14604" width="10.59765625" style="2" customWidth="1"/>
    <col min="14605" max="14605" width="2.19921875" style="2" customWidth="1"/>
    <col min="14606" max="14606" width="8" style="2" customWidth="1"/>
    <col min="14607" max="14607" width="2.19921875" style="2" customWidth="1"/>
    <col min="14608" max="14608" width="8" style="2" customWidth="1"/>
    <col min="14609" max="14609" width="5.3984375" style="2" customWidth="1"/>
    <col min="14610" max="14615" width="8.3984375" style="2" customWidth="1"/>
    <col min="14616" max="14850" width="8.09765625" style="2"/>
    <col min="14851" max="14851" width="5.296875" style="2" customWidth="1"/>
    <col min="14852" max="14852" width="22.8984375" style="2" bestFit="1" customWidth="1"/>
    <col min="14853" max="14853" width="2.5" style="2" customWidth="1"/>
    <col min="14854" max="14854" width="8.19921875" style="2" customWidth="1"/>
    <col min="14855" max="14855" width="2.09765625" style="2" customWidth="1"/>
    <col min="14856" max="14856" width="7.19921875" style="2" customWidth="1"/>
    <col min="14857" max="14857" width="3.796875" style="2" customWidth="1"/>
    <col min="14858" max="14858" width="1.796875" style="2" customWidth="1"/>
    <col min="14859" max="14859" width="4.5" style="2" customWidth="1"/>
    <col min="14860" max="14860" width="10.59765625" style="2" customWidth="1"/>
    <col min="14861" max="14861" width="2.19921875" style="2" customWidth="1"/>
    <col min="14862" max="14862" width="8" style="2" customWidth="1"/>
    <col min="14863" max="14863" width="2.19921875" style="2" customWidth="1"/>
    <col min="14864" max="14864" width="8" style="2" customWidth="1"/>
    <col min="14865" max="14865" width="5.3984375" style="2" customWidth="1"/>
    <col min="14866" max="14871" width="8.3984375" style="2" customWidth="1"/>
    <col min="14872" max="15106" width="8.09765625" style="2"/>
    <col min="15107" max="15107" width="5.296875" style="2" customWidth="1"/>
    <col min="15108" max="15108" width="22.8984375" style="2" bestFit="1" customWidth="1"/>
    <col min="15109" max="15109" width="2.5" style="2" customWidth="1"/>
    <col min="15110" max="15110" width="8.19921875" style="2" customWidth="1"/>
    <col min="15111" max="15111" width="2.09765625" style="2" customWidth="1"/>
    <col min="15112" max="15112" width="7.19921875" style="2" customWidth="1"/>
    <col min="15113" max="15113" width="3.796875" style="2" customWidth="1"/>
    <col min="15114" max="15114" width="1.796875" style="2" customWidth="1"/>
    <col min="15115" max="15115" width="4.5" style="2" customWidth="1"/>
    <col min="15116" max="15116" width="10.59765625" style="2" customWidth="1"/>
    <col min="15117" max="15117" width="2.19921875" style="2" customWidth="1"/>
    <col min="15118" max="15118" width="8" style="2" customWidth="1"/>
    <col min="15119" max="15119" width="2.19921875" style="2" customWidth="1"/>
    <col min="15120" max="15120" width="8" style="2" customWidth="1"/>
    <col min="15121" max="15121" width="5.3984375" style="2" customWidth="1"/>
    <col min="15122" max="15127" width="8.3984375" style="2" customWidth="1"/>
    <col min="15128" max="15362" width="8.09765625" style="2"/>
    <col min="15363" max="15363" width="5.296875" style="2" customWidth="1"/>
    <col min="15364" max="15364" width="22.8984375" style="2" bestFit="1" customWidth="1"/>
    <col min="15365" max="15365" width="2.5" style="2" customWidth="1"/>
    <col min="15366" max="15366" width="8.19921875" style="2" customWidth="1"/>
    <col min="15367" max="15367" width="2.09765625" style="2" customWidth="1"/>
    <col min="15368" max="15368" width="7.19921875" style="2" customWidth="1"/>
    <col min="15369" max="15369" width="3.796875" style="2" customWidth="1"/>
    <col min="15370" max="15370" width="1.796875" style="2" customWidth="1"/>
    <col min="15371" max="15371" width="4.5" style="2" customWidth="1"/>
    <col min="15372" max="15372" width="10.59765625" style="2" customWidth="1"/>
    <col min="15373" max="15373" width="2.19921875" style="2" customWidth="1"/>
    <col min="15374" max="15374" width="8" style="2" customWidth="1"/>
    <col min="15375" max="15375" width="2.19921875" style="2" customWidth="1"/>
    <col min="15376" max="15376" width="8" style="2" customWidth="1"/>
    <col min="15377" max="15377" width="5.3984375" style="2" customWidth="1"/>
    <col min="15378" max="15383" width="8.3984375" style="2" customWidth="1"/>
    <col min="15384" max="15618" width="8.09765625" style="2"/>
    <col min="15619" max="15619" width="5.296875" style="2" customWidth="1"/>
    <col min="15620" max="15620" width="22.8984375" style="2" bestFit="1" customWidth="1"/>
    <col min="15621" max="15621" width="2.5" style="2" customWidth="1"/>
    <col min="15622" max="15622" width="8.19921875" style="2" customWidth="1"/>
    <col min="15623" max="15623" width="2.09765625" style="2" customWidth="1"/>
    <col min="15624" max="15624" width="7.19921875" style="2" customWidth="1"/>
    <col min="15625" max="15625" width="3.796875" style="2" customWidth="1"/>
    <col min="15626" max="15626" width="1.796875" style="2" customWidth="1"/>
    <col min="15627" max="15627" width="4.5" style="2" customWidth="1"/>
    <col min="15628" max="15628" width="10.59765625" style="2" customWidth="1"/>
    <col min="15629" max="15629" width="2.19921875" style="2" customWidth="1"/>
    <col min="15630" max="15630" width="8" style="2" customWidth="1"/>
    <col min="15631" max="15631" width="2.19921875" style="2" customWidth="1"/>
    <col min="15632" max="15632" width="8" style="2" customWidth="1"/>
    <col min="15633" max="15633" width="5.3984375" style="2" customWidth="1"/>
    <col min="15634" max="15639" width="8.3984375" style="2" customWidth="1"/>
    <col min="15640" max="15874" width="8.09765625" style="2"/>
    <col min="15875" max="15875" width="5.296875" style="2" customWidth="1"/>
    <col min="15876" max="15876" width="22.8984375" style="2" bestFit="1" customWidth="1"/>
    <col min="15877" max="15877" width="2.5" style="2" customWidth="1"/>
    <col min="15878" max="15878" width="8.19921875" style="2" customWidth="1"/>
    <col min="15879" max="15879" width="2.09765625" style="2" customWidth="1"/>
    <col min="15880" max="15880" width="7.19921875" style="2" customWidth="1"/>
    <col min="15881" max="15881" width="3.796875" style="2" customWidth="1"/>
    <col min="15882" max="15882" width="1.796875" style="2" customWidth="1"/>
    <col min="15883" max="15883" width="4.5" style="2" customWidth="1"/>
    <col min="15884" max="15884" width="10.59765625" style="2" customWidth="1"/>
    <col min="15885" max="15885" width="2.19921875" style="2" customWidth="1"/>
    <col min="15886" max="15886" width="8" style="2" customWidth="1"/>
    <col min="15887" max="15887" width="2.19921875" style="2" customWidth="1"/>
    <col min="15888" max="15888" width="8" style="2" customWidth="1"/>
    <col min="15889" max="15889" width="5.3984375" style="2" customWidth="1"/>
    <col min="15890" max="15895" width="8.3984375" style="2" customWidth="1"/>
    <col min="15896" max="16130" width="8.09765625" style="2"/>
    <col min="16131" max="16131" width="5.296875" style="2" customWidth="1"/>
    <col min="16132" max="16132" width="22.8984375" style="2" bestFit="1" customWidth="1"/>
    <col min="16133" max="16133" width="2.5" style="2" customWidth="1"/>
    <col min="16134" max="16134" width="8.19921875" style="2" customWidth="1"/>
    <col min="16135" max="16135" width="2.09765625" style="2" customWidth="1"/>
    <col min="16136" max="16136" width="7.19921875" style="2" customWidth="1"/>
    <col min="16137" max="16137" width="3.796875" style="2" customWidth="1"/>
    <col min="16138" max="16138" width="1.796875" style="2" customWidth="1"/>
    <col min="16139" max="16139" width="4.5" style="2" customWidth="1"/>
    <col min="16140" max="16140" width="10.59765625" style="2" customWidth="1"/>
    <col min="16141" max="16141" width="2.19921875" style="2" customWidth="1"/>
    <col min="16142" max="16142" width="8" style="2" customWidth="1"/>
    <col min="16143" max="16143" width="2.19921875" style="2" customWidth="1"/>
    <col min="16144" max="16144" width="8" style="2" customWidth="1"/>
    <col min="16145" max="16145" width="5.3984375" style="2" customWidth="1"/>
    <col min="16146" max="16151" width="8.3984375" style="2" customWidth="1"/>
    <col min="16152" max="16384" width="8.09765625" style="2"/>
  </cols>
  <sheetData>
    <row r="1" spans="1:20" ht="27" customHeight="1" x14ac:dyDescent="0.45">
      <c r="A1" s="966" t="s">
        <v>105</v>
      </c>
      <c r="B1" s="967"/>
      <c r="C1" s="967"/>
      <c r="D1" s="967"/>
      <c r="E1" s="967"/>
      <c r="F1" s="967"/>
      <c r="H1" s="920" t="s">
        <v>17</v>
      </c>
      <c r="I1" s="920"/>
      <c r="J1" s="921"/>
      <c r="K1" s="921"/>
      <c r="L1" s="921"/>
      <c r="M1" s="921"/>
      <c r="N1" s="921"/>
      <c r="O1" s="921"/>
      <c r="P1" s="921"/>
      <c r="Q1" s="921"/>
    </row>
    <row r="2" spans="1:20" ht="27" customHeight="1" x14ac:dyDescent="0.45">
      <c r="A2" s="967"/>
      <c r="B2" s="967"/>
      <c r="C2" s="967"/>
      <c r="D2" s="967"/>
      <c r="E2" s="967"/>
      <c r="F2" s="967"/>
      <c r="H2" s="920" t="s">
        <v>18</v>
      </c>
      <c r="I2" s="920"/>
      <c r="J2" s="922"/>
      <c r="K2" s="922"/>
      <c r="L2" s="922"/>
      <c r="M2" s="922"/>
      <c r="N2" s="922"/>
      <c r="O2" s="922"/>
      <c r="P2" s="922"/>
      <c r="Q2" s="922"/>
    </row>
    <row r="3" spans="1:20" ht="51" customHeight="1" x14ac:dyDescent="0.45">
      <c r="A3" s="917" t="s">
        <v>111</v>
      </c>
      <c r="B3" s="917"/>
      <c r="C3" s="917"/>
      <c r="D3" s="917"/>
      <c r="E3" s="917"/>
      <c r="F3" s="917"/>
      <c r="G3" s="917"/>
      <c r="H3" s="917"/>
      <c r="I3" s="917"/>
      <c r="J3" s="917"/>
      <c r="K3" s="917"/>
      <c r="L3" s="917"/>
      <c r="M3" s="917"/>
      <c r="N3" s="917"/>
      <c r="O3" s="917"/>
      <c r="P3" s="917"/>
      <c r="Q3" s="917"/>
      <c r="R3" s="66"/>
      <c r="S3" s="66"/>
      <c r="T3" s="66"/>
    </row>
    <row r="4" spans="1:20" ht="192" customHeight="1" x14ac:dyDescent="0.45">
      <c r="A4" s="67"/>
      <c r="B4" s="67"/>
      <c r="C4" s="67"/>
      <c r="D4" s="67"/>
      <c r="E4" s="67"/>
      <c r="F4" s="67"/>
      <c r="G4" s="67"/>
      <c r="H4" s="67"/>
      <c r="I4" s="67"/>
      <c r="J4" s="67"/>
      <c r="K4" s="67"/>
      <c r="L4" s="67"/>
      <c r="M4" s="67"/>
      <c r="N4" s="67"/>
      <c r="O4" s="67"/>
      <c r="P4" s="67"/>
      <c r="Q4" s="67"/>
      <c r="R4" s="66"/>
      <c r="S4" s="66"/>
      <c r="T4" s="66"/>
    </row>
    <row r="5" spans="1:20" ht="6" customHeight="1" x14ac:dyDescent="0.45">
      <c r="A5" s="67"/>
      <c r="B5" s="67"/>
      <c r="C5" s="67"/>
      <c r="D5" s="67"/>
      <c r="E5" s="67"/>
      <c r="F5" s="67"/>
      <c r="G5" s="67"/>
      <c r="H5" s="67"/>
      <c r="I5" s="67"/>
      <c r="J5" s="67"/>
      <c r="K5" s="67"/>
      <c r="L5" s="67"/>
      <c r="M5" s="67"/>
      <c r="N5" s="67"/>
      <c r="O5" s="67"/>
      <c r="P5" s="67"/>
      <c r="Q5" s="67"/>
      <c r="R5" s="66"/>
      <c r="S5" s="66"/>
      <c r="T5" s="66"/>
    </row>
    <row r="6" spans="1:20" ht="17.399999999999999" customHeight="1" x14ac:dyDescent="0.15">
      <c r="A6" s="955"/>
      <c r="B6" s="955"/>
      <c r="C6" s="955"/>
      <c r="D6" s="955"/>
      <c r="E6" s="955"/>
      <c r="F6" s="955"/>
      <c r="G6" s="955"/>
      <c r="H6" s="955"/>
      <c r="I6" s="955"/>
      <c r="J6" s="3"/>
      <c r="L6" s="4"/>
      <c r="M6" s="4"/>
      <c r="N6" s="5"/>
      <c r="O6" s="4"/>
      <c r="P6" s="5"/>
      <c r="Q6" s="5"/>
      <c r="R6" s="5"/>
      <c r="S6" s="5"/>
    </row>
    <row r="7" spans="1:20" ht="6" customHeight="1" x14ac:dyDescent="0.45">
      <c r="A7" s="68"/>
      <c r="B7" s="68"/>
      <c r="C7" s="68"/>
      <c r="D7" s="66"/>
      <c r="E7" s="69"/>
      <c r="F7" s="956"/>
      <c r="G7" s="956"/>
      <c r="H7" s="956"/>
      <c r="I7" s="956"/>
    </row>
    <row r="8" spans="1:20" ht="48" customHeight="1" thickBot="1" x14ac:dyDescent="0.5">
      <c r="A8" s="925" t="s">
        <v>20</v>
      </c>
      <c r="B8" s="925"/>
      <c r="C8" s="925"/>
      <c r="D8" s="925"/>
      <c r="E8" s="925"/>
      <c r="F8" s="925"/>
      <c r="G8" s="925"/>
      <c r="H8" s="925"/>
      <c r="I8" s="925"/>
      <c r="K8" s="926" t="s">
        <v>21</v>
      </c>
      <c r="L8" s="926"/>
      <c r="M8" s="926"/>
      <c r="N8" s="926"/>
      <c r="O8" s="926"/>
      <c r="P8" s="926"/>
      <c r="T8" s="44"/>
    </row>
    <row r="9" spans="1:20" ht="16.8" customHeight="1" thickBot="1" x14ac:dyDescent="0.5">
      <c r="A9" s="957" t="s">
        <v>22</v>
      </c>
      <c r="B9" s="930" t="s">
        <v>23</v>
      </c>
      <c r="C9" s="931"/>
      <c r="D9" s="79" t="s">
        <v>106</v>
      </c>
      <c r="E9" s="13" t="s">
        <v>25</v>
      </c>
      <c r="F9" s="14" t="s">
        <v>26</v>
      </c>
      <c r="G9" s="14"/>
      <c r="H9" s="60"/>
      <c r="I9" s="16" t="s">
        <v>27</v>
      </c>
      <c r="K9" s="17"/>
      <c r="L9" s="934"/>
      <c r="M9" s="936" t="s">
        <v>28</v>
      </c>
      <c r="N9" s="937"/>
      <c r="O9" s="937"/>
      <c r="P9" s="938"/>
      <c r="S9" s="71"/>
    </row>
    <row r="10" spans="1:20" ht="16.8" customHeight="1" thickTop="1" thickBot="1" x14ac:dyDescent="0.5">
      <c r="A10" s="958"/>
      <c r="B10" s="932"/>
      <c r="C10" s="933"/>
      <c r="D10" s="72" t="s">
        <v>29</v>
      </c>
      <c r="F10" s="18" t="s">
        <v>101</v>
      </c>
      <c r="G10" s="18" t="s">
        <v>31</v>
      </c>
      <c r="H10" s="19" t="str">
        <f>IFERROR(ROUNDDOWN(H9/B11,1),"")</f>
        <v/>
      </c>
      <c r="I10" s="20" t="s">
        <v>32</v>
      </c>
      <c r="K10" s="21"/>
      <c r="L10" s="935"/>
      <c r="M10" s="960" t="s">
        <v>107</v>
      </c>
      <c r="N10" s="961"/>
      <c r="O10" s="962" t="s">
        <v>108</v>
      </c>
      <c r="P10" s="963"/>
      <c r="S10" s="71"/>
    </row>
    <row r="11" spans="1:20" ht="16.8" customHeight="1" thickTop="1" thickBot="1" x14ac:dyDescent="0.5">
      <c r="A11" s="958"/>
      <c r="B11" s="964"/>
      <c r="C11" s="945" t="s">
        <v>35</v>
      </c>
      <c r="D11" s="80" t="s">
        <v>109</v>
      </c>
      <c r="E11" s="17" t="s">
        <v>25</v>
      </c>
      <c r="F11" s="18" t="s">
        <v>37</v>
      </c>
      <c r="G11" s="18"/>
      <c r="H11" s="15"/>
      <c r="I11" s="23" t="s">
        <v>27</v>
      </c>
      <c r="L11" s="24" t="s">
        <v>38</v>
      </c>
      <c r="M11" s="25" t="s">
        <v>31</v>
      </c>
      <c r="N11" s="26" t="str">
        <f>H10</f>
        <v/>
      </c>
      <c r="O11" s="25" t="s">
        <v>39</v>
      </c>
      <c r="P11" s="26" t="str">
        <f>H12</f>
        <v/>
      </c>
    </row>
    <row r="12" spans="1:20" ht="16.8" customHeight="1" thickTop="1" thickBot="1" x14ac:dyDescent="0.5">
      <c r="A12" s="959"/>
      <c r="B12" s="965"/>
      <c r="C12" s="946"/>
      <c r="D12" s="74" t="s">
        <v>29</v>
      </c>
      <c r="E12" s="27"/>
      <c r="F12" s="28" t="s">
        <v>56</v>
      </c>
      <c r="G12" s="18" t="s">
        <v>39</v>
      </c>
      <c r="H12" s="19" t="str">
        <f>IFERROR(ROUNDDOWN(H11/B11,1),"")</f>
        <v/>
      </c>
      <c r="I12" s="29" t="s">
        <v>32</v>
      </c>
      <c r="L12" s="24" t="s">
        <v>41</v>
      </c>
      <c r="M12" s="25" t="s">
        <v>42</v>
      </c>
      <c r="N12" s="26" t="str">
        <f>H14</f>
        <v/>
      </c>
      <c r="O12" s="25" t="s">
        <v>43</v>
      </c>
      <c r="P12" s="26" t="str">
        <f>H16</f>
        <v/>
      </c>
    </row>
    <row r="13" spans="1:20" ht="16.8" customHeight="1" thickBot="1" x14ac:dyDescent="0.5">
      <c r="A13" s="957" t="s">
        <v>44</v>
      </c>
      <c r="B13" s="930" t="s">
        <v>23</v>
      </c>
      <c r="C13" s="931"/>
      <c r="D13" s="79" t="s">
        <v>106</v>
      </c>
      <c r="E13" s="13" t="s">
        <v>25</v>
      </c>
      <c r="F13" s="14" t="s">
        <v>45</v>
      </c>
      <c r="G13" s="14"/>
      <c r="H13" s="15"/>
      <c r="I13" s="16" t="s">
        <v>27</v>
      </c>
      <c r="K13" s="30"/>
      <c r="L13" s="24" t="s">
        <v>46</v>
      </c>
      <c r="M13" s="25" t="s">
        <v>47</v>
      </c>
      <c r="N13" s="26" t="str">
        <f>H18</f>
        <v/>
      </c>
      <c r="O13" s="25" t="s">
        <v>48</v>
      </c>
      <c r="P13" s="26" t="str">
        <f>H20</f>
        <v/>
      </c>
      <c r="Q13" s="30"/>
      <c r="R13" s="30"/>
      <c r="S13" s="30"/>
      <c r="T13" s="30"/>
    </row>
    <row r="14" spans="1:20" ht="16.8" customHeight="1" thickTop="1" thickBot="1" x14ac:dyDescent="0.5">
      <c r="A14" s="958"/>
      <c r="B14" s="932"/>
      <c r="C14" s="933"/>
      <c r="D14" s="72" t="s">
        <v>29</v>
      </c>
      <c r="F14" s="18" t="s">
        <v>49</v>
      </c>
      <c r="G14" s="18" t="s">
        <v>42</v>
      </c>
      <c r="H14" s="19" t="str">
        <f>IFERROR(ROUNDDOWN(H13/B15,1),"")</f>
        <v/>
      </c>
      <c r="I14" s="20" t="s">
        <v>32</v>
      </c>
      <c r="K14" s="30"/>
      <c r="L14" s="24" t="s">
        <v>50</v>
      </c>
      <c r="M14" s="25" t="s">
        <v>51</v>
      </c>
      <c r="N14" s="26" t="str">
        <f>H22</f>
        <v/>
      </c>
      <c r="O14" s="25" t="s">
        <v>52</v>
      </c>
      <c r="P14" s="26" t="str">
        <f>H24</f>
        <v/>
      </c>
      <c r="Q14" s="30"/>
      <c r="R14" s="30"/>
      <c r="S14" s="30"/>
      <c r="T14" s="30"/>
    </row>
    <row r="15" spans="1:20" ht="16.8" customHeight="1" thickTop="1" thickBot="1" x14ac:dyDescent="0.5">
      <c r="A15" s="958"/>
      <c r="B15" s="964"/>
      <c r="C15" s="945" t="s">
        <v>35</v>
      </c>
      <c r="D15" s="80" t="s">
        <v>109</v>
      </c>
      <c r="E15" s="17" t="s">
        <v>25</v>
      </c>
      <c r="F15" s="18" t="s">
        <v>37</v>
      </c>
      <c r="G15" s="18"/>
      <c r="H15" s="15"/>
      <c r="I15" s="23" t="s">
        <v>27</v>
      </c>
      <c r="K15" s="30"/>
      <c r="L15" s="24" t="s">
        <v>53</v>
      </c>
      <c r="M15" s="25" t="s">
        <v>54</v>
      </c>
      <c r="N15" s="26" t="str">
        <f>H26</f>
        <v/>
      </c>
      <c r="O15" s="25" t="s">
        <v>55</v>
      </c>
      <c r="P15" s="26" t="str">
        <f>H28</f>
        <v/>
      </c>
      <c r="Q15" s="30"/>
      <c r="R15" s="30"/>
      <c r="S15" s="30"/>
      <c r="T15" s="30"/>
    </row>
    <row r="16" spans="1:20" ht="16.8" customHeight="1" thickTop="1" thickBot="1" x14ac:dyDescent="0.5">
      <c r="A16" s="959"/>
      <c r="B16" s="965"/>
      <c r="C16" s="946"/>
      <c r="D16" s="74" t="s">
        <v>29</v>
      </c>
      <c r="E16" s="27"/>
      <c r="F16" s="28" t="s">
        <v>56</v>
      </c>
      <c r="G16" s="18" t="s">
        <v>43</v>
      </c>
      <c r="H16" s="19" t="str">
        <f>IFERROR(ROUNDDOWN(H15/B15,1),"")</f>
        <v/>
      </c>
      <c r="I16" s="29" t="s">
        <v>32</v>
      </c>
      <c r="K16" s="30"/>
      <c r="L16" s="24" t="s">
        <v>57</v>
      </c>
      <c r="M16" s="25" t="s">
        <v>58</v>
      </c>
      <c r="N16" s="26" t="str">
        <f>H30</f>
        <v/>
      </c>
      <c r="O16" s="25" t="s">
        <v>59</v>
      </c>
      <c r="P16" s="26" t="str">
        <f>H32</f>
        <v/>
      </c>
      <c r="Q16" s="30"/>
      <c r="R16" s="30"/>
      <c r="S16" s="30"/>
      <c r="T16" s="30"/>
    </row>
    <row r="17" spans="1:20" ht="16.8" customHeight="1" thickBot="1" x14ac:dyDescent="0.5">
      <c r="A17" s="957" t="s">
        <v>46</v>
      </c>
      <c r="B17" s="930" t="s">
        <v>23</v>
      </c>
      <c r="C17" s="931"/>
      <c r="D17" s="79" t="s">
        <v>106</v>
      </c>
      <c r="E17" s="13" t="s">
        <v>25</v>
      </c>
      <c r="F17" s="14" t="s">
        <v>45</v>
      </c>
      <c r="G17" s="14"/>
      <c r="H17" s="15"/>
      <c r="I17" s="16" t="s">
        <v>27</v>
      </c>
      <c r="K17" s="30"/>
      <c r="L17" s="24" t="s">
        <v>60</v>
      </c>
      <c r="M17" s="25" t="s">
        <v>61</v>
      </c>
      <c r="N17" s="26" t="str">
        <f>H34</f>
        <v/>
      </c>
      <c r="O17" s="25" t="s">
        <v>62</v>
      </c>
      <c r="P17" s="26" t="str">
        <f>H36</f>
        <v/>
      </c>
      <c r="Q17" s="30"/>
      <c r="R17" s="30"/>
      <c r="S17" s="30"/>
      <c r="T17" s="30"/>
    </row>
    <row r="18" spans="1:20" ht="16.8" customHeight="1" thickTop="1" thickBot="1" x14ac:dyDescent="0.5">
      <c r="A18" s="958"/>
      <c r="B18" s="932"/>
      <c r="C18" s="933"/>
      <c r="D18" s="72" t="s">
        <v>29</v>
      </c>
      <c r="F18" s="18" t="s">
        <v>49</v>
      </c>
      <c r="G18" s="18" t="s">
        <v>47</v>
      </c>
      <c r="H18" s="19" t="str">
        <f>IFERROR(ROUNDDOWN(H17/B19,1),"")</f>
        <v/>
      </c>
      <c r="I18" s="20" t="s">
        <v>32</v>
      </c>
      <c r="K18" s="30"/>
      <c r="L18" s="24" t="s">
        <v>63</v>
      </c>
      <c r="M18" s="25" t="s">
        <v>64</v>
      </c>
      <c r="N18" s="26" t="str">
        <f>H38</f>
        <v/>
      </c>
      <c r="O18" s="25" t="s">
        <v>65</v>
      </c>
      <c r="P18" s="26" t="str">
        <f>H40</f>
        <v/>
      </c>
      <c r="Q18" s="30"/>
      <c r="R18" s="30"/>
      <c r="S18" s="30"/>
      <c r="T18" s="30"/>
    </row>
    <row r="19" spans="1:20" ht="16.8" customHeight="1" thickTop="1" thickBot="1" x14ac:dyDescent="0.5">
      <c r="A19" s="958"/>
      <c r="B19" s="964"/>
      <c r="C19" s="945" t="s">
        <v>35</v>
      </c>
      <c r="D19" s="80" t="s">
        <v>109</v>
      </c>
      <c r="E19" s="17" t="s">
        <v>25</v>
      </c>
      <c r="F19" s="18" t="s">
        <v>37</v>
      </c>
      <c r="G19" s="18"/>
      <c r="H19" s="15"/>
      <c r="I19" s="23" t="s">
        <v>27</v>
      </c>
      <c r="K19" s="30"/>
      <c r="L19" s="24" t="s">
        <v>66</v>
      </c>
      <c r="M19" s="25" t="s">
        <v>67</v>
      </c>
      <c r="N19" s="26" t="str">
        <f>H42</f>
        <v/>
      </c>
      <c r="O19" s="25" t="s">
        <v>68</v>
      </c>
      <c r="P19" s="26" t="str">
        <f>H44</f>
        <v/>
      </c>
      <c r="Q19" s="30"/>
      <c r="R19" s="30"/>
      <c r="S19" s="30"/>
      <c r="T19" s="30"/>
    </row>
    <row r="20" spans="1:20" ht="16.8" customHeight="1" thickTop="1" thickBot="1" x14ac:dyDescent="0.5">
      <c r="A20" s="959"/>
      <c r="B20" s="965"/>
      <c r="C20" s="946"/>
      <c r="D20" s="74" t="s">
        <v>29</v>
      </c>
      <c r="E20" s="27"/>
      <c r="F20" s="28" t="s">
        <v>56</v>
      </c>
      <c r="G20" s="18" t="s">
        <v>48</v>
      </c>
      <c r="H20" s="19" t="str">
        <f>IFERROR(ROUNDDOWN(H19/B19,1),"")</f>
        <v/>
      </c>
      <c r="I20" s="29" t="s">
        <v>32</v>
      </c>
      <c r="K20" s="30"/>
      <c r="L20" s="24" t="s">
        <v>69</v>
      </c>
      <c r="M20" s="25" t="s">
        <v>70</v>
      </c>
      <c r="N20" s="26" t="str">
        <f>H46</f>
        <v/>
      </c>
      <c r="O20" s="25" t="s">
        <v>71</v>
      </c>
      <c r="P20" s="26" t="str">
        <f>H48</f>
        <v/>
      </c>
      <c r="Q20" s="30"/>
      <c r="R20" s="30"/>
      <c r="S20" s="30"/>
      <c r="T20" s="30"/>
    </row>
    <row r="21" spans="1:20" ht="16.8" customHeight="1" thickBot="1" x14ac:dyDescent="0.5">
      <c r="A21" s="957" t="s">
        <v>72</v>
      </c>
      <c r="B21" s="930" t="s">
        <v>23</v>
      </c>
      <c r="C21" s="931"/>
      <c r="D21" s="79" t="s">
        <v>106</v>
      </c>
      <c r="E21" s="13" t="s">
        <v>25</v>
      </c>
      <c r="F21" s="14" t="s">
        <v>45</v>
      </c>
      <c r="G21" s="14"/>
      <c r="H21" s="15"/>
      <c r="I21" s="16" t="s">
        <v>27</v>
      </c>
      <c r="K21" s="30"/>
      <c r="L21" s="24" t="s">
        <v>73</v>
      </c>
      <c r="M21" s="32" t="s">
        <v>74</v>
      </c>
      <c r="N21" s="33" t="str">
        <f>H50</f>
        <v/>
      </c>
      <c r="O21" s="32" t="s">
        <v>75</v>
      </c>
      <c r="P21" s="33" t="str">
        <f>H52</f>
        <v/>
      </c>
      <c r="Q21" s="30"/>
      <c r="R21" s="30"/>
      <c r="S21" s="30"/>
      <c r="T21" s="30"/>
    </row>
    <row r="22" spans="1:20" ht="16.8" customHeight="1" thickTop="1" thickBot="1" x14ac:dyDescent="0.5">
      <c r="A22" s="958"/>
      <c r="B22" s="932"/>
      <c r="C22" s="933"/>
      <c r="D22" s="72" t="s">
        <v>29</v>
      </c>
      <c r="F22" s="18" t="s">
        <v>49</v>
      </c>
      <c r="G22" s="18" t="s">
        <v>51</v>
      </c>
      <c r="H22" s="19" t="str">
        <f>IFERROR(ROUNDDOWN(H21/B23,1),"")</f>
        <v/>
      </c>
      <c r="I22" s="20" t="s">
        <v>32</v>
      </c>
      <c r="K22" s="30"/>
      <c r="L22" s="34" t="s">
        <v>76</v>
      </c>
      <c r="M22" s="35" t="s">
        <v>77</v>
      </c>
      <c r="N22" s="36" t="str">
        <f>IF(SUM(N11:N21)=0,"",SUM(N11:N21))</f>
        <v/>
      </c>
      <c r="O22" s="35" t="s">
        <v>78</v>
      </c>
      <c r="P22" s="36" t="str">
        <f>IF(SUM(P11:P21)=0,"",SUM(P11:P21))</f>
        <v/>
      </c>
      <c r="Q22" s="30"/>
      <c r="R22" s="30"/>
      <c r="S22" s="30"/>
      <c r="T22" s="30"/>
    </row>
    <row r="23" spans="1:20" ht="16.8" customHeight="1" thickTop="1" thickBot="1" x14ac:dyDescent="0.5">
      <c r="A23" s="958"/>
      <c r="B23" s="964"/>
      <c r="C23" s="945" t="s">
        <v>35</v>
      </c>
      <c r="D23" s="80" t="s">
        <v>109</v>
      </c>
      <c r="E23" s="17" t="s">
        <v>25</v>
      </c>
      <c r="F23" s="18" t="s">
        <v>37</v>
      </c>
      <c r="G23" s="18"/>
      <c r="H23" s="15"/>
      <c r="I23" s="23" t="s">
        <v>27</v>
      </c>
      <c r="K23" s="30"/>
      <c r="L23" s="37"/>
      <c r="M23" s="37"/>
      <c r="N23" s="30"/>
      <c r="O23" s="37"/>
      <c r="P23" s="30"/>
      <c r="Q23" s="30"/>
      <c r="R23" s="30"/>
      <c r="S23" s="30"/>
      <c r="T23" s="30"/>
    </row>
    <row r="24" spans="1:20" ht="16.8" customHeight="1" thickTop="1" thickBot="1" x14ac:dyDescent="0.5">
      <c r="A24" s="959"/>
      <c r="B24" s="965"/>
      <c r="C24" s="946"/>
      <c r="D24" s="74" t="s">
        <v>29</v>
      </c>
      <c r="E24" s="27"/>
      <c r="F24" s="28" t="s">
        <v>56</v>
      </c>
      <c r="G24" s="18" t="s">
        <v>52</v>
      </c>
      <c r="H24" s="19" t="str">
        <f>IFERROR(ROUNDDOWN(H23/B23,1),"")</f>
        <v/>
      </c>
      <c r="I24" s="29" t="s">
        <v>32</v>
      </c>
      <c r="K24" s="30"/>
      <c r="L24" s="2"/>
      <c r="M24" s="948" t="s">
        <v>79</v>
      </c>
      <c r="N24" s="948"/>
      <c r="O24" s="947" t="s">
        <v>80</v>
      </c>
      <c r="P24" s="947"/>
      <c r="Q24" s="2"/>
      <c r="R24" s="2"/>
      <c r="S24" s="2"/>
      <c r="T24" s="30"/>
    </row>
    <row r="25" spans="1:20" ht="16.8" customHeight="1" thickBot="1" x14ac:dyDescent="0.5">
      <c r="A25" s="957" t="s">
        <v>81</v>
      </c>
      <c r="B25" s="930" t="s">
        <v>23</v>
      </c>
      <c r="C25" s="931"/>
      <c r="D25" s="79" t="s">
        <v>106</v>
      </c>
      <c r="E25" s="13" t="s">
        <v>25</v>
      </c>
      <c r="F25" s="14" t="s">
        <v>45</v>
      </c>
      <c r="G25" s="14"/>
      <c r="H25" s="15"/>
      <c r="I25" s="16" t="s">
        <v>27</v>
      </c>
      <c r="K25" s="30"/>
      <c r="L25" s="2"/>
      <c r="M25" s="2"/>
      <c r="N25" s="2"/>
      <c r="O25" s="2"/>
      <c r="P25" s="2"/>
      <c r="Q25" s="2"/>
      <c r="R25" s="2"/>
      <c r="S25" s="2"/>
      <c r="T25" s="30"/>
    </row>
    <row r="26" spans="1:20" ht="16.8" customHeight="1" thickTop="1" thickBot="1" x14ac:dyDescent="0.5">
      <c r="A26" s="958"/>
      <c r="B26" s="932"/>
      <c r="C26" s="933"/>
      <c r="D26" s="72" t="s">
        <v>29</v>
      </c>
      <c r="F26" s="18" t="s">
        <v>49</v>
      </c>
      <c r="G26" s="18" t="s">
        <v>54</v>
      </c>
      <c r="H26" s="19" t="str">
        <f>IFERROR(ROUNDDOWN(H25/B27,1),"")</f>
        <v/>
      </c>
      <c r="I26" s="20" t="s">
        <v>32</v>
      </c>
      <c r="L26" s="38" t="s">
        <v>82</v>
      </c>
      <c r="M26" s="39" t="s">
        <v>83</v>
      </c>
      <c r="N26" s="42"/>
      <c r="O26" s="41" t="s">
        <v>84</v>
      </c>
      <c r="P26" s="42"/>
      <c r="Q26" s="2"/>
      <c r="R26" s="30"/>
      <c r="S26" s="30"/>
      <c r="T26" s="30"/>
    </row>
    <row r="27" spans="1:20" ht="16.8" customHeight="1" thickTop="1" thickBot="1" x14ac:dyDescent="0.5">
      <c r="A27" s="958"/>
      <c r="B27" s="964"/>
      <c r="C27" s="945" t="s">
        <v>35</v>
      </c>
      <c r="D27" s="80" t="s">
        <v>109</v>
      </c>
      <c r="E27" s="17" t="s">
        <v>25</v>
      </c>
      <c r="F27" s="18" t="s">
        <v>37</v>
      </c>
      <c r="G27" s="18"/>
      <c r="H27" s="15"/>
      <c r="I27" s="23" t="s">
        <v>27</v>
      </c>
      <c r="L27" s="17"/>
      <c r="M27" s="17"/>
      <c r="N27" s="2"/>
      <c r="O27" s="17"/>
      <c r="P27" s="2"/>
      <c r="Q27" s="2"/>
      <c r="T27" s="30"/>
    </row>
    <row r="28" spans="1:20" ht="16.8" customHeight="1" thickTop="1" thickBot="1" x14ac:dyDescent="0.5">
      <c r="A28" s="959"/>
      <c r="B28" s="965"/>
      <c r="C28" s="946"/>
      <c r="D28" s="74" t="s">
        <v>29</v>
      </c>
      <c r="E28" s="27"/>
      <c r="F28" s="28" t="s">
        <v>56</v>
      </c>
      <c r="G28" s="18" t="s">
        <v>55</v>
      </c>
      <c r="H28" s="19" t="str">
        <f>IFERROR(ROUNDDOWN(H27/B27,1),"")</f>
        <v/>
      </c>
      <c r="I28" s="29" t="s">
        <v>32</v>
      </c>
      <c r="L28" s="37"/>
      <c r="M28" s="37"/>
      <c r="N28" s="30"/>
      <c r="O28" s="37"/>
      <c r="P28" s="30"/>
      <c r="Q28" s="30"/>
      <c r="T28" s="30"/>
    </row>
    <row r="29" spans="1:20" ht="16.8" customHeight="1" thickBot="1" x14ac:dyDescent="0.5">
      <c r="A29" s="957" t="s">
        <v>85</v>
      </c>
      <c r="B29" s="930" t="s">
        <v>23</v>
      </c>
      <c r="C29" s="931"/>
      <c r="D29" s="79" t="s">
        <v>106</v>
      </c>
      <c r="E29" s="13" t="s">
        <v>25</v>
      </c>
      <c r="F29" s="14" t="s">
        <v>45</v>
      </c>
      <c r="G29" s="14"/>
      <c r="H29" s="15"/>
      <c r="I29" s="16" t="s">
        <v>27</v>
      </c>
      <c r="K29" s="43"/>
      <c r="L29"/>
      <c r="M29" s="11"/>
      <c r="O29" s="11"/>
      <c r="Q29" s="44"/>
      <c r="T29" s="30"/>
    </row>
    <row r="30" spans="1:20" ht="16.8" customHeight="1" thickTop="1" thickBot="1" x14ac:dyDescent="0.5">
      <c r="A30" s="958"/>
      <c r="B30" s="932"/>
      <c r="C30" s="933"/>
      <c r="D30" s="72" t="s">
        <v>29</v>
      </c>
      <c r="F30" s="18" t="s">
        <v>49</v>
      </c>
      <c r="G30" s="18" t="s">
        <v>58</v>
      </c>
      <c r="H30" s="19" t="str">
        <f>IFERROR(ROUNDDOWN(H29/B31,1),"")</f>
        <v/>
      </c>
      <c r="I30" s="20" t="s">
        <v>32</v>
      </c>
      <c r="K30" s="43"/>
      <c r="L30" s="45"/>
      <c r="M30" s="45"/>
      <c r="N30" s="10"/>
      <c r="O30" s="45"/>
      <c r="P30" s="75"/>
      <c r="Q30" s="44"/>
      <c r="S30" s="30"/>
      <c r="T30" s="30"/>
    </row>
    <row r="31" spans="1:20" ht="16.8" customHeight="1" thickTop="1" thickBot="1" x14ac:dyDescent="0.5">
      <c r="A31" s="958"/>
      <c r="B31" s="964"/>
      <c r="C31" s="945" t="s">
        <v>35</v>
      </c>
      <c r="D31" s="80" t="s">
        <v>109</v>
      </c>
      <c r="E31" s="17" t="s">
        <v>25</v>
      </c>
      <c r="F31" s="18" t="s">
        <v>37</v>
      </c>
      <c r="G31" s="18"/>
      <c r="H31" s="15"/>
      <c r="I31" s="23" t="s">
        <v>27</v>
      </c>
      <c r="L31" s="949" t="s">
        <v>86</v>
      </c>
      <c r="M31" s="949"/>
      <c r="N31" s="949"/>
      <c r="O31" s="37"/>
      <c r="P31" s="30"/>
      <c r="Q31" s="30"/>
      <c r="R31" s="30"/>
      <c r="S31" s="30"/>
      <c r="T31" s="30"/>
    </row>
    <row r="32" spans="1:20" ht="16.8" customHeight="1" thickTop="1" thickBot="1" x14ac:dyDescent="0.5">
      <c r="A32" s="959"/>
      <c r="B32" s="965"/>
      <c r="C32" s="946"/>
      <c r="D32" s="74" t="s">
        <v>29</v>
      </c>
      <c r="E32" s="27"/>
      <c r="F32" s="28" t="s">
        <v>56</v>
      </c>
      <c r="G32" s="18" t="s">
        <v>59</v>
      </c>
      <c r="H32" s="19" t="str">
        <f>IFERROR(ROUNDDOWN(H31/B31,1),"")</f>
        <v/>
      </c>
      <c r="I32" s="29" t="s">
        <v>32</v>
      </c>
      <c r="K32" s="43" t="s">
        <v>87</v>
      </c>
      <c r="L32" s="19" t="str">
        <f>IF(P26=0,"",ROUNDDOWN(P26,1))</f>
        <v/>
      </c>
      <c r="M32" s="11"/>
      <c r="N32" s="11" t="s">
        <v>32</v>
      </c>
      <c r="O32" s="11"/>
      <c r="Q32" s="44"/>
      <c r="R32" s="30"/>
      <c r="S32" s="30"/>
      <c r="T32" s="30"/>
    </row>
    <row r="33" spans="1:20" ht="16.8" customHeight="1" thickTop="1" thickBot="1" x14ac:dyDescent="0.5">
      <c r="A33" s="957" t="s">
        <v>88</v>
      </c>
      <c r="B33" s="930" t="s">
        <v>23</v>
      </c>
      <c r="C33" s="931"/>
      <c r="D33" s="79" t="s">
        <v>106</v>
      </c>
      <c r="E33" s="13" t="s">
        <v>25</v>
      </c>
      <c r="F33" s="14" t="s">
        <v>45</v>
      </c>
      <c r="G33" s="14"/>
      <c r="H33" s="15"/>
      <c r="I33" s="16" t="s">
        <v>27</v>
      </c>
      <c r="K33" s="43"/>
      <c r="L33" s="45"/>
      <c r="M33" s="45"/>
      <c r="N33" s="950" t="s">
        <v>89</v>
      </c>
      <c r="O33" s="951"/>
      <c r="P33" s="81" t="str">
        <f>IF(L32="","",IFERROR(ROUNDDOWN(L32/L34*100,1),0))</f>
        <v/>
      </c>
      <c r="Q33" s="47" t="s">
        <v>90</v>
      </c>
      <c r="R33" s="30"/>
      <c r="S33" s="30"/>
      <c r="T33" s="30"/>
    </row>
    <row r="34" spans="1:20" ht="16.8" customHeight="1" thickTop="1" thickBot="1" x14ac:dyDescent="0.5">
      <c r="A34" s="958"/>
      <c r="B34" s="932"/>
      <c r="C34" s="933"/>
      <c r="D34" s="72" t="s">
        <v>29</v>
      </c>
      <c r="F34" s="18" t="s">
        <v>49</v>
      </c>
      <c r="G34" s="18" t="s">
        <v>61</v>
      </c>
      <c r="H34" s="19" t="str">
        <f>IFERROR(ROUNDDOWN(H33/B35,1),"")</f>
        <v/>
      </c>
      <c r="I34" s="20" t="s">
        <v>32</v>
      </c>
      <c r="K34" s="48" t="s">
        <v>91</v>
      </c>
      <c r="L34" s="49" t="str">
        <f>IF(N26=0,"",ROUNDDOWN(N26,1))</f>
        <v/>
      </c>
      <c r="M34" s="50"/>
      <c r="N34" s="51" t="s">
        <v>32</v>
      </c>
      <c r="O34" s="50"/>
      <c r="P34" s="51"/>
      <c r="Q34" s="51"/>
      <c r="R34" s="30"/>
      <c r="S34" s="30"/>
      <c r="T34" s="30"/>
    </row>
    <row r="35" spans="1:20" ht="16.8" customHeight="1" thickTop="1" thickBot="1" x14ac:dyDescent="0.5">
      <c r="A35" s="958"/>
      <c r="B35" s="964"/>
      <c r="C35" s="945" t="s">
        <v>35</v>
      </c>
      <c r="D35" s="80" t="s">
        <v>109</v>
      </c>
      <c r="E35" s="17" t="s">
        <v>25</v>
      </c>
      <c r="F35" s="18" t="s">
        <v>37</v>
      </c>
      <c r="G35" s="18"/>
      <c r="H35" s="15"/>
      <c r="I35" s="23" t="s">
        <v>27</v>
      </c>
      <c r="K35" s="30"/>
      <c r="L35" s="30"/>
      <c r="M35" s="30"/>
      <c r="N35" s="30"/>
      <c r="O35" s="30"/>
      <c r="Q35" s="30"/>
      <c r="R35" s="30"/>
      <c r="S35" s="30"/>
      <c r="T35" s="30"/>
    </row>
    <row r="36" spans="1:20" ht="16.8" customHeight="1" thickTop="1" thickBot="1" x14ac:dyDescent="0.5">
      <c r="A36" s="959"/>
      <c r="B36" s="965"/>
      <c r="C36" s="946"/>
      <c r="D36" s="74" t="s">
        <v>29</v>
      </c>
      <c r="E36" s="27"/>
      <c r="F36" s="28" t="s">
        <v>56</v>
      </c>
      <c r="G36" s="18" t="s">
        <v>62</v>
      </c>
      <c r="H36" s="19" t="str">
        <f>IFERROR(ROUNDDOWN(H35/B35,1),"")</f>
        <v/>
      </c>
      <c r="I36" s="29" t="s">
        <v>32</v>
      </c>
      <c r="L36" s="952" t="s">
        <v>92</v>
      </c>
      <c r="M36" s="952"/>
      <c r="N36" s="952"/>
      <c r="O36" s="952"/>
      <c r="P36" s="952"/>
      <c r="Q36" s="952"/>
      <c r="R36" s="30"/>
      <c r="S36" s="30"/>
      <c r="T36" s="30"/>
    </row>
    <row r="37" spans="1:20" ht="16.8" customHeight="1" thickBot="1" x14ac:dyDescent="0.5">
      <c r="A37" s="957" t="s">
        <v>93</v>
      </c>
      <c r="B37" s="930" t="s">
        <v>23</v>
      </c>
      <c r="C37" s="931"/>
      <c r="D37" s="79" t="s">
        <v>106</v>
      </c>
      <c r="E37" s="13" t="s">
        <v>25</v>
      </c>
      <c r="F37" s="14" t="s">
        <v>45</v>
      </c>
      <c r="G37" s="14"/>
      <c r="H37" s="15"/>
      <c r="I37" s="16" t="s">
        <v>27</v>
      </c>
      <c r="L37" s="952"/>
      <c r="M37" s="952"/>
      <c r="N37" s="952"/>
      <c r="O37" s="952"/>
      <c r="P37" s="952"/>
      <c r="Q37" s="952"/>
      <c r="R37" s="30"/>
      <c r="S37" s="30"/>
      <c r="T37" s="30"/>
    </row>
    <row r="38" spans="1:20" ht="16.8" customHeight="1" thickTop="1" thickBot="1" x14ac:dyDescent="0.5">
      <c r="A38" s="958"/>
      <c r="B38" s="932"/>
      <c r="C38" s="933"/>
      <c r="D38" s="72" t="s">
        <v>29</v>
      </c>
      <c r="F38" s="18" t="s">
        <v>49</v>
      </c>
      <c r="G38" s="18" t="s">
        <v>64</v>
      </c>
      <c r="H38" s="19" t="str">
        <f>IFERROR(ROUNDDOWN(H37/B39,1),"")</f>
        <v/>
      </c>
      <c r="I38" s="20" t="s">
        <v>32</v>
      </c>
      <c r="K38" s="30"/>
      <c r="L38" s="76"/>
      <c r="M38" s="76"/>
      <c r="N38" s="76"/>
      <c r="O38" s="76"/>
      <c r="P38" s="77"/>
      <c r="Q38" s="52"/>
      <c r="R38" s="30"/>
      <c r="S38" s="30"/>
      <c r="T38" s="30"/>
    </row>
    <row r="39" spans="1:20" ht="16.8" customHeight="1" thickTop="1" thickBot="1" x14ac:dyDescent="0.5">
      <c r="A39" s="958"/>
      <c r="B39" s="964"/>
      <c r="C39" s="945" t="s">
        <v>35</v>
      </c>
      <c r="D39" s="80" t="s">
        <v>109</v>
      </c>
      <c r="E39" s="17" t="s">
        <v>25</v>
      </c>
      <c r="F39" s="18" t="s">
        <v>37</v>
      </c>
      <c r="G39" s="18"/>
      <c r="H39" s="15"/>
      <c r="I39" s="23" t="s">
        <v>27</v>
      </c>
      <c r="K39" s="30"/>
      <c r="L39" s="52"/>
      <c r="M39" s="52"/>
      <c r="N39" s="52"/>
      <c r="O39" s="52"/>
      <c r="P39" s="78"/>
      <c r="Q39" s="78"/>
      <c r="R39" s="30"/>
      <c r="S39" s="30"/>
      <c r="T39" s="30"/>
    </row>
    <row r="40" spans="1:20" ht="16.8" customHeight="1" thickTop="1" thickBot="1" x14ac:dyDescent="0.5">
      <c r="A40" s="959"/>
      <c r="B40" s="965"/>
      <c r="C40" s="946"/>
      <c r="D40" s="74" t="s">
        <v>29</v>
      </c>
      <c r="E40" s="27"/>
      <c r="F40" s="28" t="s">
        <v>56</v>
      </c>
      <c r="G40" s="18" t="s">
        <v>65</v>
      </c>
      <c r="H40" s="19" t="str">
        <f>IFERROR(ROUNDDOWN(H39/B39,1),"")</f>
        <v/>
      </c>
      <c r="I40" s="29" t="s">
        <v>32</v>
      </c>
      <c r="K40" s="30"/>
      <c r="L40" s="968" t="s">
        <v>110</v>
      </c>
      <c r="M40" s="969"/>
      <c r="N40" s="969"/>
      <c r="O40" s="969"/>
      <c r="P40" s="970"/>
      <c r="Q40" s="78"/>
      <c r="R40" s="30"/>
      <c r="S40" s="30"/>
      <c r="T40" s="30"/>
    </row>
    <row r="41" spans="1:20" ht="16.8" customHeight="1" thickBot="1" x14ac:dyDescent="0.5">
      <c r="A41" s="957" t="s">
        <v>94</v>
      </c>
      <c r="B41" s="930" t="s">
        <v>23</v>
      </c>
      <c r="C41" s="931"/>
      <c r="D41" s="79" t="s">
        <v>106</v>
      </c>
      <c r="E41" s="13" t="s">
        <v>25</v>
      </c>
      <c r="F41" s="14" t="s">
        <v>45</v>
      </c>
      <c r="G41" s="14"/>
      <c r="H41" s="15"/>
      <c r="I41" s="16" t="s">
        <v>27</v>
      </c>
      <c r="K41" s="30"/>
      <c r="L41" s="58"/>
      <c r="M41" s="58"/>
      <c r="N41" s="58"/>
      <c r="O41" s="58"/>
      <c r="P41" s="58"/>
      <c r="Q41" s="59"/>
      <c r="R41" s="30"/>
      <c r="S41" s="30"/>
      <c r="T41" s="30"/>
    </row>
    <row r="42" spans="1:20" ht="16.8" customHeight="1" thickTop="1" thickBot="1" x14ac:dyDescent="0.5">
      <c r="A42" s="958"/>
      <c r="B42" s="932"/>
      <c r="C42" s="933"/>
      <c r="D42" s="72" t="s">
        <v>29</v>
      </c>
      <c r="F42" s="18" t="s">
        <v>49</v>
      </c>
      <c r="G42" s="18" t="s">
        <v>67</v>
      </c>
      <c r="H42" s="19" t="str">
        <f>IFERROR(ROUNDDOWN(H41/B43,1),"")</f>
        <v/>
      </c>
      <c r="I42" s="20" t="s">
        <v>32</v>
      </c>
      <c r="K42" s="30"/>
      <c r="L42" s="37"/>
      <c r="M42" s="37"/>
      <c r="N42" s="30"/>
      <c r="O42" s="37"/>
      <c r="P42" s="30"/>
      <c r="Q42" s="30"/>
      <c r="R42" s="30"/>
      <c r="S42" s="30"/>
      <c r="T42" s="30"/>
    </row>
    <row r="43" spans="1:20" ht="16.8" customHeight="1" thickTop="1" thickBot="1" x14ac:dyDescent="0.5">
      <c r="A43" s="958"/>
      <c r="B43" s="964"/>
      <c r="C43" s="945" t="s">
        <v>35</v>
      </c>
      <c r="D43" s="80" t="s">
        <v>109</v>
      </c>
      <c r="E43" s="17" t="s">
        <v>25</v>
      </c>
      <c r="F43" s="18" t="s">
        <v>37</v>
      </c>
      <c r="G43" s="18"/>
      <c r="H43" s="15"/>
      <c r="I43" s="23" t="s">
        <v>27</v>
      </c>
      <c r="K43" s="30"/>
      <c r="L43" s="2"/>
      <c r="M43" s="2"/>
      <c r="N43" s="2"/>
      <c r="O43" s="2"/>
      <c r="P43" s="2"/>
      <c r="Q43" s="30"/>
      <c r="R43" s="30"/>
      <c r="S43" s="30"/>
      <c r="T43" s="30"/>
    </row>
    <row r="44" spans="1:20" ht="16.8" customHeight="1" thickTop="1" thickBot="1" x14ac:dyDescent="0.5">
      <c r="A44" s="959"/>
      <c r="B44" s="965"/>
      <c r="C44" s="946"/>
      <c r="D44" s="74" t="s">
        <v>29</v>
      </c>
      <c r="E44" s="27"/>
      <c r="F44" s="28" t="s">
        <v>56</v>
      </c>
      <c r="G44" s="18" t="s">
        <v>68</v>
      </c>
      <c r="H44" s="19" t="str">
        <f>IFERROR(ROUNDDOWN(H43/B43,1),"")</f>
        <v/>
      </c>
      <c r="I44" s="29" t="s">
        <v>32</v>
      </c>
      <c r="K44" s="30"/>
      <c r="L44" s="37"/>
      <c r="M44" s="37"/>
      <c r="N44" s="30"/>
      <c r="O44" s="37"/>
      <c r="P44" s="30"/>
      <c r="Q44" s="30"/>
      <c r="R44" s="30"/>
      <c r="S44" s="30"/>
      <c r="T44" s="30"/>
    </row>
    <row r="45" spans="1:20" ht="16.8" customHeight="1" thickBot="1" x14ac:dyDescent="0.5">
      <c r="A45" s="957" t="s">
        <v>95</v>
      </c>
      <c r="B45" s="930" t="s">
        <v>23</v>
      </c>
      <c r="C45" s="931"/>
      <c r="D45" s="79" t="s">
        <v>106</v>
      </c>
      <c r="E45" s="13" t="s">
        <v>25</v>
      </c>
      <c r="F45" s="14" t="s">
        <v>45</v>
      </c>
      <c r="G45" s="14"/>
      <c r="H45" s="60"/>
      <c r="I45" s="16" t="s">
        <v>27</v>
      </c>
      <c r="K45" s="30"/>
      <c r="L45" s="37"/>
      <c r="M45" s="37"/>
      <c r="N45" s="30"/>
      <c r="O45" s="37"/>
      <c r="P45" s="30"/>
      <c r="Q45" s="30"/>
      <c r="R45" s="30"/>
      <c r="S45" s="30"/>
      <c r="T45" s="30"/>
    </row>
    <row r="46" spans="1:20" ht="16.8" customHeight="1" thickTop="1" thickBot="1" x14ac:dyDescent="0.5">
      <c r="A46" s="958"/>
      <c r="B46" s="932"/>
      <c r="C46" s="933"/>
      <c r="D46" s="72" t="s">
        <v>29</v>
      </c>
      <c r="F46" s="18" t="s">
        <v>49</v>
      </c>
      <c r="G46" s="18" t="s">
        <v>70</v>
      </c>
      <c r="H46" s="19" t="str">
        <f>IFERROR(ROUNDDOWN(H45/B47,1),"")</f>
        <v/>
      </c>
      <c r="I46" s="20" t="s">
        <v>32</v>
      </c>
      <c r="K46" s="30"/>
      <c r="L46" s="37"/>
      <c r="M46" s="37"/>
      <c r="N46" s="30"/>
      <c r="O46" s="37"/>
      <c r="P46" s="30"/>
      <c r="Q46" s="30"/>
      <c r="R46" s="30"/>
      <c r="S46" s="30"/>
      <c r="T46" s="30"/>
    </row>
    <row r="47" spans="1:20" ht="16.8" customHeight="1" thickTop="1" thickBot="1" x14ac:dyDescent="0.5">
      <c r="A47" s="958"/>
      <c r="B47" s="964"/>
      <c r="C47" s="945" t="s">
        <v>35</v>
      </c>
      <c r="D47" s="80" t="s">
        <v>109</v>
      </c>
      <c r="E47" s="17" t="s">
        <v>25</v>
      </c>
      <c r="F47" s="18" t="s">
        <v>37</v>
      </c>
      <c r="G47" s="18"/>
      <c r="H47" s="15"/>
      <c r="I47" s="23" t="s">
        <v>27</v>
      </c>
      <c r="K47" s="30"/>
      <c r="L47" s="37"/>
      <c r="M47" s="37"/>
      <c r="N47" s="30"/>
      <c r="O47" s="37"/>
      <c r="P47" s="30"/>
      <c r="Q47" s="30"/>
      <c r="R47" s="30"/>
      <c r="S47" s="30"/>
      <c r="T47" s="30"/>
    </row>
    <row r="48" spans="1:20" ht="16.8" customHeight="1" thickTop="1" thickBot="1" x14ac:dyDescent="0.5">
      <c r="A48" s="959"/>
      <c r="B48" s="965"/>
      <c r="C48" s="946"/>
      <c r="D48" s="74" t="s">
        <v>29</v>
      </c>
      <c r="E48" s="27"/>
      <c r="F48" s="28" t="s">
        <v>56</v>
      </c>
      <c r="G48" s="18" t="s">
        <v>71</v>
      </c>
      <c r="H48" s="19" t="str">
        <f>IFERROR(ROUNDDOWN(H47/B47,1),"")</f>
        <v/>
      </c>
      <c r="I48" s="29" t="s">
        <v>32</v>
      </c>
      <c r="K48" s="30"/>
      <c r="L48" s="37"/>
      <c r="M48" s="37"/>
      <c r="N48" s="30"/>
      <c r="O48" s="37"/>
      <c r="P48" s="30"/>
      <c r="Q48" s="30"/>
      <c r="R48" s="30"/>
      <c r="S48" s="30"/>
      <c r="T48" s="30"/>
    </row>
    <row r="49" spans="1:20" ht="16.8" customHeight="1" thickBot="1" x14ac:dyDescent="0.5">
      <c r="A49" s="957" t="s">
        <v>96</v>
      </c>
      <c r="B49" s="930" t="s">
        <v>23</v>
      </c>
      <c r="C49" s="931"/>
      <c r="D49" s="79" t="s">
        <v>106</v>
      </c>
      <c r="E49" s="13" t="s">
        <v>25</v>
      </c>
      <c r="F49" s="14" t="s">
        <v>45</v>
      </c>
      <c r="G49" s="14"/>
      <c r="H49" s="15"/>
      <c r="I49" s="16" t="s">
        <v>27</v>
      </c>
      <c r="K49" s="30"/>
      <c r="L49" s="37"/>
      <c r="M49" s="37"/>
      <c r="N49" s="30"/>
      <c r="O49" s="37"/>
      <c r="P49" s="30"/>
      <c r="Q49" s="30"/>
      <c r="R49" s="30"/>
      <c r="S49" s="30"/>
      <c r="T49" s="30"/>
    </row>
    <row r="50" spans="1:20" ht="16.8" customHeight="1" thickTop="1" thickBot="1" x14ac:dyDescent="0.5">
      <c r="A50" s="958"/>
      <c r="B50" s="932"/>
      <c r="C50" s="933"/>
      <c r="D50" s="72" t="s">
        <v>29</v>
      </c>
      <c r="F50" s="18" t="s">
        <v>49</v>
      </c>
      <c r="G50" s="18" t="s">
        <v>74</v>
      </c>
      <c r="H50" s="19" t="str">
        <f>IFERROR(ROUNDDOWN(H49/B51,1),"")</f>
        <v/>
      </c>
      <c r="I50" s="20" t="s">
        <v>32</v>
      </c>
      <c r="K50" s="30"/>
      <c r="L50" s="37"/>
      <c r="M50" s="37"/>
      <c r="N50" s="30"/>
      <c r="O50" s="37"/>
      <c r="P50" s="30"/>
      <c r="Q50" s="30"/>
      <c r="R50" s="30"/>
      <c r="S50" s="30"/>
      <c r="T50" s="30"/>
    </row>
    <row r="51" spans="1:20" ht="16.8" customHeight="1" thickTop="1" thickBot="1" x14ac:dyDescent="0.5">
      <c r="A51" s="958"/>
      <c r="B51" s="964"/>
      <c r="C51" s="945" t="s">
        <v>35</v>
      </c>
      <c r="D51" s="80" t="s">
        <v>109</v>
      </c>
      <c r="E51" s="17" t="s">
        <v>25</v>
      </c>
      <c r="F51" s="18" t="s">
        <v>37</v>
      </c>
      <c r="G51" s="18"/>
      <c r="H51" s="15"/>
      <c r="I51" s="23" t="s">
        <v>27</v>
      </c>
      <c r="K51" s="30"/>
      <c r="L51" s="37"/>
      <c r="M51" s="37"/>
      <c r="N51" s="30"/>
      <c r="O51" s="37"/>
      <c r="P51" s="30"/>
      <c r="Q51" s="30"/>
      <c r="R51" s="30"/>
      <c r="S51" s="30"/>
      <c r="T51" s="30"/>
    </row>
    <row r="52" spans="1:20" ht="16.8" customHeight="1" thickTop="1" thickBot="1" x14ac:dyDescent="0.5">
      <c r="A52" s="959"/>
      <c r="B52" s="965"/>
      <c r="C52" s="946"/>
      <c r="D52" s="74" t="s">
        <v>29</v>
      </c>
      <c r="E52" s="27"/>
      <c r="F52" s="28" t="s">
        <v>56</v>
      </c>
      <c r="G52" s="61" t="s">
        <v>75</v>
      </c>
      <c r="H52" s="19" t="str">
        <f>IFERROR(ROUNDDOWN(H51/B51,1),"")</f>
        <v/>
      </c>
      <c r="I52" s="29" t="s">
        <v>32</v>
      </c>
      <c r="K52" s="30"/>
      <c r="L52" s="37"/>
      <c r="M52" s="37"/>
      <c r="N52" s="30"/>
      <c r="O52" s="37"/>
      <c r="P52" s="30"/>
      <c r="Q52" s="30"/>
      <c r="R52" s="30"/>
      <c r="S52" s="30"/>
      <c r="T52" s="30"/>
    </row>
    <row r="53" spans="1:20" ht="6.75" customHeight="1" x14ac:dyDescent="0.45">
      <c r="K53" s="30"/>
      <c r="L53" s="37"/>
      <c r="M53" s="37"/>
      <c r="N53" s="30"/>
      <c r="O53" s="37"/>
      <c r="P53" s="30"/>
      <c r="Q53" s="30"/>
      <c r="R53" s="30"/>
      <c r="S53" s="30"/>
      <c r="T53" s="30"/>
    </row>
  </sheetData>
  <mergeCells count="64">
    <mergeCell ref="A49:A52"/>
    <mergeCell ref="B49:C50"/>
    <mergeCell ref="B51:B52"/>
    <mergeCell ref="C51:C52"/>
    <mergeCell ref="A41:A44"/>
    <mergeCell ref="B41:C42"/>
    <mergeCell ref="B43:B44"/>
    <mergeCell ref="C43:C44"/>
    <mergeCell ref="A45:A48"/>
    <mergeCell ref="B45:C46"/>
    <mergeCell ref="B47:B48"/>
    <mergeCell ref="C47:C48"/>
    <mergeCell ref="L36:Q37"/>
    <mergeCell ref="A37:A40"/>
    <mergeCell ref="B37:C38"/>
    <mergeCell ref="B39:B40"/>
    <mergeCell ref="C39:C40"/>
    <mergeCell ref="L40:P40"/>
    <mergeCell ref="A33:A36"/>
    <mergeCell ref="B33:C34"/>
    <mergeCell ref="N33:O33"/>
    <mergeCell ref="B35:B36"/>
    <mergeCell ref="C35:C36"/>
    <mergeCell ref="A29:A32"/>
    <mergeCell ref="B29:C30"/>
    <mergeCell ref="B31:B32"/>
    <mergeCell ref="C31:C32"/>
    <mergeCell ref="L31:N31"/>
    <mergeCell ref="O24:P24"/>
    <mergeCell ref="A25:A28"/>
    <mergeCell ref="B25:C26"/>
    <mergeCell ref="B27:B28"/>
    <mergeCell ref="C27:C28"/>
    <mergeCell ref="A21:A24"/>
    <mergeCell ref="B21:C22"/>
    <mergeCell ref="B23:B24"/>
    <mergeCell ref="C23:C24"/>
    <mergeCell ref="M24:N24"/>
    <mergeCell ref="A13:A16"/>
    <mergeCell ref="B13:C14"/>
    <mergeCell ref="B15:B16"/>
    <mergeCell ref="C15:C16"/>
    <mergeCell ref="A17:A20"/>
    <mergeCell ref="B17:C18"/>
    <mergeCell ref="B19:B20"/>
    <mergeCell ref="C19:C20"/>
    <mergeCell ref="A6:I6"/>
    <mergeCell ref="F7:I7"/>
    <mergeCell ref="A8:I8"/>
    <mergeCell ref="K8:P8"/>
    <mergeCell ref="A9:A12"/>
    <mergeCell ref="B9:C10"/>
    <mergeCell ref="L9:L10"/>
    <mergeCell ref="M9:P9"/>
    <mergeCell ref="M10:N10"/>
    <mergeCell ref="O10:P10"/>
    <mergeCell ref="B11:B12"/>
    <mergeCell ref="C11:C12"/>
    <mergeCell ref="A3:Q3"/>
    <mergeCell ref="A1:F2"/>
    <mergeCell ref="H1:I1"/>
    <mergeCell ref="J1:Q1"/>
    <mergeCell ref="H2:I2"/>
    <mergeCell ref="J2:Q2"/>
  </mergeCells>
  <phoneticPr fontId="2"/>
  <pageMargins left="0.41" right="0.25" top="0.45" bottom="0.39" header="0.24" footer="0.3"/>
  <pageSetup paperSize="9" scale="69" orientation="portrait" r:id="rId1"/>
  <headerFooter alignWithMargins="0">
    <oddHeader>&amp;R&amp;A</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pageSetUpPr fitToPage="1"/>
  </sheetPr>
  <dimension ref="B1:BO290"/>
  <sheetViews>
    <sheetView showGridLines="0" view="pageBreakPreview" zoomScale="70" zoomScaleNormal="55" zoomScaleSheetLayoutView="70" workbookViewId="0">
      <selection activeCell="C17" sqref="C17:D18"/>
    </sheetView>
  </sheetViews>
  <sheetFormatPr defaultColWidth="4.19921875" defaultRowHeight="14.4" x14ac:dyDescent="0.45"/>
  <cols>
    <col min="1" max="1" width="0.796875" style="198" customWidth="1"/>
    <col min="2" max="2" width="6.5" style="198" customWidth="1"/>
    <col min="3" max="4" width="7.59765625" style="198" customWidth="1"/>
    <col min="5" max="8" width="3" style="198" hidden="1" customWidth="1"/>
    <col min="9" max="10" width="3" style="198" customWidth="1"/>
    <col min="11" max="62" width="5.3984375" style="198" customWidth="1"/>
    <col min="63" max="63" width="1" style="198" customWidth="1"/>
    <col min="64" max="16384" width="4.19921875" style="198"/>
  </cols>
  <sheetData>
    <row r="1" spans="2:67" s="179" customFormat="1" ht="20.25" customHeight="1" x14ac:dyDescent="0.45">
      <c r="C1" s="180" t="s">
        <v>411</v>
      </c>
      <c r="D1" s="180"/>
      <c r="E1" s="180"/>
      <c r="F1" s="180"/>
      <c r="G1" s="180"/>
      <c r="H1" s="180"/>
      <c r="I1" s="180"/>
      <c r="J1" s="180"/>
      <c r="M1" s="181" t="s">
        <v>412</v>
      </c>
      <c r="P1" s="180"/>
      <c r="Q1" s="180"/>
      <c r="R1" s="180"/>
      <c r="S1" s="180"/>
      <c r="T1" s="180"/>
      <c r="U1" s="180"/>
      <c r="V1" s="180"/>
      <c r="W1" s="180"/>
      <c r="AS1" s="182" t="s">
        <v>413</v>
      </c>
      <c r="AT1" s="998" t="s">
        <v>414</v>
      </c>
      <c r="AU1" s="999"/>
      <c r="AV1" s="999"/>
      <c r="AW1" s="999"/>
      <c r="AX1" s="999"/>
      <c r="AY1" s="999"/>
      <c r="AZ1" s="999"/>
      <c r="BA1" s="999"/>
      <c r="BB1" s="999"/>
      <c r="BC1" s="999"/>
      <c r="BD1" s="999"/>
      <c r="BE1" s="999"/>
      <c r="BF1" s="999"/>
      <c r="BG1" s="999"/>
      <c r="BH1" s="999"/>
      <c r="BI1" s="999"/>
      <c r="BJ1" s="182" t="s">
        <v>415</v>
      </c>
    </row>
    <row r="2" spans="2:67" s="183" customFormat="1" ht="20.25" customHeight="1" x14ac:dyDescent="0.45">
      <c r="J2" s="181"/>
      <c r="M2" s="181"/>
      <c r="N2" s="181"/>
      <c r="P2" s="182"/>
      <c r="Q2" s="182"/>
      <c r="R2" s="182"/>
      <c r="S2" s="182"/>
      <c r="T2" s="182"/>
      <c r="U2" s="182"/>
      <c r="V2" s="182"/>
      <c r="W2" s="182"/>
      <c r="AB2" s="182" t="s">
        <v>416</v>
      </c>
      <c r="AC2" s="1000">
        <v>6</v>
      </c>
      <c r="AD2" s="1000"/>
      <c r="AE2" s="182" t="s">
        <v>417</v>
      </c>
      <c r="AF2" s="1001">
        <f>IF(AC2=0,"",YEAR(DATE(2018+AC2,1,1)))</f>
        <v>2024</v>
      </c>
      <c r="AG2" s="1001"/>
      <c r="AH2" s="183" t="s">
        <v>418</v>
      </c>
      <c r="AI2" s="183" t="s">
        <v>419</v>
      </c>
      <c r="AJ2" s="1000">
        <v>4</v>
      </c>
      <c r="AK2" s="1000"/>
      <c r="AL2" s="183" t="s">
        <v>420</v>
      </c>
      <c r="AS2" s="182" t="s">
        <v>421</v>
      </c>
      <c r="AT2" s="1000"/>
      <c r="AU2" s="1000"/>
      <c r="AV2" s="1000"/>
      <c r="AW2" s="1000"/>
      <c r="AX2" s="1000"/>
      <c r="AY2" s="1000"/>
      <c r="AZ2" s="1000"/>
      <c r="BA2" s="1000"/>
      <c r="BB2" s="1000"/>
      <c r="BC2" s="1000"/>
      <c r="BD2" s="1000"/>
      <c r="BE2" s="1000"/>
      <c r="BF2" s="1000"/>
      <c r="BG2" s="1000"/>
      <c r="BH2" s="1000"/>
      <c r="BI2" s="1000"/>
      <c r="BJ2" s="182" t="s">
        <v>415</v>
      </c>
      <c r="BK2" s="182"/>
      <c r="BL2" s="182"/>
      <c r="BM2" s="182"/>
    </row>
    <row r="3" spans="2:67" s="183" customFormat="1" ht="20.25" customHeight="1" x14ac:dyDescent="0.45">
      <c r="J3" s="181"/>
      <c r="M3" s="181"/>
      <c r="O3" s="182"/>
      <c r="P3" s="182"/>
      <c r="Q3" s="182"/>
      <c r="R3" s="182"/>
      <c r="S3" s="182"/>
      <c r="T3" s="182"/>
      <c r="U3" s="182"/>
      <c r="AC3" s="184"/>
      <c r="AD3" s="184"/>
      <c r="AE3" s="184"/>
      <c r="AF3" s="185"/>
      <c r="AG3" s="184"/>
      <c r="BD3" s="186" t="s">
        <v>422</v>
      </c>
      <c r="BE3" s="1002" t="s">
        <v>423</v>
      </c>
      <c r="BF3" s="1003"/>
      <c r="BG3" s="1003"/>
      <c r="BH3" s="1004"/>
      <c r="BI3" s="182"/>
    </row>
    <row r="4" spans="2:67" s="183" customFormat="1" ht="20.25" customHeight="1" x14ac:dyDescent="0.45">
      <c r="J4" s="181"/>
      <c r="M4" s="181"/>
      <c r="O4" s="182"/>
      <c r="P4" s="182"/>
      <c r="Q4" s="182"/>
      <c r="R4" s="182"/>
      <c r="S4" s="182"/>
      <c r="T4" s="182"/>
      <c r="U4" s="182"/>
      <c r="AC4" s="184"/>
      <c r="AD4" s="184"/>
      <c r="AE4" s="184"/>
      <c r="AF4" s="185"/>
      <c r="AG4" s="184"/>
      <c r="BD4" s="186" t="s">
        <v>424</v>
      </c>
      <c r="BE4" s="1002" t="s">
        <v>425</v>
      </c>
      <c r="BF4" s="1003"/>
      <c r="BG4" s="1003"/>
      <c r="BH4" s="1004"/>
      <c r="BI4" s="182"/>
    </row>
    <row r="5" spans="2:67" s="183" customFormat="1" ht="9" customHeight="1" x14ac:dyDescent="0.45">
      <c r="J5" s="181"/>
      <c r="M5" s="181"/>
      <c r="O5" s="182"/>
      <c r="P5" s="182"/>
      <c r="Q5" s="182"/>
      <c r="R5" s="182"/>
      <c r="S5" s="182"/>
      <c r="T5" s="182"/>
      <c r="U5" s="182"/>
      <c r="AC5" s="187"/>
      <c r="AD5" s="187"/>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88"/>
      <c r="BI5" s="188"/>
    </row>
    <row r="6" spans="2:67" s="183" customFormat="1" ht="21" customHeight="1" x14ac:dyDescent="0.45">
      <c r="B6" s="180"/>
      <c r="C6" s="179"/>
      <c r="D6" s="179"/>
      <c r="E6" s="179"/>
      <c r="F6" s="179"/>
      <c r="G6" s="179"/>
      <c r="H6" s="179"/>
      <c r="I6" s="179"/>
      <c r="J6" s="179"/>
      <c r="K6" s="189"/>
      <c r="L6" s="189"/>
      <c r="M6" s="189"/>
      <c r="N6" s="190"/>
      <c r="O6" s="189"/>
      <c r="P6" s="189"/>
      <c r="Q6" s="189"/>
      <c r="AJ6" s="179"/>
      <c r="AK6" s="179"/>
      <c r="AL6" s="179"/>
      <c r="AM6" s="179"/>
      <c r="AN6" s="179"/>
      <c r="AO6" s="179" t="s">
        <v>426</v>
      </c>
      <c r="AP6" s="179"/>
      <c r="AQ6" s="179"/>
      <c r="AR6" s="179"/>
      <c r="AS6" s="179"/>
      <c r="AT6" s="179"/>
      <c r="AU6" s="179"/>
      <c r="AW6" s="191"/>
      <c r="AX6" s="191"/>
      <c r="AY6" s="192"/>
      <c r="AZ6" s="179"/>
      <c r="BA6" s="1028">
        <v>40</v>
      </c>
      <c r="BB6" s="1029"/>
      <c r="BC6" s="192" t="s">
        <v>427</v>
      </c>
      <c r="BD6" s="179"/>
      <c r="BE6" s="1028">
        <v>160</v>
      </c>
      <c r="BF6" s="1029"/>
      <c r="BG6" s="192" t="s">
        <v>428</v>
      </c>
      <c r="BH6" s="179"/>
      <c r="BI6" s="188"/>
    </row>
    <row r="7" spans="2:67" s="183" customFormat="1" ht="5.25" customHeight="1" x14ac:dyDescent="0.45">
      <c r="B7" s="180"/>
      <c r="C7" s="193"/>
      <c r="D7" s="193"/>
      <c r="E7" s="193"/>
      <c r="F7" s="193"/>
      <c r="G7" s="193"/>
      <c r="H7" s="193"/>
      <c r="I7" s="193"/>
      <c r="J7" s="189"/>
      <c r="K7" s="189"/>
      <c r="L7" s="189"/>
      <c r="M7" s="190"/>
      <c r="N7" s="189"/>
      <c r="O7" s="189"/>
      <c r="P7" s="189"/>
      <c r="Q7" s="18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88"/>
      <c r="BI7" s="188"/>
    </row>
    <row r="8" spans="2:67" s="183" customFormat="1" ht="21" customHeight="1" x14ac:dyDescent="0.45">
      <c r="B8" s="194"/>
      <c r="C8" s="190"/>
      <c r="D8" s="190"/>
      <c r="E8" s="190"/>
      <c r="F8" s="190"/>
      <c r="G8" s="190"/>
      <c r="H8" s="190"/>
      <c r="I8" s="190"/>
      <c r="J8" s="189"/>
      <c r="K8" s="189"/>
      <c r="L8" s="189"/>
      <c r="M8" s="190"/>
      <c r="N8" s="189"/>
      <c r="O8" s="189"/>
      <c r="P8" s="189"/>
      <c r="Q8" s="189"/>
      <c r="AJ8" s="195"/>
      <c r="AK8" s="195"/>
      <c r="AL8" s="195"/>
      <c r="AM8" s="179"/>
      <c r="AN8" s="188"/>
      <c r="AO8" s="196"/>
      <c r="AP8" s="196"/>
      <c r="AQ8" s="180"/>
      <c r="AR8" s="191"/>
      <c r="AS8" s="191"/>
      <c r="AT8" s="191"/>
      <c r="AU8" s="197"/>
      <c r="AV8" s="197"/>
      <c r="AW8" s="179"/>
      <c r="AX8" s="191"/>
      <c r="AY8" s="191"/>
      <c r="AZ8" s="190"/>
      <c r="BA8" s="179"/>
      <c r="BB8" s="179" t="s">
        <v>429</v>
      </c>
      <c r="BC8" s="179"/>
      <c r="BD8" s="179"/>
      <c r="BE8" s="1030">
        <f>DAY(EOMONTH(DATE(AF2,AJ2,1),0))</f>
        <v>30</v>
      </c>
      <c r="BF8" s="1031"/>
      <c r="BG8" s="179" t="s">
        <v>430</v>
      </c>
      <c r="BH8" s="179"/>
      <c r="BI8" s="179"/>
      <c r="BM8" s="182"/>
      <c r="BN8" s="182"/>
      <c r="BO8" s="182"/>
    </row>
    <row r="9" spans="2:67" s="183" customFormat="1" ht="5.25" customHeight="1" x14ac:dyDescent="0.45">
      <c r="B9" s="194"/>
      <c r="C9" s="190"/>
      <c r="D9" s="190"/>
      <c r="E9" s="190"/>
      <c r="F9" s="190"/>
      <c r="G9" s="190"/>
      <c r="H9" s="190"/>
      <c r="I9" s="190"/>
      <c r="J9" s="189"/>
      <c r="K9" s="189"/>
      <c r="L9" s="189"/>
      <c r="M9" s="190"/>
      <c r="N9" s="189"/>
      <c r="O9" s="189"/>
      <c r="P9" s="189"/>
      <c r="Q9" s="189"/>
      <c r="AJ9" s="195"/>
      <c r="AK9" s="195"/>
      <c r="AL9" s="195"/>
      <c r="AM9" s="179"/>
      <c r="AN9" s="188"/>
      <c r="AO9" s="196"/>
      <c r="AP9" s="196"/>
      <c r="AQ9" s="180"/>
      <c r="AR9" s="191"/>
      <c r="AS9" s="191"/>
      <c r="AT9" s="191"/>
      <c r="AU9" s="197"/>
      <c r="AV9" s="197"/>
      <c r="AW9" s="179"/>
      <c r="AX9" s="191"/>
      <c r="AY9" s="191"/>
      <c r="AZ9" s="190"/>
      <c r="BA9" s="179"/>
      <c r="BB9" s="179"/>
      <c r="BC9" s="179"/>
      <c r="BD9" s="179"/>
      <c r="BE9" s="190"/>
      <c r="BF9" s="190"/>
      <c r="BG9" s="179"/>
      <c r="BH9" s="179"/>
      <c r="BI9" s="179"/>
      <c r="BM9" s="182"/>
      <c r="BN9" s="182"/>
      <c r="BO9" s="182"/>
    </row>
    <row r="10" spans="2:67" s="183" customFormat="1" ht="21" customHeight="1" x14ac:dyDescent="0.45">
      <c r="B10" s="194"/>
      <c r="C10" s="190"/>
      <c r="D10" s="190"/>
      <c r="E10" s="190"/>
      <c r="F10" s="190"/>
      <c r="G10" s="190"/>
      <c r="H10" s="190"/>
      <c r="I10" s="190"/>
      <c r="J10" s="189"/>
      <c r="K10" s="189"/>
      <c r="L10" s="189"/>
      <c r="M10" s="190"/>
      <c r="N10" s="189"/>
      <c r="O10" s="189"/>
      <c r="P10" s="189"/>
      <c r="Q10" s="189"/>
      <c r="AJ10" s="195"/>
      <c r="AK10" s="195"/>
      <c r="AL10" s="195"/>
      <c r="AM10" s="179"/>
      <c r="AN10" s="188"/>
      <c r="AO10" s="196"/>
      <c r="AP10" s="196"/>
      <c r="AQ10" s="180"/>
      <c r="AR10" s="191"/>
      <c r="AS10" s="179" t="s">
        <v>431</v>
      </c>
      <c r="AT10" s="179"/>
      <c r="AU10" s="179"/>
      <c r="AV10" s="179"/>
      <c r="AW10" s="179"/>
      <c r="AX10" s="193"/>
      <c r="AY10" s="193"/>
      <c r="AZ10" s="193"/>
      <c r="BA10" s="179"/>
      <c r="BB10" s="179"/>
      <c r="BC10" s="188" t="s">
        <v>432</v>
      </c>
      <c r="BD10" s="179"/>
      <c r="BE10" s="1028"/>
      <c r="BF10" s="1029"/>
      <c r="BG10" s="192" t="s">
        <v>433</v>
      </c>
      <c r="BH10" s="179"/>
      <c r="BI10" s="179"/>
      <c r="BM10" s="182"/>
      <c r="BN10" s="182"/>
      <c r="BO10" s="182"/>
    </row>
    <row r="11" spans="2:67" ht="5.25" customHeight="1" thickBot="1" x14ac:dyDescent="0.5">
      <c r="C11" s="199"/>
      <c r="D11" s="199"/>
      <c r="E11" s="199"/>
      <c r="F11" s="199"/>
      <c r="G11" s="199"/>
      <c r="H11" s="199"/>
      <c r="I11" s="199"/>
      <c r="J11" s="199"/>
      <c r="AC11" s="199"/>
      <c r="AT11" s="199"/>
      <c r="BK11" s="200"/>
      <c r="BL11" s="200"/>
      <c r="BM11" s="200"/>
    </row>
    <row r="12" spans="2:67" ht="21.6" customHeight="1" x14ac:dyDescent="0.45">
      <c r="B12" s="1046" t="s">
        <v>434</v>
      </c>
      <c r="C12" s="1016" t="s">
        <v>435</v>
      </c>
      <c r="D12" s="1049"/>
      <c r="E12" s="201"/>
      <c r="F12" s="202"/>
      <c r="G12" s="201"/>
      <c r="H12" s="202"/>
      <c r="I12" s="1052" t="s">
        <v>436</v>
      </c>
      <c r="J12" s="1053"/>
      <c r="K12" s="1058" t="s">
        <v>437</v>
      </c>
      <c r="L12" s="1017"/>
      <c r="M12" s="1017"/>
      <c r="N12" s="1049"/>
      <c r="O12" s="1058" t="s">
        <v>438</v>
      </c>
      <c r="P12" s="1017"/>
      <c r="Q12" s="1017"/>
      <c r="R12" s="1017"/>
      <c r="S12" s="1049"/>
      <c r="T12" s="203"/>
      <c r="U12" s="203"/>
      <c r="V12" s="204"/>
      <c r="W12" s="1005" t="s">
        <v>439</v>
      </c>
      <c r="X12" s="1006"/>
      <c r="Y12" s="1006"/>
      <c r="Z12" s="1006"/>
      <c r="AA12" s="1006"/>
      <c r="AB12" s="1006"/>
      <c r="AC12" s="1006"/>
      <c r="AD12" s="1006"/>
      <c r="AE12" s="1006"/>
      <c r="AF12" s="1006"/>
      <c r="AG12" s="1006"/>
      <c r="AH12" s="1006"/>
      <c r="AI12" s="1006"/>
      <c r="AJ12" s="1006"/>
      <c r="AK12" s="1006"/>
      <c r="AL12" s="1006"/>
      <c r="AM12" s="1006"/>
      <c r="AN12" s="1006"/>
      <c r="AO12" s="1006"/>
      <c r="AP12" s="1006"/>
      <c r="AQ12" s="1006"/>
      <c r="AR12" s="1006"/>
      <c r="AS12" s="1006"/>
      <c r="AT12" s="1006"/>
      <c r="AU12" s="1006"/>
      <c r="AV12" s="1006"/>
      <c r="AW12" s="1006"/>
      <c r="AX12" s="1006"/>
      <c r="AY12" s="1006"/>
      <c r="AZ12" s="1006"/>
      <c r="BA12" s="1006"/>
      <c r="BB12" s="1007" t="str">
        <f>IF(BE3="４週","(10)1～4週目の勤務時間数合計","(10)1か月の勤務時間数　合計")</f>
        <v>(10)1～4週目の勤務時間数合計</v>
      </c>
      <c r="BC12" s="1008"/>
      <c r="BD12" s="1013" t="s">
        <v>440</v>
      </c>
      <c r="BE12" s="1008"/>
      <c r="BF12" s="1016" t="s">
        <v>441</v>
      </c>
      <c r="BG12" s="1017"/>
      <c r="BH12" s="1017"/>
      <c r="BI12" s="1017"/>
      <c r="BJ12" s="1018"/>
    </row>
    <row r="13" spans="2:67" ht="20.25" customHeight="1" x14ac:dyDescent="0.45">
      <c r="B13" s="1047"/>
      <c r="C13" s="1019"/>
      <c r="D13" s="1050"/>
      <c r="E13" s="205"/>
      <c r="F13" s="206"/>
      <c r="G13" s="205"/>
      <c r="H13" s="206"/>
      <c r="I13" s="1054"/>
      <c r="J13" s="1055"/>
      <c r="K13" s="1059"/>
      <c r="L13" s="1020"/>
      <c r="M13" s="1020"/>
      <c r="N13" s="1050"/>
      <c r="O13" s="1059"/>
      <c r="P13" s="1020"/>
      <c r="Q13" s="1020"/>
      <c r="R13" s="1020"/>
      <c r="S13" s="1050"/>
      <c r="T13" s="207"/>
      <c r="U13" s="207"/>
      <c r="V13" s="208"/>
      <c r="W13" s="1025" t="s">
        <v>442</v>
      </c>
      <c r="X13" s="1025"/>
      <c r="Y13" s="1025"/>
      <c r="Z13" s="1025"/>
      <c r="AA13" s="1025"/>
      <c r="AB13" s="1025"/>
      <c r="AC13" s="1026"/>
      <c r="AD13" s="1027" t="s">
        <v>443</v>
      </c>
      <c r="AE13" s="1025"/>
      <c r="AF13" s="1025"/>
      <c r="AG13" s="1025"/>
      <c r="AH13" s="1025"/>
      <c r="AI13" s="1025"/>
      <c r="AJ13" s="1026"/>
      <c r="AK13" s="1027" t="s">
        <v>444</v>
      </c>
      <c r="AL13" s="1025"/>
      <c r="AM13" s="1025"/>
      <c r="AN13" s="1025"/>
      <c r="AO13" s="1025"/>
      <c r="AP13" s="1025"/>
      <c r="AQ13" s="1026"/>
      <c r="AR13" s="1027" t="s">
        <v>445</v>
      </c>
      <c r="AS13" s="1025"/>
      <c r="AT13" s="1025"/>
      <c r="AU13" s="1025"/>
      <c r="AV13" s="1025"/>
      <c r="AW13" s="1025"/>
      <c r="AX13" s="1026"/>
      <c r="AY13" s="1027" t="s">
        <v>446</v>
      </c>
      <c r="AZ13" s="1025"/>
      <c r="BA13" s="1025"/>
      <c r="BB13" s="1009"/>
      <c r="BC13" s="1010"/>
      <c r="BD13" s="1014"/>
      <c r="BE13" s="1010"/>
      <c r="BF13" s="1019"/>
      <c r="BG13" s="1020"/>
      <c r="BH13" s="1020"/>
      <c r="BI13" s="1020"/>
      <c r="BJ13" s="1021"/>
    </row>
    <row r="14" spans="2:67" ht="20.25" customHeight="1" x14ac:dyDescent="0.45">
      <c r="B14" s="1047"/>
      <c r="C14" s="1019"/>
      <c r="D14" s="1050"/>
      <c r="E14" s="205"/>
      <c r="F14" s="206"/>
      <c r="G14" s="205"/>
      <c r="H14" s="206"/>
      <c r="I14" s="1054"/>
      <c r="J14" s="1055"/>
      <c r="K14" s="1059"/>
      <c r="L14" s="1020"/>
      <c r="M14" s="1020"/>
      <c r="N14" s="1050"/>
      <c r="O14" s="1059"/>
      <c r="P14" s="1020"/>
      <c r="Q14" s="1020"/>
      <c r="R14" s="1020"/>
      <c r="S14" s="1050"/>
      <c r="T14" s="207"/>
      <c r="U14" s="207"/>
      <c r="V14" s="208"/>
      <c r="W14" s="209">
        <v>1</v>
      </c>
      <c r="X14" s="210">
        <v>2</v>
      </c>
      <c r="Y14" s="210">
        <v>3</v>
      </c>
      <c r="Z14" s="210">
        <v>4</v>
      </c>
      <c r="AA14" s="210">
        <v>5</v>
      </c>
      <c r="AB14" s="210">
        <v>6</v>
      </c>
      <c r="AC14" s="211">
        <v>7</v>
      </c>
      <c r="AD14" s="212">
        <v>8</v>
      </c>
      <c r="AE14" s="210">
        <v>9</v>
      </c>
      <c r="AF14" s="210">
        <v>10</v>
      </c>
      <c r="AG14" s="210">
        <v>11</v>
      </c>
      <c r="AH14" s="210">
        <v>12</v>
      </c>
      <c r="AI14" s="210">
        <v>13</v>
      </c>
      <c r="AJ14" s="211">
        <v>14</v>
      </c>
      <c r="AK14" s="209">
        <v>15</v>
      </c>
      <c r="AL14" s="210">
        <v>16</v>
      </c>
      <c r="AM14" s="210">
        <v>17</v>
      </c>
      <c r="AN14" s="210">
        <v>18</v>
      </c>
      <c r="AO14" s="210">
        <v>19</v>
      </c>
      <c r="AP14" s="210">
        <v>20</v>
      </c>
      <c r="AQ14" s="211">
        <v>21</v>
      </c>
      <c r="AR14" s="212">
        <v>22</v>
      </c>
      <c r="AS14" s="210">
        <v>23</v>
      </c>
      <c r="AT14" s="210">
        <v>24</v>
      </c>
      <c r="AU14" s="210">
        <v>25</v>
      </c>
      <c r="AV14" s="210">
        <v>26</v>
      </c>
      <c r="AW14" s="210">
        <v>27</v>
      </c>
      <c r="AX14" s="211">
        <v>28</v>
      </c>
      <c r="AY14" s="212" t="str">
        <f>IF($BE$3="暦月",IF(DAY(DATE($AF$2,$AJ$2,29))=29,29,""),"")</f>
        <v/>
      </c>
      <c r="AZ14" s="210" t="str">
        <f>IF($BE$3="暦月",IF(DAY(DATE($AF$2,$AJ$2,30))=30,30,""),"")</f>
        <v/>
      </c>
      <c r="BA14" s="211" t="str">
        <f>IF($BE$3="暦月",IF(DAY(DATE($AF$2,$AJ$2,31))=31,31,""),"")</f>
        <v/>
      </c>
      <c r="BB14" s="1009"/>
      <c r="BC14" s="1010"/>
      <c r="BD14" s="1014"/>
      <c r="BE14" s="1010"/>
      <c r="BF14" s="1019"/>
      <c r="BG14" s="1020"/>
      <c r="BH14" s="1020"/>
      <c r="BI14" s="1020"/>
      <c r="BJ14" s="1021"/>
    </row>
    <row r="15" spans="2:67" ht="20.25" hidden="1" customHeight="1" x14ac:dyDescent="0.45">
      <c r="B15" s="1047"/>
      <c r="C15" s="1019"/>
      <c r="D15" s="1050"/>
      <c r="E15" s="205"/>
      <c r="F15" s="206"/>
      <c r="G15" s="205"/>
      <c r="H15" s="206"/>
      <c r="I15" s="1054"/>
      <c r="J15" s="1055"/>
      <c r="K15" s="1059"/>
      <c r="L15" s="1020"/>
      <c r="M15" s="1020"/>
      <c r="N15" s="1050"/>
      <c r="O15" s="1059"/>
      <c r="P15" s="1020"/>
      <c r="Q15" s="1020"/>
      <c r="R15" s="1020"/>
      <c r="S15" s="1050"/>
      <c r="T15" s="207"/>
      <c r="U15" s="207"/>
      <c r="V15" s="208"/>
      <c r="W15" s="209">
        <f>WEEKDAY(DATE($AF$2,$AJ$2,1))</f>
        <v>2</v>
      </c>
      <c r="X15" s="210">
        <f>WEEKDAY(DATE($AF$2,$AJ$2,2))</f>
        <v>3</v>
      </c>
      <c r="Y15" s="210">
        <f>WEEKDAY(DATE($AF$2,$AJ$2,3))</f>
        <v>4</v>
      </c>
      <c r="Z15" s="210">
        <f>WEEKDAY(DATE($AF$2,$AJ$2,4))</f>
        <v>5</v>
      </c>
      <c r="AA15" s="210">
        <f>WEEKDAY(DATE($AF$2,$AJ$2,5))</f>
        <v>6</v>
      </c>
      <c r="AB15" s="210">
        <f>WEEKDAY(DATE($AF$2,$AJ$2,6))</f>
        <v>7</v>
      </c>
      <c r="AC15" s="211">
        <f>WEEKDAY(DATE($AF$2,$AJ$2,7))</f>
        <v>1</v>
      </c>
      <c r="AD15" s="212">
        <f>WEEKDAY(DATE($AF$2,$AJ$2,8))</f>
        <v>2</v>
      </c>
      <c r="AE15" s="210">
        <f>WEEKDAY(DATE($AF$2,$AJ$2,9))</f>
        <v>3</v>
      </c>
      <c r="AF15" s="210">
        <f>WEEKDAY(DATE($AF$2,$AJ$2,10))</f>
        <v>4</v>
      </c>
      <c r="AG15" s="210">
        <f>WEEKDAY(DATE($AF$2,$AJ$2,11))</f>
        <v>5</v>
      </c>
      <c r="AH15" s="210">
        <f>WEEKDAY(DATE($AF$2,$AJ$2,12))</f>
        <v>6</v>
      </c>
      <c r="AI15" s="210">
        <f>WEEKDAY(DATE($AF$2,$AJ$2,13))</f>
        <v>7</v>
      </c>
      <c r="AJ15" s="211">
        <f>WEEKDAY(DATE($AF$2,$AJ$2,14))</f>
        <v>1</v>
      </c>
      <c r="AK15" s="212">
        <f>WEEKDAY(DATE($AF$2,$AJ$2,15))</f>
        <v>2</v>
      </c>
      <c r="AL15" s="210">
        <f>WEEKDAY(DATE($AF$2,$AJ$2,16))</f>
        <v>3</v>
      </c>
      <c r="AM15" s="210">
        <f>WEEKDAY(DATE($AF$2,$AJ$2,17))</f>
        <v>4</v>
      </c>
      <c r="AN15" s="210">
        <f>WEEKDAY(DATE($AF$2,$AJ$2,18))</f>
        <v>5</v>
      </c>
      <c r="AO15" s="210">
        <f>WEEKDAY(DATE($AF$2,$AJ$2,19))</f>
        <v>6</v>
      </c>
      <c r="AP15" s="210">
        <f>WEEKDAY(DATE($AF$2,$AJ$2,20))</f>
        <v>7</v>
      </c>
      <c r="AQ15" s="211">
        <f>WEEKDAY(DATE($AF$2,$AJ$2,21))</f>
        <v>1</v>
      </c>
      <c r="AR15" s="212">
        <f>WEEKDAY(DATE($AF$2,$AJ$2,22))</f>
        <v>2</v>
      </c>
      <c r="AS15" s="210">
        <f>WEEKDAY(DATE($AF$2,$AJ$2,23))</f>
        <v>3</v>
      </c>
      <c r="AT15" s="210">
        <f>WEEKDAY(DATE($AF$2,$AJ$2,24))</f>
        <v>4</v>
      </c>
      <c r="AU15" s="210">
        <f>WEEKDAY(DATE($AF$2,$AJ$2,25))</f>
        <v>5</v>
      </c>
      <c r="AV15" s="210">
        <f>WEEKDAY(DATE($AF$2,$AJ$2,26))</f>
        <v>6</v>
      </c>
      <c r="AW15" s="210">
        <f>WEEKDAY(DATE($AF$2,$AJ$2,27))</f>
        <v>7</v>
      </c>
      <c r="AX15" s="211">
        <f>WEEKDAY(DATE($AF$2,$AJ$2,28))</f>
        <v>1</v>
      </c>
      <c r="AY15" s="212">
        <f>IF(AY14=29,WEEKDAY(DATE($AF$2,$AJ$2,29)),0)</f>
        <v>0</v>
      </c>
      <c r="AZ15" s="210">
        <f>IF(AZ14=30,WEEKDAY(DATE($AF$2,$AJ$2,30)),0)</f>
        <v>0</v>
      </c>
      <c r="BA15" s="211">
        <f>IF(BA14=31,WEEKDAY(DATE($AF$2,$AJ$2,31)),0)</f>
        <v>0</v>
      </c>
      <c r="BB15" s="1009"/>
      <c r="BC15" s="1010"/>
      <c r="BD15" s="1014"/>
      <c r="BE15" s="1010"/>
      <c r="BF15" s="1019"/>
      <c r="BG15" s="1020"/>
      <c r="BH15" s="1020"/>
      <c r="BI15" s="1020"/>
      <c r="BJ15" s="1021"/>
    </row>
    <row r="16" spans="2:67" ht="20.25" customHeight="1" thickBot="1" x14ac:dyDescent="0.5">
      <c r="B16" s="1048"/>
      <c r="C16" s="1022"/>
      <c r="D16" s="1051"/>
      <c r="E16" s="213"/>
      <c r="F16" s="214"/>
      <c r="G16" s="213"/>
      <c r="H16" s="214"/>
      <c r="I16" s="1056"/>
      <c r="J16" s="1057"/>
      <c r="K16" s="1060"/>
      <c r="L16" s="1023"/>
      <c r="M16" s="1023"/>
      <c r="N16" s="1051"/>
      <c r="O16" s="1060"/>
      <c r="P16" s="1023"/>
      <c r="Q16" s="1023"/>
      <c r="R16" s="1023"/>
      <c r="S16" s="1051"/>
      <c r="T16" s="215"/>
      <c r="U16" s="215"/>
      <c r="V16" s="216"/>
      <c r="W16" s="217" t="str">
        <f>IF(W15=1,"日",IF(W15=2,"月",IF(W15=3,"火",IF(W15=4,"水",IF(W15=5,"木",IF(W15=6,"金","土"))))))</f>
        <v>月</v>
      </c>
      <c r="X16" s="218" t="str">
        <f t="shared" ref="X16:AX16" si="0">IF(X15=1,"日",IF(X15=2,"月",IF(X15=3,"火",IF(X15=4,"水",IF(X15=5,"木",IF(X15=6,"金","土"))))))</f>
        <v>火</v>
      </c>
      <c r="Y16" s="218" t="str">
        <f t="shared" si="0"/>
        <v>水</v>
      </c>
      <c r="Z16" s="218" t="str">
        <f t="shared" si="0"/>
        <v>木</v>
      </c>
      <c r="AA16" s="218" t="str">
        <f t="shared" si="0"/>
        <v>金</v>
      </c>
      <c r="AB16" s="218" t="str">
        <f t="shared" si="0"/>
        <v>土</v>
      </c>
      <c r="AC16" s="219" t="str">
        <f t="shared" si="0"/>
        <v>日</v>
      </c>
      <c r="AD16" s="220" t="str">
        <f>IF(AD15=1,"日",IF(AD15=2,"月",IF(AD15=3,"火",IF(AD15=4,"水",IF(AD15=5,"木",IF(AD15=6,"金","土"))))))</f>
        <v>月</v>
      </c>
      <c r="AE16" s="218" t="str">
        <f t="shared" si="0"/>
        <v>火</v>
      </c>
      <c r="AF16" s="218" t="str">
        <f t="shared" si="0"/>
        <v>水</v>
      </c>
      <c r="AG16" s="218" t="str">
        <f t="shared" si="0"/>
        <v>木</v>
      </c>
      <c r="AH16" s="218" t="str">
        <f t="shared" si="0"/>
        <v>金</v>
      </c>
      <c r="AI16" s="218" t="str">
        <f t="shared" si="0"/>
        <v>土</v>
      </c>
      <c r="AJ16" s="219" t="str">
        <f t="shared" si="0"/>
        <v>日</v>
      </c>
      <c r="AK16" s="220" t="str">
        <f>IF(AK15=1,"日",IF(AK15=2,"月",IF(AK15=3,"火",IF(AK15=4,"水",IF(AK15=5,"木",IF(AK15=6,"金","土"))))))</f>
        <v>月</v>
      </c>
      <c r="AL16" s="218" t="str">
        <f t="shared" si="0"/>
        <v>火</v>
      </c>
      <c r="AM16" s="218" t="str">
        <f t="shared" si="0"/>
        <v>水</v>
      </c>
      <c r="AN16" s="218" t="str">
        <f t="shared" si="0"/>
        <v>木</v>
      </c>
      <c r="AO16" s="218" t="str">
        <f t="shared" si="0"/>
        <v>金</v>
      </c>
      <c r="AP16" s="218" t="str">
        <f t="shared" si="0"/>
        <v>土</v>
      </c>
      <c r="AQ16" s="219" t="str">
        <f t="shared" si="0"/>
        <v>日</v>
      </c>
      <c r="AR16" s="220" t="str">
        <f>IF(AR15=1,"日",IF(AR15=2,"月",IF(AR15=3,"火",IF(AR15=4,"水",IF(AR15=5,"木",IF(AR15=6,"金","土"))))))</f>
        <v>月</v>
      </c>
      <c r="AS16" s="218" t="str">
        <f t="shared" si="0"/>
        <v>火</v>
      </c>
      <c r="AT16" s="218" t="str">
        <f t="shared" si="0"/>
        <v>水</v>
      </c>
      <c r="AU16" s="218" t="str">
        <f t="shared" si="0"/>
        <v>木</v>
      </c>
      <c r="AV16" s="218" t="str">
        <f t="shared" si="0"/>
        <v>金</v>
      </c>
      <c r="AW16" s="218" t="str">
        <f t="shared" si="0"/>
        <v>土</v>
      </c>
      <c r="AX16" s="219" t="str">
        <f t="shared" si="0"/>
        <v>日</v>
      </c>
      <c r="AY16" s="218" t="str">
        <f>IF(AY15=1,"日",IF(AY15=2,"月",IF(AY15=3,"火",IF(AY15=4,"水",IF(AY15=5,"木",IF(AY15=6,"金",IF(AY15=0,"","土")))))))</f>
        <v/>
      </c>
      <c r="AZ16" s="218" t="str">
        <f>IF(AZ15=1,"日",IF(AZ15=2,"月",IF(AZ15=3,"火",IF(AZ15=4,"水",IF(AZ15=5,"木",IF(AZ15=6,"金",IF(AZ15=0,"","土")))))))</f>
        <v/>
      </c>
      <c r="BA16" s="218" t="str">
        <f>IF(BA15=1,"日",IF(BA15=2,"月",IF(BA15=3,"火",IF(BA15=4,"水",IF(BA15=5,"木",IF(BA15=6,"金",IF(BA15=0,"","土")))))))</f>
        <v/>
      </c>
      <c r="BB16" s="1011"/>
      <c r="BC16" s="1012"/>
      <c r="BD16" s="1015"/>
      <c r="BE16" s="1012"/>
      <c r="BF16" s="1022"/>
      <c r="BG16" s="1023"/>
      <c r="BH16" s="1023"/>
      <c r="BI16" s="1023"/>
      <c r="BJ16" s="1024"/>
    </row>
    <row r="17" spans="2:62" ht="20.25" customHeight="1" x14ac:dyDescent="0.45">
      <c r="B17" s="982">
        <f>B15+1</f>
        <v>1</v>
      </c>
      <c r="C17" s="984"/>
      <c r="D17" s="985"/>
      <c r="E17" s="221"/>
      <c r="F17" s="222"/>
      <c r="G17" s="221"/>
      <c r="H17" s="222"/>
      <c r="I17" s="987"/>
      <c r="J17" s="988"/>
      <c r="K17" s="991"/>
      <c r="L17" s="992"/>
      <c r="M17" s="992"/>
      <c r="N17" s="985"/>
      <c r="O17" s="993"/>
      <c r="P17" s="994"/>
      <c r="Q17" s="994"/>
      <c r="R17" s="994"/>
      <c r="S17" s="995"/>
      <c r="T17" s="223" t="s">
        <v>447</v>
      </c>
      <c r="U17" s="224"/>
      <c r="V17" s="225"/>
      <c r="W17" s="226"/>
      <c r="X17" s="227"/>
      <c r="Y17" s="227"/>
      <c r="Z17" s="227"/>
      <c r="AA17" s="227"/>
      <c r="AB17" s="227"/>
      <c r="AC17" s="228"/>
      <c r="AD17" s="226"/>
      <c r="AE17" s="227"/>
      <c r="AF17" s="227"/>
      <c r="AG17" s="227"/>
      <c r="AH17" s="227"/>
      <c r="AI17" s="227"/>
      <c r="AJ17" s="228"/>
      <c r="AK17" s="226"/>
      <c r="AL17" s="227"/>
      <c r="AM17" s="227"/>
      <c r="AN17" s="227"/>
      <c r="AO17" s="227"/>
      <c r="AP17" s="227"/>
      <c r="AQ17" s="228"/>
      <c r="AR17" s="226"/>
      <c r="AS17" s="227"/>
      <c r="AT17" s="227"/>
      <c r="AU17" s="227"/>
      <c r="AV17" s="227"/>
      <c r="AW17" s="227"/>
      <c r="AX17" s="228"/>
      <c r="AY17" s="226"/>
      <c r="AZ17" s="227"/>
      <c r="BA17" s="227"/>
      <c r="BB17" s="996"/>
      <c r="BC17" s="997"/>
      <c r="BD17" s="1061"/>
      <c r="BE17" s="1062"/>
      <c r="BF17" s="1063"/>
      <c r="BG17" s="1064"/>
      <c r="BH17" s="1064"/>
      <c r="BI17" s="1064"/>
      <c r="BJ17" s="1065"/>
    </row>
    <row r="18" spans="2:62" ht="20.25" customHeight="1" x14ac:dyDescent="0.45">
      <c r="B18" s="983"/>
      <c r="C18" s="986"/>
      <c r="D18" s="976"/>
      <c r="E18" s="229"/>
      <c r="F18" s="230">
        <f>C17</f>
        <v>0</v>
      </c>
      <c r="G18" s="229"/>
      <c r="H18" s="230">
        <f>I17</f>
        <v>0</v>
      </c>
      <c r="I18" s="989"/>
      <c r="J18" s="990"/>
      <c r="K18" s="974"/>
      <c r="L18" s="975"/>
      <c r="M18" s="975"/>
      <c r="N18" s="976"/>
      <c r="O18" s="977"/>
      <c r="P18" s="978"/>
      <c r="Q18" s="978"/>
      <c r="R18" s="978"/>
      <c r="S18" s="979"/>
      <c r="T18" s="231" t="s">
        <v>448</v>
      </c>
      <c r="U18" s="232"/>
      <c r="V18" s="233"/>
      <c r="W18" s="234" t="str">
        <f>IF(W17="","",VLOOKUP(W17,'参考様式１（勤務表_シフト記号表）'!$C$6:$L$47,10,FALSE))</f>
        <v/>
      </c>
      <c r="X18" s="235" t="str">
        <f>IF(X17="","",VLOOKUP(X17,'参考様式１（勤務表_シフト記号表）'!$C$6:$L$47,10,FALSE))</f>
        <v/>
      </c>
      <c r="Y18" s="235" t="str">
        <f>IF(Y17="","",VLOOKUP(Y17,'参考様式１（勤務表_シフト記号表）'!$C$6:$L$47,10,FALSE))</f>
        <v/>
      </c>
      <c r="Z18" s="235" t="str">
        <f>IF(Z17="","",VLOOKUP(Z17,'参考様式１（勤務表_シフト記号表）'!$C$6:$L$47,10,FALSE))</f>
        <v/>
      </c>
      <c r="AA18" s="235" t="str">
        <f>IF(AA17="","",VLOOKUP(AA17,'参考様式１（勤務表_シフト記号表）'!$C$6:$L$47,10,FALSE))</f>
        <v/>
      </c>
      <c r="AB18" s="235" t="str">
        <f>IF(AB17="","",VLOOKUP(AB17,'参考様式１（勤務表_シフト記号表）'!$C$6:$L$47,10,FALSE))</f>
        <v/>
      </c>
      <c r="AC18" s="236" t="str">
        <f>IF(AC17="","",VLOOKUP(AC17,'参考様式１（勤務表_シフト記号表）'!$C$6:$L$47,10,FALSE))</f>
        <v/>
      </c>
      <c r="AD18" s="234" t="str">
        <f>IF(AD17="","",VLOOKUP(AD17,'参考様式１（勤務表_シフト記号表）'!$C$6:$L$47,10,FALSE))</f>
        <v/>
      </c>
      <c r="AE18" s="235" t="str">
        <f>IF(AE17="","",VLOOKUP(AE17,'参考様式１（勤務表_シフト記号表）'!$C$6:$L$47,10,FALSE))</f>
        <v/>
      </c>
      <c r="AF18" s="235" t="str">
        <f>IF(AF17="","",VLOOKUP(AF17,'参考様式１（勤務表_シフト記号表）'!$C$6:$L$47,10,FALSE))</f>
        <v/>
      </c>
      <c r="AG18" s="235" t="str">
        <f>IF(AG17="","",VLOOKUP(AG17,'参考様式１（勤務表_シフト記号表）'!$C$6:$L$47,10,FALSE))</f>
        <v/>
      </c>
      <c r="AH18" s="235" t="str">
        <f>IF(AH17="","",VLOOKUP(AH17,'参考様式１（勤務表_シフト記号表）'!$C$6:$L$47,10,FALSE))</f>
        <v/>
      </c>
      <c r="AI18" s="235" t="str">
        <f>IF(AI17="","",VLOOKUP(AI17,'参考様式１（勤務表_シフト記号表）'!$C$6:$L$47,10,FALSE))</f>
        <v/>
      </c>
      <c r="AJ18" s="236" t="str">
        <f>IF(AJ17="","",VLOOKUP(AJ17,'参考様式１（勤務表_シフト記号表）'!$C$6:$L$47,10,FALSE))</f>
        <v/>
      </c>
      <c r="AK18" s="234" t="str">
        <f>IF(AK17="","",VLOOKUP(AK17,'参考様式１（勤務表_シフト記号表）'!$C$6:$L$47,10,FALSE))</f>
        <v/>
      </c>
      <c r="AL18" s="235" t="str">
        <f>IF(AL17="","",VLOOKUP(AL17,'参考様式１（勤務表_シフト記号表）'!$C$6:$L$47,10,FALSE))</f>
        <v/>
      </c>
      <c r="AM18" s="235" t="str">
        <f>IF(AM17="","",VLOOKUP(AM17,'参考様式１（勤務表_シフト記号表）'!$C$6:$L$47,10,FALSE))</f>
        <v/>
      </c>
      <c r="AN18" s="235" t="str">
        <f>IF(AN17="","",VLOOKUP(AN17,'参考様式１（勤務表_シフト記号表）'!$C$6:$L$47,10,FALSE))</f>
        <v/>
      </c>
      <c r="AO18" s="235" t="str">
        <f>IF(AO17="","",VLOOKUP(AO17,'参考様式１（勤務表_シフト記号表）'!$C$6:$L$47,10,FALSE))</f>
        <v/>
      </c>
      <c r="AP18" s="235" t="str">
        <f>IF(AP17="","",VLOOKUP(AP17,'参考様式１（勤務表_シフト記号表）'!$C$6:$L$47,10,FALSE))</f>
        <v/>
      </c>
      <c r="AQ18" s="236" t="str">
        <f>IF(AQ17="","",VLOOKUP(AQ17,'参考様式１（勤務表_シフト記号表）'!$C$6:$L$47,10,FALSE))</f>
        <v/>
      </c>
      <c r="AR18" s="234" t="str">
        <f>IF(AR17="","",VLOOKUP(AR17,'参考様式１（勤務表_シフト記号表）'!$C$6:$L$47,10,FALSE))</f>
        <v/>
      </c>
      <c r="AS18" s="235" t="str">
        <f>IF(AS17="","",VLOOKUP(AS17,'参考様式１（勤務表_シフト記号表）'!$C$6:$L$47,10,FALSE))</f>
        <v/>
      </c>
      <c r="AT18" s="235" t="str">
        <f>IF(AT17="","",VLOOKUP(AT17,'参考様式１（勤務表_シフト記号表）'!$C$6:$L$47,10,FALSE))</f>
        <v/>
      </c>
      <c r="AU18" s="235" t="str">
        <f>IF(AU17="","",VLOOKUP(AU17,'参考様式１（勤務表_シフト記号表）'!$C$6:$L$47,10,FALSE))</f>
        <v/>
      </c>
      <c r="AV18" s="235" t="str">
        <f>IF(AV17="","",VLOOKUP(AV17,'参考様式１（勤務表_シフト記号表）'!$C$6:$L$47,10,FALSE))</f>
        <v/>
      </c>
      <c r="AW18" s="235" t="str">
        <f>IF(AW17="","",VLOOKUP(AW17,'参考様式１（勤務表_シフト記号表）'!$C$6:$L$47,10,FALSE))</f>
        <v/>
      </c>
      <c r="AX18" s="236" t="str">
        <f>IF(AX17="","",VLOOKUP(AX17,'参考様式１（勤務表_シフト記号表）'!$C$6:$L$47,10,FALSE))</f>
        <v/>
      </c>
      <c r="AY18" s="234" t="str">
        <f>IF(AY17="","",VLOOKUP(AY17,'参考様式１（勤務表_シフト記号表）'!$C$6:$L$47,10,FALSE))</f>
        <v/>
      </c>
      <c r="AZ18" s="235" t="str">
        <f>IF(AZ17="","",VLOOKUP(AZ17,'参考様式１（勤務表_シフト記号表）'!$C$6:$L$47,10,FALSE))</f>
        <v/>
      </c>
      <c r="BA18" s="235" t="str">
        <f>IF(BA17="","",VLOOKUP(BA17,'参考様式１（勤務表_シフト記号表）'!$C$6:$L$47,10,FALSE))</f>
        <v/>
      </c>
      <c r="BB18" s="1040">
        <f>IF($BE$3="４週",SUM(W18:AX18),IF($BE$3="暦月",SUM(W18:BA18),""))</f>
        <v>0</v>
      </c>
      <c r="BC18" s="1041"/>
      <c r="BD18" s="1042">
        <f>IF($BE$3="４週",BB18/4,IF($BE$3="暦月",(BB18/($BE$8/7)),""))</f>
        <v>0</v>
      </c>
      <c r="BE18" s="1041"/>
      <c r="BF18" s="1037"/>
      <c r="BG18" s="1038"/>
      <c r="BH18" s="1038"/>
      <c r="BI18" s="1038"/>
      <c r="BJ18" s="1039"/>
    </row>
    <row r="19" spans="2:62" ht="20.25" customHeight="1" x14ac:dyDescent="0.45">
      <c r="B19" s="982">
        <f>B17+1</f>
        <v>2</v>
      </c>
      <c r="C19" s="1043"/>
      <c r="D19" s="973"/>
      <c r="E19" s="237"/>
      <c r="F19" s="238"/>
      <c r="G19" s="237"/>
      <c r="H19" s="238"/>
      <c r="I19" s="1044"/>
      <c r="J19" s="1045"/>
      <c r="K19" s="971"/>
      <c r="L19" s="972"/>
      <c r="M19" s="972"/>
      <c r="N19" s="973"/>
      <c r="O19" s="977"/>
      <c r="P19" s="978"/>
      <c r="Q19" s="978"/>
      <c r="R19" s="978"/>
      <c r="S19" s="979"/>
      <c r="T19" s="239" t="s">
        <v>447</v>
      </c>
      <c r="U19" s="240"/>
      <c r="V19" s="241"/>
      <c r="W19" s="242"/>
      <c r="X19" s="243"/>
      <c r="Y19" s="243"/>
      <c r="Z19" s="243"/>
      <c r="AA19" s="243"/>
      <c r="AB19" s="243"/>
      <c r="AC19" s="244"/>
      <c r="AD19" s="242"/>
      <c r="AE19" s="243"/>
      <c r="AF19" s="243"/>
      <c r="AG19" s="243"/>
      <c r="AH19" s="243"/>
      <c r="AI19" s="243"/>
      <c r="AJ19" s="244"/>
      <c r="AK19" s="242"/>
      <c r="AL19" s="243"/>
      <c r="AM19" s="243"/>
      <c r="AN19" s="243"/>
      <c r="AO19" s="243"/>
      <c r="AP19" s="243"/>
      <c r="AQ19" s="244"/>
      <c r="AR19" s="242"/>
      <c r="AS19" s="243"/>
      <c r="AT19" s="243"/>
      <c r="AU19" s="243"/>
      <c r="AV19" s="243"/>
      <c r="AW19" s="243"/>
      <c r="AX19" s="244"/>
      <c r="AY19" s="242"/>
      <c r="AZ19" s="243"/>
      <c r="BA19" s="245"/>
      <c r="BB19" s="980"/>
      <c r="BC19" s="981"/>
      <c r="BD19" s="1032"/>
      <c r="BE19" s="1033"/>
      <c r="BF19" s="1034"/>
      <c r="BG19" s="1035"/>
      <c r="BH19" s="1035"/>
      <c r="BI19" s="1035"/>
      <c r="BJ19" s="1036"/>
    </row>
    <row r="20" spans="2:62" ht="20.25" customHeight="1" x14ac:dyDescent="0.45">
      <c r="B20" s="983"/>
      <c r="C20" s="986"/>
      <c r="D20" s="976"/>
      <c r="E20" s="229"/>
      <c r="F20" s="230">
        <f>C19</f>
        <v>0</v>
      </c>
      <c r="G20" s="229"/>
      <c r="H20" s="230">
        <f>I19</f>
        <v>0</v>
      </c>
      <c r="I20" s="989"/>
      <c r="J20" s="990"/>
      <c r="K20" s="974"/>
      <c r="L20" s="975"/>
      <c r="M20" s="975"/>
      <c r="N20" s="976"/>
      <c r="O20" s="977"/>
      <c r="P20" s="978"/>
      <c r="Q20" s="978"/>
      <c r="R20" s="978"/>
      <c r="S20" s="979"/>
      <c r="T20" s="231" t="s">
        <v>448</v>
      </c>
      <c r="U20" s="232"/>
      <c r="V20" s="233"/>
      <c r="W20" s="234" t="str">
        <f>IF(W19="","",VLOOKUP(W19,'参考様式１（勤務表_シフト記号表）'!$C$6:$L$47,10,FALSE))</f>
        <v/>
      </c>
      <c r="X20" s="235" t="str">
        <f>IF(X19="","",VLOOKUP(X19,'参考様式１（勤務表_シフト記号表）'!$C$6:$L$47,10,FALSE))</f>
        <v/>
      </c>
      <c r="Y20" s="235" t="str">
        <f>IF(Y19="","",VLOOKUP(Y19,'参考様式１（勤務表_シフト記号表）'!$C$6:$L$47,10,FALSE))</f>
        <v/>
      </c>
      <c r="Z20" s="235" t="str">
        <f>IF(Z19="","",VLOOKUP(Z19,'参考様式１（勤務表_シフト記号表）'!$C$6:$L$47,10,FALSE))</f>
        <v/>
      </c>
      <c r="AA20" s="235" t="str">
        <f>IF(AA19="","",VLOOKUP(AA19,'参考様式１（勤務表_シフト記号表）'!$C$6:$L$47,10,FALSE))</f>
        <v/>
      </c>
      <c r="AB20" s="235" t="str">
        <f>IF(AB19="","",VLOOKUP(AB19,'参考様式１（勤務表_シフト記号表）'!$C$6:$L$47,10,FALSE))</f>
        <v/>
      </c>
      <c r="AC20" s="236" t="str">
        <f>IF(AC19="","",VLOOKUP(AC19,'参考様式１（勤務表_シフト記号表）'!$C$6:$L$47,10,FALSE))</f>
        <v/>
      </c>
      <c r="AD20" s="234" t="str">
        <f>IF(AD19="","",VLOOKUP(AD19,'参考様式１（勤務表_シフト記号表）'!$C$6:$L$47,10,FALSE))</f>
        <v/>
      </c>
      <c r="AE20" s="235" t="str">
        <f>IF(AE19="","",VLOOKUP(AE19,'参考様式１（勤務表_シフト記号表）'!$C$6:$L$47,10,FALSE))</f>
        <v/>
      </c>
      <c r="AF20" s="235" t="str">
        <f>IF(AF19="","",VLOOKUP(AF19,'参考様式１（勤務表_シフト記号表）'!$C$6:$L$47,10,FALSE))</f>
        <v/>
      </c>
      <c r="AG20" s="235" t="str">
        <f>IF(AG19="","",VLOOKUP(AG19,'参考様式１（勤務表_シフト記号表）'!$C$6:$L$47,10,FALSE))</f>
        <v/>
      </c>
      <c r="AH20" s="235" t="str">
        <f>IF(AH19="","",VLOOKUP(AH19,'参考様式１（勤務表_シフト記号表）'!$C$6:$L$47,10,FALSE))</f>
        <v/>
      </c>
      <c r="AI20" s="235" t="str">
        <f>IF(AI19="","",VLOOKUP(AI19,'参考様式１（勤務表_シフト記号表）'!$C$6:$L$47,10,FALSE))</f>
        <v/>
      </c>
      <c r="AJ20" s="236" t="str">
        <f>IF(AJ19="","",VLOOKUP(AJ19,'参考様式１（勤務表_シフト記号表）'!$C$6:$L$47,10,FALSE))</f>
        <v/>
      </c>
      <c r="AK20" s="234" t="str">
        <f>IF(AK19="","",VLOOKUP(AK19,'参考様式１（勤務表_シフト記号表）'!$C$6:$L$47,10,FALSE))</f>
        <v/>
      </c>
      <c r="AL20" s="235" t="str">
        <f>IF(AL19="","",VLOOKUP(AL19,'参考様式１（勤務表_シフト記号表）'!$C$6:$L$47,10,FALSE))</f>
        <v/>
      </c>
      <c r="AM20" s="235" t="str">
        <f>IF(AM19="","",VLOOKUP(AM19,'参考様式１（勤務表_シフト記号表）'!$C$6:$L$47,10,FALSE))</f>
        <v/>
      </c>
      <c r="AN20" s="235" t="str">
        <f>IF(AN19="","",VLOOKUP(AN19,'参考様式１（勤務表_シフト記号表）'!$C$6:$L$47,10,FALSE))</f>
        <v/>
      </c>
      <c r="AO20" s="235" t="str">
        <f>IF(AO19="","",VLOOKUP(AO19,'参考様式１（勤務表_シフト記号表）'!$C$6:$L$47,10,FALSE))</f>
        <v/>
      </c>
      <c r="AP20" s="235" t="str">
        <f>IF(AP19="","",VLOOKUP(AP19,'参考様式１（勤務表_シフト記号表）'!$C$6:$L$47,10,FALSE))</f>
        <v/>
      </c>
      <c r="AQ20" s="236" t="str">
        <f>IF(AQ19="","",VLOOKUP(AQ19,'参考様式１（勤務表_シフト記号表）'!$C$6:$L$47,10,FALSE))</f>
        <v/>
      </c>
      <c r="AR20" s="234" t="str">
        <f>IF(AR19="","",VLOOKUP(AR19,'参考様式１（勤務表_シフト記号表）'!$C$6:$L$47,10,FALSE))</f>
        <v/>
      </c>
      <c r="AS20" s="235" t="str">
        <f>IF(AS19="","",VLOOKUP(AS19,'参考様式１（勤務表_シフト記号表）'!$C$6:$L$47,10,FALSE))</f>
        <v/>
      </c>
      <c r="AT20" s="235" t="str">
        <f>IF(AT19="","",VLOOKUP(AT19,'参考様式１（勤務表_シフト記号表）'!$C$6:$L$47,10,FALSE))</f>
        <v/>
      </c>
      <c r="AU20" s="235" t="str">
        <f>IF(AU19="","",VLOOKUP(AU19,'参考様式１（勤務表_シフト記号表）'!$C$6:$L$47,10,FALSE))</f>
        <v/>
      </c>
      <c r="AV20" s="235" t="str">
        <f>IF(AV19="","",VLOOKUP(AV19,'参考様式１（勤務表_シフト記号表）'!$C$6:$L$47,10,FALSE))</f>
        <v/>
      </c>
      <c r="AW20" s="235" t="str">
        <f>IF(AW19="","",VLOOKUP(AW19,'参考様式１（勤務表_シフト記号表）'!$C$6:$L$47,10,FALSE))</f>
        <v/>
      </c>
      <c r="AX20" s="236" t="str">
        <f>IF(AX19="","",VLOOKUP(AX19,'参考様式１（勤務表_シフト記号表）'!$C$6:$L$47,10,FALSE))</f>
        <v/>
      </c>
      <c r="AY20" s="234" t="str">
        <f>IF(AY19="","",VLOOKUP(AY19,'参考様式１（勤務表_シフト記号表）'!$C$6:$L$47,10,FALSE))</f>
        <v/>
      </c>
      <c r="AZ20" s="235" t="str">
        <f>IF(AZ19="","",VLOOKUP(AZ19,'参考様式１（勤務表_シフト記号表）'!$C$6:$L$47,10,FALSE))</f>
        <v/>
      </c>
      <c r="BA20" s="235" t="str">
        <f>IF(BA19="","",VLOOKUP(BA19,'参考様式１（勤務表_シフト記号表）'!$C$6:$L$47,10,FALSE))</f>
        <v/>
      </c>
      <c r="BB20" s="1040">
        <f>IF($BE$3="４週",SUM(W20:AX20),IF($BE$3="暦月",SUM(W20:BA20),""))</f>
        <v>0</v>
      </c>
      <c r="BC20" s="1041"/>
      <c r="BD20" s="1042">
        <f>IF($BE$3="４週",BB20/4,IF($BE$3="暦月",(BB20/($BE$8/7)),""))</f>
        <v>0</v>
      </c>
      <c r="BE20" s="1041"/>
      <c r="BF20" s="1037"/>
      <c r="BG20" s="1038"/>
      <c r="BH20" s="1038"/>
      <c r="BI20" s="1038"/>
      <c r="BJ20" s="1039"/>
    </row>
    <row r="21" spans="2:62" ht="20.25" customHeight="1" x14ac:dyDescent="0.45">
      <c r="B21" s="982">
        <f>B19+1</f>
        <v>3</v>
      </c>
      <c r="C21" s="1043"/>
      <c r="D21" s="973"/>
      <c r="E21" s="229"/>
      <c r="F21" s="230"/>
      <c r="G21" s="229"/>
      <c r="H21" s="230"/>
      <c r="I21" s="1044"/>
      <c r="J21" s="1045"/>
      <c r="K21" s="971"/>
      <c r="L21" s="972"/>
      <c r="M21" s="972"/>
      <c r="N21" s="973"/>
      <c r="O21" s="977"/>
      <c r="P21" s="978"/>
      <c r="Q21" s="978"/>
      <c r="R21" s="978"/>
      <c r="S21" s="979"/>
      <c r="T21" s="239" t="s">
        <v>447</v>
      </c>
      <c r="U21" s="240"/>
      <c r="V21" s="241"/>
      <c r="W21" s="242"/>
      <c r="X21" s="243"/>
      <c r="Y21" s="243"/>
      <c r="Z21" s="243"/>
      <c r="AA21" s="243"/>
      <c r="AB21" s="243"/>
      <c r="AC21" s="244"/>
      <c r="AD21" s="242"/>
      <c r="AE21" s="243"/>
      <c r="AF21" s="243"/>
      <c r="AG21" s="243"/>
      <c r="AH21" s="243"/>
      <c r="AI21" s="243"/>
      <c r="AJ21" s="244"/>
      <c r="AK21" s="242"/>
      <c r="AL21" s="243"/>
      <c r="AM21" s="243"/>
      <c r="AN21" s="243"/>
      <c r="AO21" s="243"/>
      <c r="AP21" s="243"/>
      <c r="AQ21" s="244"/>
      <c r="AR21" s="242"/>
      <c r="AS21" s="243"/>
      <c r="AT21" s="243"/>
      <c r="AU21" s="243"/>
      <c r="AV21" s="243"/>
      <c r="AW21" s="243"/>
      <c r="AX21" s="244"/>
      <c r="AY21" s="242"/>
      <c r="AZ21" s="243"/>
      <c r="BA21" s="245"/>
      <c r="BB21" s="980"/>
      <c r="BC21" s="981"/>
      <c r="BD21" s="1032"/>
      <c r="BE21" s="1033"/>
      <c r="BF21" s="1034"/>
      <c r="BG21" s="1035"/>
      <c r="BH21" s="1035"/>
      <c r="BI21" s="1035"/>
      <c r="BJ21" s="1036"/>
    </row>
    <row r="22" spans="2:62" ht="20.25" customHeight="1" x14ac:dyDescent="0.45">
      <c r="B22" s="983"/>
      <c r="C22" s="986"/>
      <c r="D22" s="976"/>
      <c r="E22" s="229"/>
      <c r="F22" s="230">
        <f>C21</f>
        <v>0</v>
      </c>
      <c r="G22" s="229"/>
      <c r="H22" s="230">
        <f>I21</f>
        <v>0</v>
      </c>
      <c r="I22" s="989"/>
      <c r="J22" s="990"/>
      <c r="K22" s="974"/>
      <c r="L22" s="975"/>
      <c r="M22" s="975"/>
      <c r="N22" s="976"/>
      <c r="O22" s="977"/>
      <c r="P22" s="978"/>
      <c r="Q22" s="978"/>
      <c r="R22" s="978"/>
      <c r="S22" s="979"/>
      <c r="T22" s="231" t="s">
        <v>448</v>
      </c>
      <c r="U22" s="232"/>
      <c r="V22" s="233"/>
      <c r="W22" s="234" t="str">
        <f>IF(W21="","",VLOOKUP(W21,'参考様式１（勤務表_シフト記号表）'!$C$6:$L$47,10,FALSE))</f>
        <v/>
      </c>
      <c r="X22" s="235" t="str">
        <f>IF(X21="","",VLOOKUP(X21,'参考様式１（勤務表_シフト記号表）'!$C$6:$L$47,10,FALSE))</f>
        <v/>
      </c>
      <c r="Y22" s="235" t="str">
        <f>IF(Y21="","",VLOOKUP(Y21,'参考様式１（勤務表_シフト記号表）'!$C$6:$L$47,10,FALSE))</f>
        <v/>
      </c>
      <c r="Z22" s="235" t="str">
        <f>IF(Z21="","",VLOOKUP(Z21,'参考様式１（勤務表_シフト記号表）'!$C$6:$L$47,10,FALSE))</f>
        <v/>
      </c>
      <c r="AA22" s="235" t="str">
        <f>IF(AA21="","",VLOOKUP(AA21,'参考様式１（勤務表_シフト記号表）'!$C$6:$L$47,10,FALSE))</f>
        <v/>
      </c>
      <c r="AB22" s="235" t="str">
        <f>IF(AB21="","",VLOOKUP(AB21,'参考様式１（勤務表_シフト記号表）'!$C$6:$L$47,10,FALSE))</f>
        <v/>
      </c>
      <c r="AC22" s="236" t="str">
        <f>IF(AC21="","",VLOOKUP(AC21,'参考様式１（勤務表_シフト記号表）'!$C$6:$L$47,10,FALSE))</f>
        <v/>
      </c>
      <c r="AD22" s="234" t="str">
        <f>IF(AD21="","",VLOOKUP(AD21,'参考様式１（勤務表_シフト記号表）'!$C$6:$L$47,10,FALSE))</f>
        <v/>
      </c>
      <c r="AE22" s="235" t="str">
        <f>IF(AE21="","",VLOOKUP(AE21,'参考様式１（勤務表_シフト記号表）'!$C$6:$L$47,10,FALSE))</f>
        <v/>
      </c>
      <c r="AF22" s="235" t="str">
        <f>IF(AF21="","",VLOOKUP(AF21,'参考様式１（勤務表_シフト記号表）'!$C$6:$L$47,10,FALSE))</f>
        <v/>
      </c>
      <c r="AG22" s="235" t="str">
        <f>IF(AG21="","",VLOOKUP(AG21,'参考様式１（勤務表_シフト記号表）'!$C$6:$L$47,10,FALSE))</f>
        <v/>
      </c>
      <c r="AH22" s="235" t="str">
        <f>IF(AH21="","",VLOOKUP(AH21,'参考様式１（勤務表_シフト記号表）'!$C$6:$L$47,10,FALSE))</f>
        <v/>
      </c>
      <c r="AI22" s="235" t="str">
        <f>IF(AI21="","",VLOOKUP(AI21,'参考様式１（勤務表_シフト記号表）'!$C$6:$L$47,10,FALSE))</f>
        <v/>
      </c>
      <c r="AJ22" s="236" t="str">
        <f>IF(AJ21="","",VLOOKUP(AJ21,'参考様式１（勤務表_シフト記号表）'!$C$6:$L$47,10,FALSE))</f>
        <v/>
      </c>
      <c r="AK22" s="234" t="str">
        <f>IF(AK21="","",VLOOKUP(AK21,'参考様式１（勤務表_シフト記号表）'!$C$6:$L$47,10,FALSE))</f>
        <v/>
      </c>
      <c r="AL22" s="235" t="str">
        <f>IF(AL21="","",VLOOKUP(AL21,'参考様式１（勤務表_シフト記号表）'!$C$6:$L$47,10,FALSE))</f>
        <v/>
      </c>
      <c r="AM22" s="235" t="str">
        <f>IF(AM21="","",VLOOKUP(AM21,'参考様式１（勤務表_シフト記号表）'!$C$6:$L$47,10,FALSE))</f>
        <v/>
      </c>
      <c r="AN22" s="235" t="str">
        <f>IF(AN21="","",VLOOKUP(AN21,'参考様式１（勤務表_シフト記号表）'!$C$6:$L$47,10,FALSE))</f>
        <v/>
      </c>
      <c r="AO22" s="235" t="str">
        <f>IF(AO21="","",VLOOKUP(AO21,'参考様式１（勤務表_シフト記号表）'!$C$6:$L$47,10,FALSE))</f>
        <v/>
      </c>
      <c r="AP22" s="235" t="str">
        <f>IF(AP21="","",VLOOKUP(AP21,'参考様式１（勤務表_シフト記号表）'!$C$6:$L$47,10,FALSE))</f>
        <v/>
      </c>
      <c r="AQ22" s="236" t="str">
        <f>IF(AQ21="","",VLOOKUP(AQ21,'参考様式１（勤務表_シフト記号表）'!$C$6:$L$47,10,FALSE))</f>
        <v/>
      </c>
      <c r="AR22" s="234" t="str">
        <f>IF(AR21="","",VLOOKUP(AR21,'参考様式１（勤務表_シフト記号表）'!$C$6:$L$47,10,FALSE))</f>
        <v/>
      </c>
      <c r="AS22" s="235" t="str">
        <f>IF(AS21="","",VLOOKUP(AS21,'参考様式１（勤務表_シフト記号表）'!$C$6:$L$47,10,FALSE))</f>
        <v/>
      </c>
      <c r="AT22" s="235" t="str">
        <f>IF(AT21="","",VLOOKUP(AT21,'参考様式１（勤務表_シフト記号表）'!$C$6:$L$47,10,FALSE))</f>
        <v/>
      </c>
      <c r="AU22" s="235" t="str">
        <f>IF(AU21="","",VLOOKUP(AU21,'参考様式１（勤務表_シフト記号表）'!$C$6:$L$47,10,FALSE))</f>
        <v/>
      </c>
      <c r="AV22" s="235" t="str">
        <f>IF(AV21="","",VLOOKUP(AV21,'参考様式１（勤務表_シフト記号表）'!$C$6:$L$47,10,FALSE))</f>
        <v/>
      </c>
      <c r="AW22" s="235" t="str">
        <f>IF(AW21="","",VLOOKUP(AW21,'参考様式１（勤務表_シフト記号表）'!$C$6:$L$47,10,FALSE))</f>
        <v/>
      </c>
      <c r="AX22" s="236" t="str">
        <f>IF(AX21="","",VLOOKUP(AX21,'参考様式１（勤務表_シフト記号表）'!$C$6:$L$47,10,FALSE))</f>
        <v/>
      </c>
      <c r="AY22" s="234" t="str">
        <f>IF(AY21="","",VLOOKUP(AY21,'参考様式１（勤務表_シフト記号表）'!$C$6:$L$47,10,FALSE))</f>
        <v/>
      </c>
      <c r="AZ22" s="235" t="str">
        <f>IF(AZ21="","",VLOOKUP(AZ21,'参考様式１（勤務表_シフト記号表）'!$C$6:$L$47,10,FALSE))</f>
        <v/>
      </c>
      <c r="BA22" s="235" t="str">
        <f>IF(BA21="","",VLOOKUP(BA21,'参考様式１（勤務表_シフト記号表）'!$C$6:$L$47,10,FALSE))</f>
        <v/>
      </c>
      <c r="BB22" s="1040">
        <f>IF($BE$3="４週",SUM(W22:AX22),IF($BE$3="暦月",SUM(W22:BA22),""))</f>
        <v>0</v>
      </c>
      <c r="BC22" s="1041"/>
      <c r="BD22" s="1042">
        <f>IF($BE$3="４週",BB22/4,IF($BE$3="暦月",(BB22/($BE$8/7)),""))</f>
        <v>0</v>
      </c>
      <c r="BE22" s="1041"/>
      <c r="BF22" s="1037"/>
      <c r="BG22" s="1038"/>
      <c r="BH22" s="1038"/>
      <c r="BI22" s="1038"/>
      <c r="BJ22" s="1039"/>
    </row>
    <row r="23" spans="2:62" ht="20.25" customHeight="1" x14ac:dyDescent="0.45">
      <c r="B23" s="982">
        <f>B21+1</f>
        <v>4</v>
      </c>
      <c r="C23" s="1043"/>
      <c r="D23" s="973"/>
      <c r="E23" s="229"/>
      <c r="F23" s="230"/>
      <c r="G23" s="229"/>
      <c r="H23" s="230"/>
      <c r="I23" s="1044"/>
      <c r="J23" s="1045"/>
      <c r="K23" s="971"/>
      <c r="L23" s="972"/>
      <c r="M23" s="972"/>
      <c r="N23" s="973"/>
      <c r="O23" s="977"/>
      <c r="P23" s="978"/>
      <c r="Q23" s="978"/>
      <c r="R23" s="978"/>
      <c r="S23" s="979"/>
      <c r="T23" s="239" t="s">
        <v>447</v>
      </c>
      <c r="U23" s="240"/>
      <c r="V23" s="241"/>
      <c r="W23" s="242"/>
      <c r="X23" s="243"/>
      <c r="Y23" s="243"/>
      <c r="Z23" s="243"/>
      <c r="AA23" s="243"/>
      <c r="AB23" s="243"/>
      <c r="AC23" s="244"/>
      <c r="AD23" s="242"/>
      <c r="AE23" s="243"/>
      <c r="AF23" s="243"/>
      <c r="AG23" s="243"/>
      <c r="AH23" s="243"/>
      <c r="AI23" s="243"/>
      <c r="AJ23" s="244"/>
      <c r="AK23" s="242"/>
      <c r="AL23" s="243"/>
      <c r="AM23" s="243"/>
      <c r="AN23" s="243"/>
      <c r="AO23" s="243"/>
      <c r="AP23" s="243"/>
      <c r="AQ23" s="244"/>
      <c r="AR23" s="242"/>
      <c r="AS23" s="243"/>
      <c r="AT23" s="243"/>
      <c r="AU23" s="243"/>
      <c r="AV23" s="243"/>
      <c r="AW23" s="243"/>
      <c r="AX23" s="244"/>
      <c r="AY23" s="242"/>
      <c r="AZ23" s="243"/>
      <c r="BA23" s="245"/>
      <c r="BB23" s="980"/>
      <c r="BC23" s="981"/>
      <c r="BD23" s="1032"/>
      <c r="BE23" s="1033"/>
      <c r="BF23" s="1034"/>
      <c r="BG23" s="1035"/>
      <c r="BH23" s="1035"/>
      <c r="BI23" s="1035"/>
      <c r="BJ23" s="1036"/>
    </row>
    <row r="24" spans="2:62" ht="20.25" customHeight="1" x14ac:dyDescent="0.45">
      <c r="B24" s="983"/>
      <c r="C24" s="986"/>
      <c r="D24" s="976"/>
      <c r="E24" s="229"/>
      <c r="F24" s="230">
        <f>C23</f>
        <v>0</v>
      </c>
      <c r="G24" s="229"/>
      <c r="H24" s="230">
        <f>I23</f>
        <v>0</v>
      </c>
      <c r="I24" s="989"/>
      <c r="J24" s="990"/>
      <c r="K24" s="974"/>
      <c r="L24" s="975"/>
      <c r="M24" s="975"/>
      <c r="N24" s="976"/>
      <c r="O24" s="977"/>
      <c r="P24" s="978"/>
      <c r="Q24" s="978"/>
      <c r="R24" s="978"/>
      <c r="S24" s="979"/>
      <c r="T24" s="231" t="s">
        <v>448</v>
      </c>
      <c r="U24" s="232"/>
      <c r="V24" s="233"/>
      <c r="W24" s="234" t="str">
        <f>IF(W23="","",VLOOKUP(W23,'参考様式１（勤務表_シフト記号表）'!$C$6:$L$47,10,FALSE))</f>
        <v/>
      </c>
      <c r="X24" s="235" t="str">
        <f>IF(X23="","",VLOOKUP(X23,'参考様式１（勤務表_シフト記号表）'!$C$6:$L$47,10,FALSE))</f>
        <v/>
      </c>
      <c r="Y24" s="235" t="str">
        <f>IF(Y23="","",VLOOKUP(Y23,'参考様式１（勤務表_シフト記号表）'!$C$6:$L$47,10,FALSE))</f>
        <v/>
      </c>
      <c r="Z24" s="235" t="str">
        <f>IF(Z23="","",VLOOKUP(Z23,'参考様式１（勤務表_シフト記号表）'!$C$6:$L$47,10,FALSE))</f>
        <v/>
      </c>
      <c r="AA24" s="235" t="str">
        <f>IF(AA23="","",VLOOKUP(AA23,'参考様式１（勤務表_シフト記号表）'!$C$6:$L$47,10,FALSE))</f>
        <v/>
      </c>
      <c r="AB24" s="235" t="str">
        <f>IF(AB23="","",VLOOKUP(AB23,'参考様式１（勤務表_シフト記号表）'!$C$6:$L$47,10,FALSE))</f>
        <v/>
      </c>
      <c r="AC24" s="236" t="str">
        <f>IF(AC23="","",VLOOKUP(AC23,'参考様式１（勤務表_シフト記号表）'!$C$6:$L$47,10,FALSE))</f>
        <v/>
      </c>
      <c r="AD24" s="234" t="str">
        <f>IF(AD23="","",VLOOKUP(AD23,'参考様式１（勤務表_シフト記号表）'!$C$6:$L$47,10,FALSE))</f>
        <v/>
      </c>
      <c r="AE24" s="235" t="str">
        <f>IF(AE23="","",VLOOKUP(AE23,'参考様式１（勤務表_シフト記号表）'!$C$6:$L$47,10,FALSE))</f>
        <v/>
      </c>
      <c r="AF24" s="235" t="str">
        <f>IF(AF23="","",VLOOKUP(AF23,'参考様式１（勤務表_シフト記号表）'!$C$6:$L$47,10,FALSE))</f>
        <v/>
      </c>
      <c r="AG24" s="235" t="str">
        <f>IF(AG23="","",VLOOKUP(AG23,'参考様式１（勤務表_シフト記号表）'!$C$6:$L$47,10,FALSE))</f>
        <v/>
      </c>
      <c r="AH24" s="235" t="str">
        <f>IF(AH23="","",VLOOKUP(AH23,'参考様式１（勤務表_シフト記号表）'!$C$6:$L$47,10,FALSE))</f>
        <v/>
      </c>
      <c r="AI24" s="235" t="str">
        <f>IF(AI23="","",VLOOKUP(AI23,'参考様式１（勤務表_シフト記号表）'!$C$6:$L$47,10,FALSE))</f>
        <v/>
      </c>
      <c r="AJ24" s="236" t="str">
        <f>IF(AJ23="","",VLOOKUP(AJ23,'参考様式１（勤務表_シフト記号表）'!$C$6:$L$47,10,FALSE))</f>
        <v/>
      </c>
      <c r="AK24" s="234" t="str">
        <f>IF(AK23="","",VLOOKUP(AK23,'参考様式１（勤務表_シフト記号表）'!$C$6:$L$47,10,FALSE))</f>
        <v/>
      </c>
      <c r="AL24" s="235" t="str">
        <f>IF(AL23="","",VLOOKUP(AL23,'参考様式１（勤務表_シフト記号表）'!$C$6:$L$47,10,FALSE))</f>
        <v/>
      </c>
      <c r="AM24" s="235" t="str">
        <f>IF(AM23="","",VLOOKUP(AM23,'参考様式１（勤務表_シフト記号表）'!$C$6:$L$47,10,FALSE))</f>
        <v/>
      </c>
      <c r="AN24" s="235" t="str">
        <f>IF(AN23="","",VLOOKUP(AN23,'参考様式１（勤務表_シフト記号表）'!$C$6:$L$47,10,FALSE))</f>
        <v/>
      </c>
      <c r="AO24" s="235" t="str">
        <f>IF(AO23="","",VLOOKUP(AO23,'参考様式１（勤務表_シフト記号表）'!$C$6:$L$47,10,FALSE))</f>
        <v/>
      </c>
      <c r="AP24" s="235" t="str">
        <f>IF(AP23="","",VLOOKUP(AP23,'参考様式１（勤務表_シフト記号表）'!$C$6:$L$47,10,FALSE))</f>
        <v/>
      </c>
      <c r="AQ24" s="236" t="str">
        <f>IF(AQ23="","",VLOOKUP(AQ23,'参考様式１（勤務表_シフト記号表）'!$C$6:$L$47,10,FALSE))</f>
        <v/>
      </c>
      <c r="AR24" s="234" t="str">
        <f>IF(AR23="","",VLOOKUP(AR23,'参考様式１（勤務表_シフト記号表）'!$C$6:$L$47,10,FALSE))</f>
        <v/>
      </c>
      <c r="AS24" s="235" t="str">
        <f>IF(AS23="","",VLOOKUP(AS23,'参考様式１（勤務表_シフト記号表）'!$C$6:$L$47,10,FALSE))</f>
        <v/>
      </c>
      <c r="AT24" s="235" t="str">
        <f>IF(AT23="","",VLOOKUP(AT23,'参考様式１（勤務表_シフト記号表）'!$C$6:$L$47,10,FALSE))</f>
        <v/>
      </c>
      <c r="AU24" s="235" t="str">
        <f>IF(AU23="","",VLOOKUP(AU23,'参考様式１（勤務表_シフト記号表）'!$C$6:$L$47,10,FALSE))</f>
        <v/>
      </c>
      <c r="AV24" s="235" t="str">
        <f>IF(AV23="","",VLOOKUP(AV23,'参考様式１（勤務表_シフト記号表）'!$C$6:$L$47,10,FALSE))</f>
        <v/>
      </c>
      <c r="AW24" s="235" t="str">
        <f>IF(AW23="","",VLOOKUP(AW23,'参考様式１（勤務表_シフト記号表）'!$C$6:$L$47,10,FALSE))</f>
        <v/>
      </c>
      <c r="AX24" s="236" t="str">
        <f>IF(AX23="","",VLOOKUP(AX23,'参考様式１（勤務表_シフト記号表）'!$C$6:$L$47,10,FALSE))</f>
        <v/>
      </c>
      <c r="AY24" s="234" t="str">
        <f>IF(AY23="","",VLOOKUP(AY23,'参考様式１（勤務表_シフト記号表）'!$C$6:$L$47,10,FALSE))</f>
        <v/>
      </c>
      <c r="AZ24" s="235" t="str">
        <f>IF(AZ23="","",VLOOKUP(AZ23,'参考様式１（勤務表_シフト記号表）'!$C$6:$L$47,10,FALSE))</f>
        <v/>
      </c>
      <c r="BA24" s="235" t="str">
        <f>IF(BA23="","",VLOOKUP(BA23,'参考様式１（勤務表_シフト記号表）'!$C$6:$L$47,10,FALSE))</f>
        <v/>
      </c>
      <c r="BB24" s="1040">
        <f>IF($BE$3="４週",SUM(W24:AX24),IF($BE$3="暦月",SUM(W24:BA24),""))</f>
        <v>0</v>
      </c>
      <c r="BC24" s="1041"/>
      <c r="BD24" s="1042">
        <f>IF($BE$3="４週",BB24/4,IF($BE$3="暦月",(BB24/($BE$8/7)),""))</f>
        <v>0</v>
      </c>
      <c r="BE24" s="1041"/>
      <c r="BF24" s="1037"/>
      <c r="BG24" s="1038"/>
      <c r="BH24" s="1038"/>
      <c r="BI24" s="1038"/>
      <c r="BJ24" s="1039"/>
    </row>
    <row r="25" spans="2:62" ht="20.25" customHeight="1" x14ac:dyDescent="0.45">
      <c r="B25" s="982">
        <f>B23+1</f>
        <v>5</v>
      </c>
      <c r="C25" s="1043"/>
      <c r="D25" s="973"/>
      <c r="E25" s="229"/>
      <c r="F25" s="230"/>
      <c r="G25" s="229"/>
      <c r="H25" s="230"/>
      <c r="I25" s="1044"/>
      <c r="J25" s="1045"/>
      <c r="K25" s="971"/>
      <c r="L25" s="972"/>
      <c r="M25" s="972"/>
      <c r="N25" s="973"/>
      <c r="O25" s="977"/>
      <c r="P25" s="978"/>
      <c r="Q25" s="978"/>
      <c r="R25" s="978"/>
      <c r="S25" s="979"/>
      <c r="T25" s="239" t="s">
        <v>447</v>
      </c>
      <c r="U25" s="240"/>
      <c r="V25" s="241"/>
      <c r="W25" s="242"/>
      <c r="X25" s="243"/>
      <c r="Y25" s="243"/>
      <c r="Z25" s="243"/>
      <c r="AA25" s="243"/>
      <c r="AB25" s="243"/>
      <c r="AC25" s="244"/>
      <c r="AD25" s="242"/>
      <c r="AE25" s="243"/>
      <c r="AF25" s="243"/>
      <c r="AG25" s="243"/>
      <c r="AH25" s="243"/>
      <c r="AI25" s="243"/>
      <c r="AJ25" s="244"/>
      <c r="AK25" s="242"/>
      <c r="AL25" s="243"/>
      <c r="AM25" s="243"/>
      <c r="AN25" s="243"/>
      <c r="AO25" s="243"/>
      <c r="AP25" s="243"/>
      <c r="AQ25" s="244"/>
      <c r="AR25" s="242"/>
      <c r="AS25" s="243"/>
      <c r="AT25" s="243"/>
      <c r="AU25" s="243"/>
      <c r="AV25" s="243"/>
      <c r="AW25" s="243"/>
      <c r="AX25" s="244"/>
      <c r="AY25" s="242"/>
      <c r="AZ25" s="243"/>
      <c r="BA25" s="245"/>
      <c r="BB25" s="980"/>
      <c r="BC25" s="981"/>
      <c r="BD25" s="1032"/>
      <c r="BE25" s="1033"/>
      <c r="BF25" s="1034"/>
      <c r="BG25" s="1035"/>
      <c r="BH25" s="1035"/>
      <c r="BI25" s="1035"/>
      <c r="BJ25" s="1036"/>
    </row>
    <row r="26" spans="2:62" ht="20.25" customHeight="1" x14ac:dyDescent="0.45">
      <c r="B26" s="983"/>
      <c r="C26" s="986"/>
      <c r="D26" s="976"/>
      <c r="E26" s="229"/>
      <c r="F26" s="230">
        <f>C25</f>
        <v>0</v>
      </c>
      <c r="G26" s="229"/>
      <c r="H26" s="230">
        <f>I25</f>
        <v>0</v>
      </c>
      <c r="I26" s="989"/>
      <c r="J26" s="990"/>
      <c r="K26" s="974"/>
      <c r="L26" s="975"/>
      <c r="M26" s="975"/>
      <c r="N26" s="976"/>
      <c r="O26" s="977"/>
      <c r="P26" s="978"/>
      <c r="Q26" s="978"/>
      <c r="R26" s="978"/>
      <c r="S26" s="979"/>
      <c r="T26" s="246" t="s">
        <v>448</v>
      </c>
      <c r="U26" s="247"/>
      <c r="V26" s="248"/>
      <c r="W26" s="234" t="str">
        <f>IF(W25="","",VLOOKUP(W25,'参考様式１（勤務表_シフト記号表）'!$C$6:$L$47,10,FALSE))</f>
        <v/>
      </c>
      <c r="X26" s="235" t="str">
        <f>IF(X25="","",VLOOKUP(X25,'参考様式１（勤務表_シフト記号表）'!$C$6:$L$47,10,FALSE))</f>
        <v/>
      </c>
      <c r="Y26" s="235" t="str">
        <f>IF(Y25="","",VLOOKUP(Y25,'参考様式１（勤務表_シフト記号表）'!$C$6:$L$47,10,FALSE))</f>
        <v/>
      </c>
      <c r="Z26" s="235" t="str">
        <f>IF(Z25="","",VLOOKUP(Z25,'参考様式１（勤務表_シフト記号表）'!$C$6:$L$47,10,FALSE))</f>
        <v/>
      </c>
      <c r="AA26" s="235" t="str">
        <f>IF(AA25="","",VLOOKUP(AA25,'参考様式１（勤務表_シフト記号表）'!$C$6:$L$47,10,FALSE))</f>
        <v/>
      </c>
      <c r="AB26" s="235" t="str">
        <f>IF(AB25="","",VLOOKUP(AB25,'参考様式１（勤務表_シフト記号表）'!$C$6:$L$47,10,FALSE))</f>
        <v/>
      </c>
      <c r="AC26" s="236" t="str">
        <f>IF(AC25="","",VLOOKUP(AC25,'参考様式１（勤務表_シフト記号表）'!$C$6:$L$47,10,FALSE))</f>
        <v/>
      </c>
      <c r="AD26" s="234" t="str">
        <f>IF(AD25="","",VLOOKUP(AD25,'参考様式１（勤務表_シフト記号表）'!$C$6:$L$47,10,FALSE))</f>
        <v/>
      </c>
      <c r="AE26" s="235" t="str">
        <f>IF(AE25="","",VLOOKUP(AE25,'参考様式１（勤務表_シフト記号表）'!$C$6:$L$47,10,FALSE))</f>
        <v/>
      </c>
      <c r="AF26" s="235" t="str">
        <f>IF(AF25="","",VLOOKUP(AF25,'参考様式１（勤務表_シフト記号表）'!$C$6:$L$47,10,FALSE))</f>
        <v/>
      </c>
      <c r="AG26" s="235" t="str">
        <f>IF(AG25="","",VLOOKUP(AG25,'参考様式１（勤務表_シフト記号表）'!$C$6:$L$47,10,FALSE))</f>
        <v/>
      </c>
      <c r="AH26" s="235" t="str">
        <f>IF(AH25="","",VLOOKUP(AH25,'参考様式１（勤務表_シフト記号表）'!$C$6:$L$47,10,FALSE))</f>
        <v/>
      </c>
      <c r="AI26" s="235" t="str">
        <f>IF(AI25="","",VLOOKUP(AI25,'参考様式１（勤務表_シフト記号表）'!$C$6:$L$47,10,FALSE))</f>
        <v/>
      </c>
      <c r="AJ26" s="236" t="str">
        <f>IF(AJ25="","",VLOOKUP(AJ25,'参考様式１（勤務表_シフト記号表）'!$C$6:$L$47,10,FALSE))</f>
        <v/>
      </c>
      <c r="AK26" s="234" t="str">
        <f>IF(AK25="","",VLOOKUP(AK25,'参考様式１（勤務表_シフト記号表）'!$C$6:$L$47,10,FALSE))</f>
        <v/>
      </c>
      <c r="AL26" s="235" t="str">
        <f>IF(AL25="","",VLOOKUP(AL25,'参考様式１（勤務表_シフト記号表）'!$C$6:$L$47,10,FALSE))</f>
        <v/>
      </c>
      <c r="AM26" s="235" t="str">
        <f>IF(AM25="","",VLOOKUP(AM25,'参考様式１（勤務表_シフト記号表）'!$C$6:$L$47,10,FALSE))</f>
        <v/>
      </c>
      <c r="AN26" s="235" t="str">
        <f>IF(AN25="","",VLOOKUP(AN25,'参考様式１（勤務表_シフト記号表）'!$C$6:$L$47,10,FALSE))</f>
        <v/>
      </c>
      <c r="AO26" s="235" t="str">
        <f>IF(AO25="","",VLOOKUP(AO25,'参考様式１（勤務表_シフト記号表）'!$C$6:$L$47,10,FALSE))</f>
        <v/>
      </c>
      <c r="AP26" s="235" t="str">
        <f>IF(AP25="","",VLOOKUP(AP25,'参考様式１（勤務表_シフト記号表）'!$C$6:$L$47,10,FALSE))</f>
        <v/>
      </c>
      <c r="AQ26" s="236" t="str">
        <f>IF(AQ25="","",VLOOKUP(AQ25,'参考様式１（勤務表_シフト記号表）'!$C$6:$L$47,10,FALSE))</f>
        <v/>
      </c>
      <c r="AR26" s="234" t="str">
        <f>IF(AR25="","",VLOOKUP(AR25,'参考様式１（勤務表_シフト記号表）'!$C$6:$L$47,10,FALSE))</f>
        <v/>
      </c>
      <c r="AS26" s="235" t="str">
        <f>IF(AS25="","",VLOOKUP(AS25,'参考様式１（勤務表_シフト記号表）'!$C$6:$L$47,10,FALSE))</f>
        <v/>
      </c>
      <c r="AT26" s="235" t="str">
        <f>IF(AT25="","",VLOOKUP(AT25,'参考様式１（勤務表_シフト記号表）'!$C$6:$L$47,10,FALSE))</f>
        <v/>
      </c>
      <c r="AU26" s="235" t="str">
        <f>IF(AU25="","",VLOOKUP(AU25,'参考様式１（勤務表_シフト記号表）'!$C$6:$L$47,10,FALSE))</f>
        <v/>
      </c>
      <c r="AV26" s="235" t="str">
        <f>IF(AV25="","",VLOOKUP(AV25,'参考様式１（勤務表_シフト記号表）'!$C$6:$L$47,10,FALSE))</f>
        <v/>
      </c>
      <c r="AW26" s="235" t="str">
        <f>IF(AW25="","",VLOOKUP(AW25,'参考様式１（勤務表_シフト記号表）'!$C$6:$L$47,10,FALSE))</f>
        <v/>
      </c>
      <c r="AX26" s="236" t="str">
        <f>IF(AX25="","",VLOOKUP(AX25,'参考様式１（勤務表_シフト記号表）'!$C$6:$L$47,10,FALSE))</f>
        <v/>
      </c>
      <c r="AY26" s="234" t="str">
        <f>IF(AY25="","",VLOOKUP(AY25,'参考様式１（勤務表_シフト記号表）'!$C$6:$L$47,10,FALSE))</f>
        <v/>
      </c>
      <c r="AZ26" s="235" t="str">
        <f>IF(AZ25="","",VLOOKUP(AZ25,'参考様式１（勤務表_シフト記号表）'!$C$6:$L$47,10,FALSE))</f>
        <v/>
      </c>
      <c r="BA26" s="235" t="str">
        <f>IF(BA25="","",VLOOKUP(BA25,'参考様式１（勤務表_シフト記号表）'!$C$6:$L$47,10,FALSE))</f>
        <v/>
      </c>
      <c r="BB26" s="1040">
        <f>IF($BE$3="４週",SUM(W26:AX26),IF($BE$3="暦月",SUM(W26:BA26),""))</f>
        <v>0</v>
      </c>
      <c r="BC26" s="1041"/>
      <c r="BD26" s="1042">
        <f>IF($BE$3="４週",BB26/4,IF($BE$3="暦月",(BB26/($BE$8/7)),""))</f>
        <v>0</v>
      </c>
      <c r="BE26" s="1041"/>
      <c r="BF26" s="1037"/>
      <c r="BG26" s="1038"/>
      <c r="BH26" s="1038"/>
      <c r="BI26" s="1038"/>
      <c r="BJ26" s="1039"/>
    </row>
    <row r="27" spans="2:62" ht="20.25" customHeight="1" x14ac:dyDescent="0.45">
      <c r="B27" s="982">
        <f>B25+1</f>
        <v>6</v>
      </c>
      <c r="C27" s="1043"/>
      <c r="D27" s="973"/>
      <c r="E27" s="229"/>
      <c r="F27" s="230"/>
      <c r="G27" s="229"/>
      <c r="H27" s="230"/>
      <c r="I27" s="1044"/>
      <c r="J27" s="1045"/>
      <c r="K27" s="971"/>
      <c r="L27" s="972"/>
      <c r="M27" s="972"/>
      <c r="N27" s="973"/>
      <c r="O27" s="977"/>
      <c r="P27" s="978"/>
      <c r="Q27" s="978"/>
      <c r="R27" s="978"/>
      <c r="S27" s="979"/>
      <c r="T27" s="249" t="s">
        <v>447</v>
      </c>
      <c r="V27" s="250"/>
      <c r="W27" s="242"/>
      <c r="X27" s="243"/>
      <c r="Y27" s="243"/>
      <c r="Z27" s="243"/>
      <c r="AA27" s="243"/>
      <c r="AB27" s="243"/>
      <c r="AC27" s="244"/>
      <c r="AD27" s="242"/>
      <c r="AE27" s="243"/>
      <c r="AF27" s="243"/>
      <c r="AG27" s="243"/>
      <c r="AH27" s="243"/>
      <c r="AI27" s="243"/>
      <c r="AJ27" s="244"/>
      <c r="AK27" s="242"/>
      <c r="AL27" s="243"/>
      <c r="AM27" s="243"/>
      <c r="AN27" s="243"/>
      <c r="AO27" s="243"/>
      <c r="AP27" s="243"/>
      <c r="AQ27" s="244"/>
      <c r="AR27" s="242"/>
      <c r="AS27" s="243"/>
      <c r="AT27" s="243"/>
      <c r="AU27" s="243"/>
      <c r="AV27" s="243"/>
      <c r="AW27" s="243"/>
      <c r="AX27" s="244"/>
      <c r="AY27" s="242"/>
      <c r="AZ27" s="243"/>
      <c r="BA27" s="245"/>
      <c r="BB27" s="980"/>
      <c r="BC27" s="981"/>
      <c r="BD27" s="1032"/>
      <c r="BE27" s="1033"/>
      <c r="BF27" s="1034"/>
      <c r="BG27" s="1035"/>
      <c r="BH27" s="1035"/>
      <c r="BI27" s="1035"/>
      <c r="BJ27" s="1036"/>
    </row>
    <row r="28" spans="2:62" ht="20.25" customHeight="1" x14ac:dyDescent="0.45">
      <c r="B28" s="983"/>
      <c r="C28" s="986"/>
      <c r="D28" s="976"/>
      <c r="E28" s="229"/>
      <c r="F28" s="230">
        <f>C27</f>
        <v>0</v>
      </c>
      <c r="G28" s="229"/>
      <c r="H28" s="230">
        <f>I27</f>
        <v>0</v>
      </c>
      <c r="I28" s="989"/>
      <c r="J28" s="990"/>
      <c r="K28" s="974"/>
      <c r="L28" s="975"/>
      <c r="M28" s="975"/>
      <c r="N28" s="976"/>
      <c r="O28" s="977"/>
      <c r="P28" s="978"/>
      <c r="Q28" s="978"/>
      <c r="R28" s="978"/>
      <c r="S28" s="979"/>
      <c r="T28" s="231" t="s">
        <v>448</v>
      </c>
      <c r="U28" s="232"/>
      <c r="V28" s="233"/>
      <c r="W28" s="234" t="str">
        <f>IF(W27="","",VLOOKUP(W27,'参考様式１（勤務表_シフト記号表）'!$C$6:$L$47,10,FALSE))</f>
        <v/>
      </c>
      <c r="X28" s="235" t="str">
        <f>IF(X27="","",VLOOKUP(X27,'参考様式１（勤務表_シフト記号表）'!$C$6:$L$47,10,FALSE))</f>
        <v/>
      </c>
      <c r="Y28" s="235" t="str">
        <f>IF(Y27="","",VLOOKUP(Y27,'参考様式１（勤務表_シフト記号表）'!$C$6:$L$47,10,FALSE))</f>
        <v/>
      </c>
      <c r="Z28" s="235" t="str">
        <f>IF(Z27="","",VLOOKUP(Z27,'参考様式１（勤務表_シフト記号表）'!$C$6:$L$47,10,FALSE))</f>
        <v/>
      </c>
      <c r="AA28" s="235" t="str">
        <f>IF(AA27="","",VLOOKUP(AA27,'参考様式１（勤務表_シフト記号表）'!$C$6:$L$47,10,FALSE))</f>
        <v/>
      </c>
      <c r="AB28" s="235" t="str">
        <f>IF(AB27="","",VLOOKUP(AB27,'参考様式１（勤務表_シフト記号表）'!$C$6:$L$47,10,FALSE))</f>
        <v/>
      </c>
      <c r="AC28" s="236" t="str">
        <f>IF(AC27="","",VLOOKUP(AC27,'参考様式１（勤務表_シフト記号表）'!$C$6:$L$47,10,FALSE))</f>
        <v/>
      </c>
      <c r="AD28" s="234" t="str">
        <f>IF(AD27="","",VLOOKUP(AD27,'参考様式１（勤務表_シフト記号表）'!$C$6:$L$47,10,FALSE))</f>
        <v/>
      </c>
      <c r="AE28" s="235" t="str">
        <f>IF(AE27="","",VLOOKUP(AE27,'参考様式１（勤務表_シフト記号表）'!$C$6:$L$47,10,FALSE))</f>
        <v/>
      </c>
      <c r="AF28" s="235" t="str">
        <f>IF(AF27="","",VLOOKUP(AF27,'参考様式１（勤務表_シフト記号表）'!$C$6:$L$47,10,FALSE))</f>
        <v/>
      </c>
      <c r="AG28" s="235" t="str">
        <f>IF(AG27="","",VLOOKUP(AG27,'参考様式１（勤務表_シフト記号表）'!$C$6:$L$47,10,FALSE))</f>
        <v/>
      </c>
      <c r="AH28" s="235" t="str">
        <f>IF(AH27="","",VLOOKUP(AH27,'参考様式１（勤務表_シフト記号表）'!$C$6:$L$47,10,FALSE))</f>
        <v/>
      </c>
      <c r="AI28" s="235" t="str">
        <f>IF(AI27="","",VLOOKUP(AI27,'参考様式１（勤務表_シフト記号表）'!$C$6:$L$47,10,FALSE))</f>
        <v/>
      </c>
      <c r="AJ28" s="236" t="str">
        <f>IF(AJ27="","",VLOOKUP(AJ27,'参考様式１（勤務表_シフト記号表）'!$C$6:$L$47,10,FALSE))</f>
        <v/>
      </c>
      <c r="AK28" s="234" t="str">
        <f>IF(AK27="","",VLOOKUP(AK27,'参考様式１（勤務表_シフト記号表）'!$C$6:$L$47,10,FALSE))</f>
        <v/>
      </c>
      <c r="AL28" s="235" t="str">
        <f>IF(AL27="","",VLOOKUP(AL27,'参考様式１（勤務表_シフト記号表）'!$C$6:$L$47,10,FALSE))</f>
        <v/>
      </c>
      <c r="AM28" s="235" t="str">
        <f>IF(AM27="","",VLOOKUP(AM27,'参考様式１（勤務表_シフト記号表）'!$C$6:$L$47,10,FALSE))</f>
        <v/>
      </c>
      <c r="AN28" s="235" t="str">
        <f>IF(AN27="","",VLOOKUP(AN27,'参考様式１（勤務表_シフト記号表）'!$C$6:$L$47,10,FALSE))</f>
        <v/>
      </c>
      <c r="AO28" s="235" t="str">
        <f>IF(AO27="","",VLOOKUP(AO27,'参考様式１（勤務表_シフト記号表）'!$C$6:$L$47,10,FALSE))</f>
        <v/>
      </c>
      <c r="AP28" s="235" t="str">
        <f>IF(AP27="","",VLOOKUP(AP27,'参考様式１（勤務表_シフト記号表）'!$C$6:$L$47,10,FALSE))</f>
        <v/>
      </c>
      <c r="AQ28" s="236" t="str">
        <f>IF(AQ27="","",VLOOKUP(AQ27,'参考様式１（勤務表_シフト記号表）'!$C$6:$L$47,10,FALSE))</f>
        <v/>
      </c>
      <c r="AR28" s="234" t="str">
        <f>IF(AR27="","",VLOOKUP(AR27,'参考様式１（勤務表_シフト記号表）'!$C$6:$L$47,10,FALSE))</f>
        <v/>
      </c>
      <c r="AS28" s="235" t="str">
        <f>IF(AS27="","",VLOOKUP(AS27,'参考様式１（勤務表_シフト記号表）'!$C$6:$L$47,10,FALSE))</f>
        <v/>
      </c>
      <c r="AT28" s="235" t="str">
        <f>IF(AT27="","",VLOOKUP(AT27,'参考様式１（勤務表_シフト記号表）'!$C$6:$L$47,10,FALSE))</f>
        <v/>
      </c>
      <c r="AU28" s="235" t="str">
        <f>IF(AU27="","",VLOOKUP(AU27,'参考様式１（勤務表_シフト記号表）'!$C$6:$L$47,10,FALSE))</f>
        <v/>
      </c>
      <c r="AV28" s="235" t="str">
        <f>IF(AV27="","",VLOOKUP(AV27,'参考様式１（勤務表_シフト記号表）'!$C$6:$L$47,10,FALSE))</f>
        <v/>
      </c>
      <c r="AW28" s="235" t="str">
        <f>IF(AW27="","",VLOOKUP(AW27,'参考様式１（勤務表_シフト記号表）'!$C$6:$L$47,10,FALSE))</f>
        <v/>
      </c>
      <c r="AX28" s="236" t="str">
        <f>IF(AX27="","",VLOOKUP(AX27,'参考様式１（勤務表_シフト記号表）'!$C$6:$L$47,10,FALSE))</f>
        <v/>
      </c>
      <c r="AY28" s="234" t="str">
        <f>IF(AY27="","",VLOOKUP(AY27,'参考様式１（勤務表_シフト記号表）'!$C$6:$L$47,10,FALSE))</f>
        <v/>
      </c>
      <c r="AZ28" s="235" t="str">
        <f>IF(AZ27="","",VLOOKUP(AZ27,'参考様式１（勤務表_シフト記号表）'!$C$6:$L$47,10,FALSE))</f>
        <v/>
      </c>
      <c r="BA28" s="235" t="str">
        <f>IF(BA27="","",VLOOKUP(BA27,'参考様式１（勤務表_シフト記号表）'!$C$6:$L$47,10,FALSE))</f>
        <v/>
      </c>
      <c r="BB28" s="1040">
        <f>IF($BE$3="４週",SUM(W28:AX28),IF($BE$3="暦月",SUM(W28:BA28),""))</f>
        <v>0</v>
      </c>
      <c r="BC28" s="1041"/>
      <c r="BD28" s="1042">
        <f>IF($BE$3="４週",BB28/4,IF($BE$3="暦月",(BB28/($BE$8/7)),""))</f>
        <v>0</v>
      </c>
      <c r="BE28" s="1041"/>
      <c r="BF28" s="1037"/>
      <c r="BG28" s="1038"/>
      <c r="BH28" s="1038"/>
      <c r="BI28" s="1038"/>
      <c r="BJ28" s="1039"/>
    </row>
    <row r="29" spans="2:62" ht="20.25" customHeight="1" x14ac:dyDescent="0.45">
      <c r="B29" s="982">
        <f>B27+1</f>
        <v>7</v>
      </c>
      <c r="C29" s="1043"/>
      <c r="D29" s="973"/>
      <c r="E29" s="229"/>
      <c r="F29" s="230"/>
      <c r="G29" s="229"/>
      <c r="H29" s="230"/>
      <c r="I29" s="1044"/>
      <c r="J29" s="1045"/>
      <c r="K29" s="971"/>
      <c r="L29" s="972"/>
      <c r="M29" s="972"/>
      <c r="N29" s="973"/>
      <c r="O29" s="977"/>
      <c r="P29" s="978"/>
      <c r="Q29" s="978"/>
      <c r="R29" s="978"/>
      <c r="S29" s="979"/>
      <c r="T29" s="239" t="s">
        <v>447</v>
      </c>
      <c r="U29" s="240"/>
      <c r="V29" s="241"/>
      <c r="W29" s="242"/>
      <c r="X29" s="243"/>
      <c r="Y29" s="243"/>
      <c r="Z29" s="243"/>
      <c r="AA29" s="243"/>
      <c r="AB29" s="243"/>
      <c r="AC29" s="244"/>
      <c r="AD29" s="242"/>
      <c r="AE29" s="243"/>
      <c r="AF29" s="243"/>
      <c r="AG29" s="243"/>
      <c r="AH29" s="243"/>
      <c r="AI29" s="243"/>
      <c r="AJ29" s="244"/>
      <c r="AK29" s="242"/>
      <c r="AL29" s="243"/>
      <c r="AM29" s="243"/>
      <c r="AN29" s="243"/>
      <c r="AO29" s="243"/>
      <c r="AP29" s="243"/>
      <c r="AQ29" s="244"/>
      <c r="AR29" s="242"/>
      <c r="AS29" s="243"/>
      <c r="AT29" s="243"/>
      <c r="AU29" s="243"/>
      <c r="AV29" s="243"/>
      <c r="AW29" s="243"/>
      <c r="AX29" s="244"/>
      <c r="AY29" s="242"/>
      <c r="AZ29" s="243"/>
      <c r="BA29" s="245"/>
      <c r="BB29" s="980"/>
      <c r="BC29" s="981"/>
      <c r="BD29" s="1032"/>
      <c r="BE29" s="1033"/>
      <c r="BF29" s="1034"/>
      <c r="BG29" s="1035"/>
      <c r="BH29" s="1035"/>
      <c r="BI29" s="1035"/>
      <c r="BJ29" s="1036"/>
    </row>
    <row r="30" spans="2:62" ht="20.25" customHeight="1" x14ac:dyDescent="0.45">
      <c r="B30" s="983"/>
      <c r="C30" s="986"/>
      <c r="D30" s="976"/>
      <c r="E30" s="229"/>
      <c r="F30" s="230">
        <f>C29</f>
        <v>0</v>
      </c>
      <c r="G30" s="229"/>
      <c r="H30" s="230">
        <f>I29</f>
        <v>0</v>
      </c>
      <c r="I30" s="989"/>
      <c r="J30" s="990"/>
      <c r="K30" s="974"/>
      <c r="L30" s="975"/>
      <c r="M30" s="975"/>
      <c r="N30" s="976"/>
      <c r="O30" s="977"/>
      <c r="P30" s="978"/>
      <c r="Q30" s="978"/>
      <c r="R30" s="978"/>
      <c r="S30" s="979"/>
      <c r="T30" s="231" t="s">
        <v>448</v>
      </c>
      <c r="U30" s="232"/>
      <c r="V30" s="233"/>
      <c r="W30" s="234" t="str">
        <f>IF(W29="","",VLOOKUP(W29,'参考様式１（勤務表_シフト記号表）'!$C$6:$L$47,10,FALSE))</f>
        <v/>
      </c>
      <c r="X30" s="235" t="str">
        <f>IF(X29="","",VLOOKUP(X29,'参考様式１（勤務表_シフト記号表）'!$C$6:$L$47,10,FALSE))</f>
        <v/>
      </c>
      <c r="Y30" s="235" t="str">
        <f>IF(Y29="","",VLOOKUP(Y29,'参考様式１（勤務表_シフト記号表）'!$C$6:$L$47,10,FALSE))</f>
        <v/>
      </c>
      <c r="Z30" s="235" t="str">
        <f>IF(Z29="","",VLOOKUP(Z29,'参考様式１（勤務表_シフト記号表）'!$C$6:$L$47,10,FALSE))</f>
        <v/>
      </c>
      <c r="AA30" s="235" t="str">
        <f>IF(AA29="","",VLOOKUP(AA29,'参考様式１（勤務表_シフト記号表）'!$C$6:$L$47,10,FALSE))</f>
        <v/>
      </c>
      <c r="AB30" s="235" t="str">
        <f>IF(AB29="","",VLOOKUP(AB29,'参考様式１（勤務表_シフト記号表）'!$C$6:$L$47,10,FALSE))</f>
        <v/>
      </c>
      <c r="AC30" s="236" t="str">
        <f>IF(AC29="","",VLOOKUP(AC29,'参考様式１（勤務表_シフト記号表）'!$C$6:$L$47,10,FALSE))</f>
        <v/>
      </c>
      <c r="AD30" s="234" t="str">
        <f>IF(AD29="","",VLOOKUP(AD29,'参考様式１（勤務表_シフト記号表）'!$C$6:$L$47,10,FALSE))</f>
        <v/>
      </c>
      <c r="AE30" s="235" t="str">
        <f>IF(AE29="","",VLOOKUP(AE29,'参考様式１（勤務表_シフト記号表）'!$C$6:$L$47,10,FALSE))</f>
        <v/>
      </c>
      <c r="AF30" s="235" t="str">
        <f>IF(AF29="","",VLOOKUP(AF29,'参考様式１（勤務表_シフト記号表）'!$C$6:$L$47,10,FALSE))</f>
        <v/>
      </c>
      <c r="AG30" s="235" t="str">
        <f>IF(AG29="","",VLOOKUP(AG29,'参考様式１（勤務表_シフト記号表）'!$C$6:$L$47,10,FALSE))</f>
        <v/>
      </c>
      <c r="AH30" s="235" t="str">
        <f>IF(AH29="","",VLOOKUP(AH29,'参考様式１（勤務表_シフト記号表）'!$C$6:$L$47,10,FALSE))</f>
        <v/>
      </c>
      <c r="AI30" s="235" t="str">
        <f>IF(AI29="","",VLOOKUP(AI29,'参考様式１（勤務表_シフト記号表）'!$C$6:$L$47,10,FALSE))</f>
        <v/>
      </c>
      <c r="AJ30" s="236" t="str">
        <f>IF(AJ29="","",VLOOKUP(AJ29,'参考様式１（勤務表_シフト記号表）'!$C$6:$L$47,10,FALSE))</f>
        <v/>
      </c>
      <c r="AK30" s="234" t="str">
        <f>IF(AK29="","",VLOOKUP(AK29,'参考様式１（勤務表_シフト記号表）'!$C$6:$L$47,10,FALSE))</f>
        <v/>
      </c>
      <c r="AL30" s="235" t="str">
        <f>IF(AL29="","",VLOOKUP(AL29,'参考様式１（勤務表_シフト記号表）'!$C$6:$L$47,10,FALSE))</f>
        <v/>
      </c>
      <c r="AM30" s="235" t="str">
        <f>IF(AM29="","",VLOOKUP(AM29,'参考様式１（勤務表_シフト記号表）'!$C$6:$L$47,10,FALSE))</f>
        <v/>
      </c>
      <c r="AN30" s="235" t="str">
        <f>IF(AN29="","",VLOOKUP(AN29,'参考様式１（勤務表_シフト記号表）'!$C$6:$L$47,10,FALSE))</f>
        <v/>
      </c>
      <c r="AO30" s="235" t="str">
        <f>IF(AO29="","",VLOOKUP(AO29,'参考様式１（勤務表_シフト記号表）'!$C$6:$L$47,10,FALSE))</f>
        <v/>
      </c>
      <c r="AP30" s="235" t="str">
        <f>IF(AP29="","",VLOOKUP(AP29,'参考様式１（勤務表_シフト記号表）'!$C$6:$L$47,10,FALSE))</f>
        <v/>
      </c>
      <c r="AQ30" s="236" t="str">
        <f>IF(AQ29="","",VLOOKUP(AQ29,'参考様式１（勤務表_シフト記号表）'!$C$6:$L$47,10,FALSE))</f>
        <v/>
      </c>
      <c r="AR30" s="234" t="str">
        <f>IF(AR29="","",VLOOKUP(AR29,'参考様式１（勤務表_シフト記号表）'!$C$6:$L$47,10,FALSE))</f>
        <v/>
      </c>
      <c r="AS30" s="235" t="str">
        <f>IF(AS29="","",VLOOKUP(AS29,'参考様式１（勤務表_シフト記号表）'!$C$6:$L$47,10,FALSE))</f>
        <v/>
      </c>
      <c r="AT30" s="235" t="str">
        <f>IF(AT29="","",VLOOKUP(AT29,'参考様式１（勤務表_シフト記号表）'!$C$6:$L$47,10,FALSE))</f>
        <v/>
      </c>
      <c r="AU30" s="235" t="str">
        <f>IF(AU29="","",VLOOKUP(AU29,'参考様式１（勤務表_シフト記号表）'!$C$6:$L$47,10,FALSE))</f>
        <v/>
      </c>
      <c r="AV30" s="235" t="str">
        <f>IF(AV29="","",VLOOKUP(AV29,'参考様式１（勤務表_シフト記号表）'!$C$6:$L$47,10,FALSE))</f>
        <v/>
      </c>
      <c r="AW30" s="235" t="str">
        <f>IF(AW29="","",VLOOKUP(AW29,'参考様式１（勤務表_シフト記号表）'!$C$6:$L$47,10,FALSE))</f>
        <v/>
      </c>
      <c r="AX30" s="236" t="str">
        <f>IF(AX29="","",VLOOKUP(AX29,'参考様式１（勤務表_シフト記号表）'!$C$6:$L$47,10,FALSE))</f>
        <v/>
      </c>
      <c r="AY30" s="234" t="str">
        <f>IF(AY29="","",VLOOKUP(AY29,'参考様式１（勤務表_シフト記号表）'!$C$6:$L$47,10,FALSE))</f>
        <v/>
      </c>
      <c r="AZ30" s="235" t="str">
        <f>IF(AZ29="","",VLOOKUP(AZ29,'参考様式１（勤務表_シフト記号表）'!$C$6:$L$47,10,FALSE))</f>
        <v/>
      </c>
      <c r="BA30" s="235" t="str">
        <f>IF(BA29="","",VLOOKUP(BA29,'参考様式１（勤務表_シフト記号表）'!$C$6:$L$47,10,FALSE))</f>
        <v/>
      </c>
      <c r="BB30" s="1040">
        <f>IF($BE$3="４週",SUM(W30:AX30),IF($BE$3="暦月",SUM(W30:BA30),""))</f>
        <v>0</v>
      </c>
      <c r="BC30" s="1041"/>
      <c r="BD30" s="1042">
        <f>IF($BE$3="４週",BB30/4,IF($BE$3="暦月",(BB30/($BE$8/7)),""))</f>
        <v>0</v>
      </c>
      <c r="BE30" s="1041"/>
      <c r="BF30" s="1037"/>
      <c r="BG30" s="1038"/>
      <c r="BH30" s="1038"/>
      <c r="BI30" s="1038"/>
      <c r="BJ30" s="1039"/>
    </row>
    <row r="31" spans="2:62" ht="20.25" customHeight="1" x14ac:dyDescent="0.45">
      <c r="B31" s="982">
        <f>B29+1</f>
        <v>8</v>
      </c>
      <c r="C31" s="1043"/>
      <c r="D31" s="973"/>
      <c r="E31" s="229"/>
      <c r="F31" s="230"/>
      <c r="G31" s="229"/>
      <c r="H31" s="230"/>
      <c r="I31" s="1044"/>
      <c r="J31" s="1045"/>
      <c r="K31" s="971"/>
      <c r="L31" s="972"/>
      <c r="M31" s="972"/>
      <c r="N31" s="973"/>
      <c r="O31" s="977"/>
      <c r="P31" s="978"/>
      <c r="Q31" s="978"/>
      <c r="R31" s="978"/>
      <c r="S31" s="979"/>
      <c r="T31" s="239" t="s">
        <v>447</v>
      </c>
      <c r="U31" s="240"/>
      <c r="V31" s="241"/>
      <c r="W31" s="242"/>
      <c r="X31" s="243"/>
      <c r="Y31" s="243"/>
      <c r="Z31" s="243"/>
      <c r="AA31" s="243"/>
      <c r="AB31" s="243"/>
      <c r="AC31" s="244"/>
      <c r="AD31" s="242"/>
      <c r="AE31" s="243"/>
      <c r="AF31" s="243"/>
      <c r="AG31" s="243"/>
      <c r="AH31" s="243"/>
      <c r="AI31" s="243"/>
      <c r="AJ31" s="244"/>
      <c r="AK31" s="242"/>
      <c r="AL31" s="243"/>
      <c r="AM31" s="243"/>
      <c r="AN31" s="243"/>
      <c r="AO31" s="243"/>
      <c r="AP31" s="243"/>
      <c r="AQ31" s="244"/>
      <c r="AR31" s="242"/>
      <c r="AS31" s="243"/>
      <c r="AT31" s="243"/>
      <c r="AU31" s="243"/>
      <c r="AV31" s="243"/>
      <c r="AW31" s="243"/>
      <c r="AX31" s="244"/>
      <c r="AY31" s="242"/>
      <c r="AZ31" s="243"/>
      <c r="BA31" s="245"/>
      <c r="BB31" s="980"/>
      <c r="BC31" s="981"/>
      <c r="BD31" s="1032"/>
      <c r="BE31" s="1033"/>
      <c r="BF31" s="1034"/>
      <c r="BG31" s="1035"/>
      <c r="BH31" s="1035"/>
      <c r="BI31" s="1035"/>
      <c r="BJ31" s="1036"/>
    </row>
    <row r="32" spans="2:62" ht="20.25" customHeight="1" x14ac:dyDescent="0.45">
      <c r="B32" s="983"/>
      <c r="C32" s="986"/>
      <c r="D32" s="976"/>
      <c r="E32" s="229"/>
      <c r="F32" s="230">
        <f>C31</f>
        <v>0</v>
      </c>
      <c r="G32" s="229"/>
      <c r="H32" s="230">
        <f>I31</f>
        <v>0</v>
      </c>
      <c r="I32" s="989"/>
      <c r="J32" s="990"/>
      <c r="K32" s="974"/>
      <c r="L32" s="975"/>
      <c r="M32" s="975"/>
      <c r="N32" s="976"/>
      <c r="O32" s="977"/>
      <c r="P32" s="978"/>
      <c r="Q32" s="978"/>
      <c r="R32" s="978"/>
      <c r="S32" s="979"/>
      <c r="T32" s="231" t="s">
        <v>448</v>
      </c>
      <c r="U32" s="232"/>
      <c r="V32" s="233"/>
      <c r="W32" s="234" t="str">
        <f>IF(W31="","",VLOOKUP(W31,'参考様式１（勤務表_シフト記号表）'!$C$6:$L$47,10,FALSE))</f>
        <v/>
      </c>
      <c r="X32" s="235" t="str">
        <f>IF(X31="","",VLOOKUP(X31,'参考様式１（勤務表_シフト記号表）'!$C$6:$L$47,10,FALSE))</f>
        <v/>
      </c>
      <c r="Y32" s="235" t="str">
        <f>IF(Y31="","",VLOOKUP(Y31,'参考様式１（勤務表_シフト記号表）'!$C$6:$L$47,10,FALSE))</f>
        <v/>
      </c>
      <c r="Z32" s="235" t="str">
        <f>IF(Z31="","",VLOOKUP(Z31,'参考様式１（勤務表_シフト記号表）'!$C$6:$L$47,10,FALSE))</f>
        <v/>
      </c>
      <c r="AA32" s="235" t="str">
        <f>IF(AA31="","",VLOOKUP(AA31,'参考様式１（勤務表_シフト記号表）'!$C$6:$L$47,10,FALSE))</f>
        <v/>
      </c>
      <c r="AB32" s="235" t="str">
        <f>IF(AB31="","",VLOOKUP(AB31,'参考様式１（勤務表_シフト記号表）'!$C$6:$L$47,10,FALSE))</f>
        <v/>
      </c>
      <c r="AC32" s="236" t="str">
        <f>IF(AC31="","",VLOOKUP(AC31,'参考様式１（勤務表_シフト記号表）'!$C$6:$L$47,10,FALSE))</f>
        <v/>
      </c>
      <c r="AD32" s="234" t="str">
        <f>IF(AD31="","",VLOOKUP(AD31,'参考様式１（勤務表_シフト記号表）'!$C$6:$L$47,10,FALSE))</f>
        <v/>
      </c>
      <c r="AE32" s="235" t="str">
        <f>IF(AE31="","",VLOOKUP(AE31,'参考様式１（勤務表_シフト記号表）'!$C$6:$L$47,10,FALSE))</f>
        <v/>
      </c>
      <c r="AF32" s="235" t="str">
        <f>IF(AF31="","",VLOOKUP(AF31,'参考様式１（勤務表_シフト記号表）'!$C$6:$L$47,10,FALSE))</f>
        <v/>
      </c>
      <c r="AG32" s="235" t="str">
        <f>IF(AG31="","",VLOOKUP(AG31,'参考様式１（勤務表_シフト記号表）'!$C$6:$L$47,10,FALSE))</f>
        <v/>
      </c>
      <c r="AH32" s="235" t="str">
        <f>IF(AH31="","",VLOOKUP(AH31,'参考様式１（勤務表_シフト記号表）'!$C$6:$L$47,10,FALSE))</f>
        <v/>
      </c>
      <c r="AI32" s="235" t="str">
        <f>IF(AI31="","",VLOOKUP(AI31,'参考様式１（勤務表_シフト記号表）'!$C$6:$L$47,10,FALSE))</f>
        <v/>
      </c>
      <c r="AJ32" s="236" t="str">
        <f>IF(AJ31="","",VLOOKUP(AJ31,'参考様式１（勤務表_シフト記号表）'!$C$6:$L$47,10,FALSE))</f>
        <v/>
      </c>
      <c r="AK32" s="234" t="str">
        <f>IF(AK31="","",VLOOKUP(AK31,'参考様式１（勤務表_シフト記号表）'!$C$6:$L$47,10,FALSE))</f>
        <v/>
      </c>
      <c r="AL32" s="235" t="str">
        <f>IF(AL31="","",VLOOKUP(AL31,'参考様式１（勤務表_シフト記号表）'!$C$6:$L$47,10,FALSE))</f>
        <v/>
      </c>
      <c r="AM32" s="235" t="str">
        <f>IF(AM31="","",VLOOKUP(AM31,'参考様式１（勤務表_シフト記号表）'!$C$6:$L$47,10,FALSE))</f>
        <v/>
      </c>
      <c r="AN32" s="235" t="str">
        <f>IF(AN31="","",VLOOKUP(AN31,'参考様式１（勤務表_シフト記号表）'!$C$6:$L$47,10,FALSE))</f>
        <v/>
      </c>
      <c r="AO32" s="235" t="str">
        <f>IF(AO31="","",VLOOKUP(AO31,'参考様式１（勤務表_シフト記号表）'!$C$6:$L$47,10,FALSE))</f>
        <v/>
      </c>
      <c r="AP32" s="235" t="str">
        <f>IF(AP31="","",VLOOKUP(AP31,'参考様式１（勤務表_シフト記号表）'!$C$6:$L$47,10,FALSE))</f>
        <v/>
      </c>
      <c r="AQ32" s="236" t="str">
        <f>IF(AQ31="","",VLOOKUP(AQ31,'参考様式１（勤務表_シフト記号表）'!$C$6:$L$47,10,FALSE))</f>
        <v/>
      </c>
      <c r="AR32" s="234" t="str">
        <f>IF(AR31="","",VLOOKUP(AR31,'参考様式１（勤務表_シフト記号表）'!$C$6:$L$47,10,FALSE))</f>
        <v/>
      </c>
      <c r="AS32" s="235" t="str">
        <f>IF(AS31="","",VLOOKUP(AS31,'参考様式１（勤務表_シフト記号表）'!$C$6:$L$47,10,FALSE))</f>
        <v/>
      </c>
      <c r="AT32" s="235" t="str">
        <f>IF(AT31="","",VLOOKUP(AT31,'参考様式１（勤務表_シフト記号表）'!$C$6:$L$47,10,FALSE))</f>
        <v/>
      </c>
      <c r="AU32" s="235" t="str">
        <f>IF(AU31="","",VLOOKUP(AU31,'参考様式１（勤務表_シフト記号表）'!$C$6:$L$47,10,FALSE))</f>
        <v/>
      </c>
      <c r="AV32" s="235" t="str">
        <f>IF(AV31="","",VLOOKUP(AV31,'参考様式１（勤務表_シフト記号表）'!$C$6:$L$47,10,FALSE))</f>
        <v/>
      </c>
      <c r="AW32" s="235" t="str">
        <f>IF(AW31="","",VLOOKUP(AW31,'参考様式１（勤務表_シフト記号表）'!$C$6:$L$47,10,FALSE))</f>
        <v/>
      </c>
      <c r="AX32" s="236" t="str">
        <f>IF(AX31="","",VLOOKUP(AX31,'参考様式１（勤務表_シフト記号表）'!$C$6:$L$47,10,FALSE))</f>
        <v/>
      </c>
      <c r="AY32" s="234" t="str">
        <f>IF(AY31="","",VLOOKUP(AY31,'参考様式１（勤務表_シフト記号表）'!$C$6:$L$47,10,FALSE))</f>
        <v/>
      </c>
      <c r="AZ32" s="235" t="str">
        <f>IF(AZ31="","",VLOOKUP(AZ31,'参考様式１（勤務表_シフト記号表）'!$C$6:$L$47,10,FALSE))</f>
        <v/>
      </c>
      <c r="BA32" s="235" t="str">
        <f>IF(BA31="","",VLOOKUP(BA31,'参考様式１（勤務表_シフト記号表）'!$C$6:$L$47,10,FALSE))</f>
        <v/>
      </c>
      <c r="BB32" s="1040">
        <f>IF($BE$3="４週",SUM(W32:AX32),IF($BE$3="暦月",SUM(W32:BA32),""))</f>
        <v>0</v>
      </c>
      <c r="BC32" s="1041"/>
      <c r="BD32" s="1042">
        <f>IF($BE$3="４週",BB32/4,IF($BE$3="暦月",(BB32/($BE$8/7)),""))</f>
        <v>0</v>
      </c>
      <c r="BE32" s="1041"/>
      <c r="BF32" s="1037"/>
      <c r="BG32" s="1038"/>
      <c r="BH32" s="1038"/>
      <c r="BI32" s="1038"/>
      <c r="BJ32" s="1039"/>
    </row>
    <row r="33" spans="2:62" ht="20.25" customHeight="1" x14ac:dyDescent="0.45">
      <c r="B33" s="982">
        <f>B31+1</f>
        <v>9</v>
      </c>
      <c r="C33" s="1043"/>
      <c r="D33" s="973"/>
      <c r="E33" s="229"/>
      <c r="F33" s="230"/>
      <c r="G33" s="229"/>
      <c r="H33" s="230"/>
      <c r="I33" s="1044"/>
      <c r="J33" s="1045"/>
      <c r="K33" s="971"/>
      <c r="L33" s="972"/>
      <c r="M33" s="972"/>
      <c r="N33" s="973"/>
      <c r="O33" s="977"/>
      <c r="P33" s="978"/>
      <c r="Q33" s="978"/>
      <c r="R33" s="978"/>
      <c r="S33" s="979"/>
      <c r="T33" s="239" t="s">
        <v>447</v>
      </c>
      <c r="U33" s="240"/>
      <c r="V33" s="241"/>
      <c r="W33" s="242"/>
      <c r="X33" s="243"/>
      <c r="Y33" s="243"/>
      <c r="Z33" s="243"/>
      <c r="AA33" s="243"/>
      <c r="AB33" s="243"/>
      <c r="AC33" s="244"/>
      <c r="AD33" s="242"/>
      <c r="AE33" s="243"/>
      <c r="AF33" s="243"/>
      <c r="AG33" s="243"/>
      <c r="AH33" s="243"/>
      <c r="AI33" s="243"/>
      <c r="AJ33" s="244"/>
      <c r="AK33" s="242"/>
      <c r="AL33" s="243"/>
      <c r="AM33" s="243"/>
      <c r="AN33" s="243"/>
      <c r="AO33" s="243"/>
      <c r="AP33" s="243"/>
      <c r="AQ33" s="244"/>
      <c r="AR33" s="242"/>
      <c r="AS33" s="243"/>
      <c r="AT33" s="243"/>
      <c r="AU33" s="243"/>
      <c r="AV33" s="243"/>
      <c r="AW33" s="243"/>
      <c r="AX33" s="244"/>
      <c r="AY33" s="242"/>
      <c r="AZ33" s="243"/>
      <c r="BA33" s="245"/>
      <c r="BB33" s="980"/>
      <c r="BC33" s="981"/>
      <c r="BD33" s="1032"/>
      <c r="BE33" s="1033"/>
      <c r="BF33" s="1034"/>
      <c r="BG33" s="1035"/>
      <c r="BH33" s="1035"/>
      <c r="BI33" s="1035"/>
      <c r="BJ33" s="1036"/>
    </row>
    <row r="34" spans="2:62" ht="20.25" customHeight="1" x14ac:dyDescent="0.45">
      <c r="B34" s="983"/>
      <c r="C34" s="986"/>
      <c r="D34" s="976"/>
      <c r="E34" s="229"/>
      <c r="F34" s="230">
        <f>C33</f>
        <v>0</v>
      </c>
      <c r="G34" s="229"/>
      <c r="H34" s="230">
        <f>I33</f>
        <v>0</v>
      </c>
      <c r="I34" s="989"/>
      <c r="J34" s="990"/>
      <c r="K34" s="974"/>
      <c r="L34" s="975"/>
      <c r="M34" s="975"/>
      <c r="N34" s="976"/>
      <c r="O34" s="977"/>
      <c r="P34" s="978"/>
      <c r="Q34" s="978"/>
      <c r="R34" s="978"/>
      <c r="S34" s="979"/>
      <c r="T34" s="246" t="s">
        <v>448</v>
      </c>
      <c r="U34" s="247"/>
      <c r="V34" s="248"/>
      <c r="W34" s="234" t="str">
        <f>IF(W33="","",VLOOKUP(W33,'参考様式１（勤務表_シフト記号表）'!$C$6:$L$47,10,FALSE))</f>
        <v/>
      </c>
      <c r="X34" s="235" t="str">
        <f>IF(X33="","",VLOOKUP(X33,'参考様式１（勤務表_シフト記号表）'!$C$6:$L$47,10,FALSE))</f>
        <v/>
      </c>
      <c r="Y34" s="235" t="str">
        <f>IF(Y33="","",VLOOKUP(Y33,'参考様式１（勤務表_シフト記号表）'!$C$6:$L$47,10,FALSE))</f>
        <v/>
      </c>
      <c r="Z34" s="235" t="str">
        <f>IF(Z33="","",VLOOKUP(Z33,'参考様式１（勤務表_シフト記号表）'!$C$6:$L$47,10,FALSE))</f>
        <v/>
      </c>
      <c r="AA34" s="235" t="str">
        <f>IF(AA33="","",VLOOKUP(AA33,'参考様式１（勤務表_シフト記号表）'!$C$6:$L$47,10,FALSE))</f>
        <v/>
      </c>
      <c r="AB34" s="235" t="str">
        <f>IF(AB33="","",VLOOKUP(AB33,'参考様式１（勤務表_シフト記号表）'!$C$6:$L$47,10,FALSE))</f>
        <v/>
      </c>
      <c r="AC34" s="236" t="str">
        <f>IF(AC33="","",VLOOKUP(AC33,'参考様式１（勤務表_シフト記号表）'!$C$6:$L$47,10,FALSE))</f>
        <v/>
      </c>
      <c r="AD34" s="234" t="str">
        <f>IF(AD33="","",VLOOKUP(AD33,'参考様式１（勤務表_シフト記号表）'!$C$6:$L$47,10,FALSE))</f>
        <v/>
      </c>
      <c r="AE34" s="235" t="str">
        <f>IF(AE33="","",VLOOKUP(AE33,'参考様式１（勤務表_シフト記号表）'!$C$6:$L$47,10,FALSE))</f>
        <v/>
      </c>
      <c r="AF34" s="235" t="str">
        <f>IF(AF33="","",VLOOKUP(AF33,'参考様式１（勤務表_シフト記号表）'!$C$6:$L$47,10,FALSE))</f>
        <v/>
      </c>
      <c r="AG34" s="235" t="str">
        <f>IF(AG33="","",VLOOKUP(AG33,'参考様式１（勤務表_シフト記号表）'!$C$6:$L$47,10,FALSE))</f>
        <v/>
      </c>
      <c r="AH34" s="235" t="str">
        <f>IF(AH33="","",VLOOKUP(AH33,'参考様式１（勤務表_シフト記号表）'!$C$6:$L$47,10,FALSE))</f>
        <v/>
      </c>
      <c r="AI34" s="235" t="str">
        <f>IF(AI33="","",VLOOKUP(AI33,'参考様式１（勤務表_シフト記号表）'!$C$6:$L$47,10,FALSE))</f>
        <v/>
      </c>
      <c r="AJ34" s="236" t="str">
        <f>IF(AJ33="","",VLOOKUP(AJ33,'参考様式１（勤務表_シフト記号表）'!$C$6:$L$47,10,FALSE))</f>
        <v/>
      </c>
      <c r="AK34" s="234" t="str">
        <f>IF(AK33="","",VLOOKUP(AK33,'参考様式１（勤務表_シフト記号表）'!$C$6:$L$47,10,FALSE))</f>
        <v/>
      </c>
      <c r="AL34" s="235" t="str">
        <f>IF(AL33="","",VLOOKUP(AL33,'参考様式１（勤務表_シフト記号表）'!$C$6:$L$47,10,FALSE))</f>
        <v/>
      </c>
      <c r="AM34" s="235" t="str">
        <f>IF(AM33="","",VLOOKUP(AM33,'参考様式１（勤務表_シフト記号表）'!$C$6:$L$47,10,FALSE))</f>
        <v/>
      </c>
      <c r="AN34" s="235" t="str">
        <f>IF(AN33="","",VLOOKUP(AN33,'参考様式１（勤務表_シフト記号表）'!$C$6:$L$47,10,FALSE))</f>
        <v/>
      </c>
      <c r="AO34" s="235" t="str">
        <f>IF(AO33="","",VLOOKUP(AO33,'参考様式１（勤務表_シフト記号表）'!$C$6:$L$47,10,FALSE))</f>
        <v/>
      </c>
      <c r="AP34" s="235" t="str">
        <f>IF(AP33="","",VLOOKUP(AP33,'参考様式１（勤務表_シフト記号表）'!$C$6:$L$47,10,FALSE))</f>
        <v/>
      </c>
      <c r="AQ34" s="236" t="str">
        <f>IF(AQ33="","",VLOOKUP(AQ33,'参考様式１（勤務表_シフト記号表）'!$C$6:$L$47,10,FALSE))</f>
        <v/>
      </c>
      <c r="AR34" s="234" t="str">
        <f>IF(AR33="","",VLOOKUP(AR33,'参考様式１（勤務表_シフト記号表）'!$C$6:$L$47,10,FALSE))</f>
        <v/>
      </c>
      <c r="AS34" s="235" t="str">
        <f>IF(AS33="","",VLOOKUP(AS33,'参考様式１（勤務表_シフト記号表）'!$C$6:$L$47,10,FALSE))</f>
        <v/>
      </c>
      <c r="AT34" s="235" t="str">
        <f>IF(AT33="","",VLOOKUP(AT33,'参考様式１（勤務表_シフト記号表）'!$C$6:$L$47,10,FALSE))</f>
        <v/>
      </c>
      <c r="AU34" s="235" t="str">
        <f>IF(AU33="","",VLOOKUP(AU33,'参考様式１（勤務表_シフト記号表）'!$C$6:$L$47,10,FALSE))</f>
        <v/>
      </c>
      <c r="AV34" s="235" t="str">
        <f>IF(AV33="","",VLOOKUP(AV33,'参考様式１（勤務表_シフト記号表）'!$C$6:$L$47,10,FALSE))</f>
        <v/>
      </c>
      <c r="AW34" s="235" t="str">
        <f>IF(AW33="","",VLOOKUP(AW33,'参考様式１（勤務表_シフト記号表）'!$C$6:$L$47,10,FALSE))</f>
        <v/>
      </c>
      <c r="AX34" s="236" t="str">
        <f>IF(AX33="","",VLOOKUP(AX33,'参考様式１（勤務表_シフト記号表）'!$C$6:$L$47,10,FALSE))</f>
        <v/>
      </c>
      <c r="AY34" s="234" t="str">
        <f>IF(AY33="","",VLOOKUP(AY33,'参考様式１（勤務表_シフト記号表）'!$C$6:$L$47,10,FALSE))</f>
        <v/>
      </c>
      <c r="AZ34" s="235" t="str">
        <f>IF(AZ33="","",VLOOKUP(AZ33,'参考様式１（勤務表_シフト記号表）'!$C$6:$L$47,10,FALSE))</f>
        <v/>
      </c>
      <c r="BA34" s="235" t="str">
        <f>IF(BA33="","",VLOOKUP(BA33,'参考様式１（勤務表_シフト記号表）'!$C$6:$L$47,10,FALSE))</f>
        <v/>
      </c>
      <c r="BB34" s="1040">
        <f>IF($BE$3="４週",SUM(W34:AX34),IF($BE$3="暦月",SUM(W34:BA34),""))</f>
        <v>0</v>
      </c>
      <c r="BC34" s="1041"/>
      <c r="BD34" s="1042">
        <f>IF($BE$3="４週",BB34/4,IF($BE$3="暦月",(BB34/($BE$8/7)),""))</f>
        <v>0</v>
      </c>
      <c r="BE34" s="1041"/>
      <c r="BF34" s="1037"/>
      <c r="BG34" s="1038"/>
      <c r="BH34" s="1038"/>
      <c r="BI34" s="1038"/>
      <c r="BJ34" s="1039"/>
    </row>
    <row r="35" spans="2:62" ht="20.25" customHeight="1" x14ac:dyDescent="0.45">
      <c r="B35" s="982">
        <f>B33+1</f>
        <v>10</v>
      </c>
      <c r="C35" s="1043"/>
      <c r="D35" s="973"/>
      <c r="E35" s="229"/>
      <c r="F35" s="230"/>
      <c r="G35" s="229"/>
      <c r="H35" s="230"/>
      <c r="I35" s="1044"/>
      <c r="J35" s="1045"/>
      <c r="K35" s="971"/>
      <c r="L35" s="972"/>
      <c r="M35" s="972"/>
      <c r="N35" s="973"/>
      <c r="O35" s="977"/>
      <c r="P35" s="978"/>
      <c r="Q35" s="978"/>
      <c r="R35" s="978"/>
      <c r="S35" s="979"/>
      <c r="T35" s="249" t="s">
        <v>447</v>
      </c>
      <c r="V35" s="250"/>
      <c r="W35" s="242"/>
      <c r="X35" s="243"/>
      <c r="Y35" s="243"/>
      <c r="Z35" s="243"/>
      <c r="AA35" s="243"/>
      <c r="AB35" s="243"/>
      <c r="AC35" s="244"/>
      <c r="AD35" s="242"/>
      <c r="AE35" s="243"/>
      <c r="AF35" s="243"/>
      <c r="AG35" s="243"/>
      <c r="AH35" s="243"/>
      <c r="AI35" s="243"/>
      <c r="AJ35" s="244"/>
      <c r="AK35" s="242"/>
      <c r="AL35" s="243"/>
      <c r="AM35" s="243"/>
      <c r="AN35" s="243"/>
      <c r="AO35" s="243"/>
      <c r="AP35" s="243"/>
      <c r="AQ35" s="244"/>
      <c r="AR35" s="242"/>
      <c r="AS35" s="243"/>
      <c r="AT35" s="243"/>
      <c r="AU35" s="243"/>
      <c r="AV35" s="243"/>
      <c r="AW35" s="243"/>
      <c r="AX35" s="244"/>
      <c r="AY35" s="242"/>
      <c r="AZ35" s="243"/>
      <c r="BA35" s="245"/>
      <c r="BB35" s="980"/>
      <c r="BC35" s="981"/>
      <c r="BD35" s="1032"/>
      <c r="BE35" s="1033"/>
      <c r="BF35" s="1034"/>
      <c r="BG35" s="1035"/>
      <c r="BH35" s="1035"/>
      <c r="BI35" s="1035"/>
      <c r="BJ35" s="1036"/>
    </row>
    <row r="36" spans="2:62" ht="20.25" customHeight="1" x14ac:dyDescent="0.45">
      <c r="B36" s="983"/>
      <c r="C36" s="986"/>
      <c r="D36" s="976"/>
      <c r="E36" s="229"/>
      <c r="F36" s="230">
        <f>C35</f>
        <v>0</v>
      </c>
      <c r="G36" s="229"/>
      <c r="H36" s="230">
        <f>I35</f>
        <v>0</v>
      </c>
      <c r="I36" s="989"/>
      <c r="J36" s="990"/>
      <c r="K36" s="974"/>
      <c r="L36" s="975"/>
      <c r="M36" s="975"/>
      <c r="N36" s="976"/>
      <c r="O36" s="977"/>
      <c r="P36" s="978"/>
      <c r="Q36" s="978"/>
      <c r="R36" s="978"/>
      <c r="S36" s="979"/>
      <c r="T36" s="246" t="s">
        <v>448</v>
      </c>
      <c r="U36" s="247"/>
      <c r="V36" s="248"/>
      <c r="W36" s="234" t="str">
        <f>IF(W35="","",VLOOKUP(W35,'参考様式１（勤務表_シフト記号表）'!$C$6:$L$47,10,FALSE))</f>
        <v/>
      </c>
      <c r="X36" s="235" t="str">
        <f>IF(X35="","",VLOOKUP(X35,'参考様式１（勤務表_シフト記号表）'!$C$6:$L$47,10,FALSE))</f>
        <v/>
      </c>
      <c r="Y36" s="235" t="str">
        <f>IF(Y35="","",VLOOKUP(Y35,'参考様式１（勤務表_シフト記号表）'!$C$6:$L$47,10,FALSE))</f>
        <v/>
      </c>
      <c r="Z36" s="235" t="str">
        <f>IF(Z35="","",VLOOKUP(Z35,'参考様式１（勤務表_シフト記号表）'!$C$6:$L$47,10,FALSE))</f>
        <v/>
      </c>
      <c r="AA36" s="235" t="str">
        <f>IF(AA35="","",VLOOKUP(AA35,'参考様式１（勤務表_シフト記号表）'!$C$6:$L$47,10,FALSE))</f>
        <v/>
      </c>
      <c r="AB36" s="235" t="str">
        <f>IF(AB35="","",VLOOKUP(AB35,'参考様式１（勤務表_シフト記号表）'!$C$6:$L$47,10,FALSE))</f>
        <v/>
      </c>
      <c r="AC36" s="236" t="str">
        <f>IF(AC35="","",VLOOKUP(AC35,'参考様式１（勤務表_シフト記号表）'!$C$6:$L$47,10,FALSE))</f>
        <v/>
      </c>
      <c r="AD36" s="234" t="str">
        <f>IF(AD35="","",VLOOKUP(AD35,'参考様式１（勤務表_シフト記号表）'!$C$6:$L$47,10,FALSE))</f>
        <v/>
      </c>
      <c r="AE36" s="235" t="str">
        <f>IF(AE35="","",VLOOKUP(AE35,'参考様式１（勤務表_シフト記号表）'!$C$6:$L$47,10,FALSE))</f>
        <v/>
      </c>
      <c r="AF36" s="235" t="str">
        <f>IF(AF35="","",VLOOKUP(AF35,'参考様式１（勤務表_シフト記号表）'!$C$6:$L$47,10,FALSE))</f>
        <v/>
      </c>
      <c r="AG36" s="235" t="str">
        <f>IF(AG35="","",VLOOKUP(AG35,'参考様式１（勤務表_シフト記号表）'!$C$6:$L$47,10,FALSE))</f>
        <v/>
      </c>
      <c r="AH36" s="235" t="str">
        <f>IF(AH35="","",VLOOKUP(AH35,'参考様式１（勤務表_シフト記号表）'!$C$6:$L$47,10,FALSE))</f>
        <v/>
      </c>
      <c r="AI36" s="235" t="str">
        <f>IF(AI35="","",VLOOKUP(AI35,'参考様式１（勤務表_シフト記号表）'!$C$6:$L$47,10,FALSE))</f>
        <v/>
      </c>
      <c r="AJ36" s="236" t="str">
        <f>IF(AJ35="","",VLOOKUP(AJ35,'参考様式１（勤務表_シフト記号表）'!$C$6:$L$47,10,FALSE))</f>
        <v/>
      </c>
      <c r="AK36" s="234" t="str">
        <f>IF(AK35="","",VLOOKUP(AK35,'参考様式１（勤務表_シフト記号表）'!$C$6:$L$47,10,FALSE))</f>
        <v/>
      </c>
      <c r="AL36" s="235" t="str">
        <f>IF(AL35="","",VLOOKUP(AL35,'参考様式１（勤務表_シフト記号表）'!$C$6:$L$47,10,FALSE))</f>
        <v/>
      </c>
      <c r="AM36" s="235" t="str">
        <f>IF(AM35="","",VLOOKUP(AM35,'参考様式１（勤務表_シフト記号表）'!$C$6:$L$47,10,FALSE))</f>
        <v/>
      </c>
      <c r="AN36" s="235" t="str">
        <f>IF(AN35="","",VLOOKUP(AN35,'参考様式１（勤務表_シフト記号表）'!$C$6:$L$47,10,FALSE))</f>
        <v/>
      </c>
      <c r="AO36" s="235" t="str">
        <f>IF(AO35="","",VLOOKUP(AO35,'参考様式１（勤務表_シフト記号表）'!$C$6:$L$47,10,FALSE))</f>
        <v/>
      </c>
      <c r="AP36" s="235" t="str">
        <f>IF(AP35="","",VLOOKUP(AP35,'参考様式１（勤務表_シフト記号表）'!$C$6:$L$47,10,FALSE))</f>
        <v/>
      </c>
      <c r="AQ36" s="236" t="str">
        <f>IF(AQ35="","",VLOOKUP(AQ35,'参考様式１（勤務表_シフト記号表）'!$C$6:$L$47,10,FALSE))</f>
        <v/>
      </c>
      <c r="AR36" s="234" t="str">
        <f>IF(AR35="","",VLOOKUP(AR35,'参考様式１（勤務表_シフト記号表）'!$C$6:$L$47,10,FALSE))</f>
        <v/>
      </c>
      <c r="AS36" s="235" t="str">
        <f>IF(AS35="","",VLOOKUP(AS35,'参考様式１（勤務表_シフト記号表）'!$C$6:$L$47,10,FALSE))</f>
        <v/>
      </c>
      <c r="AT36" s="235" t="str">
        <f>IF(AT35="","",VLOOKUP(AT35,'参考様式１（勤務表_シフト記号表）'!$C$6:$L$47,10,FALSE))</f>
        <v/>
      </c>
      <c r="AU36" s="235" t="str">
        <f>IF(AU35="","",VLOOKUP(AU35,'参考様式１（勤務表_シフト記号表）'!$C$6:$L$47,10,FALSE))</f>
        <v/>
      </c>
      <c r="AV36" s="235" t="str">
        <f>IF(AV35="","",VLOOKUP(AV35,'参考様式１（勤務表_シフト記号表）'!$C$6:$L$47,10,FALSE))</f>
        <v/>
      </c>
      <c r="AW36" s="235" t="str">
        <f>IF(AW35="","",VLOOKUP(AW35,'参考様式１（勤務表_シフト記号表）'!$C$6:$L$47,10,FALSE))</f>
        <v/>
      </c>
      <c r="AX36" s="236" t="str">
        <f>IF(AX35="","",VLOOKUP(AX35,'参考様式１（勤務表_シフト記号表）'!$C$6:$L$47,10,FALSE))</f>
        <v/>
      </c>
      <c r="AY36" s="234" t="str">
        <f>IF(AY35="","",VLOOKUP(AY35,'参考様式１（勤務表_シフト記号表）'!$C$6:$L$47,10,FALSE))</f>
        <v/>
      </c>
      <c r="AZ36" s="235" t="str">
        <f>IF(AZ35="","",VLOOKUP(AZ35,'参考様式１（勤務表_シフト記号表）'!$C$6:$L$47,10,FALSE))</f>
        <v/>
      </c>
      <c r="BA36" s="235" t="str">
        <f>IF(BA35="","",VLOOKUP(BA35,'参考様式１（勤務表_シフト記号表）'!$C$6:$L$47,10,FALSE))</f>
        <v/>
      </c>
      <c r="BB36" s="1040">
        <f>IF($BE$3="４週",SUM(W36:AX36),IF($BE$3="暦月",SUM(W36:BA36),""))</f>
        <v>0</v>
      </c>
      <c r="BC36" s="1041"/>
      <c r="BD36" s="1042">
        <f>IF($BE$3="４週",BB36/4,IF($BE$3="暦月",(BB36/($BE$8/7)),""))</f>
        <v>0</v>
      </c>
      <c r="BE36" s="1041"/>
      <c r="BF36" s="1037"/>
      <c r="BG36" s="1038"/>
      <c r="BH36" s="1038"/>
      <c r="BI36" s="1038"/>
      <c r="BJ36" s="1039"/>
    </row>
    <row r="37" spans="2:62" ht="20.25" customHeight="1" x14ac:dyDescent="0.45">
      <c r="B37" s="982">
        <f>B35+1</f>
        <v>11</v>
      </c>
      <c r="C37" s="1043"/>
      <c r="D37" s="973"/>
      <c r="E37" s="229"/>
      <c r="F37" s="230"/>
      <c r="G37" s="229"/>
      <c r="H37" s="230"/>
      <c r="I37" s="1044"/>
      <c r="J37" s="1045"/>
      <c r="K37" s="971"/>
      <c r="L37" s="972"/>
      <c r="M37" s="972"/>
      <c r="N37" s="973"/>
      <c r="O37" s="977"/>
      <c r="P37" s="978"/>
      <c r="Q37" s="978"/>
      <c r="R37" s="978"/>
      <c r="S37" s="979"/>
      <c r="T37" s="249" t="s">
        <v>447</v>
      </c>
      <c r="V37" s="250"/>
      <c r="W37" s="242"/>
      <c r="X37" s="243"/>
      <c r="Y37" s="243"/>
      <c r="Z37" s="243"/>
      <c r="AA37" s="243"/>
      <c r="AB37" s="243"/>
      <c r="AC37" s="244"/>
      <c r="AD37" s="242"/>
      <c r="AE37" s="243"/>
      <c r="AF37" s="243"/>
      <c r="AG37" s="243"/>
      <c r="AH37" s="243"/>
      <c r="AI37" s="243"/>
      <c r="AJ37" s="244"/>
      <c r="AK37" s="242"/>
      <c r="AL37" s="243"/>
      <c r="AM37" s="243"/>
      <c r="AN37" s="243"/>
      <c r="AO37" s="243"/>
      <c r="AP37" s="243"/>
      <c r="AQ37" s="244"/>
      <c r="AR37" s="242"/>
      <c r="AS37" s="243"/>
      <c r="AT37" s="243"/>
      <c r="AU37" s="243"/>
      <c r="AV37" s="243"/>
      <c r="AW37" s="243"/>
      <c r="AX37" s="244"/>
      <c r="AY37" s="242"/>
      <c r="AZ37" s="243"/>
      <c r="BA37" s="245"/>
      <c r="BB37" s="980"/>
      <c r="BC37" s="981"/>
      <c r="BD37" s="1032"/>
      <c r="BE37" s="1033"/>
      <c r="BF37" s="1034"/>
      <c r="BG37" s="1035"/>
      <c r="BH37" s="1035"/>
      <c r="BI37" s="1035"/>
      <c r="BJ37" s="1036"/>
    </row>
    <row r="38" spans="2:62" ht="20.25" customHeight="1" x14ac:dyDescent="0.45">
      <c r="B38" s="983"/>
      <c r="C38" s="986"/>
      <c r="D38" s="976"/>
      <c r="E38" s="229"/>
      <c r="F38" s="230">
        <f>C37</f>
        <v>0</v>
      </c>
      <c r="G38" s="229"/>
      <c r="H38" s="230">
        <f>I37</f>
        <v>0</v>
      </c>
      <c r="I38" s="989"/>
      <c r="J38" s="990"/>
      <c r="K38" s="974"/>
      <c r="L38" s="975"/>
      <c r="M38" s="975"/>
      <c r="N38" s="976"/>
      <c r="O38" s="977"/>
      <c r="P38" s="978"/>
      <c r="Q38" s="978"/>
      <c r="R38" s="978"/>
      <c r="S38" s="979"/>
      <c r="T38" s="246" t="s">
        <v>448</v>
      </c>
      <c r="U38" s="247"/>
      <c r="V38" s="248"/>
      <c r="W38" s="234" t="str">
        <f>IF(W37="","",VLOOKUP(W37,'参考様式１（勤務表_シフト記号表）'!$C$6:$L$47,10,FALSE))</f>
        <v/>
      </c>
      <c r="X38" s="235" t="str">
        <f>IF(X37="","",VLOOKUP(X37,'参考様式１（勤務表_シフト記号表）'!$C$6:$L$47,10,FALSE))</f>
        <v/>
      </c>
      <c r="Y38" s="235" t="str">
        <f>IF(Y37="","",VLOOKUP(Y37,'参考様式１（勤務表_シフト記号表）'!$C$6:$L$47,10,FALSE))</f>
        <v/>
      </c>
      <c r="Z38" s="235" t="str">
        <f>IF(Z37="","",VLOOKUP(Z37,'参考様式１（勤務表_シフト記号表）'!$C$6:$L$47,10,FALSE))</f>
        <v/>
      </c>
      <c r="AA38" s="235" t="str">
        <f>IF(AA37="","",VLOOKUP(AA37,'参考様式１（勤務表_シフト記号表）'!$C$6:$L$47,10,FALSE))</f>
        <v/>
      </c>
      <c r="AB38" s="235" t="str">
        <f>IF(AB37="","",VLOOKUP(AB37,'参考様式１（勤務表_シフト記号表）'!$C$6:$L$47,10,FALSE))</f>
        <v/>
      </c>
      <c r="AC38" s="236" t="str">
        <f>IF(AC37="","",VLOOKUP(AC37,'参考様式１（勤務表_シフト記号表）'!$C$6:$L$47,10,FALSE))</f>
        <v/>
      </c>
      <c r="AD38" s="234" t="str">
        <f>IF(AD37="","",VLOOKUP(AD37,'参考様式１（勤務表_シフト記号表）'!$C$6:$L$47,10,FALSE))</f>
        <v/>
      </c>
      <c r="AE38" s="235" t="str">
        <f>IF(AE37="","",VLOOKUP(AE37,'参考様式１（勤務表_シフト記号表）'!$C$6:$L$47,10,FALSE))</f>
        <v/>
      </c>
      <c r="AF38" s="235" t="str">
        <f>IF(AF37="","",VLOOKUP(AF37,'参考様式１（勤務表_シフト記号表）'!$C$6:$L$47,10,FALSE))</f>
        <v/>
      </c>
      <c r="AG38" s="235" t="str">
        <f>IF(AG37="","",VLOOKUP(AG37,'参考様式１（勤務表_シフト記号表）'!$C$6:$L$47,10,FALSE))</f>
        <v/>
      </c>
      <c r="AH38" s="235" t="str">
        <f>IF(AH37="","",VLOOKUP(AH37,'参考様式１（勤務表_シフト記号表）'!$C$6:$L$47,10,FALSE))</f>
        <v/>
      </c>
      <c r="AI38" s="235" t="str">
        <f>IF(AI37="","",VLOOKUP(AI37,'参考様式１（勤務表_シフト記号表）'!$C$6:$L$47,10,FALSE))</f>
        <v/>
      </c>
      <c r="AJ38" s="236" t="str">
        <f>IF(AJ37="","",VLOOKUP(AJ37,'参考様式１（勤務表_シフト記号表）'!$C$6:$L$47,10,FALSE))</f>
        <v/>
      </c>
      <c r="AK38" s="234" t="str">
        <f>IF(AK37="","",VLOOKUP(AK37,'参考様式１（勤務表_シフト記号表）'!$C$6:$L$47,10,FALSE))</f>
        <v/>
      </c>
      <c r="AL38" s="235" t="str">
        <f>IF(AL37="","",VLOOKUP(AL37,'参考様式１（勤務表_シフト記号表）'!$C$6:$L$47,10,FALSE))</f>
        <v/>
      </c>
      <c r="AM38" s="235" t="str">
        <f>IF(AM37="","",VLOOKUP(AM37,'参考様式１（勤務表_シフト記号表）'!$C$6:$L$47,10,FALSE))</f>
        <v/>
      </c>
      <c r="AN38" s="235" t="str">
        <f>IF(AN37="","",VLOOKUP(AN37,'参考様式１（勤務表_シフト記号表）'!$C$6:$L$47,10,FALSE))</f>
        <v/>
      </c>
      <c r="AO38" s="235" t="str">
        <f>IF(AO37="","",VLOOKUP(AO37,'参考様式１（勤務表_シフト記号表）'!$C$6:$L$47,10,FALSE))</f>
        <v/>
      </c>
      <c r="AP38" s="235" t="str">
        <f>IF(AP37="","",VLOOKUP(AP37,'参考様式１（勤務表_シフト記号表）'!$C$6:$L$47,10,FALSE))</f>
        <v/>
      </c>
      <c r="AQ38" s="236" t="str">
        <f>IF(AQ37="","",VLOOKUP(AQ37,'参考様式１（勤務表_シフト記号表）'!$C$6:$L$47,10,FALSE))</f>
        <v/>
      </c>
      <c r="AR38" s="234" t="str">
        <f>IF(AR37="","",VLOOKUP(AR37,'参考様式１（勤務表_シフト記号表）'!$C$6:$L$47,10,FALSE))</f>
        <v/>
      </c>
      <c r="AS38" s="235" t="str">
        <f>IF(AS37="","",VLOOKUP(AS37,'参考様式１（勤務表_シフト記号表）'!$C$6:$L$47,10,FALSE))</f>
        <v/>
      </c>
      <c r="AT38" s="235" t="str">
        <f>IF(AT37="","",VLOOKUP(AT37,'参考様式１（勤務表_シフト記号表）'!$C$6:$L$47,10,FALSE))</f>
        <v/>
      </c>
      <c r="AU38" s="235" t="str">
        <f>IF(AU37="","",VLOOKUP(AU37,'参考様式１（勤務表_シフト記号表）'!$C$6:$L$47,10,FALSE))</f>
        <v/>
      </c>
      <c r="AV38" s="235" t="str">
        <f>IF(AV37="","",VLOOKUP(AV37,'参考様式１（勤務表_シフト記号表）'!$C$6:$L$47,10,FALSE))</f>
        <v/>
      </c>
      <c r="AW38" s="235" t="str">
        <f>IF(AW37="","",VLOOKUP(AW37,'参考様式１（勤務表_シフト記号表）'!$C$6:$L$47,10,FALSE))</f>
        <v/>
      </c>
      <c r="AX38" s="236" t="str">
        <f>IF(AX37="","",VLOOKUP(AX37,'参考様式１（勤務表_シフト記号表）'!$C$6:$L$47,10,FALSE))</f>
        <v/>
      </c>
      <c r="AY38" s="234" t="str">
        <f>IF(AY37="","",VLOOKUP(AY37,'参考様式１（勤務表_シフト記号表）'!$C$6:$L$47,10,FALSE))</f>
        <v/>
      </c>
      <c r="AZ38" s="235" t="str">
        <f>IF(AZ37="","",VLOOKUP(AZ37,'参考様式１（勤務表_シフト記号表）'!$C$6:$L$47,10,FALSE))</f>
        <v/>
      </c>
      <c r="BA38" s="235" t="str">
        <f>IF(BA37="","",VLOOKUP(BA37,'参考様式１（勤務表_シフト記号表）'!$C$6:$L$47,10,FALSE))</f>
        <v/>
      </c>
      <c r="BB38" s="1040">
        <f>IF($BE$3="４週",SUM(W38:AX38),IF($BE$3="暦月",SUM(W38:BA38),""))</f>
        <v>0</v>
      </c>
      <c r="BC38" s="1041"/>
      <c r="BD38" s="1042">
        <f>IF($BE$3="４週",BB38/4,IF($BE$3="暦月",(BB38/($BE$8/7)),""))</f>
        <v>0</v>
      </c>
      <c r="BE38" s="1041"/>
      <c r="BF38" s="1037"/>
      <c r="BG38" s="1038"/>
      <c r="BH38" s="1038"/>
      <c r="BI38" s="1038"/>
      <c r="BJ38" s="1039"/>
    </row>
    <row r="39" spans="2:62" ht="20.25" customHeight="1" x14ac:dyDescent="0.45">
      <c r="B39" s="982">
        <f>B37+1</f>
        <v>12</v>
      </c>
      <c r="C39" s="1043"/>
      <c r="D39" s="973"/>
      <c r="E39" s="229"/>
      <c r="F39" s="230"/>
      <c r="G39" s="229"/>
      <c r="H39" s="230"/>
      <c r="I39" s="1044"/>
      <c r="J39" s="1045"/>
      <c r="K39" s="971"/>
      <c r="L39" s="972"/>
      <c r="M39" s="972"/>
      <c r="N39" s="973"/>
      <c r="O39" s="977"/>
      <c r="P39" s="978"/>
      <c r="Q39" s="978"/>
      <c r="R39" s="978"/>
      <c r="S39" s="979"/>
      <c r="T39" s="249" t="s">
        <v>447</v>
      </c>
      <c r="V39" s="250"/>
      <c r="W39" s="242"/>
      <c r="X39" s="243"/>
      <c r="Y39" s="243"/>
      <c r="Z39" s="243"/>
      <c r="AA39" s="243"/>
      <c r="AB39" s="243"/>
      <c r="AC39" s="244"/>
      <c r="AD39" s="242"/>
      <c r="AE39" s="243"/>
      <c r="AF39" s="243"/>
      <c r="AG39" s="243"/>
      <c r="AH39" s="243"/>
      <c r="AI39" s="243"/>
      <c r="AJ39" s="244"/>
      <c r="AK39" s="242"/>
      <c r="AL39" s="243"/>
      <c r="AM39" s="243"/>
      <c r="AN39" s="243"/>
      <c r="AO39" s="243"/>
      <c r="AP39" s="243"/>
      <c r="AQ39" s="244"/>
      <c r="AR39" s="242"/>
      <c r="AS39" s="243"/>
      <c r="AT39" s="243"/>
      <c r="AU39" s="243"/>
      <c r="AV39" s="243"/>
      <c r="AW39" s="243"/>
      <c r="AX39" s="244"/>
      <c r="AY39" s="242"/>
      <c r="AZ39" s="243"/>
      <c r="BA39" s="245"/>
      <c r="BB39" s="980"/>
      <c r="BC39" s="981"/>
      <c r="BD39" s="1032"/>
      <c r="BE39" s="1033"/>
      <c r="BF39" s="1034"/>
      <c r="BG39" s="1035"/>
      <c r="BH39" s="1035"/>
      <c r="BI39" s="1035"/>
      <c r="BJ39" s="1036"/>
    </row>
    <row r="40" spans="2:62" ht="20.25" customHeight="1" x14ac:dyDescent="0.45">
      <c r="B40" s="983"/>
      <c r="C40" s="986"/>
      <c r="D40" s="976"/>
      <c r="E40" s="229"/>
      <c r="F40" s="230">
        <f>C39</f>
        <v>0</v>
      </c>
      <c r="G40" s="229"/>
      <c r="H40" s="230">
        <f>I39</f>
        <v>0</v>
      </c>
      <c r="I40" s="989"/>
      <c r="J40" s="990"/>
      <c r="K40" s="974"/>
      <c r="L40" s="975"/>
      <c r="M40" s="975"/>
      <c r="N40" s="976"/>
      <c r="O40" s="977"/>
      <c r="P40" s="978"/>
      <c r="Q40" s="978"/>
      <c r="R40" s="978"/>
      <c r="S40" s="979"/>
      <c r="T40" s="246" t="s">
        <v>448</v>
      </c>
      <c r="U40" s="247"/>
      <c r="V40" s="248"/>
      <c r="W40" s="234" t="str">
        <f>IF(W39="","",VLOOKUP(W39,'参考様式１（勤務表_シフト記号表）'!$C$6:$L$47,10,FALSE))</f>
        <v/>
      </c>
      <c r="X40" s="235" t="str">
        <f>IF(X39="","",VLOOKUP(X39,'参考様式１（勤務表_シフト記号表）'!$C$6:$L$47,10,FALSE))</f>
        <v/>
      </c>
      <c r="Y40" s="235" t="str">
        <f>IF(Y39="","",VLOOKUP(Y39,'参考様式１（勤務表_シフト記号表）'!$C$6:$L$47,10,FALSE))</f>
        <v/>
      </c>
      <c r="Z40" s="235" t="str">
        <f>IF(Z39="","",VLOOKUP(Z39,'参考様式１（勤務表_シフト記号表）'!$C$6:$L$47,10,FALSE))</f>
        <v/>
      </c>
      <c r="AA40" s="235" t="str">
        <f>IF(AA39="","",VLOOKUP(AA39,'参考様式１（勤務表_シフト記号表）'!$C$6:$L$47,10,FALSE))</f>
        <v/>
      </c>
      <c r="AB40" s="235" t="str">
        <f>IF(AB39="","",VLOOKUP(AB39,'参考様式１（勤務表_シフト記号表）'!$C$6:$L$47,10,FALSE))</f>
        <v/>
      </c>
      <c r="AC40" s="236" t="str">
        <f>IF(AC39="","",VLOOKUP(AC39,'参考様式１（勤務表_シフト記号表）'!$C$6:$L$47,10,FALSE))</f>
        <v/>
      </c>
      <c r="AD40" s="234" t="str">
        <f>IF(AD39="","",VLOOKUP(AD39,'参考様式１（勤務表_シフト記号表）'!$C$6:$L$47,10,FALSE))</f>
        <v/>
      </c>
      <c r="AE40" s="235" t="str">
        <f>IF(AE39="","",VLOOKUP(AE39,'参考様式１（勤務表_シフト記号表）'!$C$6:$L$47,10,FALSE))</f>
        <v/>
      </c>
      <c r="AF40" s="235" t="str">
        <f>IF(AF39="","",VLOOKUP(AF39,'参考様式１（勤務表_シフト記号表）'!$C$6:$L$47,10,FALSE))</f>
        <v/>
      </c>
      <c r="AG40" s="235" t="str">
        <f>IF(AG39="","",VLOOKUP(AG39,'参考様式１（勤務表_シフト記号表）'!$C$6:$L$47,10,FALSE))</f>
        <v/>
      </c>
      <c r="AH40" s="235" t="str">
        <f>IF(AH39="","",VLOOKUP(AH39,'参考様式１（勤務表_シフト記号表）'!$C$6:$L$47,10,FALSE))</f>
        <v/>
      </c>
      <c r="AI40" s="235" t="str">
        <f>IF(AI39="","",VLOOKUP(AI39,'参考様式１（勤務表_シフト記号表）'!$C$6:$L$47,10,FALSE))</f>
        <v/>
      </c>
      <c r="AJ40" s="236" t="str">
        <f>IF(AJ39="","",VLOOKUP(AJ39,'参考様式１（勤務表_シフト記号表）'!$C$6:$L$47,10,FALSE))</f>
        <v/>
      </c>
      <c r="AK40" s="234" t="str">
        <f>IF(AK39="","",VLOOKUP(AK39,'参考様式１（勤務表_シフト記号表）'!$C$6:$L$47,10,FALSE))</f>
        <v/>
      </c>
      <c r="AL40" s="235" t="str">
        <f>IF(AL39="","",VLOOKUP(AL39,'参考様式１（勤務表_シフト記号表）'!$C$6:$L$47,10,FALSE))</f>
        <v/>
      </c>
      <c r="AM40" s="235" t="str">
        <f>IF(AM39="","",VLOOKUP(AM39,'参考様式１（勤務表_シフト記号表）'!$C$6:$L$47,10,FALSE))</f>
        <v/>
      </c>
      <c r="AN40" s="235" t="str">
        <f>IF(AN39="","",VLOOKUP(AN39,'参考様式１（勤務表_シフト記号表）'!$C$6:$L$47,10,FALSE))</f>
        <v/>
      </c>
      <c r="AO40" s="235" t="str">
        <f>IF(AO39="","",VLOOKUP(AO39,'参考様式１（勤務表_シフト記号表）'!$C$6:$L$47,10,FALSE))</f>
        <v/>
      </c>
      <c r="AP40" s="235" t="str">
        <f>IF(AP39="","",VLOOKUP(AP39,'参考様式１（勤務表_シフト記号表）'!$C$6:$L$47,10,FALSE))</f>
        <v/>
      </c>
      <c r="AQ40" s="236" t="str">
        <f>IF(AQ39="","",VLOOKUP(AQ39,'参考様式１（勤務表_シフト記号表）'!$C$6:$L$47,10,FALSE))</f>
        <v/>
      </c>
      <c r="AR40" s="234" t="str">
        <f>IF(AR39="","",VLOOKUP(AR39,'参考様式１（勤務表_シフト記号表）'!$C$6:$L$47,10,FALSE))</f>
        <v/>
      </c>
      <c r="AS40" s="235" t="str">
        <f>IF(AS39="","",VLOOKUP(AS39,'参考様式１（勤務表_シフト記号表）'!$C$6:$L$47,10,FALSE))</f>
        <v/>
      </c>
      <c r="AT40" s="235" t="str">
        <f>IF(AT39="","",VLOOKUP(AT39,'参考様式１（勤務表_シフト記号表）'!$C$6:$L$47,10,FALSE))</f>
        <v/>
      </c>
      <c r="AU40" s="235" t="str">
        <f>IF(AU39="","",VLOOKUP(AU39,'参考様式１（勤務表_シフト記号表）'!$C$6:$L$47,10,FALSE))</f>
        <v/>
      </c>
      <c r="AV40" s="235" t="str">
        <f>IF(AV39="","",VLOOKUP(AV39,'参考様式１（勤務表_シフト記号表）'!$C$6:$L$47,10,FALSE))</f>
        <v/>
      </c>
      <c r="AW40" s="235" t="str">
        <f>IF(AW39="","",VLOOKUP(AW39,'参考様式１（勤務表_シフト記号表）'!$C$6:$L$47,10,FALSE))</f>
        <v/>
      </c>
      <c r="AX40" s="236" t="str">
        <f>IF(AX39="","",VLOOKUP(AX39,'参考様式１（勤務表_シフト記号表）'!$C$6:$L$47,10,FALSE))</f>
        <v/>
      </c>
      <c r="AY40" s="234" t="str">
        <f>IF(AY39="","",VLOOKUP(AY39,'参考様式１（勤務表_シフト記号表）'!$C$6:$L$47,10,FALSE))</f>
        <v/>
      </c>
      <c r="AZ40" s="235" t="str">
        <f>IF(AZ39="","",VLOOKUP(AZ39,'参考様式１（勤務表_シフト記号表）'!$C$6:$L$47,10,FALSE))</f>
        <v/>
      </c>
      <c r="BA40" s="235" t="str">
        <f>IF(BA39="","",VLOOKUP(BA39,'参考様式１（勤務表_シフト記号表）'!$C$6:$L$47,10,FALSE))</f>
        <v/>
      </c>
      <c r="BB40" s="1040">
        <f>IF($BE$3="４週",SUM(W40:AX40),IF($BE$3="暦月",SUM(W40:BA40),""))</f>
        <v>0</v>
      </c>
      <c r="BC40" s="1041"/>
      <c r="BD40" s="1042">
        <f>IF($BE$3="４週",BB40/4,IF($BE$3="暦月",(BB40/($BE$8/7)),""))</f>
        <v>0</v>
      </c>
      <c r="BE40" s="1041"/>
      <c r="BF40" s="1037"/>
      <c r="BG40" s="1038"/>
      <c r="BH40" s="1038"/>
      <c r="BI40" s="1038"/>
      <c r="BJ40" s="1039"/>
    </row>
    <row r="41" spans="2:62" ht="20.25" customHeight="1" x14ac:dyDescent="0.45">
      <c r="B41" s="982">
        <f>B39+1</f>
        <v>13</v>
      </c>
      <c r="C41" s="1043"/>
      <c r="D41" s="973"/>
      <c r="E41" s="229"/>
      <c r="F41" s="230"/>
      <c r="G41" s="229"/>
      <c r="H41" s="230"/>
      <c r="I41" s="1044"/>
      <c r="J41" s="1045"/>
      <c r="K41" s="971"/>
      <c r="L41" s="972"/>
      <c r="M41" s="972"/>
      <c r="N41" s="973"/>
      <c r="O41" s="977"/>
      <c r="P41" s="978"/>
      <c r="Q41" s="978"/>
      <c r="R41" s="978"/>
      <c r="S41" s="979"/>
      <c r="T41" s="249" t="s">
        <v>447</v>
      </c>
      <c r="V41" s="250"/>
      <c r="W41" s="242"/>
      <c r="X41" s="243"/>
      <c r="Y41" s="243"/>
      <c r="Z41" s="243"/>
      <c r="AA41" s="243"/>
      <c r="AB41" s="243"/>
      <c r="AC41" s="244"/>
      <c r="AD41" s="242"/>
      <c r="AE41" s="243"/>
      <c r="AF41" s="243"/>
      <c r="AG41" s="243"/>
      <c r="AH41" s="243"/>
      <c r="AI41" s="243"/>
      <c r="AJ41" s="244"/>
      <c r="AK41" s="242"/>
      <c r="AL41" s="243"/>
      <c r="AM41" s="243"/>
      <c r="AN41" s="243"/>
      <c r="AO41" s="243"/>
      <c r="AP41" s="243"/>
      <c r="AQ41" s="244"/>
      <c r="AR41" s="242"/>
      <c r="AS41" s="243"/>
      <c r="AT41" s="243"/>
      <c r="AU41" s="243"/>
      <c r="AV41" s="243"/>
      <c r="AW41" s="243"/>
      <c r="AX41" s="244"/>
      <c r="AY41" s="242"/>
      <c r="AZ41" s="243"/>
      <c r="BA41" s="245"/>
      <c r="BB41" s="980"/>
      <c r="BC41" s="981"/>
      <c r="BD41" s="1032"/>
      <c r="BE41" s="1033"/>
      <c r="BF41" s="1034"/>
      <c r="BG41" s="1035"/>
      <c r="BH41" s="1035"/>
      <c r="BI41" s="1035"/>
      <c r="BJ41" s="1036"/>
    </row>
    <row r="42" spans="2:62" ht="20.25" customHeight="1" x14ac:dyDescent="0.45">
      <c r="B42" s="983"/>
      <c r="C42" s="986"/>
      <c r="D42" s="976"/>
      <c r="E42" s="229"/>
      <c r="F42" s="230">
        <f>C41</f>
        <v>0</v>
      </c>
      <c r="G42" s="229"/>
      <c r="H42" s="230">
        <f>I41</f>
        <v>0</v>
      </c>
      <c r="I42" s="989"/>
      <c r="J42" s="990"/>
      <c r="K42" s="974"/>
      <c r="L42" s="975"/>
      <c r="M42" s="975"/>
      <c r="N42" s="976"/>
      <c r="O42" s="977"/>
      <c r="P42" s="978"/>
      <c r="Q42" s="978"/>
      <c r="R42" s="978"/>
      <c r="S42" s="979"/>
      <c r="T42" s="246" t="s">
        <v>448</v>
      </c>
      <c r="U42" s="247"/>
      <c r="V42" s="248"/>
      <c r="W42" s="234" t="str">
        <f>IF(W41="","",VLOOKUP(W41,'参考様式１（勤務表_シフト記号表）'!$C$6:$L$47,10,FALSE))</f>
        <v/>
      </c>
      <c r="X42" s="235" t="str">
        <f>IF(X41="","",VLOOKUP(X41,'参考様式１（勤務表_シフト記号表）'!$C$6:$L$47,10,FALSE))</f>
        <v/>
      </c>
      <c r="Y42" s="235" t="str">
        <f>IF(Y41="","",VLOOKUP(Y41,'参考様式１（勤務表_シフト記号表）'!$C$6:$L$47,10,FALSE))</f>
        <v/>
      </c>
      <c r="Z42" s="235" t="str">
        <f>IF(Z41="","",VLOOKUP(Z41,'参考様式１（勤務表_シフト記号表）'!$C$6:$L$47,10,FALSE))</f>
        <v/>
      </c>
      <c r="AA42" s="235" t="str">
        <f>IF(AA41="","",VLOOKUP(AA41,'参考様式１（勤務表_シフト記号表）'!$C$6:$L$47,10,FALSE))</f>
        <v/>
      </c>
      <c r="AB42" s="235" t="str">
        <f>IF(AB41="","",VLOOKUP(AB41,'参考様式１（勤務表_シフト記号表）'!$C$6:$L$47,10,FALSE))</f>
        <v/>
      </c>
      <c r="AC42" s="236" t="str">
        <f>IF(AC41="","",VLOOKUP(AC41,'参考様式１（勤務表_シフト記号表）'!$C$6:$L$47,10,FALSE))</f>
        <v/>
      </c>
      <c r="AD42" s="234" t="str">
        <f>IF(AD41="","",VLOOKUP(AD41,'参考様式１（勤務表_シフト記号表）'!$C$6:$L$47,10,FALSE))</f>
        <v/>
      </c>
      <c r="AE42" s="235" t="str">
        <f>IF(AE41="","",VLOOKUP(AE41,'参考様式１（勤務表_シフト記号表）'!$C$6:$L$47,10,FALSE))</f>
        <v/>
      </c>
      <c r="AF42" s="235" t="str">
        <f>IF(AF41="","",VLOOKUP(AF41,'参考様式１（勤務表_シフト記号表）'!$C$6:$L$47,10,FALSE))</f>
        <v/>
      </c>
      <c r="AG42" s="235" t="str">
        <f>IF(AG41="","",VLOOKUP(AG41,'参考様式１（勤務表_シフト記号表）'!$C$6:$L$47,10,FALSE))</f>
        <v/>
      </c>
      <c r="AH42" s="235" t="str">
        <f>IF(AH41="","",VLOOKUP(AH41,'参考様式１（勤務表_シフト記号表）'!$C$6:$L$47,10,FALSE))</f>
        <v/>
      </c>
      <c r="AI42" s="235" t="str">
        <f>IF(AI41="","",VLOOKUP(AI41,'参考様式１（勤務表_シフト記号表）'!$C$6:$L$47,10,FALSE))</f>
        <v/>
      </c>
      <c r="AJ42" s="236" t="str">
        <f>IF(AJ41="","",VLOOKUP(AJ41,'参考様式１（勤務表_シフト記号表）'!$C$6:$L$47,10,FALSE))</f>
        <v/>
      </c>
      <c r="AK42" s="234" t="str">
        <f>IF(AK41="","",VLOOKUP(AK41,'参考様式１（勤務表_シフト記号表）'!$C$6:$L$47,10,FALSE))</f>
        <v/>
      </c>
      <c r="AL42" s="235" t="str">
        <f>IF(AL41="","",VLOOKUP(AL41,'参考様式１（勤務表_シフト記号表）'!$C$6:$L$47,10,FALSE))</f>
        <v/>
      </c>
      <c r="AM42" s="235" t="str">
        <f>IF(AM41="","",VLOOKUP(AM41,'参考様式１（勤務表_シフト記号表）'!$C$6:$L$47,10,FALSE))</f>
        <v/>
      </c>
      <c r="AN42" s="235" t="str">
        <f>IF(AN41="","",VLOOKUP(AN41,'参考様式１（勤務表_シフト記号表）'!$C$6:$L$47,10,FALSE))</f>
        <v/>
      </c>
      <c r="AO42" s="235" t="str">
        <f>IF(AO41="","",VLOOKUP(AO41,'参考様式１（勤務表_シフト記号表）'!$C$6:$L$47,10,FALSE))</f>
        <v/>
      </c>
      <c r="AP42" s="235" t="str">
        <f>IF(AP41="","",VLOOKUP(AP41,'参考様式１（勤務表_シフト記号表）'!$C$6:$L$47,10,FALSE))</f>
        <v/>
      </c>
      <c r="AQ42" s="236" t="str">
        <f>IF(AQ41="","",VLOOKUP(AQ41,'参考様式１（勤務表_シフト記号表）'!$C$6:$L$47,10,FALSE))</f>
        <v/>
      </c>
      <c r="AR42" s="234" t="str">
        <f>IF(AR41="","",VLOOKUP(AR41,'参考様式１（勤務表_シフト記号表）'!$C$6:$L$47,10,FALSE))</f>
        <v/>
      </c>
      <c r="AS42" s="235" t="str">
        <f>IF(AS41="","",VLOOKUP(AS41,'参考様式１（勤務表_シフト記号表）'!$C$6:$L$47,10,FALSE))</f>
        <v/>
      </c>
      <c r="AT42" s="235" t="str">
        <f>IF(AT41="","",VLOOKUP(AT41,'参考様式１（勤務表_シフト記号表）'!$C$6:$L$47,10,FALSE))</f>
        <v/>
      </c>
      <c r="AU42" s="235" t="str">
        <f>IF(AU41="","",VLOOKUP(AU41,'参考様式１（勤務表_シフト記号表）'!$C$6:$L$47,10,FALSE))</f>
        <v/>
      </c>
      <c r="AV42" s="235" t="str">
        <f>IF(AV41="","",VLOOKUP(AV41,'参考様式１（勤務表_シフト記号表）'!$C$6:$L$47,10,FALSE))</f>
        <v/>
      </c>
      <c r="AW42" s="235" t="str">
        <f>IF(AW41="","",VLOOKUP(AW41,'参考様式１（勤務表_シフト記号表）'!$C$6:$L$47,10,FALSE))</f>
        <v/>
      </c>
      <c r="AX42" s="236" t="str">
        <f>IF(AX41="","",VLOOKUP(AX41,'参考様式１（勤務表_シフト記号表）'!$C$6:$L$47,10,FALSE))</f>
        <v/>
      </c>
      <c r="AY42" s="234" t="str">
        <f>IF(AY41="","",VLOOKUP(AY41,'参考様式１（勤務表_シフト記号表）'!$C$6:$L$47,10,FALSE))</f>
        <v/>
      </c>
      <c r="AZ42" s="235" t="str">
        <f>IF(AZ41="","",VLOOKUP(AZ41,'参考様式１（勤務表_シフト記号表）'!$C$6:$L$47,10,FALSE))</f>
        <v/>
      </c>
      <c r="BA42" s="235" t="str">
        <f>IF(BA41="","",VLOOKUP(BA41,'参考様式１（勤務表_シフト記号表）'!$C$6:$L$47,10,FALSE))</f>
        <v/>
      </c>
      <c r="BB42" s="1040">
        <f>IF($BE$3="４週",SUM(W42:AX42),IF($BE$3="暦月",SUM(W42:BA42),""))</f>
        <v>0</v>
      </c>
      <c r="BC42" s="1041"/>
      <c r="BD42" s="1042">
        <f>IF($BE$3="４週",BB42/4,IF($BE$3="暦月",(BB42/($BE$8/7)),""))</f>
        <v>0</v>
      </c>
      <c r="BE42" s="1041"/>
      <c r="BF42" s="1037"/>
      <c r="BG42" s="1038"/>
      <c r="BH42" s="1038"/>
      <c r="BI42" s="1038"/>
      <c r="BJ42" s="1039"/>
    </row>
    <row r="43" spans="2:62" ht="20.25" customHeight="1" x14ac:dyDescent="0.45">
      <c r="B43" s="982">
        <f>B41+1</f>
        <v>14</v>
      </c>
      <c r="C43" s="1043"/>
      <c r="D43" s="973"/>
      <c r="E43" s="229"/>
      <c r="F43" s="230"/>
      <c r="G43" s="229"/>
      <c r="H43" s="230"/>
      <c r="I43" s="1044"/>
      <c r="J43" s="1045"/>
      <c r="K43" s="971"/>
      <c r="L43" s="972"/>
      <c r="M43" s="972"/>
      <c r="N43" s="973"/>
      <c r="O43" s="977"/>
      <c r="P43" s="978"/>
      <c r="Q43" s="978"/>
      <c r="R43" s="978"/>
      <c r="S43" s="979"/>
      <c r="T43" s="249" t="s">
        <v>447</v>
      </c>
      <c r="V43" s="250"/>
      <c r="W43" s="242"/>
      <c r="X43" s="243"/>
      <c r="Y43" s="243"/>
      <c r="Z43" s="243"/>
      <c r="AA43" s="243"/>
      <c r="AB43" s="243"/>
      <c r="AC43" s="244"/>
      <c r="AD43" s="242"/>
      <c r="AE43" s="243"/>
      <c r="AF43" s="243"/>
      <c r="AG43" s="243"/>
      <c r="AH43" s="243"/>
      <c r="AI43" s="243"/>
      <c r="AJ43" s="244"/>
      <c r="AK43" s="242"/>
      <c r="AL43" s="243"/>
      <c r="AM43" s="243"/>
      <c r="AN43" s="243"/>
      <c r="AO43" s="243"/>
      <c r="AP43" s="243"/>
      <c r="AQ43" s="244"/>
      <c r="AR43" s="242"/>
      <c r="AS43" s="243"/>
      <c r="AT43" s="243"/>
      <c r="AU43" s="243"/>
      <c r="AV43" s="243"/>
      <c r="AW43" s="243"/>
      <c r="AX43" s="244"/>
      <c r="AY43" s="242"/>
      <c r="AZ43" s="243"/>
      <c r="BA43" s="245"/>
      <c r="BB43" s="980"/>
      <c r="BC43" s="981"/>
      <c r="BD43" s="1032"/>
      <c r="BE43" s="1033"/>
      <c r="BF43" s="1034"/>
      <c r="BG43" s="1035"/>
      <c r="BH43" s="1035"/>
      <c r="BI43" s="1035"/>
      <c r="BJ43" s="1036"/>
    </row>
    <row r="44" spans="2:62" ht="20.25" customHeight="1" x14ac:dyDescent="0.45">
      <c r="B44" s="983"/>
      <c r="C44" s="986"/>
      <c r="D44" s="976"/>
      <c r="E44" s="229"/>
      <c r="F44" s="230">
        <f>C43</f>
        <v>0</v>
      </c>
      <c r="G44" s="229"/>
      <c r="H44" s="230">
        <f>I43</f>
        <v>0</v>
      </c>
      <c r="I44" s="989"/>
      <c r="J44" s="990"/>
      <c r="K44" s="974"/>
      <c r="L44" s="975"/>
      <c r="M44" s="975"/>
      <c r="N44" s="976"/>
      <c r="O44" s="977"/>
      <c r="P44" s="978"/>
      <c r="Q44" s="978"/>
      <c r="R44" s="978"/>
      <c r="S44" s="979"/>
      <c r="T44" s="246" t="s">
        <v>448</v>
      </c>
      <c r="U44" s="247"/>
      <c r="V44" s="248"/>
      <c r="W44" s="234" t="str">
        <f>IF(W43="","",VLOOKUP(W43,'参考様式１（勤務表_シフト記号表）'!$C$6:$L$47,10,FALSE))</f>
        <v/>
      </c>
      <c r="X44" s="235" t="str">
        <f>IF(X43="","",VLOOKUP(X43,'参考様式１（勤務表_シフト記号表）'!$C$6:$L$47,10,FALSE))</f>
        <v/>
      </c>
      <c r="Y44" s="235" t="str">
        <f>IF(Y43="","",VLOOKUP(Y43,'参考様式１（勤務表_シフト記号表）'!$C$6:$L$47,10,FALSE))</f>
        <v/>
      </c>
      <c r="Z44" s="235" t="str">
        <f>IF(Z43="","",VLOOKUP(Z43,'参考様式１（勤務表_シフト記号表）'!$C$6:$L$47,10,FALSE))</f>
        <v/>
      </c>
      <c r="AA44" s="235" t="str">
        <f>IF(AA43="","",VLOOKUP(AA43,'参考様式１（勤務表_シフト記号表）'!$C$6:$L$47,10,FALSE))</f>
        <v/>
      </c>
      <c r="AB44" s="235" t="str">
        <f>IF(AB43="","",VLOOKUP(AB43,'参考様式１（勤務表_シフト記号表）'!$C$6:$L$47,10,FALSE))</f>
        <v/>
      </c>
      <c r="AC44" s="236" t="str">
        <f>IF(AC43="","",VLOOKUP(AC43,'参考様式１（勤務表_シフト記号表）'!$C$6:$L$47,10,FALSE))</f>
        <v/>
      </c>
      <c r="AD44" s="234" t="str">
        <f>IF(AD43="","",VLOOKUP(AD43,'参考様式１（勤務表_シフト記号表）'!$C$6:$L$47,10,FALSE))</f>
        <v/>
      </c>
      <c r="AE44" s="235" t="str">
        <f>IF(AE43="","",VLOOKUP(AE43,'参考様式１（勤務表_シフト記号表）'!$C$6:$L$47,10,FALSE))</f>
        <v/>
      </c>
      <c r="AF44" s="235" t="str">
        <f>IF(AF43="","",VLOOKUP(AF43,'参考様式１（勤務表_シフト記号表）'!$C$6:$L$47,10,FALSE))</f>
        <v/>
      </c>
      <c r="AG44" s="235" t="str">
        <f>IF(AG43="","",VLOOKUP(AG43,'参考様式１（勤務表_シフト記号表）'!$C$6:$L$47,10,FALSE))</f>
        <v/>
      </c>
      <c r="AH44" s="235" t="str">
        <f>IF(AH43="","",VLOOKUP(AH43,'参考様式１（勤務表_シフト記号表）'!$C$6:$L$47,10,FALSE))</f>
        <v/>
      </c>
      <c r="AI44" s="235" t="str">
        <f>IF(AI43="","",VLOOKUP(AI43,'参考様式１（勤務表_シフト記号表）'!$C$6:$L$47,10,FALSE))</f>
        <v/>
      </c>
      <c r="AJ44" s="236" t="str">
        <f>IF(AJ43="","",VLOOKUP(AJ43,'参考様式１（勤務表_シフト記号表）'!$C$6:$L$47,10,FALSE))</f>
        <v/>
      </c>
      <c r="AK44" s="234" t="str">
        <f>IF(AK43="","",VLOOKUP(AK43,'参考様式１（勤務表_シフト記号表）'!$C$6:$L$47,10,FALSE))</f>
        <v/>
      </c>
      <c r="AL44" s="235" t="str">
        <f>IF(AL43="","",VLOOKUP(AL43,'参考様式１（勤務表_シフト記号表）'!$C$6:$L$47,10,FALSE))</f>
        <v/>
      </c>
      <c r="AM44" s="235" t="str">
        <f>IF(AM43="","",VLOOKUP(AM43,'参考様式１（勤務表_シフト記号表）'!$C$6:$L$47,10,FALSE))</f>
        <v/>
      </c>
      <c r="AN44" s="235" t="str">
        <f>IF(AN43="","",VLOOKUP(AN43,'参考様式１（勤務表_シフト記号表）'!$C$6:$L$47,10,FALSE))</f>
        <v/>
      </c>
      <c r="AO44" s="235" t="str">
        <f>IF(AO43="","",VLOOKUP(AO43,'参考様式１（勤務表_シフト記号表）'!$C$6:$L$47,10,FALSE))</f>
        <v/>
      </c>
      <c r="AP44" s="235" t="str">
        <f>IF(AP43="","",VLOOKUP(AP43,'参考様式１（勤務表_シフト記号表）'!$C$6:$L$47,10,FALSE))</f>
        <v/>
      </c>
      <c r="AQ44" s="236" t="str">
        <f>IF(AQ43="","",VLOOKUP(AQ43,'参考様式１（勤務表_シフト記号表）'!$C$6:$L$47,10,FALSE))</f>
        <v/>
      </c>
      <c r="AR44" s="234" t="str">
        <f>IF(AR43="","",VLOOKUP(AR43,'参考様式１（勤務表_シフト記号表）'!$C$6:$L$47,10,FALSE))</f>
        <v/>
      </c>
      <c r="AS44" s="235" t="str">
        <f>IF(AS43="","",VLOOKUP(AS43,'参考様式１（勤務表_シフト記号表）'!$C$6:$L$47,10,FALSE))</f>
        <v/>
      </c>
      <c r="AT44" s="235" t="str">
        <f>IF(AT43="","",VLOOKUP(AT43,'参考様式１（勤務表_シフト記号表）'!$C$6:$L$47,10,FALSE))</f>
        <v/>
      </c>
      <c r="AU44" s="235" t="str">
        <f>IF(AU43="","",VLOOKUP(AU43,'参考様式１（勤務表_シフト記号表）'!$C$6:$L$47,10,FALSE))</f>
        <v/>
      </c>
      <c r="AV44" s="235" t="str">
        <f>IF(AV43="","",VLOOKUP(AV43,'参考様式１（勤務表_シフト記号表）'!$C$6:$L$47,10,FALSE))</f>
        <v/>
      </c>
      <c r="AW44" s="235" t="str">
        <f>IF(AW43="","",VLOOKUP(AW43,'参考様式１（勤務表_シフト記号表）'!$C$6:$L$47,10,FALSE))</f>
        <v/>
      </c>
      <c r="AX44" s="236" t="str">
        <f>IF(AX43="","",VLOOKUP(AX43,'参考様式１（勤務表_シフト記号表）'!$C$6:$L$47,10,FALSE))</f>
        <v/>
      </c>
      <c r="AY44" s="234" t="str">
        <f>IF(AY43="","",VLOOKUP(AY43,'参考様式１（勤務表_シフト記号表）'!$C$6:$L$47,10,FALSE))</f>
        <v/>
      </c>
      <c r="AZ44" s="235" t="str">
        <f>IF(AZ43="","",VLOOKUP(AZ43,'参考様式１（勤務表_シフト記号表）'!$C$6:$L$47,10,FALSE))</f>
        <v/>
      </c>
      <c r="BA44" s="235" t="str">
        <f>IF(BA43="","",VLOOKUP(BA43,'参考様式１（勤務表_シフト記号表）'!$C$6:$L$47,10,FALSE))</f>
        <v/>
      </c>
      <c r="BB44" s="1040">
        <f>IF($BE$3="４週",SUM(W44:AX44),IF($BE$3="暦月",SUM(W44:BA44),""))</f>
        <v>0</v>
      </c>
      <c r="BC44" s="1041"/>
      <c r="BD44" s="1042">
        <f>IF($BE$3="４週",BB44/4,IF($BE$3="暦月",(BB44/($BE$8/7)),""))</f>
        <v>0</v>
      </c>
      <c r="BE44" s="1041"/>
      <c r="BF44" s="1037"/>
      <c r="BG44" s="1038"/>
      <c r="BH44" s="1038"/>
      <c r="BI44" s="1038"/>
      <c r="BJ44" s="1039"/>
    </row>
    <row r="45" spans="2:62" ht="20.25" customHeight="1" x14ac:dyDescent="0.45">
      <c r="B45" s="982">
        <f>B43+1</f>
        <v>15</v>
      </c>
      <c r="C45" s="1043"/>
      <c r="D45" s="973"/>
      <c r="E45" s="229"/>
      <c r="F45" s="230"/>
      <c r="G45" s="229"/>
      <c r="H45" s="230"/>
      <c r="I45" s="1044"/>
      <c r="J45" s="1045"/>
      <c r="K45" s="971"/>
      <c r="L45" s="972"/>
      <c r="M45" s="972"/>
      <c r="N45" s="973"/>
      <c r="O45" s="977"/>
      <c r="P45" s="978"/>
      <c r="Q45" s="978"/>
      <c r="R45" s="978"/>
      <c r="S45" s="979"/>
      <c r="T45" s="249" t="s">
        <v>447</v>
      </c>
      <c r="V45" s="250"/>
      <c r="W45" s="242"/>
      <c r="X45" s="243"/>
      <c r="Y45" s="243"/>
      <c r="Z45" s="243"/>
      <c r="AA45" s="243"/>
      <c r="AB45" s="243"/>
      <c r="AC45" s="244"/>
      <c r="AD45" s="242"/>
      <c r="AE45" s="243"/>
      <c r="AF45" s="243"/>
      <c r="AG45" s="243"/>
      <c r="AH45" s="243"/>
      <c r="AI45" s="243"/>
      <c r="AJ45" s="244"/>
      <c r="AK45" s="242"/>
      <c r="AL45" s="243"/>
      <c r="AM45" s="243"/>
      <c r="AN45" s="243"/>
      <c r="AO45" s="243"/>
      <c r="AP45" s="243"/>
      <c r="AQ45" s="244"/>
      <c r="AR45" s="242"/>
      <c r="AS45" s="243"/>
      <c r="AT45" s="243"/>
      <c r="AU45" s="243"/>
      <c r="AV45" s="243"/>
      <c r="AW45" s="243"/>
      <c r="AX45" s="244"/>
      <c r="AY45" s="242"/>
      <c r="AZ45" s="243"/>
      <c r="BA45" s="245"/>
      <c r="BB45" s="980"/>
      <c r="BC45" s="981"/>
      <c r="BD45" s="1032"/>
      <c r="BE45" s="1033"/>
      <c r="BF45" s="1034"/>
      <c r="BG45" s="1035"/>
      <c r="BH45" s="1035"/>
      <c r="BI45" s="1035"/>
      <c r="BJ45" s="1036"/>
    </row>
    <row r="46" spans="2:62" ht="20.25" customHeight="1" x14ac:dyDescent="0.45">
      <c r="B46" s="983"/>
      <c r="C46" s="986"/>
      <c r="D46" s="976"/>
      <c r="E46" s="229"/>
      <c r="F46" s="230">
        <f>C45</f>
        <v>0</v>
      </c>
      <c r="G46" s="229"/>
      <c r="H46" s="230">
        <f>I45</f>
        <v>0</v>
      </c>
      <c r="I46" s="989"/>
      <c r="J46" s="990"/>
      <c r="K46" s="974"/>
      <c r="L46" s="975"/>
      <c r="M46" s="975"/>
      <c r="N46" s="976"/>
      <c r="O46" s="977"/>
      <c r="P46" s="978"/>
      <c r="Q46" s="978"/>
      <c r="R46" s="978"/>
      <c r="S46" s="979"/>
      <c r="T46" s="246" t="s">
        <v>448</v>
      </c>
      <c r="U46" s="247"/>
      <c r="V46" s="248"/>
      <c r="W46" s="234" t="str">
        <f>IF(W45="","",VLOOKUP(W45,'参考様式１（勤務表_シフト記号表）'!$C$6:$L$47,10,FALSE))</f>
        <v/>
      </c>
      <c r="X46" s="235" t="str">
        <f>IF(X45="","",VLOOKUP(X45,'参考様式１（勤務表_シフト記号表）'!$C$6:$L$47,10,FALSE))</f>
        <v/>
      </c>
      <c r="Y46" s="235" t="str">
        <f>IF(Y45="","",VLOOKUP(Y45,'参考様式１（勤務表_シフト記号表）'!$C$6:$L$47,10,FALSE))</f>
        <v/>
      </c>
      <c r="Z46" s="235" t="str">
        <f>IF(Z45="","",VLOOKUP(Z45,'参考様式１（勤務表_シフト記号表）'!$C$6:$L$47,10,FALSE))</f>
        <v/>
      </c>
      <c r="AA46" s="235" t="str">
        <f>IF(AA45="","",VLOOKUP(AA45,'参考様式１（勤務表_シフト記号表）'!$C$6:$L$47,10,FALSE))</f>
        <v/>
      </c>
      <c r="AB46" s="235" t="str">
        <f>IF(AB45="","",VLOOKUP(AB45,'参考様式１（勤務表_シフト記号表）'!$C$6:$L$47,10,FALSE))</f>
        <v/>
      </c>
      <c r="AC46" s="236" t="str">
        <f>IF(AC45="","",VLOOKUP(AC45,'参考様式１（勤務表_シフト記号表）'!$C$6:$L$47,10,FALSE))</f>
        <v/>
      </c>
      <c r="AD46" s="234" t="str">
        <f>IF(AD45="","",VLOOKUP(AD45,'参考様式１（勤務表_シフト記号表）'!$C$6:$L$47,10,FALSE))</f>
        <v/>
      </c>
      <c r="AE46" s="235" t="str">
        <f>IF(AE45="","",VLOOKUP(AE45,'参考様式１（勤務表_シフト記号表）'!$C$6:$L$47,10,FALSE))</f>
        <v/>
      </c>
      <c r="AF46" s="235" t="str">
        <f>IF(AF45="","",VLOOKUP(AF45,'参考様式１（勤務表_シフト記号表）'!$C$6:$L$47,10,FALSE))</f>
        <v/>
      </c>
      <c r="AG46" s="235" t="str">
        <f>IF(AG45="","",VLOOKUP(AG45,'参考様式１（勤務表_シフト記号表）'!$C$6:$L$47,10,FALSE))</f>
        <v/>
      </c>
      <c r="AH46" s="235" t="str">
        <f>IF(AH45="","",VLOOKUP(AH45,'参考様式１（勤務表_シフト記号表）'!$C$6:$L$47,10,FALSE))</f>
        <v/>
      </c>
      <c r="AI46" s="235" t="str">
        <f>IF(AI45="","",VLOOKUP(AI45,'参考様式１（勤務表_シフト記号表）'!$C$6:$L$47,10,FALSE))</f>
        <v/>
      </c>
      <c r="AJ46" s="236" t="str">
        <f>IF(AJ45="","",VLOOKUP(AJ45,'参考様式１（勤務表_シフト記号表）'!$C$6:$L$47,10,FALSE))</f>
        <v/>
      </c>
      <c r="AK46" s="234" t="str">
        <f>IF(AK45="","",VLOOKUP(AK45,'参考様式１（勤務表_シフト記号表）'!$C$6:$L$47,10,FALSE))</f>
        <v/>
      </c>
      <c r="AL46" s="235" t="str">
        <f>IF(AL45="","",VLOOKUP(AL45,'参考様式１（勤務表_シフト記号表）'!$C$6:$L$47,10,FALSE))</f>
        <v/>
      </c>
      <c r="AM46" s="235" t="str">
        <f>IF(AM45="","",VLOOKUP(AM45,'参考様式１（勤務表_シフト記号表）'!$C$6:$L$47,10,FALSE))</f>
        <v/>
      </c>
      <c r="AN46" s="235" t="str">
        <f>IF(AN45="","",VLOOKUP(AN45,'参考様式１（勤務表_シフト記号表）'!$C$6:$L$47,10,FALSE))</f>
        <v/>
      </c>
      <c r="AO46" s="235" t="str">
        <f>IF(AO45="","",VLOOKUP(AO45,'参考様式１（勤務表_シフト記号表）'!$C$6:$L$47,10,FALSE))</f>
        <v/>
      </c>
      <c r="AP46" s="235" t="str">
        <f>IF(AP45="","",VLOOKUP(AP45,'参考様式１（勤務表_シフト記号表）'!$C$6:$L$47,10,FALSE))</f>
        <v/>
      </c>
      <c r="AQ46" s="236" t="str">
        <f>IF(AQ45="","",VLOOKUP(AQ45,'参考様式１（勤務表_シフト記号表）'!$C$6:$L$47,10,FALSE))</f>
        <v/>
      </c>
      <c r="AR46" s="234" t="str">
        <f>IF(AR45="","",VLOOKUP(AR45,'参考様式１（勤務表_シフト記号表）'!$C$6:$L$47,10,FALSE))</f>
        <v/>
      </c>
      <c r="AS46" s="235" t="str">
        <f>IF(AS45="","",VLOOKUP(AS45,'参考様式１（勤務表_シフト記号表）'!$C$6:$L$47,10,FALSE))</f>
        <v/>
      </c>
      <c r="AT46" s="235" t="str">
        <f>IF(AT45="","",VLOOKUP(AT45,'参考様式１（勤務表_シフト記号表）'!$C$6:$L$47,10,FALSE))</f>
        <v/>
      </c>
      <c r="AU46" s="235" t="str">
        <f>IF(AU45="","",VLOOKUP(AU45,'参考様式１（勤務表_シフト記号表）'!$C$6:$L$47,10,FALSE))</f>
        <v/>
      </c>
      <c r="AV46" s="235" t="str">
        <f>IF(AV45="","",VLOOKUP(AV45,'参考様式１（勤務表_シフト記号表）'!$C$6:$L$47,10,FALSE))</f>
        <v/>
      </c>
      <c r="AW46" s="235" t="str">
        <f>IF(AW45="","",VLOOKUP(AW45,'参考様式１（勤務表_シフト記号表）'!$C$6:$L$47,10,FALSE))</f>
        <v/>
      </c>
      <c r="AX46" s="236" t="str">
        <f>IF(AX45="","",VLOOKUP(AX45,'参考様式１（勤務表_シフト記号表）'!$C$6:$L$47,10,FALSE))</f>
        <v/>
      </c>
      <c r="AY46" s="234" t="str">
        <f>IF(AY45="","",VLOOKUP(AY45,'参考様式１（勤務表_シフト記号表）'!$C$6:$L$47,10,FALSE))</f>
        <v/>
      </c>
      <c r="AZ46" s="235" t="str">
        <f>IF(AZ45="","",VLOOKUP(AZ45,'参考様式１（勤務表_シフト記号表）'!$C$6:$L$47,10,FALSE))</f>
        <v/>
      </c>
      <c r="BA46" s="235" t="str">
        <f>IF(BA45="","",VLOOKUP(BA45,'参考様式１（勤務表_シフト記号表）'!$C$6:$L$47,10,FALSE))</f>
        <v/>
      </c>
      <c r="BB46" s="1040">
        <f>IF($BE$3="４週",SUM(W46:AX46),IF($BE$3="暦月",SUM(W46:BA46),""))</f>
        <v>0</v>
      </c>
      <c r="BC46" s="1041"/>
      <c r="BD46" s="1042">
        <f>IF($BE$3="４週",BB46/4,IF($BE$3="暦月",(BB46/($BE$8/7)),""))</f>
        <v>0</v>
      </c>
      <c r="BE46" s="1041"/>
      <c r="BF46" s="1037"/>
      <c r="BG46" s="1038"/>
      <c r="BH46" s="1038"/>
      <c r="BI46" s="1038"/>
      <c r="BJ46" s="1039"/>
    </row>
    <row r="47" spans="2:62" ht="20.25" customHeight="1" x14ac:dyDescent="0.45">
      <c r="B47" s="982">
        <f>B45+1</f>
        <v>16</v>
      </c>
      <c r="C47" s="1043"/>
      <c r="D47" s="973"/>
      <c r="E47" s="229"/>
      <c r="F47" s="230"/>
      <c r="G47" s="229"/>
      <c r="H47" s="230"/>
      <c r="I47" s="1044"/>
      <c r="J47" s="1045"/>
      <c r="K47" s="971"/>
      <c r="L47" s="972"/>
      <c r="M47" s="972"/>
      <c r="N47" s="973"/>
      <c r="O47" s="977"/>
      <c r="P47" s="978"/>
      <c r="Q47" s="978"/>
      <c r="R47" s="978"/>
      <c r="S47" s="979"/>
      <c r="T47" s="249" t="s">
        <v>447</v>
      </c>
      <c r="V47" s="250"/>
      <c r="W47" s="242"/>
      <c r="X47" s="243"/>
      <c r="Y47" s="243"/>
      <c r="Z47" s="243"/>
      <c r="AA47" s="243"/>
      <c r="AB47" s="243"/>
      <c r="AC47" s="244"/>
      <c r="AD47" s="242"/>
      <c r="AE47" s="243"/>
      <c r="AF47" s="243"/>
      <c r="AG47" s="243"/>
      <c r="AH47" s="243"/>
      <c r="AI47" s="243"/>
      <c r="AJ47" s="244"/>
      <c r="AK47" s="242"/>
      <c r="AL47" s="243"/>
      <c r="AM47" s="243"/>
      <c r="AN47" s="243"/>
      <c r="AO47" s="243"/>
      <c r="AP47" s="243"/>
      <c r="AQ47" s="244"/>
      <c r="AR47" s="242"/>
      <c r="AS47" s="243"/>
      <c r="AT47" s="243"/>
      <c r="AU47" s="243"/>
      <c r="AV47" s="243"/>
      <c r="AW47" s="243"/>
      <c r="AX47" s="244"/>
      <c r="AY47" s="242"/>
      <c r="AZ47" s="243"/>
      <c r="BA47" s="245"/>
      <c r="BB47" s="980"/>
      <c r="BC47" s="981"/>
      <c r="BD47" s="1032"/>
      <c r="BE47" s="1033"/>
      <c r="BF47" s="1034"/>
      <c r="BG47" s="1035"/>
      <c r="BH47" s="1035"/>
      <c r="BI47" s="1035"/>
      <c r="BJ47" s="1036"/>
    </row>
    <row r="48" spans="2:62" ht="20.25" customHeight="1" x14ac:dyDescent="0.45">
      <c r="B48" s="983"/>
      <c r="C48" s="986"/>
      <c r="D48" s="976"/>
      <c r="E48" s="229"/>
      <c r="F48" s="230">
        <f>C47</f>
        <v>0</v>
      </c>
      <c r="G48" s="229"/>
      <c r="H48" s="230">
        <f>I47</f>
        <v>0</v>
      </c>
      <c r="I48" s="989"/>
      <c r="J48" s="990"/>
      <c r="K48" s="974"/>
      <c r="L48" s="975"/>
      <c r="M48" s="975"/>
      <c r="N48" s="976"/>
      <c r="O48" s="977"/>
      <c r="P48" s="978"/>
      <c r="Q48" s="978"/>
      <c r="R48" s="978"/>
      <c r="S48" s="979"/>
      <c r="T48" s="246" t="s">
        <v>448</v>
      </c>
      <c r="U48" s="247"/>
      <c r="V48" s="248"/>
      <c r="W48" s="234" t="str">
        <f>IF(W47="","",VLOOKUP(W47,'参考様式１（勤務表_シフト記号表）'!$C$6:$L$47,10,FALSE))</f>
        <v/>
      </c>
      <c r="X48" s="235" t="str">
        <f>IF(X47="","",VLOOKUP(X47,'参考様式１（勤務表_シフト記号表）'!$C$6:$L$47,10,FALSE))</f>
        <v/>
      </c>
      <c r="Y48" s="235" t="str">
        <f>IF(Y47="","",VLOOKUP(Y47,'参考様式１（勤務表_シフト記号表）'!$C$6:$L$47,10,FALSE))</f>
        <v/>
      </c>
      <c r="Z48" s="235" t="str">
        <f>IF(Z47="","",VLOOKUP(Z47,'参考様式１（勤務表_シフト記号表）'!$C$6:$L$47,10,FALSE))</f>
        <v/>
      </c>
      <c r="AA48" s="235" t="str">
        <f>IF(AA47="","",VLOOKUP(AA47,'参考様式１（勤務表_シフト記号表）'!$C$6:$L$47,10,FALSE))</f>
        <v/>
      </c>
      <c r="AB48" s="235" t="str">
        <f>IF(AB47="","",VLOOKUP(AB47,'参考様式１（勤務表_シフト記号表）'!$C$6:$L$47,10,FALSE))</f>
        <v/>
      </c>
      <c r="AC48" s="236" t="str">
        <f>IF(AC47="","",VLOOKUP(AC47,'参考様式１（勤務表_シフト記号表）'!$C$6:$L$47,10,FALSE))</f>
        <v/>
      </c>
      <c r="AD48" s="234" t="str">
        <f>IF(AD47="","",VLOOKUP(AD47,'参考様式１（勤務表_シフト記号表）'!$C$6:$L$47,10,FALSE))</f>
        <v/>
      </c>
      <c r="AE48" s="235" t="str">
        <f>IF(AE47="","",VLOOKUP(AE47,'参考様式１（勤務表_シフト記号表）'!$C$6:$L$47,10,FALSE))</f>
        <v/>
      </c>
      <c r="AF48" s="235" t="str">
        <f>IF(AF47="","",VLOOKUP(AF47,'参考様式１（勤務表_シフト記号表）'!$C$6:$L$47,10,FALSE))</f>
        <v/>
      </c>
      <c r="AG48" s="235" t="str">
        <f>IF(AG47="","",VLOOKUP(AG47,'参考様式１（勤務表_シフト記号表）'!$C$6:$L$47,10,FALSE))</f>
        <v/>
      </c>
      <c r="AH48" s="235" t="str">
        <f>IF(AH47="","",VLOOKUP(AH47,'参考様式１（勤務表_シフト記号表）'!$C$6:$L$47,10,FALSE))</f>
        <v/>
      </c>
      <c r="AI48" s="235" t="str">
        <f>IF(AI47="","",VLOOKUP(AI47,'参考様式１（勤務表_シフト記号表）'!$C$6:$L$47,10,FALSE))</f>
        <v/>
      </c>
      <c r="AJ48" s="236" t="str">
        <f>IF(AJ47="","",VLOOKUP(AJ47,'参考様式１（勤務表_シフト記号表）'!$C$6:$L$47,10,FALSE))</f>
        <v/>
      </c>
      <c r="AK48" s="234" t="str">
        <f>IF(AK47="","",VLOOKUP(AK47,'参考様式１（勤務表_シフト記号表）'!$C$6:$L$47,10,FALSE))</f>
        <v/>
      </c>
      <c r="AL48" s="235" t="str">
        <f>IF(AL47="","",VLOOKUP(AL47,'参考様式１（勤務表_シフト記号表）'!$C$6:$L$47,10,FALSE))</f>
        <v/>
      </c>
      <c r="AM48" s="235" t="str">
        <f>IF(AM47="","",VLOOKUP(AM47,'参考様式１（勤務表_シフト記号表）'!$C$6:$L$47,10,FALSE))</f>
        <v/>
      </c>
      <c r="AN48" s="235" t="str">
        <f>IF(AN47="","",VLOOKUP(AN47,'参考様式１（勤務表_シフト記号表）'!$C$6:$L$47,10,FALSE))</f>
        <v/>
      </c>
      <c r="AO48" s="235" t="str">
        <f>IF(AO47="","",VLOOKUP(AO47,'参考様式１（勤務表_シフト記号表）'!$C$6:$L$47,10,FALSE))</f>
        <v/>
      </c>
      <c r="AP48" s="235" t="str">
        <f>IF(AP47="","",VLOOKUP(AP47,'参考様式１（勤務表_シフト記号表）'!$C$6:$L$47,10,FALSE))</f>
        <v/>
      </c>
      <c r="AQ48" s="236" t="str">
        <f>IF(AQ47="","",VLOOKUP(AQ47,'参考様式１（勤務表_シフト記号表）'!$C$6:$L$47,10,FALSE))</f>
        <v/>
      </c>
      <c r="AR48" s="234" t="str">
        <f>IF(AR47="","",VLOOKUP(AR47,'参考様式１（勤務表_シフト記号表）'!$C$6:$L$47,10,FALSE))</f>
        <v/>
      </c>
      <c r="AS48" s="235" t="str">
        <f>IF(AS47="","",VLOOKUP(AS47,'参考様式１（勤務表_シフト記号表）'!$C$6:$L$47,10,FALSE))</f>
        <v/>
      </c>
      <c r="AT48" s="235" t="str">
        <f>IF(AT47="","",VLOOKUP(AT47,'参考様式１（勤務表_シフト記号表）'!$C$6:$L$47,10,FALSE))</f>
        <v/>
      </c>
      <c r="AU48" s="235" t="str">
        <f>IF(AU47="","",VLOOKUP(AU47,'参考様式１（勤務表_シフト記号表）'!$C$6:$L$47,10,FALSE))</f>
        <v/>
      </c>
      <c r="AV48" s="235" t="str">
        <f>IF(AV47="","",VLOOKUP(AV47,'参考様式１（勤務表_シフト記号表）'!$C$6:$L$47,10,FALSE))</f>
        <v/>
      </c>
      <c r="AW48" s="235" t="str">
        <f>IF(AW47="","",VLOOKUP(AW47,'参考様式１（勤務表_シフト記号表）'!$C$6:$L$47,10,FALSE))</f>
        <v/>
      </c>
      <c r="AX48" s="236" t="str">
        <f>IF(AX47="","",VLOOKUP(AX47,'参考様式１（勤務表_シフト記号表）'!$C$6:$L$47,10,FALSE))</f>
        <v/>
      </c>
      <c r="AY48" s="234" t="str">
        <f>IF(AY47="","",VLOOKUP(AY47,'参考様式１（勤務表_シフト記号表）'!$C$6:$L$47,10,FALSE))</f>
        <v/>
      </c>
      <c r="AZ48" s="235" t="str">
        <f>IF(AZ47="","",VLOOKUP(AZ47,'参考様式１（勤務表_シフト記号表）'!$C$6:$L$47,10,FALSE))</f>
        <v/>
      </c>
      <c r="BA48" s="235" t="str">
        <f>IF(BA47="","",VLOOKUP(BA47,'参考様式１（勤務表_シフト記号表）'!$C$6:$L$47,10,FALSE))</f>
        <v/>
      </c>
      <c r="BB48" s="1040">
        <f>IF($BE$3="４週",SUM(W48:AX48),IF($BE$3="暦月",SUM(W48:BA48),""))</f>
        <v>0</v>
      </c>
      <c r="BC48" s="1041"/>
      <c r="BD48" s="1042">
        <f>IF($BE$3="４週",BB48/4,IF($BE$3="暦月",(BB48/($BE$8/7)),""))</f>
        <v>0</v>
      </c>
      <c r="BE48" s="1041"/>
      <c r="BF48" s="1037"/>
      <c r="BG48" s="1038"/>
      <c r="BH48" s="1038"/>
      <c r="BI48" s="1038"/>
      <c r="BJ48" s="1039"/>
    </row>
    <row r="49" spans="2:62" ht="20.25" customHeight="1" x14ac:dyDescent="0.45">
      <c r="B49" s="982">
        <f>B47+1</f>
        <v>17</v>
      </c>
      <c r="C49" s="1043"/>
      <c r="D49" s="973"/>
      <c r="E49" s="229"/>
      <c r="F49" s="230"/>
      <c r="G49" s="229"/>
      <c r="H49" s="230"/>
      <c r="I49" s="1044"/>
      <c r="J49" s="1045"/>
      <c r="K49" s="971"/>
      <c r="L49" s="972"/>
      <c r="M49" s="972"/>
      <c r="N49" s="973"/>
      <c r="O49" s="977"/>
      <c r="P49" s="978"/>
      <c r="Q49" s="978"/>
      <c r="R49" s="978"/>
      <c r="S49" s="979"/>
      <c r="T49" s="249" t="s">
        <v>447</v>
      </c>
      <c r="V49" s="250"/>
      <c r="W49" s="242"/>
      <c r="X49" s="243"/>
      <c r="Y49" s="243"/>
      <c r="Z49" s="243"/>
      <c r="AA49" s="243"/>
      <c r="AB49" s="243"/>
      <c r="AC49" s="244"/>
      <c r="AD49" s="242"/>
      <c r="AE49" s="243"/>
      <c r="AF49" s="243"/>
      <c r="AG49" s="243"/>
      <c r="AH49" s="243"/>
      <c r="AI49" s="243"/>
      <c r="AJ49" s="244"/>
      <c r="AK49" s="242"/>
      <c r="AL49" s="243"/>
      <c r="AM49" s="243"/>
      <c r="AN49" s="243"/>
      <c r="AO49" s="243"/>
      <c r="AP49" s="243"/>
      <c r="AQ49" s="244"/>
      <c r="AR49" s="242"/>
      <c r="AS49" s="243"/>
      <c r="AT49" s="243"/>
      <c r="AU49" s="243"/>
      <c r="AV49" s="243"/>
      <c r="AW49" s="243"/>
      <c r="AX49" s="244"/>
      <c r="AY49" s="242"/>
      <c r="AZ49" s="243"/>
      <c r="BA49" s="245"/>
      <c r="BB49" s="980"/>
      <c r="BC49" s="981"/>
      <c r="BD49" s="1032"/>
      <c r="BE49" s="1033"/>
      <c r="BF49" s="1034"/>
      <c r="BG49" s="1035"/>
      <c r="BH49" s="1035"/>
      <c r="BI49" s="1035"/>
      <c r="BJ49" s="1036"/>
    </row>
    <row r="50" spans="2:62" ht="20.25" customHeight="1" x14ac:dyDescent="0.45">
      <c r="B50" s="983"/>
      <c r="C50" s="986"/>
      <c r="D50" s="976"/>
      <c r="E50" s="229"/>
      <c r="F50" s="230">
        <f>C49</f>
        <v>0</v>
      </c>
      <c r="G50" s="229"/>
      <c r="H50" s="230">
        <f>I49</f>
        <v>0</v>
      </c>
      <c r="I50" s="989"/>
      <c r="J50" s="990"/>
      <c r="K50" s="974"/>
      <c r="L50" s="975"/>
      <c r="M50" s="975"/>
      <c r="N50" s="976"/>
      <c r="O50" s="977"/>
      <c r="P50" s="978"/>
      <c r="Q50" s="978"/>
      <c r="R50" s="978"/>
      <c r="S50" s="979"/>
      <c r="T50" s="246" t="s">
        <v>448</v>
      </c>
      <c r="U50" s="247"/>
      <c r="V50" s="248"/>
      <c r="W50" s="234" t="str">
        <f>IF(W49="","",VLOOKUP(W49,'参考様式１（勤務表_シフト記号表）'!$C$6:$L$47,10,FALSE))</f>
        <v/>
      </c>
      <c r="X50" s="235" t="str">
        <f>IF(X49="","",VLOOKUP(X49,'参考様式１（勤務表_シフト記号表）'!$C$6:$L$47,10,FALSE))</f>
        <v/>
      </c>
      <c r="Y50" s="235" t="str">
        <f>IF(Y49="","",VLOOKUP(Y49,'参考様式１（勤務表_シフト記号表）'!$C$6:$L$47,10,FALSE))</f>
        <v/>
      </c>
      <c r="Z50" s="235" t="str">
        <f>IF(Z49="","",VLOOKUP(Z49,'参考様式１（勤務表_シフト記号表）'!$C$6:$L$47,10,FALSE))</f>
        <v/>
      </c>
      <c r="AA50" s="235" t="str">
        <f>IF(AA49="","",VLOOKUP(AA49,'参考様式１（勤務表_シフト記号表）'!$C$6:$L$47,10,FALSE))</f>
        <v/>
      </c>
      <c r="AB50" s="235" t="str">
        <f>IF(AB49="","",VLOOKUP(AB49,'参考様式１（勤務表_シフト記号表）'!$C$6:$L$47,10,FALSE))</f>
        <v/>
      </c>
      <c r="AC50" s="236" t="str">
        <f>IF(AC49="","",VLOOKUP(AC49,'参考様式１（勤務表_シフト記号表）'!$C$6:$L$47,10,FALSE))</f>
        <v/>
      </c>
      <c r="AD50" s="234" t="str">
        <f>IF(AD49="","",VLOOKUP(AD49,'参考様式１（勤務表_シフト記号表）'!$C$6:$L$47,10,FALSE))</f>
        <v/>
      </c>
      <c r="AE50" s="235" t="str">
        <f>IF(AE49="","",VLOOKUP(AE49,'参考様式１（勤務表_シフト記号表）'!$C$6:$L$47,10,FALSE))</f>
        <v/>
      </c>
      <c r="AF50" s="235" t="str">
        <f>IF(AF49="","",VLOOKUP(AF49,'参考様式１（勤務表_シフト記号表）'!$C$6:$L$47,10,FALSE))</f>
        <v/>
      </c>
      <c r="AG50" s="235" t="str">
        <f>IF(AG49="","",VLOOKUP(AG49,'参考様式１（勤務表_シフト記号表）'!$C$6:$L$47,10,FALSE))</f>
        <v/>
      </c>
      <c r="AH50" s="235" t="str">
        <f>IF(AH49="","",VLOOKUP(AH49,'参考様式１（勤務表_シフト記号表）'!$C$6:$L$47,10,FALSE))</f>
        <v/>
      </c>
      <c r="AI50" s="235" t="str">
        <f>IF(AI49="","",VLOOKUP(AI49,'参考様式１（勤務表_シフト記号表）'!$C$6:$L$47,10,FALSE))</f>
        <v/>
      </c>
      <c r="AJ50" s="236" t="str">
        <f>IF(AJ49="","",VLOOKUP(AJ49,'参考様式１（勤務表_シフト記号表）'!$C$6:$L$47,10,FALSE))</f>
        <v/>
      </c>
      <c r="AK50" s="234" t="str">
        <f>IF(AK49="","",VLOOKUP(AK49,'参考様式１（勤務表_シフト記号表）'!$C$6:$L$47,10,FALSE))</f>
        <v/>
      </c>
      <c r="AL50" s="235" t="str">
        <f>IF(AL49="","",VLOOKUP(AL49,'参考様式１（勤務表_シフト記号表）'!$C$6:$L$47,10,FALSE))</f>
        <v/>
      </c>
      <c r="AM50" s="235" t="str">
        <f>IF(AM49="","",VLOOKUP(AM49,'参考様式１（勤務表_シフト記号表）'!$C$6:$L$47,10,FALSE))</f>
        <v/>
      </c>
      <c r="AN50" s="235" t="str">
        <f>IF(AN49="","",VLOOKUP(AN49,'参考様式１（勤務表_シフト記号表）'!$C$6:$L$47,10,FALSE))</f>
        <v/>
      </c>
      <c r="AO50" s="235" t="str">
        <f>IF(AO49="","",VLOOKUP(AO49,'参考様式１（勤務表_シフト記号表）'!$C$6:$L$47,10,FALSE))</f>
        <v/>
      </c>
      <c r="AP50" s="235" t="str">
        <f>IF(AP49="","",VLOOKUP(AP49,'参考様式１（勤務表_シフト記号表）'!$C$6:$L$47,10,FALSE))</f>
        <v/>
      </c>
      <c r="AQ50" s="236" t="str">
        <f>IF(AQ49="","",VLOOKUP(AQ49,'参考様式１（勤務表_シフト記号表）'!$C$6:$L$47,10,FALSE))</f>
        <v/>
      </c>
      <c r="AR50" s="234" t="str">
        <f>IF(AR49="","",VLOOKUP(AR49,'参考様式１（勤務表_シフト記号表）'!$C$6:$L$47,10,FALSE))</f>
        <v/>
      </c>
      <c r="AS50" s="235" t="str">
        <f>IF(AS49="","",VLOOKUP(AS49,'参考様式１（勤務表_シフト記号表）'!$C$6:$L$47,10,FALSE))</f>
        <v/>
      </c>
      <c r="AT50" s="235" t="str">
        <f>IF(AT49="","",VLOOKUP(AT49,'参考様式１（勤務表_シフト記号表）'!$C$6:$L$47,10,FALSE))</f>
        <v/>
      </c>
      <c r="AU50" s="235" t="str">
        <f>IF(AU49="","",VLOOKUP(AU49,'参考様式１（勤務表_シフト記号表）'!$C$6:$L$47,10,FALSE))</f>
        <v/>
      </c>
      <c r="AV50" s="235" t="str">
        <f>IF(AV49="","",VLOOKUP(AV49,'参考様式１（勤務表_シフト記号表）'!$C$6:$L$47,10,FALSE))</f>
        <v/>
      </c>
      <c r="AW50" s="235" t="str">
        <f>IF(AW49="","",VLOOKUP(AW49,'参考様式１（勤務表_シフト記号表）'!$C$6:$L$47,10,FALSE))</f>
        <v/>
      </c>
      <c r="AX50" s="236" t="str">
        <f>IF(AX49="","",VLOOKUP(AX49,'参考様式１（勤務表_シフト記号表）'!$C$6:$L$47,10,FALSE))</f>
        <v/>
      </c>
      <c r="AY50" s="234" t="str">
        <f>IF(AY49="","",VLOOKUP(AY49,'参考様式１（勤務表_シフト記号表）'!$C$6:$L$47,10,FALSE))</f>
        <v/>
      </c>
      <c r="AZ50" s="235" t="str">
        <f>IF(AZ49="","",VLOOKUP(AZ49,'参考様式１（勤務表_シフト記号表）'!$C$6:$L$47,10,FALSE))</f>
        <v/>
      </c>
      <c r="BA50" s="235" t="str">
        <f>IF(BA49="","",VLOOKUP(BA49,'参考様式１（勤務表_シフト記号表）'!$C$6:$L$47,10,FALSE))</f>
        <v/>
      </c>
      <c r="BB50" s="1040">
        <f>IF($BE$3="４週",SUM(W50:AX50),IF($BE$3="暦月",SUM(W50:BA50),""))</f>
        <v>0</v>
      </c>
      <c r="BC50" s="1041"/>
      <c r="BD50" s="1042">
        <f>IF($BE$3="４週",BB50/4,IF($BE$3="暦月",(BB50/($BE$8/7)),""))</f>
        <v>0</v>
      </c>
      <c r="BE50" s="1041"/>
      <c r="BF50" s="1037"/>
      <c r="BG50" s="1038"/>
      <c r="BH50" s="1038"/>
      <c r="BI50" s="1038"/>
      <c r="BJ50" s="1039"/>
    </row>
    <row r="51" spans="2:62" ht="20.25" customHeight="1" x14ac:dyDescent="0.45">
      <c r="B51" s="982">
        <f>B49+1</f>
        <v>18</v>
      </c>
      <c r="C51" s="1043"/>
      <c r="D51" s="973"/>
      <c r="E51" s="229"/>
      <c r="F51" s="230"/>
      <c r="G51" s="229"/>
      <c r="H51" s="230"/>
      <c r="I51" s="1044"/>
      <c r="J51" s="1045"/>
      <c r="K51" s="971"/>
      <c r="L51" s="972"/>
      <c r="M51" s="972"/>
      <c r="N51" s="973"/>
      <c r="O51" s="977"/>
      <c r="P51" s="978"/>
      <c r="Q51" s="978"/>
      <c r="R51" s="978"/>
      <c r="S51" s="979"/>
      <c r="T51" s="249" t="s">
        <v>447</v>
      </c>
      <c r="V51" s="250"/>
      <c r="W51" s="242"/>
      <c r="X51" s="243"/>
      <c r="Y51" s="243"/>
      <c r="Z51" s="243"/>
      <c r="AA51" s="243"/>
      <c r="AB51" s="243"/>
      <c r="AC51" s="244"/>
      <c r="AD51" s="242"/>
      <c r="AE51" s="243"/>
      <c r="AF51" s="243"/>
      <c r="AG51" s="243"/>
      <c r="AH51" s="243"/>
      <c r="AI51" s="243"/>
      <c r="AJ51" s="244"/>
      <c r="AK51" s="242"/>
      <c r="AL51" s="243"/>
      <c r="AM51" s="243"/>
      <c r="AN51" s="243"/>
      <c r="AO51" s="243"/>
      <c r="AP51" s="243"/>
      <c r="AQ51" s="244"/>
      <c r="AR51" s="242"/>
      <c r="AS51" s="243"/>
      <c r="AT51" s="243"/>
      <c r="AU51" s="243"/>
      <c r="AV51" s="243"/>
      <c r="AW51" s="243"/>
      <c r="AX51" s="244"/>
      <c r="AY51" s="242"/>
      <c r="AZ51" s="243"/>
      <c r="BA51" s="245"/>
      <c r="BB51" s="980"/>
      <c r="BC51" s="981"/>
      <c r="BD51" s="1032"/>
      <c r="BE51" s="1033"/>
      <c r="BF51" s="1034"/>
      <c r="BG51" s="1035"/>
      <c r="BH51" s="1035"/>
      <c r="BI51" s="1035"/>
      <c r="BJ51" s="1036"/>
    </row>
    <row r="52" spans="2:62" ht="20.25" customHeight="1" x14ac:dyDescent="0.45">
      <c r="B52" s="983"/>
      <c r="C52" s="986"/>
      <c r="D52" s="976"/>
      <c r="E52" s="229"/>
      <c r="F52" s="230">
        <f>C51</f>
        <v>0</v>
      </c>
      <c r="G52" s="229"/>
      <c r="H52" s="230">
        <f>I51</f>
        <v>0</v>
      </c>
      <c r="I52" s="989"/>
      <c r="J52" s="990"/>
      <c r="K52" s="974"/>
      <c r="L52" s="975"/>
      <c r="M52" s="975"/>
      <c r="N52" s="976"/>
      <c r="O52" s="977"/>
      <c r="P52" s="978"/>
      <c r="Q52" s="978"/>
      <c r="R52" s="978"/>
      <c r="S52" s="979"/>
      <c r="T52" s="246" t="s">
        <v>448</v>
      </c>
      <c r="U52" s="247"/>
      <c r="V52" s="248"/>
      <c r="W52" s="234" t="str">
        <f>IF(W51="","",VLOOKUP(W51,'参考様式１（勤務表_シフト記号表）'!$C$6:$L$47,10,FALSE))</f>
        <v/>
      </c>
      <c r="X52" s="235" t="str">
        <f>IF(X51="","",VLOOKUP(X51,'参考様式１（勤務表_シフト記号表）'!$C$6:$L$47,10,FALSE))</f>
        <v/>
      </c>
      <c r="Y52" s="235" t="str">
        <f>IF(Y51="","",VLOOKUP(Y51,'参考様式１（勤務表_シフト記号表）'!$C$6:$L$47,10,FALSE))</f>
        <v/>
      </c>
      <c r="Z52" s="235" t="str">
        <f>IF(Z51="","",VLOOKUP(Z51,'参考様式１（勤務表_シフト記号表）'!$C$6:$L$47,10,FALSE))</f>
        <v/>
      </c>
      <c r="AA52" s="235" t="str">
        <f>IF(AA51="","",VLOOKUP(AA51,'参考様式１（勤務表_シフト記号表）'!$C$6:$L$47,10,FALSE))</f>
        <v/>
      </c>
      <c r="AB52" s="235" t="str">
        <f>IF(AB51="","",VLOOKUP(AB51,'参考様式１（勤務表_シフト記号表）'!$C$6:$L$47,10,FALSE))</f>
        <v/>
      </c>
      <c r="AC52" s="236" t="str">
        <f>IF(AC51="","",VLOOKUP(AC51,'参考様式１（勤務表_シフト記号表）'!$C$6:$L$47,10,FALSE))</f>
        <v/>
      </c>
      <c r="AD52" s="234" t="str">
        <f>IF(AD51="","",VLOOKUP(AD51,'参考様式１（勤務表_シフト記号表）'!$C$6:$L$47,10,FALSE))</f>
        <v/>
      </c>
      <c r="AE52" s="235" t="str">
        <f>IF(AE51="","",VLOOKUP(AE51,'参考様式１（勤務表_シフト記号表）'!$C$6:$L$47,10,FALSE))</f>
        <v/>
      </c>
      <c r="AF52" s="235" t="str">
        <f>IF(AF51="","",VLOOKUP(AF51,'参考様式１（勤務表_シフト記号表）'!$C$6:$L$47,10,FALSE))</f>
        <v/>
      </c>
      <c r="AG52" s="235" t="str">
        <f>IF(AG51="","",VLOOKUP(AG51,'参考様式１（勤務表_シフト記号表）'!$C$6:$L$47,10,FALSE))</f>
        <v/>
      </c>
      <c r="AH52" s="235" t="str">
        <f>IF(AH51="","",VLOOKUP(AH51,'参考様式１（勤務表_シフト記号表）'!$C$6:$L$47,10,FALSE))</f>
        <v/>
      </c>
      <c r="AI52" s="235" t="str">
        <f>IF(AI51="","",VLOOKUP(AI51,'参考様式１（勤務表_シフト記号表）'!$C$6:$L$47,10,FALSE))</f>
        <v/>
      </c>
      <c r="AJ52" s="236" t="str">
        <f>IF(AJ51="","",VLOOKUP(AJ51,'参考様式１（勤務表_シフト記号表）'!$C$6:$L$47,10,FALSE))</f>
        <v/>
      </c>
      <c r="AK52" s="234" t="str">
        <f>IF(AK51="","",VLOOKUP(AK51,'参考様式１（勤務表_シフト記号表）'!$C$6:$L$47,10,FALSE))</f>
        <v/>
      </c>
      <c r="AL52" s="235" t="str">
        <f>IF(AL51="","",VLOOKUP(AL51,'参考様式１（勤務表_シフト記号表）'!$C$6:$L$47,10,FALSE))</f>
        <v/>
      </c>
      <c r="AM52" s="235" t="str">
        <f>IF(AM51="","",VLOOKUP(AM51,'参考様式１（勤務表_シフト記号表）'!$C$6:$L$47,10,FALSE))</f>
        <v/>
      </c>
      <c r="AN52" s="235" t="str">
        <f>IF(AN51="","",VLOOKUP(AN51,'参考様式１（勤務表_シフト記号表）'!$C$6:$L$47,10,FALSE))</f>
        <v/>
      </c>
      <c r="AO52" s="235" t="str">
        <f>IF(AO51="","",VLOOKUP(AO51,'参考様式１（勤務表_シフト記号表）'!$C$6:$L$47,10,FALSE))</f>
        <v/>
      </c>
      <c r="AP52" s="235" t="str">
        <f>IF(AP51="","",VLOOKUP(AP51,'参考様式１（勤務表_シフト記号表）'!$C$6:$L$47,10,FALSE))</f>
        <v/>
      </c>
      <c r="AQ52" s="236" t="str">
        <f>IF(AQ51="","",VLOOKUP(AQ51,'参考様式１（勤務表_シフト記号表）'!$C$6:$L$47,10,FALSE))</f>
        <v/>
      </c>
      <c r="AR52" s="234" t="str">
        <f>IF(AR51="","",VLOOKUP(AR51,'参考様式１（勤務表_シフト記号表）'!$C$6:$L$47,10,FALSE))</f>
        <v/>
      </c>
      <c r="AS52" s="235" t="str">
        <f>IF(AS51="","",VLOOKUP(AS51,'参考様式１（勤務表_シフト記号表）'!$C$6:$L$47,10,FALSE))</f>
        <v/>
      </c>
      <c r="AT52" s="235" t="str">
        <f>IF(AT51="","",VLOOKUP(AT51,'参考様式１（勤務表_シフト記号表）'!$C$6:$L$47,10,FALSE))</f>
        <v/>
      </c>
      <c r="AU52" s="235" t="str">
        <f>IF(AU51="","",VLOOKUP(AU51,'参考様式１（勤務表_シフト記号表）'!$C$6:$L$47,10,FALSE))</f>
        <v/>
      </c>
      <c r="AV52" s="235" t="str">
        <f>IF(AV51="","",VLOOKUP(AV51,'参考様式１（勤務表_シフト記号表）'!$C$6:$L$47,10,FALSE))</f>
        <v/>
      </c>
      <c r="AW52" s="235" t="str">
        <f>IF(AW51="","",VLOOKUP(AW51,'参考様式１（勤務表_シフト記号表）'!$C$6:$L$47,10,FALSE))</f>
        <v/>
      </c>
      <c r="AX52" s="236" t="str">
        <f>IF(AX51="","",VLOOKUP(AX51,'参考様式１（勤務表_シフト記号表）'!$C$6:$L$47,10,FALSE))</f>
        <v/>
      </c>
      <c r="AY52" s="234" t="str">
        <f>IF(AY51="","",VLOOKUP(AY51,'参考様式１（勤務表_シフト記号表）'!$C$6:$L$47,10,FALSE))</f>
        <v/>
      </c>
      <c r="AZ52" s="235" t="str">
        <f>IF(AZ51="","",VLOOKUP(AZ51,'参考様式１（勤務表_シフト記号表）'!$C$6:$L$47,10,FALSE))</f>
        <v/>
      </c>
      <c r="BA52" s="235" t="str">
        <f>IF(BA51="","",VLOOKUP(BA51,'参考様式１（勤務表_シフト記号表）'!$C$6:$L$47,10,FALSE))</f>
        <v/>
      </c>
      <c r="BB52" s="1040">
        <f>IF($BE$3="４週",SUM(W52:AX52),IF($BE$3="暦月",SUM(W52:BA52),""))</f>
        <v>0</v>
      </c>
      <c r="BC52" s="1041"/>
      <c r="BD52" s="1042">
        <f>IF($BE$3="４週",BB52/4,IF($BE$3="暦月",(BB52/($BE$8/7)),""))</f>
        <v>0</v>
      </c>
      <c r="BE52" s="1041"/>
      <c r="BF52" s="1037"/>
      <c r="BG52" s="1038"/>
      <c r="BH52" s="1038"/>
      <c r="BI52" s="1038"/>
      <c r="BJ52" s="1039"/>
    </row>
    <row r="53" spans="2:62" ht="20.25" customHeight="1" x14ac:dyDescent="0.45">
      <c r="B53" s="982">
        <f>B51+1</f>
        <v>19</v>
      </c>
      <c r="C53" s="1043"/>
      <c r="D53" s="973"/>
      <c r="E53" s="237"/>
      <c r="F53" s="238"/>
      <c r="G53" s="237"/>
      <c r="H53" s="238"/>
      <c r="I53" s="1044"/>
      <c r="J53" s="1045"/>
      <c r="K53" s="971"/>
      <c r="L53" s="972"/>
      <c r="M53" s="972"/>
      <c r="N53" s="973"/>
      <c r="O53" s="977"/>
      <c r="P53" s="978"/>
      <c r="Q53" s="978"/>
      <c r="R53" s="978"/>
      <c r="S53" s="979"/>
      <c r="T53" s="239" t="s">
        <v>447</v>
      </c>
      <c r="U53" s="240"/>
      <c r="V53" s="241"/>
      <c r="W53" s="242"/>
      <c r="X53" s="243"/>
      <c r="Y53" s="243"/>
      <c r="Z53" s="243"/>
      <c r="AA53" s="243"/>
      <c r="AB53" s="243"/>
      <c r="AC53" s="244"/>
      <c r="AD53" s="242"/>
      <c r="AE53" s="243"/>
      <c r="AF53" s="243"/>
      <c r="AG53" s="243"/>
      <c r="AH53" s="243"/>
      <c r="AI53" s="243"/>
      <c r="AJ53" s="244"/>
      <c r="AK53" s="242"/>
      <c r="AL53" s="243"/>
      <c r="AM53" s="243"/>
      <c r="AN53" s="243"/>
      <c r="AO53" s="243"/>
      <c r="AP53" s="243"/>
      <c r="AQ53" s="244"/>
      <c r="AR53" s="242"/>
      <c r="AS53" s="243"/>
      <c r="AT53" s="243"/>
      <c r="AU53" s="243"/>
      <c r="AV53" s="243"/>
      <c r="AW53" s="243"/>
      <c r="AX53" s="244"/>
      <c r="AY53" s="242"/>
      <c r="AZ53" s="243"/>
      <c r="BA53" s="245"/>
      <c r="BB53" s="980"/>
      <c r="BC53" s="981"/>
      <c r="BD53" s="1032"/>
      <c r="BE53" s="1033"/>
      <c r="BF53" s="1034"/>
      <c r="BG53" s="1035"/>
      <c r="BH53" s="1035"/>
      <c r="BI53" s="1035"/>
      <c r="BJ53" s="1036"/>
    </row>
    <row r="54" spans="2:62" ht="20.25" customHeight="1" x14ac:dyDescent="0.45">
      <c r="B54" s="983"/>
      <c r="C54" s="986"/>
      <c r="D54" s="976"/>
      <c r="E54" s="229"/>
      <c r="F54" s="230">
        <f>C53</f>
        <v>0</v>
      </c>
      <c r="G54" s="229"/>
      <c r="H54" s="230">
        <f>I53</f>
        <v>0</v>
      </c>
      <c r="I54" s="989"/>
      <c r="J54" s="990"/>
      <c r="K54" s="974"/>
      <c r="L54" s="975"/>
      <c r="M54" s="975"/>
      <c r="N54" s="976"/>
      <c r="O54" s="977"/>
      <c r="P54" s="978"/>
      <c r="Q54" s="978"/>
      <c r="R54" s="978"/>
      <c r="S54" s="979"/>
      <c r="T54" s="246" t="s">
        <v>448</v>
      </c>
      <c r="U54" s="232"/>
      <c r="V54" s="233"/>
      <c r="W54" s="234" t="str">
        <f>IF(W53="","",VLOOKUP(W53,'参考様式１（勤務表_シフト記号表）'!$C$6:$L$47,10,FALSE))</f>
        <v/>
      </c>
      <c r="X54" s="235" t="str">
        <f>IF(X53="","",VLOOKUP(X53,'参考様式１（勤務表_シフト記号表）'!$C$6:$L$47,10,FALSE))</f>
        <v/>
      </c>
      <c r="Y54" s="235" t="str">
        <f>IF(Y53="","",VLOOKUP(Y53,'参考様式１（勤務表_シフト記号表）'!$C$6:$L$47,10,FALSE))</f>
        <v/>
      </c>
      <c r="Z54" s="235" t="str">
        <f>IF(Z53="","",VLOOKUP(Z53,'参考様式１（勤務表_シフト記号表）'!$C$6:$L$47,10,FALSE))</f>
        <v/>
      </c>
      <c r="AA54" s="235" t="str">
        <f>IF(AA53="","",VLOOKUP(AA53,'参考様式１（勤務表_シフト記号表）'!$C$6:$L$47,10,FALSE))</f>
        <v/>
      </c>
      <c r="AB54" s="235" t="str">
        <f>IF(AB53="","",VLOOKUP(AB53,'参考様式１（勤務表_シフト記号表）'!$C$6:$L$47,10,FALSE))</f>
        <v/>
      </c>
      <c r="AC54" s="236" t="str">
        <f>IF(AC53="","",VLOOKUP(AC53,'参考様式１（勤務表_シフト記号表）'!$C$6:$L$47,10,FALSE))</f>
        <v/>
      </c>
      <c r="AD54" s="234" t="str">
        <f>IF(AD53="","",VLOOKUP(AD53,'参考様式１（勤務表_シフト記号表）'!$C$6:$L$47,10,FALSE))</f>
        <v/>
      </c>
      <c r="AE54" s="235" t="str">
        <f>IF(AE53="","",VLOOKUP(AE53,'参考様式１（勤務表_シフト記号表）'!$C$6:$L$47,10,FALSE))</f>
        <v/>
      </c>
      <c r="AF54" s="235" t="str">
        <f>IF(AF53="","",VLOOKUP(AF53,'参考様式１（勤務表_シフト記号表）'!$C$6:$L$47,10,FALSE))</f>
        <v/>
      </c>
      <c r="AG54" s="235" t="str">
        <f>IF(AG53="","",VLOOKUP(AG53,'参考様式１（勤務表_シフト記号表）'!$C$6:$L$47,10,FALSE))</f>
        <v/>
      </c>
      <c r="AH54" s="235" t="str">
        <f>IF(AH53="","",VLOOKUP(AH53,'参考様式１（勤務表_シフト記号表）'!$C$6:$L$47,10,FALSE))</f>
        <v/>
      </c>
      <c r="AI54" s="235" t="str">
        <f>IF(AI53="","",VLOOKUP(AI53,'参考様式１（勤務表_シフト記号表）'!$C$6:$L$47,10,FALSE))</f>
        <v/>
      </c>
      <c r="AJ54" s="236" t="str">
        <f>IF(AJ53="","",VLOOKUP(AJ53,'参考様式１（勤務表_シフト記号表）'!$C$6:$L$47,10,FALSE))</f>
        <v/>
      </c>
      <c r="AK54" s="234" t="str">
        <f>IF(AK53="","",VLOOKUP(AK53,'参考様式１（勤務表_シフト記号表）'!$C$6:$L$47,10,FALSE))</f>
        <v/>
      </c>
      <c r="AL54" s="235" t="str">
        <f>IF(AL53="","",VLOOKUP(AL53,'参考様式１（勤務表_シフト記号表）'!$C$6:$L$47,10,FALSE))</f>
        <v/>
      </c>
      <c r="AM54" s="235" t="str">
        <f>IF(AM53="","",VLOOKUP(AM53,'参考様式１（勤務表_シフト記号表）'!$C$6:$L$47,10,FALSE))</f>
        <v/>
      </c>
      <c r="AN54" s="235" t="str">
        <f>IF(AN53="","",VLOOKUP(AN53,'参考様式１（勤務表_シフト記号表）'!$C$6:$L$47,10,FALSE))</f>
        <v/>
      </c>
      <c r="AO54" s="235" t="str">
        <f>IF(AO53="","",VLOOKUP(AO53,'参考様式１（勤務表_シフト記号表）'!$C$6:$L$47,10,FALSE))</f>
        <v/>
      </c>
      <c r="AP54" s="235" t="str">
        <f>IF(AP53="","",VLOOKUP(AP53,'参考様式１（勤務表_シフト記号表）'!$C$6:$L$47,10,FALSE))</f>
        <v/>
      </c>
      <c r="AQ54" s="236" t="str">
        <f>IF(AQ53="","",VLOOKUP(AQ53,'参考様式１（勤務表_シフト記号表）'!$C$6:$L$47,10,FALSE))</f>
        <v/>
      </c>
      <c r="AR54" s="234" t="str">
        <f>IF(AR53="","",VLOOKUP(AR53,'参考様式１（勤務表_シフト記号表）'!$C$6:$L$47,10,FALSE))</f>
        <v/>
      </c>
      <c r="AS54" s="235" t="str">
        <f>IF(AS53="","",VLOOKUP(AS53,'参考様式１（勤務表_シフト記号表）'!$C$6:$L$47,10,FALSE))</f>
        <v/>
      </c>
      <c r="AT54" s="235" t="str">
        <f>IF(AT53="","",VLOOKUP(AT53,'参考様式１（勤務表_シフト記号表）'!$C$6:$L$47,10,FALSE))</f>
        <v/>
      </c>
      <c r="AU54" s="235" t="str">
        <f>IF(AU53="","",VLOOKUP(AU53,'参考様式１（勤務表_シフト記号表）'!$C$6:$L$47,10,FALSE))</f>
        <v/>
      </c>
      <c r="AV54" s="235" t="str">
        <f>IF(AV53="","",VLOOKUP(AV53,'参考様式１（勤務表_シフト記号表）'!$C$6:$L$47,10,FALSE))</f>
        <v/>
      </c>
      <c r="AW54" s="235" t="str">
        <f>IF(AW53="","",VLOOKUP(AW53,'参考様式１（勤務表_シフト記号表）'!$C$6:$L$47,10,FALSE))</f>
        <v/>
      </c>
      <c r="AX54" s="236" t="str">
        <f>IF(AX53="","",VLOOKUP(AX53,'参考様式１（勤務表_シフト記号表）'!$C$6:$L$47,10,FALSE))</f>
        <v/>
      </c>
      <c r="AY54" s="234" t="str">
        <f>IF(AY53="","",VLOOKUP(AY53,'参考様式１（勤務表_シフト記号表）'!$C$6:$L$47,10,FALSE))</f>
        <v/>
      </c>
      <c r="AZ54" s="235" t="str">
        <f>IF(AZ53="","",VLOOKUP(AZ53,'参考様式１（勤務表_シフト記号表）'!$C$6:$L$47,10,FALSE))</f>
        <v/>
      </c>
      <c r="BA54" s="235" t="str">
        <f>IF(BA53="","",VLOOKUP(BA53,'参考様式１（勤務表_シフト記号表）'!$C$6:$L$47,10,FALSE))</f>
        <v/>
      </c>
      <c r="BB54" s="1040">
        <f>IF($BE$3="４週",SUM(W54:AX54),IF($BE$3="暦月",SUM(W54:BA54),""))</f>
        <v>0</v>
      </c>
      <c r="BC54" s="1041"/>
      <c r="BD54" s="1042">
        <f>IF($BE$3="４週",BB54/4,IF($BE$3="暦月",(BB54/($BE$8/7)),""))</f>
        <v>0</v>
      </c>
      <c r="BE54" s="1041"/>
      <c r="BF54" s="1037"/>
      <c r="BG54" s="1038"/>
      <c r="BH54" s="1038"/>
      <c r="BI54" s="1038"/>
      <c r="BJ54" s="1039"/>
    </row>
    <row r="55" spans="2:62" ht="20.25" customHeight="1" x14ac:dyDescent="0.45">
      <c r="B55" s="982">
        <f>B53+1</f>
        <v>20</v>
      </c>
      <c r="C55" s="1043"/>
      <c r="D55" s="973"/>
      <c r="E55" s="237"/>
      <c r="F55" s="238"/>
      <c r="G55" s="237"/>
      <c r="H55" s="238"/>
      <c r="I55" s="1044"/>
      <c r="J55" s="1045"/>
      <c r="K55" s="971"/>
      <c r="L55" s="972"/>
      <c r="M55" s="972"/>
      <c r="N55" s="973"/>
      <c r="O55" s="977"/>
      <c r="P55" s="978"/>
      <c r="Q55" s="978"/>
      <c r="R55" s="978"/>
      <c r="S55" s="979"/>
      <c r="T55" s="239" t="s">
        <v>447</v>
      </c>
      <c r="U55" s="240"/>
      <c r="V55" s="241"/>
      <c r="W55" s="242"/>
      <c r="X55" s="243"/>
      <c r="Y55" s="243"/>
      <c r="Z55" s="243"/>
      <c r="AA55" s="243"/>
      <c r="AB55" s="243"/>
      <c r="AC55" s="244"/>
      <c r="AD55" s="242"/>
      <c r="AE55" s="243"/>
      <c r="AF55" s="243"/>
      <c r="AG55" s="243"/>
      <c r="AH55" s="243"/>
      <c r="AI55" s="243"/>
      <c r="AJ55" s="244"/>
      <c r="AK55" s="242"/>
      <c r="AL55" s="243"/>
      <c r="AM55" s="243"/>
      <c r="AN55" s="243"/>
      <c r="AO55" s="243"/>
      <c r="AP55" s="243"/>
      <c r="AQ55" s="244"/>
      <c r="AR55" s="242"/>
      <c r="AS55" s="243"/>
      <c r="AT55" s="243"/>
      <c r="AU55" s="243"/>
      <c r="AV55" s="243"/>
      <c r="AW55" s="243"/>
      <c r="AX55" s="244"/>
      <c r="AY55" s="242"/>
      <c r="AZ55" s="243"/>
      <c r="BA55" s="245"/>
      <c r="BB55" s="980"/>
      <c r="BC55" s="981"/>
      <c r="BD55" s="1032"/>
      <c r="BE55" s="1033"/>
      <c r="BF55" s="1034"/>
      <c r="BG55" s="1035"/>
      <c r="BH55" s="1035"/>
      <c r="BI55" s="1035"/>
      <c r="BJ55" s="1036"/>
    </row>
    <row r="56" spans="2:62" ht="20.25" customHeight="1" x14ac:dyDescent="0.45">
      <c r="B56" s="983"/>
      <c r="C56" s="986"/>
      <c r="D56" s="976"/>
      <c r="E56" s="229"/>
      <c r="F56" s="230">
        <f>C55</f>
        <v>0</v>
      </c>
      <c r="G56" s="229"/>
      <c r="H56" s="230">
        <f>I55</f>
        <v>0</v>
      </c>
      <c r="I56" s="989"/>
      <c r="J56" s="990"/>
      <c r="K56" s="974"/>
      <c r="L56" s="975"/>
      <c r="M56" s="975"/>
      <c r="N56" s="976"/>
      <c r="O56" s="977"/>
      <c r="P56" s="978"/>
      <c r="Q56" s="978"/>
      <c r="R56" s="978"/>
      <c r="S56" s="979"/>
      <c r="T56" s="246" t="s">
        <v>448</v>
      </c>
      <c r="U56" s="247"/>
      <c r="V56" s="248"/>
      <c r="W56" s="234" t="str">
        <f>IF(W55="","",VLOOKUP(W55,'参考様式１（勤務表_シフト記号表）'!$C$6:$L$47,10,FALSE))</f>
        <v/>
      </c>
      <c r="X56" s="235" t="str">
        <f>IF(X55="","",VLOOKUP(X55,'参考様式１（勤務表_シフト記号表）'!$C$6:$L$47,10,FALSE))</f>
        <v/>
      </c>
      <c r="Y56" s="235" t="str">
        <f>IF(Y55="","",VLOOKUP(Y55,'参考様式１（勤務表_シフト記号表）'!$C$6:$L$47,10,FALSE))</f>
        <v/>
      </c>
      <c r="Z56" s="235" t="str">
        <f>IF(Z55="","",VLOOKUP(Z55,'参考様式１（勤務表_シフト記号表）'!$C$6:$L$47,10,FALSE))</f>
        <v/>
      </c>
      <c r="AA56" s="235" t="str">
        <f>IF(AA55="","",VLOOKUP(AA55,'参考様式１（勤務表_シフト記号表）'!$C$6:$L$47,10,FALSE))</f>
        <v/>
      </c>
      <c r="AB56" s="235" t="str">
        <f>IF(AB55="","",VLOOKUP(AB55,'参考様式１（勤務表_シフト記号表）'!$C$6:$L$47,10,FALSE))</f>
        <v/>
      </c>
      <c r="AC56" s="236" t="str">
        <f>IF(AC55="","",VLOOKUP(AC55,'参考様式１（勤務表_シフト記号表）'!$C$6:$L$47,10,FALSE))</f>
        <v/>
      </c>
      <c r="AD56" s="234" t="str">
        <f>IF(AD55="","",VLOOKUP(AD55,'参考様式１（勤務表_シフト記号表）'!$C$6:$L$47,10,FALSE))</f>
        <v/>
      </c>
      <c r="AE56" s="235" t="str">
        <f>IF(AE55="","",VLOOKUP(AE55,'参考様式１（勤務表_シフト記号表）'!$C$6:$L$47,10,FALSE))</f>
        <v/>
      </c>
      <c r="AF56" s="235" t="str">
        <f>IF(AF55="","",VLOOKUP(AF55,'参考様式１（勤務表_シフト記号表）'!$C$6:$L$47,10,FALSE))</f>
        <v/>
      </c>
      <c r="AG56" s="235" t="str">
        <f>IF(AG55="","",VLOOKUP(AG55,'参考様式１（勤務表_シフト記号表）'!$C$6:$L$47,10,FALSE))</f>
        <v/>
      </c>
      <c r="AH56" s="235" t="str">
        <f>IF(AH55="","",VLOOKUP(AH55,'参考様式１（勤務表_シフト記号表）'!$C$6:$L$47,10,FALSE))</f>
        <v/>
      </c>
      <c r="AI56" s="235" t="str">
        <f>IF(AI55="","",VLOOKUP(AI55,'参考様式１（勤務表_シフト記号表）'!$C$6:$L$47,10,FALSE))</f>
        <v/>
      </c>
      <c r="AJ56" s="236" t="str">
        <f>IF(AJ55="","",VLOOKUP(AJ55,'参考様式１（勤務表_シフト記号表）'!$C$6:$L$47,10,FALSE))</f>
        <v/>
      </c>
      <c r="AK56" s="234" t="str">
        <f>IF(AK55="","",VLOOKUP(AK55,'参考様式１（勤務表_シフト記号表）'!$C$6:$L$47,10,FALSE))</f>
        <v/>
      </c>
      <c r="AL56" s="235" t="str">
        <f>IF(AL55="","",VLOOKUP(AL55,'参考様式１（勤務表_シフト記号表）'!$C$6:$L$47,10,FALSE))</f>
        <v/>
      </c>
      <c r="AM56" s="235" t="str">
        <f>IF(AM55="","",VLOOKUP(AM55,'参考様式１（勤務表_シフト記号表）'!$C$6:$L$47,10,FALSE))</f>
        <v/>
      </c>
      <c r="AN56" s="235" t="str">
        <f>IF(AN55="","",VLOOKUP(AN55,'参考様式１（勤務表_シフト記号表）'!$C$6:$L$47,10,FALSE))</f>
        <v/>
      </c>
      <c r="AO56" s="235" t="str">
        <f>IF(AO55="","",VLOOKUP(AO55,'参考様式１（勤務表_シフト記号表）'!$C$6:$L$47,10,FALSE))</f>
        <v/>
      </c>
      <c r="AP56" s="235" t="str">
        <f>IF(AP55="","",VLOOKUP(AP55,'参考様式１（勤務表_シフト記号表）'!$C$6:$L$47,10,FALSE))</f>
        <v/>
      </c>
      <c r="AQ56" s="236" t="str">
        <f>IF(AQ55="","",VLOOKUP(AQ55,'参考様式１（勤務表_シフト記号表）'!$C$6:$L$47,10,FALSE))</f>
        <v/>
      </c>
      <c r="AR56" s="234" t="str">
        <f>IF(AR55="","",VLOOKUP(AR55,'参考様式１（勤務表_シフト記号表）'!$C$6:$L$47,10,FALSE))</f>
        <v/>
      </c>
      <c r="AS56" s="235" t="str">
        <f>IF(AS55="","",VLOOKUP(AS55,'参考様式１（勤務表_シフト記号表）'!$C$6:$L$47,10,FALSE))</f>
        <v/>
      </c>
      <c r="AT56" s="235" t="str">
        <f>IF(AT55="","",VLOOKUP(AT55,'参考様式１（勤務表_シフト記号表）'!$C$6:$L$47,10,FALSE))</f>
        <v/>
      </c>
      <c r="AU56" s="235" t="str">
        <f>IF(AU55="","",VLOOKUP(AU55,'参考様式１（勤務表_シフト記号表）'!$C$6:$L$47,10,FALSE))</f>
        <v/>
      </c>
      <c r="AV56" s="235" t="str">
        <f>IF(AV55="","",VLOOKUP(AV55,'参考様式１（勤務表_シフト記号表）'!$C$6:$L$47,10,FALSE))</f>
        <v/>
      </c>
      <c r="AW56" s="235" t="str">
        <f>IF(AW55="","",VLOOKUP(AW55,'参考様式１（勤務表_シフト記号表）'!$C$6:$L$47,10,FALSE))</f>
        <v/>
      </c>
      <c r="AX56" s="236" t="str">
        <f>IF(AX55="","",VLOOKUP(AX55,'参考様式１（勤務表_シフト記号表）'!$C$6:$L$47,10,FALSE))</f>
        <v/>
      </c>
      <c r="AY56" s="234" t="str">
        <f>IF(AY55="","",VLOOKUP(AY55,'参考様式１（勤務表_シフト記号表）'!$C$6:$L$47,10,FALSE))</f>
        <v/>
      </c>
      <c r="AZ56" s="235" t="str">
        <f>IF(AZ55="","",VLOOKUP(AZ55,'参考様式１（勤務表_シフト記号表）'!$C$6:$L$47,10,FALSE))</f>
        <v/>
      </c>
      <c r="BA56" s="235" t="str">
        <f>IF(BA55="","",VLOOKUP(BA55,'参考様式１（勤務表_シフト記号表）'!$C$6:$L$47,10,FALSE))</f>
        <v/>
      </c>
      <c r="BB56" s="1040">
        <f>IF($BE$3="４週",SUM(W56:AX56),IF($BE$3="暦月",SUM(W56:BA56),""))</f>
        <v>0</v>
      </c>
      <c r="BC56" s="1041"/>
      <c r="BD56" s="1042">
        <f>IF($BE$3="４週",BB56/4,IF($BE$3="暦月",(BB56/($BE$8/7)),""))</f>
        <v>0</v>
      </c>
      <c r="BE56" s="1041"/>
      <c r="BF56" s="1037"/>
      <c r="BG56" s="1038"/>
      <c r="BH56" s="1038"/>
      <c r="BI56" s="1038"/>
      <c r="BJ56" s="1039"/>
    </row>
    <row r="57" spans="2:62" ht="20.25" customHeight="1" x14ac:dyDescent="0.45">
      <c r="B57" s="982">
        <f>B55+1</f>
        <v>21</v>
      </c>
      <c r="C57" s="1043"/>
      <c r="D57" s="973"/>
      <c r="E57" s="229"/>
      <c r="F57" s="230"/>
      <c r="G57" s="229"/>
      <c r="H57" s="230"/>
      <c r="I57" s="1044"/>
      <c r="J57" s="1045"/>
      <c r="K57" s="971"/>
      <c r="L57" s="972"/>
      <c r="M57" s="972"/>
      <c r="N57" s="973"/>
      <c r="O57" s="977"/>
      <c r="P57" s="978"/>
      <c r="Q57" s="978"/>
      <c r="R57" s="978"/>
      <c r="S57" s="979"/>
      <c r="T57" s="249" t="s">
        <v>447</v>
      </c>
      <c r="V57" s="250"/>
      <c r="W57" s="242"/>
      <c r="X57" s="243"/>
      <c r="Y57" s="243"/>
      <c r="Z57" s="243"/>
      <c r="AA57" s="243"/>
      <c r="AB57" s="243"/>
      <c r="AC57" s="244"/>
      <c r="AD57" s="242"/>
      <c r="AE57" s="243"/>
      <c r="AF57" s="243"/>
      <c r="AG57" s="243"/>
      <c r="AH57" s="243"/>
      <c r="AI57" s="243"/>
      <c r="AJ57" s="244"/>
      <c r="AK57" s="242"/>
      <c r="AL57" s="243"/>
      <c r="AM57" s="243"/>
      <c r="AN57" s="243"/>
      <c r="AO57" s="243"/>
      <c r="AP57" s="243"/>
      <c r="AQ57" s="244"/>
      <c r="AR57" s="242"/>
      <c r="AS57" s="243"/>
      <c r="AT57" s="243"/>
      <c r="AU57" s="243"/>
      <c r="AV57" s="243"/>
      <c r="AW57" s="243"/>
      <c r="AX57" s="244"/>
      <c r="AY57" s="242"/>
      <c r="AZ57" s="243"/>
      <c r="BA57" s="245"/>
      <c r="BB57" s="980"/>
      <c r="BC57" s="981"/>
      <c r="BD57" s="1032"/>
      <c r="BE57" s="1033"/>
      <c r="BF57" s="1034"/>
      <c r="BG57" s="1035"/>
      <c r="BH57" s="1035"/>
      <c r="BI57" s="1035"/>
      <c r="BJ57" s="1036"/>
    </row>
    <row r="58" spans="2:62" ht="20.25" customHeight="1" x14ac:dyDescent="0.45">
      <c r="B58" s="983"/>
      <c r="C58" s="986"/>
      <c r="D58" s="976"/>
      <c r="E58" s="229"/>
      <c r="F58" s="230">
        <f>C57</f>
        <v>0</v>
      </c>
      <c r="G58" s="229"/>
      <c r="H58" s="230">
        <f>I57</f>
        <v>0</v>
      </c>
      <c r="I58" s="989"/>
      <c r="J58" s="990"/>
      <c r="K58" s="974"/>
      <c r="L58" s="975"/>
      <c r="M58" s="975"/>
      <c r="N58" s="976"/>
      <c r="O58" s="977"/>
      <c r="P58" s="978"/>
      <c r="Q58" s="978"/>
      <c r="R58" s="978"/>
      <c r="S58" s="979"/>
      <c r="T58" s="246" t="s">
        <v>448</v>
      </c>
      <c r="U58" s="247"/>
      <c r="V58" s="248"/>
      <c r="W58" s="234" t="str">
        <f>IF(W57="","",VLOOKUP(W57,'参考様式１（勤務表_シフト記号表）'!$C$6:$L$47,10,FALSE))</f>
        <v/>
      </c>
      <c r="X58" s="235" t="str">
        <f>IF(X57="","",VLOOKUP(X57,'参考様式１（勤務表_シフト記号表）'!$C$6:$L$47,10,FALSE))</f>
        <v/>
      </c>
      <c r="Y58" s="235" t="str">
        <f>IF(Y57="","",VLOOKUP(Y57,'参考様式１（勤務表_シフト記号表）'!$C$6:$L$47,10,FALSE))</f>
        <v/>
      </c>
      <c r="Z58" s="235" t="str">
        <f>IF(Z57="","",VLOOKUP(Z57,'参考様式１（勤務表_シフト記号表）'!$C$6:$L$47,10,FALSE))</f>
        <v/>
      </c>
      <c r="AA58" s="235" t="str">
        <f>IF(AA57="","",VLOOKUP(AA57,'参考様式１（勤務表_シフト記号表）'!$C$6:$L$47,10,FALSE))</f>
        <v/>
      </c>
      <c r="AB58" s="235" t="str">
        <f>IF(AB57="","",VLOOKUP(AB57,'参考様式１（勤務表_シフト記号表）'!$C$6:$L$47,10,FALSE))</f>
        <v/>
      </c>
      <c r="AC58" s="236" t="str">
        <f>IF(AC57="","",VLOOKUP(AC57,'参考様式１（勤務表_シフト記号表）'!$C$6:$L$47,10,FALSE))</f>
        <v/>
      </c>
      <c r="AD58" s="234" t="str">
        <f>IF(AD57="","",VLOOKUP(AD57,'参考様式１（勤務表_シフト記号表）'!$C$6:$L$47,10,FALSE))</f>
        <v/>
      </c>
      <c r="AE58" s="235" t="str">
        <f>IF(AE57="","",VLOOKUP(AE57,'参考様式１（勤務表_シフト記号表）'!$C$6:$L$47,10,FALSE))</f>
        <v/>
      </c>
      <c r="AF58" s="235" t="str">
        <f>IF(AF57="","",VLOOKUP(AF57,'参考様式１（勤務表_シフト記号表）'!$C$6:$L$47,10,FALSE))</f>
        <v/>
      </c>
      <c r="AG58" s="235" t="str">
        <f>IF(AG57="","",VLOOKUP(AG57,'参考様式１（勤務表_シフト記号表）'!$C$6:$L$47,10,FALSE))</f>
        <v/>
      </c>
      <c r="AH58" s="235" t="str">
        <f>IF(AH57="","",VLOOKUP(AH57,'参考様式１（勤務表_シフト記号表）'!$C$6:$L$47,10,FALSE))</f>
        <v/>
      </c>
      <c r="AI58" s="235" t="str">
        <f>IF(AI57="","",VLOOKUP(AI57,'参考様式１（勤務表_シフト記号表）'!$C$6:$L$47,10,FALSE))</f>
        <v/>
      </c>
      <c r="AJ58" s="236" t="str">
        <f>IF(AJ57="","",VLOOKUP(AJ57,'参考様式１（勤務表_シフト記号表）'!$C$6:$L$47,10,FALSE))</f>
        <v/>
      </c>
      <c r="AK58" s="234" t="str">
        <f>IF(AK57="","",VLOOKUP(AK57,'参考様式１（勤務表_シフト記号表）'!$C$6:$L$47,10,FALSE))</f>
        <v/>
      </c>
      <c r="AL58" s="235" t="str">
        <f>IF(AL57="","",VLOOKUP(AL57,'参考様式１（勤務表_シフト記号表）'!$C$6:$L$47,10,FALSE))</f>
        <v/>
      </c>
      <c r="AM58" s="235" t="str">
        <f>IF(AM57="","",VLOOKUP(AM57,'参考様式１（勤務表_シフト記号表）'!$C$6:$L$47,10,FALSE))</f>
        <v/>
      </c>
      <c r="AN58" s="235" t="str">
        <f>IF(AN57="","",VLOOKUP(AN57,'参考様式１（勤務表_シフト記号表）'!$C$6:$L$47,10,FALSE))</f>
        <v/>
      </c>
      <c r="AO58" s="235" t="str">
        <f>IF(AO57="","",VLOOKUP(AO57,'参考様式１（勤務表_シフト記号表）'!$C$6:$L$47,10,FALSE))</f>
        <v/>
      </c>
      <c r="AP58" s="235" t="str">
        <f>IF(AP57="","",VLOOKUP(AP57,'参考様式１（勤務表_シフト記号表）'!$C$6:$L$47,10,FALSE))</f>
        <v/>
      </c>
      <c r="AQ58" s="236" t="str">
        <f>IF(AQ57="","",VLOOKUP(AQ57,'参考様式１（勤務表_シフト記号表）'!$C$6:$L$47,10,FALSE))</f>
        <v/>
      </c>
      <c r="AR58" s="234" t="str">
        <f>IF(AR57="","",VLOOKUP(AR57,'参考様式１（勤務表_シフト記号表）'!$C$6:$L$47,10,FALSE))</f>
        <v/>
      </c>
      <c r="AS58" s="235" t="str">
        <f>IF(AS57="","",VLOOKUP(AS57,'参考様式１（勤務表_シフト記号表）'!$C$6:$L$47,10,FALSE))</f>
        <v/>
      </c>
      <c r="AT58" s="235" t="str">
        <f>IF(AT57="","",VLOOKUP(AT57,'参考様式１（勤務表_シフト記号表）'!$C$6:$L$47,10,FALSE))</f>
        <v/>
      </c>
      <c r="AU58" s="235" t="str">
        <f>IF(AU57="","",VLOOKUP(AU57,'参考様式１（勤務表_シフト記号表）'!$C$6:$L$47,10,FALSE))</f>
        <v/>
      </c>
      <c r="AV58" s="235" t="str">
        <f>IF(AV57="","",VLOOKUP(AV57,'参考様式１（勤務表_シフト記号表）'!$C$6:$L$47,10,FALSE))</f>
        <v/>
      </c>
      <c r="AW58" s="235" t="str">
        <f>IF(AW57="","",VLOOKUP(AW57,'参考様式１（勤務表_シフト記号表）'!$C$6:$L$47,10,FALSE))</f>
        <v/>
      </c>
      <c r="AX58" s="236" t="str">
        <f>IF(AX57="","",VLOOKUP(AX57,'参考様式１（勤務表_シフト記号表）'!$C$6:$L$47,10,FALSE))</f>
        <v/>
      </c>
      <c r="AY58" s="234" t="str">
        <f>IF(AY57="","",VLOOKUP(AY57,'参考様式１（勤務表_シフト記号表）'!$C$6:$L$47,10,FALSE))</f>
        <v/>
      </c>
      <c r="AZ58" s="235" t="str">
        <f>IF(AZ57="","",VLOOKUP(AZ57,'参考様式１（勤務表_シフト記号表）'!$C$6:$L$47,10,FALSE))</f>
        <v/>
      </c>
      <c r="BA58" s="235" t="str">
        <f>IF(BA57="","",VLOOKUP(BA57,'参考様式１（勤務表_シフト記号表）'!$C$6:$L$47,10,FALSE))</f>
        <v/>
      </c>
      <c r="BB58" s="1040">
        <f>IF($BE$3="４週",SUM(W58:AX58),IF($BE$3="暦月",SUM(W58:BA58),""))</f>
        <v>0</v>
      </c>
      <c r="BC58" s="1041"/>
      <c r="BD58" s="1042">
        <f>IF($BE$3="４週",BB58/4,IF($BE$3="暦月",(BB58/($BE$8/7)),""))</f>
        <v>0</v>
      </c>
      <c r="BE58" s="1041"/>
      <c r="BF58" s="1037"/>
      <c r="BG58" s="1038"/>
      <c r="BH58" s="1038"/>
      <c r="BI58" s="1038"/>
      <c r="BJ58" s="1039"/>
    </row>
    <row r="59" spans="2:62" ht="20.25" customHeight="1" x14ac:dyDescent="0.45">
      <c r="B59" s="982">
        <f>B57+1</f>
        <v>22</v>
      </c>
      <c r="C59" s="1043"/>
      <c r="D59" s="973"/>
      <c r="E59" s="229"/>
      <c r="F59" s="230"/>
      <c r="G59" s="229"/>
      <c r="H59" s="230"/>
      <c r="I59" s="1044"/>
      <c r="J59" s="1045"/>
      <c r="K59" s="971"/>
      <c r="L59" s="972"/>
      <c r="M59" s="972"/>
      <c r="N59" s="973"/>
      <c r="O59" s="977"/>
      <c r="P59" s="978"/>
      <c r="Q59" s="978"/>
      <c r="R59" s="978"/>
      <c r="S59" s="979"/>
      <c r="T59" s="249" t="s">
        <v>447</v>
      </c>
      <c r="V59" s="250"/>
      <c r="W59" s="242"/>
      <c r="X59" s="243"/>
      <c r="Y59" s="243"/>
      <c r="Z59" s="243"/>
      <c r="AA59" s="243"/>
      <c r="AB59" s="243"/>
      <c r="AC59" s="244"/>
      <c r="AD59" s="242"/>
      <c r="AE59" s="243"/>
      <c r="AF59" s="243"/>
      <c r="AG59" s="243"/>
      <c r="AH59" s="243"/>
      <c r="AI59" s="243"/>
      <c r="AJ59" s="244"/>
      <c r="AK59" s="242"/>
      <c r="AL59" s="243"/>
      <c r="AM59" s="243"/>
      <c r="AN59" s="243"/>
      <c r="AO59" s="243"/>
      <c r="AP59" s="243"/>
      <c r="AQ59" s="244"/>
      <c r="AR59" s="242"/>
      <c r="AS59" s="243"/>
      <c r="AT59" s="243"/>
      <c r="AU59" s="243"/>
      <c r="AV59" s="243"/>
      <c r="AW59" s="243"/>
      <c r="AX59" s="244"/>
      <c r="AY59" s="242"/>
      <c r="AZ59" s="243"/>
      <c r="BA59" s="245"/>
      <c r="BB59" s="980"/>
      <c r="BC59" s="981"/>
      <c r="BD59" s="1032"/>
      <c r="BE59" s="1033"/>
      <c r="BF59" s="1034"/>
      <c r="BG59" s="1035"/>
      <c r="BH59" s="1035"/>
      <c r="BI59" s="1035"/>
      <c r="BJ59" s="1036"/>
    </row>
    <row r="60" spans="2:62" ht="20.25" customHeight="1" x14ac:dyDescent="0.45">
      <c r="B60" s="983"/>
      <c r="C60" s="986"/>
      <c r="D60" s="976"/>
      <c r="E60" s="229"/>
      <c r="F60" s="230">
        <f>C59</f>
        <v>0</v>
      </c>
      <c r="G60" s="229"/>
      <c r="H60" s="230">
        <f>I59</f>
        <v>0</v>
      </c>
      <c r="I60" s="989"/>
      <c r="J60" s="990"/>
      <c r="K60" s="974"/>
      <c r="L60" s="975"/>
      <c r="M60" s="975"/>
      <c r="N60" s="976"/>
      <c r="O60" s="977"/>
      <c r="P60" s="978"/>
      <c r="Q60" s="978"/>
      <c r="R60" s="978"/>
      <c r="S60" s="979"/>
      <c r="T60" s="246" t="s">
        <v>448</v>
      </c>
      <c r="U60" s="247"/>
      <c r="V60" s="248"/>
      <c r="W60" s="234" t="str">
        <f>IF(W59="","",VLOOKUP(W59,'参考様式１（勤務表_シフト記号表）'!$C$6:$L$47,10,FALSE))</f>
        <v/>
      </c>
      <c r="X60" s="235" t="str">
        <f>IF(X59="","",VLOOKUP(X59,'参考様式１（勤務表_シフト記号表）'!$C$6:$L$47,10,FALSE))</f>
        <v/>
      </c>
      <c r="Y60" s="235" t="str">
        <f>IF(Y59="","",VLOOKUP(Y59,'参考様式１（勤務表_シフト記号表）'!$C$6:$L$47,10,FALSE))</f>
        <v/>
      </c>
      <c r="Z60" s="235" t="str">
        <f>IF(Z59="","",VLOOKUP(Z59,'参考様式１（勤務表_シフト記号表）'!$C$6:$L$47,10,FALSE))</f>
        <v/>
      </c>
      <c r="AA60" s="235" t="str">
        <f>IF(AA59="","",VLOOKUP(AA59,'参考様式１（勤務表_シフト記号表）'!$C$6:$L$47,10,FALSE))</f>
        <v/>
      </c>
      <c r="AB60" s="235" t="str">
        <f>IF(AB59="","",VLOOKUP(AB59,'参考様式１（勤務表_シフト記号表）'!$C$6:$L$47,10,FALSE))</f>
        <v/>
      </c>
      <c r="AC60" s="236" t="str">
        <f>IF(AC59="","",VLOOKUP(AC59,'参考様式１（勤務表_シフト記号表）'!$C$6:$L$47,10,FALSE))</f>
        <v/>
      </c>
      <c r="AD60" s="234" t="str">
        <f>IF(AD59="","",VLOOKUP(AD59,'参考様式１（勤務表_シフト記号表）'!$C$6:$L$47,10,FALSE))</f>
        <v/>
      </c>
      <c r="AE60" s="235" t="str">
        <f>IF(AE59="","",VLOOKUP(AE59,'参考様式１（勤務表_シフト記号表）'!$C$6:$L$47,10,FALSE))</f>
        <v/>
      </c>
      <c r="AF60" s="235" t="str">
        <f>IF(AF59="","",VLOOKUP(AF59,'参考様式１（勤務表_シフト記号表）'!$C$6:$L$47,10,FALSE))</f>
        <v/>
      </c>
      <c r="AG60" s="235" t="str">
        <f>IF(AG59="","",VLOOKUP(AG59,'参考様式１（勤務表_シフト記号表）'!$C$6:$L$47,10,FALSE))</f>
        <v/>
      </c>
      <c r="AH60" s="235" t="str">
        <f>IF(AH59="","",VLOOKUP(AH59,'参考様式１（勤務表_シフト記号表）'!$C$6:$L$47,10,FALSE))</f>
        <v/>
      </c>
      <c r="AI60" s="235" t="str">
        <f>IF(AI59="","",VLOOKUP(AI59,'参考様式１（勤務表_シフト記号表）'!$C$6:$L$47,10,FALSE))</f>
        <v/>
      </c>
      <c r="AJ60" s="236" t="str">
        <f>IF(AJ59="","",VLOOKUP(AJ59,'参考様式１（勤務表_シフト記号表）'!$C$6:$L$47,10,FALSE))</f>
        <v/>
      </c>
      <c r="AK60" s="234" t="str">
        <f>IF(AK59="","",VLOOKUP(AK59,'参考様式１（勤務表_シフト記号表）'!$C$6:$L$47,10,FALSE))</f>
        <v/>
      </c>
      <c r="AL60" s="235" t="str">
        <f>IF(AL59="","",VLOOKUP(AL59,'参考様式１（勤務表_シフト記号表）'!$C$6:$L$47,10,FALSE))</f>
        <v/>
      </c>
      <c r="AM60" s="235" t="str">
        <f>IF(AM59="","",VLOOKUP(AM59,'参考様式１（勤務表_シフト記号表）'!$C$6:$L$47,10,FALSE))</f>
        <v/>
      </c>
      <c r="AN60" s="235" t="str">
        <f>IF(AN59="","",VLOOKUP(AN59,'参考様式１（勤務表_シフト記号表）'!$C$6:$L$47,10,FALSE))</f>
        <v/>
      </c>
      <c r="AO60" s="235" t="str">
        <f>IF(AO59="","",VLOOKUP(AO59,'参考様式１（勤務表_シフト記号表）'!$C$6:$L$47,10,FALSE))</f>
        <v/>
      </c>
      <c r="AP60" s="235" t="str">
        <f>IF(AP59="","",VLOOKUP(AP59,'参考様式１（勤務表_シフト記号表）'!$C$6:$L$47,10,FALSE))</f>
        <v/>
      </c>
      <c r="AQ60" s="236" t="str">
        <f>IF(AQ59="","",VLOOKUP(AQ59,'参考様式１（勤務表_シフト記号表）'!$C$6:$L$47,10,FALSE))</f>
        <v/>
      </c>
      <c r="AR60" s="234" t="str">
        <f>IF(AR59="","",VLOOKUP(AR59,'参考様式１（勤務表_シフト記号表）'!$C$6:$L$47,10,FALSE))</f>
        <v/>
      </c>
      <c r="AS60" s="235" t="str">
        <f>IF(AS59="","",VLOOKUP(AS59,'参考様式１（勤務表_シフト記号表）'!$C$6:$L$47,10,FALSE))</f>
        <v/>
      </c>
      <c r="AT60" s="235" t="str">
        <f>IF(AT59="","",VLOOKUP(AT59,'参考様式１（勤務表_シフト記号表）'!$C$6:$L$47,10,FALSE))</f>
        <v/>
      </c>
      <c r="AU60" s="235" t="str">
        <f>IF(AU59="","",VLOOKUP(AU59,'参考様式１（勤務表_シフト記号表）'!$C$6:$L$47,10,FALSE))</f>
        <v/>
      </c>
      <c r="AV60" s="235" t="str">
        <f>IF(AV59="","",VLOOKUP(AV59,'参考様式１（勤務表_シフト記号表）'!$C$6:$L$47,10,FALSE))</f>
        <v/>
      </c>
      <c r="AW60" s="235" t="str">
        <f>IF(AW59="","",VLOOKUP(AW59,'参考様式１（勤務表_シフト記号表）'!$C$6:$L$47,10,FALSE))</f>
        <v/>
      </c>
      <c r="AX60" s="236" t="str">
        <f>IF(AX59="","",VLOOKUP(AX59,'参考様式１（勤務表_シフト記号表）'!$C$6:$L$47,10,FALSE))</f>
        <v/>
      </c>
      <c r="AY60" s="234" t="str">
        <f>IF(AY59="","",VLOOKUP(AY59,'参考様式１（勤務表_シフト記号表）'!$C$6:$L$47,10,FALSE))</f>
        <v/>
      </c>
      <c r="AZ60" s="235" t="str">
        <f>IF(AZ59="","",VLOOKUP(AZ59,'参考様式１（勤務表_シフト記号表）'!$C$6:$L$47,10,FALSE))</f>
        <v/>
      </c>
      <c r="BA60" s="235" t="str">
        <f>IF(BA59="","",VLOOKUP(BA59,'参考様式１（勤務表_シフト記号表）'!$C$6:$L$47,10,FALSE))</f>
        <v/>
      </c>
      <c r="BB60" s="1040">
        <f>IF($BE$3="４週",SUM(W60:AX60),IF($BE$3="暦月",SUM(W60:BA60),""))</f>
        <v>0</v>
      </c>
      <c r="BC60" s="1041"/>
      <c r="BD60" s="1042">
        <f>IF($BE$3="４週",BB60/4,IF($BE$3="暦月",(BB60/($BE$8/7)),""))</f>
        <v>0</v>
      </c>
      <c r="BE60" s="1041"/>
      <c r="BF60" s="1037"/>
      <c r="BG60" s="1038"/>
      <c r="BH60" s="1038"/>
      <c r="BI60" s="1038"/>
      <c r="BJ60" s="1039"/>
    </row>
    <row r="61" spans="2:62" ht="20.25" customHeight="1" x14ac:dyDescent="0.45">
      <c r="B61" s="982">
        <f>B59+1</f>
        <v>23</v>
      </c>
      <c r="C61" s="1043"/>
      <c r="D61" s="973"/>
      <c r="E61" s="229"/>
      <c r="F61" s="230"/>
      <c r="G61" s="229"/>
      <c r="H61" s="230"/>
      <c r="I61" s="1044"/>
      <c r="J61" s="1045"/>
      <c r="K61" s="971"/>
      <c r="L61" s="972"/>
      <c r="M61" s="972"/>
      <c r="N61" s="973"/>
      <c r="O61" s="977"/>
      <c r="P61" s="978"/>
      <c r="Q61" s="978"/>
      <c r="R61" s="978"/>
      <c r="S61" s="979"/>
      <c r="T61" s="249" t="s">
        <v>447</v>
      </c>
      <c r="V61" s="250"/>
      <c r="W61" s="242"/>
      <c r="X61" s="243"/>
      <c r="Y61" s="243"/>
      <c r="Z61" s="243"/>
      <c r="AA61" s="243"/>
      <c r="AB61" s="243"/>
      <c r="AC61" s="244"/>
      <c r="AD61" s="242"/>
      <c r="AE61" s="243"/>
      <c r="AF61" s="243"/>
      <c r="AG61" s="243"/>
      <c r="AH61" s="243"/>
      <c r="AI61" s="243"/>
      <c r="AJ61" s="244"/>
      <c r="AK61" s="242"/>
      <c r="AL61" s="243"/>
      <c r="AM61" s="243"/>
      <c r="AN61" s="243"/>
      <c r="AO61" s="243"/>
      <c r="AP61" s="243"/>
      <c r="AQ61" s="244"/>
      <c r="AR61" s="242"/>
      <c r="AS61" s="243"/>
      <c r="AT61" s="243"/>
      <c r="AU61" s="243"/>
      <c r="AV61" s="243"/>
      <c r="AW61" s="243"/>
      <c r="AX61" s="244"/>
      <c r="AY61" s="242"/>
      <c r="AZ61" s="243"/>
      <c r="BA61" s="245"/>
      <c r="BB61" s="980"/>
      <c r="BC61" s="981"/>
      <c r="BD61" s="1032"/>
      <c r="BE61" s="1033"/>
      <c r="BF61" s="1034"/>
      <c r="BG61" s="1035"/>
      <c r="BH61" s="1035"/>
      <c r="BI61" s="1035"/>
      <c r="BJ61" s="1036"/>
    </row>
    <row r="62" spans="2:62" ht="20.25" customHeight="1" x14ac:dyDescent="0.45">
      <c r="B62" s="983"/>
      <c r="C62" s="986"/>
      <c r="D62" s="976"/>
      <c r="E62" s="229"/>
      <c r="F62" s="230">
        <f>C61</f>
        <v>0</v>
      </c>
      <c r="G62" s="229"/>
      <c r="H62" s="230">
        <f>I61</f>
        <v>0</v>
      </c>
      <c r="I62" s="989"/>
      <c r="J62" s="990"/>
      <c r="K62" s="974"/>
      <c r="L62" s="975"/>
      <c r="M62" s="975"/>
      <c r="N62" s="976"/>
      <c r="O62" s="977"/>
      <c r="P62" s="978"/>
      <c r="Q62" s="978"/>
      <c r="R62" s="978"/>
      <c r="S62" s="979"/>
      <c r="T62" s="246" t="s">
        <v>448</v>
      </c>
      <c r="U62" s="247"/>
      <c r="V62" s="248"/>
      <c r="W62" s="234" t="str">
        <f>IF(W61="","",VLOOKUP(W61,'参考様式１（勤務表_シフト記号表）'!$C$6:$L$47,10,FALSE))</f>
        <v/>
      </c>
      <c r="X62" s="235" t="str">
        <f>IF(X61="","",VLOOKUP(X61,'参考様式１（勤務表_シフト記号表）'!$C$6:$L$47,10,FALSE))</f>
        <v/>
      </c>
      <c r="Y62" s="235" t="str">
        <f>IF(Y61="","",VLOOKUP(Y61,'参考様式１（勤務表_シフト記号表）'!$C$6:$L$47,10,FALSE))</f>
        <v/>
      </c>
      <c r="Z62" s="235" t="str">
        <f>IF(Z61="","",VLOOKUP(Z61,'参考様式１（勤務表_シフト記号表）'!$C$6:$L$47,10,FALSE))</f>
        <v/>
      </c>
      <c r="AA62" s="235" t="str">
        <f>IF(AA61="","",VLOOKUP(AA61,'参考様式１（勤務表_シフト記号表）'!$C$6:$L$47,10,FALSE))</f>
        <v/>
      </c>
      <c r="AB62" s="235" t="str">
        <f>IF(AB61="","",VLOOKUP(AB61,'参考様式１（勤務表_シフト記号表）'!$C$6:$L$47,10,FALSE))</f>
        <v/>
      </c>
      <c r="AC62" s="236" t="str">
        <f>IF(AC61="","",VLOOKUP(AC61,'参考様式１（勤務表_シフト記号表）'!$C$6:$L$47,10,FALSE))</f>
        <v/>
      </c>
      <c r="AD62" s="234" t="str">
        <f>IF(AD61="","",VLOOKUP(AD61,'参考様式１（勤務表_シフト記号表）'!$C$6:$L$47,10,FALSE))</f>
        <v/>
      </c>
      <c r="AE62" s="235" t="str">
        <f>IF(AE61="","",VLOOKUP(AE61,'参考様式１（勤務表_シフト記号表）'!$C$6:$L$47,10,FALSE))</f>
        <v/>
      </c>
      <c r="AF62" s="235" t="str">
        <f>IF(AF61="","",VLOOKUP(AF61,'参考様式１（勤務表_シフト記号表）'!$C$6:$L$47,10,FALSE))</f>
        <v/>
      </c>
      <c r="AG62" s="235" t="str">
        <f>IF(AG61="","",VLOOKUP(AG61,'参考様式１（勤務表_シフト記号表）'!$C$6:$L$47,10,FALSE))</f>
        <v/>
      </c>
      <c r="AH62" s="235" t="str">
        <f>IF(AH61="","",VLOOKUP(AH61,'参考様式１（勤務表_シフト記号表）'!$C$6:$L$47,10,FALSE))</f>
        <v/>
      </c>
      <c r="AI62" s="235" t="str">
        <f>IF(AI61="","",VLOOKUP(AI61,'参考様式１（勤務表_シフト記号表）'!$C$6:$L$47,10,FALSE))</f>
        <v/>
      </c>
      <c r="AJ62" s="236" t="str">
        <f>IF(AJ61="","",VLOOKUP(AJ61,'参考様式１（勤務表_シフト記号表）'!$C$6:$L$47,10,FALSE))</f>
        <v/>
      </c>
      <c r="AK62" s="234" t="str">
        <f>IF(AK61="","",VLOOKUP(AK61,'参考様式１（勤務表_シフト記号表）'!$C$6:$L$47,10,FALSE))</f>
        <v/>
      </c>
      <c r="AL62" s="235" t="str">
        <f>IF(AL61="","",VLOOKUP(AL61,'参考様式１（勤務表_シフト記号表）'!$C$6:$L$47,10,FALSE))</f>
        <v/>
      </c>
      <c r="AM62" s="235" t="str">
        <f>IF(AM61="","",VLOOKUP(AM61,'参考様式１（勤務表_シフト記号表）'!$C$6:$L$47,10,FALSE))</f>
        <v/>
      </c>
      <c r="AN62" s="235" t="str">
        <f>IF(AN61="","",VLOOKUP(AN61,'参考様式１（勤務表_シフト記号表）'!$C$6:$L$47,10,FALSE))</f>
        <v/>
      </c>
      <c r="AO62" s="235" t="str">
        <f>IF(AO61="","",VLOOKUP(AO61,'参考様式１（勤務表_シフト記号表）'!$C$6:$L$47,10,FALSE))</f>
        <v/>
      </c>
      <c r="AP62" s="235" t="str">
        <f>IF(AP61="","",VLOOKUP(AP61,'参考様式１（勤務表_シフト記号表）'!$C$6:$L$47,10,FALSE))</f>
        <v/>
      </c>
      <c r="AQ62" s="236" t="str">
        <f>IF(AQ61="","",VLOOKUP(AQ61,'参考様式１（勤務表_シフト記号表）'!$C$6:$L$47,10,FALSE))</f>
        <v/>
      </c>
      <c r="AR62" s="234" t="str">
        <f>IF(AR61="","",VLOOKUP(AR61,'参考様式１（勤務表_シフト記号表）'!$C$6:$L$47,10,FALSE))</f>
        <v/>
      </c>
      <c r="AS62" s="235" t="str">
        <f>IF(AS61="","",VLOOKUP(AS61,'参考様式１（勤務表_シフト記号表）'!$C$6:$L$47,10,FALSE))</f>
        <v/>
      </c>
      <c r="AT62" s="235" t="str">
        <f>IF(AT61="","",VLOOKUP(AT61,'参考様式１（勤務表_シフト記号表）'!$C$6:$L$47,10,FALSE))</f>
        <v/>
      </c>
      <c r="AU62" s="235" t="str">
        <f>IF(AU61="","",VLOOKUP(AU61,'参考様式１（勤務表_シフト記号表）'!$C$6:$L$47,10,FALSE))</f>
        <v/>
      </c>
      <c r="AV62" s="235" t="str">
        <f>IF(AV61="","",VLOOKUP(AV61,'参考様式１（勤務表_シフト記号表）'!$C$6:$L$47,10,FALSE))</f>
        <v/>
      </c>
      <c r="AW62" s="235" t="str">
        <f>IF(AW61="","",VLOOKUP(AW61,'参考様式１（勤務表_シフト記号表）'!$C$6:$L$47,10,FALSE))</f>
        <v/>
      </c>
      <c r="AX62" s="236" t="str">
        <f>IF(AX61="","",VLOOKUP(AX61,'参考様式１（勤務表_シフト記号表）'!$C$6:$L$47,10,FALSE))</f>
        <v/>
      </c>
      <c r="AY62" s="234" t="str">
        <f>IF(AY61="","",VLOOKUP(AY61,'参考様式１（勤務表_シフト記号表）'!$C$6:$L$47,10,FALSE))</f>
        <v/>
      </c>
      <c r="AZ62" s="235" t="str">
        <f>IF(AZ61="","",VLOOKUP(AZ61,'参考様式１（勤務表_シフト記号表）'!$C$6:$L$47,10,FALSE))</f>
        <v/>
      </c>
      <c r="BA62" s="235" t="str">
        <f>IF(BA61="","",VLOOKUP(BA61,'参考様式１（勤務表_シフト記号表）'!$C$6:$L$47,10,FALSE))</f>
        <v/>
      </c>
      <c r="BB62" s="1040">
        <f>IF($BE$3="４週",SUM(W62:AX62),IF($BE$3="暦月",SUM(W62:BA62),""))</f>
        <v>0</v>
      </c>
      <c r="BC62" s="1041"/>
      <c r="BD62" s="1042">
        <f>IF($BE$3="４週",BB62/4,IF($BE$3="暦月",(BB62/($BE$8/7)),""))</f>
        <v>0</v>
      </c>
      <c r="BE62" s="1041"/>
      <c r="BF62" s="1037"/>
      <c r="BG62" s="1038"/>
      <c r="BH62" s="1038"/>
      <c r="BI62" s="1038"/>
      <c r="BJ62" s="1039"/>
    </row>
    <row r="63" spans="2:62" ht="20.25" customHeight="1" x14ac:dyDescent="0.45">
      <c r="B63" s="982">
        <f>B61+1</f>
        <v>24</v>
      </c>
      <c r="C63" s="1043"/>
      <c r="D63" s="973"/>
      <c r="E63" s="229"/>
      <c r="F63" s="230"/>
      <c r="G63" s="229"/>
      <c r="H63" s="230"/>
      <c r="I63" s="1044"/>
      <c r="J63" s="1045"/>
      <c r="K63" s="971"/>
      <c r="L63" s="972"/>
      <c r="M63" s="972"/>
      <c r="N63" s="973"/>
      <c r="O63" s="977"/>
      <c r="P63" s="978"/>
      <c r="Q63" s="978"/>
      <c r="R63" s="978"/>
      <c r="S63" s="979"/>
      <c r="T63" s="249" t="s">
        <v>447</v>
      </c>
      <c r="V63" s="250"/>
      <c r="W63" s="242"/>
      <c r="X63" s="243"/>
      <c r="Y63" s="243"/>
      <c r="Z63" s="243"/>
      <c r="AA63" s="243"/>
      <c r="AB63" s="243"/>
      <c r="AC63" s="244"/>
      <c r="AD63" s="242"/>
      <c r="AE63" s="243"/>
      <c r="AF63" s="243"/>
      <c r="AG63" s="243"/>
      <c r="AH63" s="243"/>
      <c r="AI63" s="243"/>
      <c r="AJ63" s="244"/>
      <c r="AK63" s="242"/>
      <c r="AL63" s="243"/>
      <c r="AM63" s="243"/>
      <c r="AN63" s="243"/>
      <c r="AO63" s="243"/>
      <c r="AP63" s="243"/>
      <c r="AQ63" s="244"/>
      <c r="AR63" s="242"/>
      <c r="AS63" s="243"/>
      <c r="AT63" s="243"/>
      <c r="AU63" s="243"/>
      <c r="AV63" s="243"/>
      <c r="AW63" s="243"/>
      <c r="AX63" s="244"/>
      <c r="AY63" s="242"/>
      <c r="AZ63" s="243"/>
      <c r="BA63" s="245"/>
      <c r="BB63" s="980"/>
      <c r="BC63" s="981"/>
      <c r="BD63" s="1032"/>
      <c r="BE63" s="1033"/>
      <c r="BF63" s="1034"/>
      <c r="BG63" s="1035"/>
      <c r="BH63" s="1035"/>
      <c r="BI63" s="1035"/>
      <c r="BJ63" s="1036"/>
    </row>
    <row r="64" spans="2:62" ht="20.25" customHeight="1" x14ac:dyDescent="0.45">
      <c r="B64" s="983"/>
      <c r="C64" s="986"/>
      <c r="D64" s="976"/>
      <c r="E64" s="229"/>
      <c r="F64" s="230">
        <f>C63</f>
        <v>0</v>
      </c>
      <c r="G64" s="229"/>
      <c r="H64" s="230">
        <f>I63</f>
        <v>0</v>
      </c>
      <c r="I64" s="989"/>
      <c r="J64" s="990"/>
      <c r="K64" s="974"/>
      <c r="L64" s="975"/>
      <c r="M64" s="975"/>
      <c r="N64" s="976"/>
      <c r="O64" s="977"/>
      <c r="P64" s="978"/>
      <c r="Q64" s="978"/>
      <c r="R64" s="978"/>
      <c r="S64" s="979"/>
      <c r="T64" s="246" t="s">
        <v>448</v>
      </c>
      <c r="U64" s="247"/>
      <c r="V64" s="248"/>
      <c r="W64" s="234" t="str">
        <f>IF(W63="","",VLOOKUP(W63,'参考様式１（勤務表_シフト記号表）'!$C$6:$L$47,10,FALSE))</f>
        <v/>
      </c>
      <c r="X64" s="235" t="str">
        <f>IF(X63="","",VLOOKUP(X63,'参考様式１（勤務表_シフト記号表）'!$C$6:$L$47,10,FALSE))</f>
        <v/>
      </c>
      <c r="Y64" s="235" t="str">
        <f>IF(Y63="","",VLOOKUP(Y63,'参考様式１（勤務表_シフト記号表）'!$C$6:$L$47,10,FALSE))</f>
        <v/>
      </c>
      <c r="Z64" s="235" t="str">
        <f>IF(Z63="","",VLOOKUP(Z63,'参考様式１（勤務表_シフト記号表）'!$C$6:$L$47,10,FALSE))</f>
        <v/>
      </c>
      <c r="AA64" s="235" t="str">
        <f>IF(AA63="","",VLOOKUP(AA63,'参考様式１（勤務表_シフト記号表）'!$C$6:$L$47,10,FALSE))</f>
        <v/>
      </c>
      <c r="AB64" s="235" t="str">
        <f>IF(AB63="","",VLOOKUP(AB63,'参考様式１（勤務表_シフト記号表）'!$C$6:$L$47,10,FALSE))</f>
        <v/>
      </c>
      <c r="AC64" s="236" t="str">
        <f>IF(AC63="","",VLOOKUP(AC63,'参考様式１（勤務表_シフト記号表）'!$C$6:$L$47,10,FALSE))</f>
        <v/>
      </c>
      <c r="AD64" s="234" t="str">
        <f>IF(AD63="","",VLOOKUP(AD63,'参考様式１（勤務表_シフト記号表）'!$C$6:$L$47,10,FALSE))</f>
        <v/>
      </c>
      <c r="AE64" s="235" t="str">
        <f>IF(AE63="","",VLOOKUP(AE63,'参考様式１（勤務表_シフト記号表）'!$C$6:$L$47,10,FALSE))</f>
        <v/>
      </c>
      <c r="AF64" s="235" t="str">
        <f>IF(AF63="","",VLOOKUP(AF63,'参考様式１（勤務表_シフト記号表）'!$C$6:$L$47,10,FALSE))</f>
        <v/>
      </c>
      <c r="AG64" s="235" t="str">
        <f>IF(AG63="","",VLOOKUP(AG63,'参考様式１（勤務表_シフト記号表）'!$C$6:$L$47,10,FALSE))</f>
        <v/>
      </c>
      <c r="AH64" s="235" t="str">
        <f>IF(AH63="","",VLOOKUP(AH63,'参考様式１（勤務表_シフト記号表）'!$C$6:$L$47,10,FALSE))</f>
        <v/>
      </c>
      <c r="AI64" s="235" t="str">
        <f>IF(AI63="","",VLOOKUP(AI63,'参考様式１（勤務表_シフト記号表）'!$C$6:$L$47,10,FALSE))</f>
        <v/>
      </c>
      <c r="AJ64" s="236" t="str">
        <f>IF(AJ63="","",VLOOKUP(AJ63,'参考様式１（勤務表_シフト記号表）'!$C$6:$L$47,10,FALSE))</f>
        <v/>
      </c>
      <c r="AK64" s="234" t="str">
        <f>IF(AK63="","",VLOOKUP(AK63,'参考様式１（勤務表_シフト記号表）'!$C$6:$L$47,10,FALSE))</f>
        <v/>
      </c>
      <c r="AL64" s="235" t="str">
        <f>IF(AL63="","",VLOOKUP(AL63,'参考様式１（勤務表_シフト記号表）'!$C$6:$L$47,10,FALSE))</f>
        <v/>
      </c>
      <c r="AM64" s="235" t="str">
        <f>IF(AM63="","",VLOOKUP(AM63,'参考様式１（勤務表_シフト記号表）'!$C$6:$L$47,10,FALSE))</f>
        <v/>
      </c>
      <c r="AN64" s="235" t="str">
        <f>IF(AN63="","",VLOOKUP(AN63,'参考様式１（勤務表_シフト記号表）'!$C$6:$L$47,10,FALSE))</f>
        <v/>
      </c>
      <c r="AO64" s="235" t="str">
        <f>IF(AO63="","",VLOOKUP(AO63,'参考様式１（勤務表_シフト記号表）'!$C$6:$L$47,10,FALSE))</f>
        <v/>
      </c>
      <c r="AP64" s="235" t="str">
        <f>IF(AP63="","",VLOOKUP(AP63,'参考様式１（勤務表_シフト記号表）'!$C$6:$L$47,10,FALSE))</f>
        <v/>
      </c>
      <c r="AQ64" s="236" t="str">
        <f>IF(AQ63="","",VLOOKUP(AQ63,'参考様式１（勤務表_シフト記号表）'!$C$6:$L$47,10,FALSE))</f>
        <v/>
      </c>
      <c r="AR64" s="234" t="str">
        <f>IF(AR63="","",VLOOKUP(AR63,'参考様式１（勤務表_シフト記号表）'!$C$6:$L$47,10,FALSE))</f>
        <v/>
      </c>
      <c r="AS64" s="235" t="str">
        <f>IF(AS63="","",VLOOKUP(AS63,'参考様式１（勤務表_シフト記号表）'!$C$6:$L$47,10,FALSE))</f>
        <v/>
      </c>
      <c r="AT64" s="235" t="str">
        <f>IF(AT63="","",VLOOKUP(AT63,'参考様式１（勤務表_シフト記号表）'!$C$6:$L$47,10,FALSE))</f>
        <v/>
      </c>
      <c r="AU64" s="235" t="str">
        <f>IF(AU63="","",VLOOKUP(AU63,'参考様式１（勤務表_シフト記号表）'!$C$6:$L$47,10,FALSE))</f>
        <v/>
      </c>
      <c r="AV64" s="235" t="str">
        <f>IF(AV63="","",VLOOKUP(AV63,'参考様式１（勤務表_シフト記号表）'!$C$6:$L$47,10,FALSE))</f>
        <v/>
      </c>
      <c r="AW64" s="235" t="str">
        <f>IF(AW63="","",VLOOKUP(AW63,'参考様式１（勤務表_シフト記号表）'!$C$6:$L$47,10,FALSE))</f>
        <v/>
      </c>
      <c r="AX64" s="236" t="str">
        <f>IF(AX63="","",VLOOKUP(AX63,'参考様式１（勤務表_シフト記号表）'!$C$6:$L$47,10,FALSE))</f>
        <v/>
      </c>
      <c r="AY64" s="234" t="str">
        <f>IF(AY63="","",VLOOKUP(AY63,'参考様式１（勤務表_シフト記号表）'!$C$6:$L$47,10,FALSE))</f>
        <v/>
      </c>
      <c r="AZ64" s="235" t="str">
        <f>IF(AZ63="","",VLOOKUP(AZ63,'参考様式１（勤務表_シフト記号表）'!$C$6:$L$47,10,FALSE))</f>
        <v/>
      </c>
      <c r="BA64" s="235" t="str">
        <f>IF(BA63="","",VLOOKUP(BA63,'参考様式１（勤務表_シフト記号表）'!$C$6:$L$47,10,FALSE))</f>
        <v/>
      </c>
      <c r="BB64" s="1040">
        <f>IF($BE$3="４週",SUM(W64:AX64),IF($BE$3="暦月",SUM(W64:BA64),""))</f>
        <v>0</v>
      </c>
      <c r="BC64" s="1041"/>
      <c r="BD64" s="1042">
        <f>IF($BE$3="４週",BB64/4,IF($BE$3="暦月",(BB64/($BE$8/7)),""))</f>
        <v>0</v>
      </c>
      <c r="BE64" s="1041"/>
      <c r="BF64" s="1037"/>
      <c r="BG64" s="1038"/>
      <c r="BH64" s="1038"/>
      <c r="BI64" s="1038"/>
      <c r="BJ64" s="1039"/>
    </row>
    <row r="65" spans="2:62" ht="20.25" customHeight="1" x14ac:dyDescent="0.45">
      <c r="B65" s="982">
        <f>B63+1</f>
        <v>25</v>
      </c>
      <c r="C65" s="1043"/>
      <c r="D65" s="973"/>
      <c r="E65" s="229"/>
      <c r="F65" s="230"/>
      <c r="G65" s="229"/>
      <c r="H65" s="230"/>
      <c r="I65" s="1044"/>
      <c r="J65" s="1045"/>
      <c r="K65" s="971"/>
      <c r="L65" s="972"/>
      <c r="M65" s="972"/>
      <c r="N65" s="973"/>
      <c r="O65" s="977"/>
      <c r="P65" s="978"/>
      <c r="Q65" s="978"/>
      <c r="R65" s="978"/>
      <c r="S65" s="979"/>
      <c r="T65" s="249" t="s">
        <v>447</v>
      </c>
      <c r="V65" s="250"/>
      <c r="W65" s="242"/>
      <c r="X65" s="243"/>
      <c r="Y65" s="243"/>
      <c r="Z65" s="243"/>
      <c r="AA65" s="243"/>
      <c r="AB65" s="243"/>
      <c r="AC65" s="244"/>
      <c r="AD65" s="242"/>
      <c r="AE65" s="243"/>
      <c r="AF65" s="243"/>
      <c r="AG65" s="243"/>
      <c r="AH65" s="243"/>
      <c r="AI65" s="243"/>
      <c r="AJ65" s="244"/>
      <c r="AK65" s="242"/>
      <c r="AL65" s="243"/>
      <c r="AM65" s="243"/>
      <c r="AN65" s="243"/>
      <c r="AO65" s="243"/>
      <c r="AP65" s="243"/>
      <c r="AQ65" s="244"/>
      <c r="AR65" s="242"/>
      <c r="AS65" s="243"/>
      <c r="AT65" s="243"/>
      <c r="AU65" s="243"/>
      <c r="AV65" s="243"/>
      <c r="AW65" s="243"/>
      <c r="AX65" s="244"/>
      <c r="AY65" s="242"/>
      <c r="AZ65" s="243"/>
      <c r="BA65" s="245"/>
      <c r="BB65" s="980"/>
      <c r="BC65" s="981"/>
      <c r="BD65" s="1032"/>
      <c r="BE65" s="1033"/>
      <c r="BF65" s="1034"/>
      <c r="BG65" s="1035"/>
      <c r="BH65" s="1035"/>
      <c r="BI65" s="1035"/>
      <c r="BJ65" s="1036"/>
    </row>
    <row r="66" spans="2:62" ht="20.25" customHeight="1" x14ac:dyDescent="0.45">
      <c r="B66" s="983"/>
      <c r="C66" s="986"/>
      <c r="D66" s="976"/>
      <c r="E66" s="229"/>
      <c r="F66" s="230">
        <f>C65</f>
        <v>0</v>
      </c>
      <c r="G66" s="229"/>
      <c r="H66" s="230">
        <f>I65</f>
        <v>0</v>
      </c>
      <c r="I66" s="989"/>
      <c r="J66" s="990"/>
      <c r="K66" s="974"/>
      <c r="L66" s="975"/>
      <c r="M66" s="975"/>
      <c r="N66" s="976"/>
      <c r="O66" s="977"/>
      <c r="P66" s="978"/>
      <c r="Q66" s="978"/>
      <c r="R66" s="978"/>
      <c r="S66" s="979"/>
      <c r="T66" s="246" t="s">
        <v>448</v>
      </c>
      <c r="U66" s="247"/>
      <c r="V66" s="248"/>
      <c r="W66" s="234" t="str">
        <f>IF(W65="","",VLOOKUP(W65,'参考様式１（勤務表_シフト記号表）'!$C$6:$L$47,10,FALSE))</f>
        <v/>
      </c>
      <c r="X66" s="235" t="str">
        <f>IF(X65="","",VLOOKUP(X65,'参考様式１（勤務表_シフト記号表）'!$C$6:$L$47,10,FALSE))</f>
        <v/>
      </c>
      <c r="Y66" s="235" t="str">
        <f>IF(Y65="","",VLOOKUP(Y65,'参考様式１（勤務表_シフト記号表）'!$C$6:$L$47,10,FALSE))</f>
        <v/>
      </c>
      <c r="Z66" s="235" t="str">
        <f>IF(Z65="","",VLOOKUP(Z65,'参考様式１（勤務表_シフト記号表）'!$C$6:$L$47,10,FALSE))</f>
        <v/>
      </c>
      <c r="AA66" s="235" t="str">
        <f>IF(AA65="","",VLOOKUP(AA65,'参考様式１（勤務表_シフト記号表）'!$C$6:$L$47,10,FALSE))</f>
        <v/>
      </c>
      <c r="AB66" s="235" t="str">
        <f>IF(AB65="","",VLOOKUP(AB65,'参考様式１（勤務表_シフト記号表）'!$C$6:$L$47,10,FALSE))</f>
        <v/>
      </c>
      <c r="AC66" s="236" t="str">
        <f>IF(AC65="","",VLOOKUP(AC65,'参考様式１（勤務表_シフト記号表）'!$C$6:$L$47,10,FALSE))</f>
        <v/>
      </c>
      <c r="AD66" s="234" t="str">
        <f>IF(AD65="","",VLOOKUP(AD65,'参考様式１（勤務表_シフト記号表）'!$C$6:$L$47,10,FALSE))</f>
        <v/>
      </c>
      <c r="AE66" s="235" t="str">
        <f>IF(AE65="","",VLOOKUP(AE65,'参考様式１（勤務表_シフト記号表）'!$C$6:$L$47,10,FALSE))</f>
        <v/>
      </c>
      <c r="AF66" s="235" t="str">
        <f>IF(AF65="","",VLOOKUP(AF65,'参考様式１（勤務表_シフト記号表）'!$C$6:$L$47,10,FALSE))</f>
        <v/>
      </c>
      <c r="AG66" s="235" t="str">
        <f>IF(AG65="","",VLOOKUP(AG65,'参考様式１（勤務表_シフト記号表）'!$C$6:$L$47,10,FALSE))</f>
        <v/>
      </c>
      <c r="AH66" s="235" t="str">
        <f>IF(AH65="","",VLOOKUP(AH65,'参考様式１（勤務表_シフト記号表）'!$C$6:$L$47,10,FALSE))</f>
        <v/>
      </c>
      <c r="AI66" s="235" t="str">
        <f>IF(AI65="","",VLOOKUP(AI65,'参考様式１（勤務表_シフト記号表）'!$C$6:$L$47,10,FALSE))</f>
        <v/>
      </c>
      <c r="AJ66" s="236" t="str">
        <f>IF(AJ65="","",VLOOKUP(AJ65,'参考様式１（勤務表_シフト記号表）'!$C$6:$L$47,10,FALSE))</f>
        <v/>
      </c>
      <c r="AK66" s="234" t="str">
        <f>IF(AK65="","",VLOOKUP(AK65,'参考様式１（勤務表_シフト記号表）'!$C$6:$L$47,10,FALSE))</f>
        <v/>
      </c>
      <c r="AL66" s="235" t="str">
        <f>IF(AL65="","",VLOOKUP(AL65,'参考様式１（勤務表_シフト記号表）'!$C$6:$L$47,10,FALSE))</f>
        <v/>
      </c>
      <c r="AM66" s="235" t="str">
        <f>IF(AM65="","",VLOOKUP(AM65,'参考様式１（勤務表_シフト記号表）'!$C$6:$L$47,10,FALSE))</f>
        <v/>
      </c>
      <c r="AN66" s="235" t="str">
        <f>IF(AN65="","",VLOOKUP(AN65,'参考様式１（勤務表_シフト記号表）'!$C$6:$L$47,10,FALSE))</f>
        <v/>
      </c>
      <c r="AO66" s="235" t="str">
        <f>IF(AO65="","",VLOOKUP(AO65,'参考様式１（勤務表_シフト記号表）'!$C$6:$L$47,10,FALSE))</f>
        <v/>
      </c>
      <c r="AP66" s="235" t="str">
        <f>IF(AP65="","",VLOOKUP(AP65,'参考様式１（勤務表_シフト記号表）'!$C$6:$L$47,10,FALSE))</f>
        <v/>
      </c>
      <c r="AQ66" s="236" t="str">
        <f>IF(AQ65="","",VLOOKUP(AQ65,'参考様式１（勤務表_シフト記号表）'!$C$6:$L$47,10,FALSE))</f>
        <v/>
      </c>
      <c r="AR66" s="234" t="str">
        <f>IF(AR65="","",VLOOKUP(AR65,'参考様式１（勤務表_シフト記号表）'!$C$6:$L$47,10,FALSE))</f>
        <v/>
      </c>
      <c r="AS66" s="235" t="str">
        <f>IF(AS65="","",VLOOKUP(AS65,'参考様式１（勤務表_シフト記号表）'!$C$6:$L$47,10,FALSE))</f>
        <v/>
      </c>
      <c r="AT66" s="235" t="str">
        <f>IF(AT65="","",VLOOKUP(AT65,'参考様式１（勤務表_シフト記号表）'!$C$6:$L$47,10,FALSE))</f>
        <v/>
      </c>
      <c r="AU66" s="235" t="str">
        <f>IF(AU65="","",VLOOKUP(AU65,'参考様式１（勤務表_シフト記号表）'!$C$6:$L$47,10,FALSE))</f>
        <v/>
      </c>
      <c r="AV66" s="235" t="str">
        <f>IF(AV65="","",VLOOKUP(AV65,'参考様式１（勤務表_シフト記号表）'!$C$6:$L$47,10,FALSE))</f>
        <v/>
      </c>
      <c r="AW66" s="235" t="str">
        <f>IF(AW65="","",VLOOKUP(AW65,'参考様式１（勤務表_シフト記号表）'!$C$6:$L$47,10,FALSE))</f>
        <v/>
      </c>
      <c r="AX66" s="236" t="str">
        <f>IF(AX65="","",VLOOKUP(AX65,'参考様式１（勤務表_シフト記号表）'!$C$6:$L$47,10,FALSE))</f>
        <v/>
      </c>
      <c r="AY66" s="234" t="str">
        <f>IF(AY65="","",VLOOKUP(AY65,'参考様式１（勤務表_シフト記号表）'!$C$6:$L$47,10,FALSE))</f>
        <v/>
      </c>
      <c r="AZ66" s="235" t="str">
        <f>IF(AZ65="","",VLOOKUP(AZ65,'参考様式１（勤務表_シフト記号表）'!$C$6:$L$47,10,FALSE))</f>
        <v/>
      </c>
      <c r="BA66" s="235" t="str">
        <f>IF(BA65="","",VLOOKUP(BA65,'参考様式１（勤務表_シフト記号表）'!$C$6:$L$47,10,FALSE))</f>
        <v/>
      </c>
      <c r="BB66" s="1040">
        <f>IF($BE$3="４週",SUM(W66:AX66),IF($BE$3="暦月",SUM(W66:BA66),""))</f>
        <v>0</v>
      </c>
      <c r="BC66" s="1041"/>
      <c r="BD66" s="1042">
        <f>IF($BE$3="４週",BB66/4,IF($BE$3="暦月",(BB66/($BE$8/7)),""))</f>
        <v>0</v>
      </c>
      <c r="BE66" s="1041"/>
      <c r="BF66" s="1037"/>
      <c r="BG66" s="1038"/>
      <c r="BH66" s="1038"/>
      <c r="BI66" s="1038"/>
      <c r="BJ66" s="1039"/>
    </row>
    <row r="67" spans="2:62" ht="20.25" customHeight="1" x14ac:dyDescent="0.45">
      <c r="B67" s="982">
        <f>B65+1</f>
        <v>26</v>
      </c>
      <c r="C67" s="1043"/>
      <c r="D67" s="973"/>
      <c r="E67" s="229"/>
      <c r="F67" s="230"/>
      <c r="G67" s="229"/>
      <c r="H67" s="230"/>
      <c r="I67" s="1044"/>
      <c r="J67" s="1045"/>
      <c r="K67" s="971"/>
      <c r="L67" s="972"/>
      <c r="M67" s="972"/>
      <c r="N67" s="973"/>
      <c r="O67" s="977"/>
      <c r="P67" s="978"/>
      <c r="Q67" s="978"/>
      <c r="R67" s="978"/>
      <c r="S67" s="979"/>
      <c r="T67" s="249" t="s">
        <v>447</v>
      </c>
      <c r="V67" s="250"/>
      <c r="W67" s="242"/>
      <c r="X67" s="243"/>
      <c r="Y67" s="243"/>
      <c r="Z67" s="243"/>
      <c r="AA67" s="243"/>
      <c r="AB67" s="243"/>
      <c r="AC67" s="244"/>
      <c r="AD67" s="242"/>
      <c r="AE67" s="243"/>
      <c r="AF67" s="243"/>
      <c r="AG67" s="243"/>
      <c r="AH67" s="243"/>
      <c r="AI67" s="243"/>
      <c r="AJ67" s="244"/>
      <c r="AK67" s="242"/>
      <c r="AL67" s="243"/>
      <c r="AM67" s="243"/>
      <c r="AN67" s="243"/>
      <c r="AO67" s="243"/>
      <c r="AP67" s="243"/>
      <c r="AQ67" s="244"/>
      <c r="AR67" s="242"/>
      <c r="AS67" s="243"/>
      <c r="AT67" s="243"/>
      <c r="AU67" s="243"/>
      <c r="AV67" s="243"/>
      <c r="AW67" s="243"/>
      <c r="AX67" s="244"/>
      <c r="AY67" s="242"/>
      <c r="AZ67" s="243"/>
      <c r="BA67" s="245"/>
      <c r="BB67" s="980"/>
      <c r="BC67" s="981"/>
      <c r="BD67" s="1032"/>
      <c r="BE67" s="1033"/>
      <c r="BF67" s="1034"/>
      <c r="BG67" s="1035"/>
      <c r="BH67" s="1035"/>
      <c r="BI67" s="1035"/>
      <c r="BJ67" s="1036"/>
    </row>
    <row r="68" spans="2:62" ht="20.25" customHeight="1" x14ac:dyDescent="0.45">
      <c r="B68" s="983"/>
      <c r="C68" s="986"/>
      <c r="D68" s="976"/>
      <c r="E68" s="229"/>
      <c r="F68" s="230">
        <f>C67</f>
        <v>0</v>
      </c>
      <c r="G68" s="229"/>
      <c r="H68" s="230">
        <f>I67</f>
        <v>0</v>
      </c>
      <c r="I68" s="989"/>
      <c r="J68" s="990"/>
      <c r="K68" s="974"/>
      <c r="L68" s="975"/>
      <c r="M68" s="975"/>
      <c r="N68" s="976"/>
      <c r="O68" s="977"/>
      <c r="P68" s="978"/>
      <c r="Q68" s="978"/>
      <c r="R68" s="978"/>
      <c r="S68" s="979"/>
      <c r="T68" s="246" t="s">
        <v>448</v>
      </c>
      <c r="U68" s="247"/>
      <c r="V68" s="248"/>
      <c r="W68" s="234" t="str">
        <f>IF(W67="","",VLOOKUP(W67,'参考様式１（勤務表_シフト記号表）'!$C$6:$L$47,10,FALSE))</f>
        <v/>
      </c>
      <c r="X68" s="235" t="str">
        <f>IF(X67="","",VLOOKUP(X67,'参考様式１（勤務表_シフト記号表）'!$C$6:$L$47,10,FALSE))</f>
        <v/>
      </c>
      <c r="Y68" s="235" t="str">
        <f>IF(Y67="","",VLOOKUP(Y67,'参考様式１（勤務表_シフト記号表）'!$C$6:$L$47,10,FALSE))</f>
        <v/>
      </c>
      <c r="Z68" s="235" t="str">
        <f>IF(Z67="","",VLOOKUP(Z67,'参考様式１（勤務表_シフト記号表）'!$C$6:$L$47,10,FALSE))</f>
        <v/>
      </c>
      <c r="AA68" s="235" t="str">
        <f>IF(AA67="","",VLOOKUP(AA67,'参考様式１（勤務表_シフト記号表）'!$C$6:$L$47,10,FALSE))</f>
        <v/>
      </c>
      <c r="AB68" s="235" t="str">
        <f>IF(AB67="","",VLOOKUP(AB67,'参考様式１（勤務表_シフト記号表）'!$C$6:$L$47,10,FALSE))</f>
        <v/>
      </c>
      <c r="AC68" s="236" t="str">
        <f>IF(AC67="","",VLOOKUP(AC67,'参考様式１（勤務表_シフト記号表）'!$C$6:$L$47,10,FALSE))</f>
        <v/>
      </c>
      <c r="AD68" s="234" t="str">
        <f>IF(AD67="","",VLOOKUP(AD67,'参考様式１（勤務表_シフト記号表）'!$C$6:$L$47,10,FALSE))</f>
        <v/>
      </c>
      <c r="AE68" s="235" t="str">
        <f>IF(AE67="","",VLOOKUP(AE67,'参考様式１（勤務表_シフト記号表）'!$C$6:$L$47,10,FALSE))</f>
        <v/>
      </c>
      <c r="AF68" s="235" t="str">
        <f>IF(AF67="","",VLOOKUP(AF67,'参考様式１（勤務表_シフト記号表）'!$C$6:$L$47,10,FALSE))</f>
        <v/>
      </c>
      <c r="AG68" s="235" t="str">
        <f>IF(AG67="","",VLOOKUP(AG67,'参考様式１（勤務表_シフト記号表）'!$C$6:$L$47,10,FALSE))</f>
        <v/>
      </c>
      <c r="AH68" s="235" t="str">
        <f>IF(AH67="","",VLOOKUP(AH67,'参考様式１（勤務表_シフト記号表）'!$C$6:$L$47,10,FALSE))</f>
        <v/>
      </c>
      <c r="AI68" s="235" t="str">
        <f>IF(AI67="","",VLOOKUP(AI67,'参考様式１（勤務表_シフト記号表）'!$C$6:$L$47,10,FALSE))</f>
        <v/>
      </c>
      <c r="AJ68" s="236" t="str">
        <f>IF(AJ67="","",VLOOKUP(AJ67,'参考様式１（勤務表_シフト記号表）'!$C$6:$L$47,10,FALSE))</f>
        <v/>
      </c>
      <c r="AK68" s="234" t="str">
        <f>IF(AK67="","",VLOOKUP(AK67,'参考様式１（勤務表_シフト記号表）'!$C$6:$L$47,10,FALSE))</f>
        <v/>
      </c>
      <c r="AL68" s="235" t="str">
        <f>IF(AL67="","",VLOOKUP(AL67,'参考様式１（勤務表_シフト記号表）'!$C$6:$L$47,10,FALSE))</f>
        <v/>
      </c>
      <c r="AM68" s="235" t="str">
        <f>IF(AM67="","",VLOOKUP(AM67,'参考様式１（勤務表_シフト記号表）'!$C$6:$L$47,10,FALSE))</f>
        <v/>
      </c>
      <c r="AN68" s="235" t="str">
        <f>IF(AN67="","",VLOOKUP(AN67,'参考様式１（勤務表_シフト記号表）'!$C$6:$L$47,10,FALSE))</f>
        <v/>
      </c>
      <c r="AO68" s="235" t="str">
        <f>IF(AO67="","",VLOOKUP(AO67,'参考様式１（勤務表_シフト記号表）'!$C$6:$L$47,10,FALSE))</f>
        <v/>
      </c>
      <c r="AP68" s="235" t="str">
        <f>IF(AP67="","",VLOOKUP(AP67,'参考様式１（勤務表_シフト記号表）'!$C$6:$L$47,10,FALSE))</f>
        <v/>
      </c>
      <c r="AQ68" s="236" t="str">
        <f>IF(AQ67="","",VLOOKUP(AQ67,'参考様式１（勤務表_シフト記号表）'!$C$6:$L$47,10,FALSE))</f>
        <v/>
      </c>
      <c r="AR68" s="234" t="str">
        <f>IF(AR67="","",VLOOKUP(AR67,'参考様式１（勤務表_シフト記号表）'!$C$6:$L$47,10,FALSE))</f>
        <v/>
      </c>
      <c r="AS68" s="235" t="str">
        <f>IF(AS67="","",VLOOKUP(AS67,'参考様式１（勤務表_シフト記号表）'!$C$6:$L$47,10,FALSE))</f>
        <v/>
      </c>
      <c r="AT68" s="235" t="str">
        <f>IF(AT67="","",VLOOKUP(AT67,'参考様式１（勤務表_シフト記号表）'!$C$6:$L$47,10,FALSE))</f>
        <v/>
      </c>
      <c r="AU68" s="235" t="str">
        <f>IF(AU67="","",VLOOKUP(AU67,'参考様式１（勤務表_シフト記号表）'!$C$6:$L$47,10,FALSE))</f>
        <v/>
      </c>
      <c r="AV68" s="235" t="str">
        <f>IF(AV67="","",VLOOKUP(AV67,'参考様式１（勤務表_シフト記号表）'!$C$6:$L$47,10,FALSE))</f>
        <v/>
      </c>
      <c r="AW68" s="235" t="str">
        <f>IF(AW67="","",VLOOKUP(AW67,'参考様式１（勤務表_シフト記号表）'!$C$6:$L$47,10,FALSE))</f>
        <v/>
      </c>
      <c r="AX68" s="236" t="str">
        <f>IF(AX67="","",VLOOKUP(AX67,'参考様式１（勤務表_シフト記号表）'!$C$6:$L$47,10,FALSE))</f>
        <v/>
      </c>
      <c r="AY68" s="234" t="str">
        <f>IF(AY67="","",VLOOKUP(AY67,'参考様式１（勤務表_シフト記号表）'!$C$6:$L$47,10,FALSE))</f>
        <v/>
      </c>
      <c r="AZ68" s="235" t="str">
        <f>IF(AZ67="","",VLOOKUP(AZ67,'参考様式１（勤務表_シフト記号表）'!$C$6:$L$47,10,FALSE))</f>
        <v/>
      </c>
      <c r="BA68" s="235" t="str">
        <f>IF(BA67="","",VLOOKUP(BA67,'参考様式１（勤務表_シフト記号表）'!$C$6:$L$47,10,FALSE))</f>
        <v/>
      </c>
      <c r="BB68" s="1040">
        <f>IF($BE$3="４週",SUM(W68:AX68),IF($BE$3="暦月",SUM(W68:BA68),""))</f>
        <v>0</v>
      </c>
      <c r="BC68" s="1041"/>
      <c r="BD68" s="1042">
        <f>IF($BE$3="４週",BB68/4,IF($BE$3="暦月",(BB68/($BE$8/7)),""))</f>
        <v>0</v>
      </c>
      <c r="BE68" s="1041"/>
      <c r="BF68" s="1037"/>
      <c r="BG68" s="1038"/>
      <c r="BH68" s="1038"/>
      <c r="BI68" s="1038"/>
      <c r="BJ68" s="1039"/>
    </row>
    <row r="69" spans="2:62" ht="20.25" customHeight="1" x14ac:dyDescent="0.45">
      <c r="B69" s="982">
        <f>B67+1</f>
        <v>27</v>
      </c>
      <c r="C69" s="1043"/>
      <c r="D69" s="973"/>
      <c r="E69" s="229"/>
      <c r="F69" s="230"/>
      <c r="G69" s="229"/>
      <c r="H69" s="230"/>
      <c r="I69" s="1044"/>
      <c r="J69" s="1045"/>
      <c r="K69" s="971"/>
      <c r="L69" s="972"/>
      <c r="M69" s="972"/>
      <c r="N69" s="973"/>
      <c r="O69" s="977"/>
      <c r="P69" s="978"/>
      <c r="Q69" s="978"/>
      <c r="R69" s="978"/>
      <c r="S69" s="979"/>
      <c r="T69" s="249" t="s">
        <v>447</v>
      </c>
      <c r="V69" s="250"/>
      <c r="W69" s="242"/>
      <c r="X69" s="243"/>
      <c r="Y69" s="243"/>
      <c r="Z69" s="243"/>
      <c r="AA69" s="243"/>
      <c r="AB69" s="243"/>
      <c r="AC69" s="244"/>
      <c r="AD69" s="242"/>
      <c r="AE69" s="243"/>
      <c r="AF69" s="243"/>
      <c r="AG69" s="243"/>
      <c r="AH69" s="243"/>
      <c r="AI69" s="243"/>
      <c r="AJ69" s="244"/>
      <c r="AK69" s="242"/>
      <c r="AL69" s="243"/>
      <c r="AM69" s="243"/>
      <c r="AN69" s="243"/>
      <c r="AO69" s="243"/>
      <c r="AP69" s="243"/>
      <c r="AQ69" s="244"/>
      <c r="AR69" s="242"/>
      <c r="AS69" s="243"/>
      <c r="AT69" s="243"/>
      <c r="AU69" s="243"/>
      <c r="AV69" s="243"/>
      <c r="AW69" s="243"/>
      <c r="AX69" s="244"/>
      <c r="AY69" s="242"/>
      <c r="AZ69" s="243"/>
      <c r="BA69" s="245"/>
      <c r="BB69" s="980"/>
      <c r="BC69" s="981"/>
      <c r="BD69" s="1032"/>
      <c r="BE69" s="1033"/>
      <c r="BF69" s="1034"/>
      <c r="BG69" s="1035"/>
      <c r="BH69" s="1035"/>
      <c r="BI69" s="1035"/>
      <c r="BJ69" s="1036"/>
    </row>
    <row r="70" spans="2:62" ht="20.25" customHeight="1" x14ac:dyDescent="0.45">
      <c r="B70" s="983"/>
      <c r="C70" s="986"/>
      <c r="D70" s="976"/>
      <c r="E70" s="229"/>
      <c r="F70" s="230">
        <f>C69</f>
        <v>0</v>
      </c>
      <c r="G70" s="229"/>
      <c r="H70" s="230">
        <f>I69</f>
        <v>0</v>
      </c>
      <c r="I70" s="989"/>
      <c r="J70" s="990"/>
      <c r="K70" s="974"/>
      <c r="L70" s="975"/>
      <c r="M70" s="975"/>
      <c r="N70" s="976"/>
      <c r="O70" s="977"/>
      <c r="P70" s="978"/>
      <c r="Q70" s="978"/>
      <c r="R70" s="978"/>
      <c r="S70" s="979"/>
      <c r="T70" s="246" t="s">
        <v>448</v>
      </c>
      <c r="U70" s="247"/>
      <c r="V70" s="248"/>
      <c r="W70" s="234" t="str">
        <f>IF(W69="","",VLOOKUP(W69,'参考様式１（勤務表_シフト記号表）'!$C$6:$L$47,10,FALSE))</f>
        <v/>
      </c>
      <c r="X70" s="235" t="str">
        <f>IF(X69="","",VLOOKUP(X69,'参考様式１（勤務表_シフト記号表）'!$C$6:$L$47,10,FALSE))</f>
        <v/>
      </c>
      <c r="Y70" s="235" t="str">
        <f>IF(Y69="","",VLOOKUP(Y69,'参考様式１（勤務表_シフト記号表）'!$C$6:$L$47,10,FALSE))</f>
        <v/>
      </c>
      <c r="Z70" s="235" t="str">
        <f>IF(Z69="","",VLOOKUP(Z69,'参考様式１（勤務表_シフト記号表）'!$C$6:$L$47,10,FALSE))</f>
        <v/>
      </c>
      <c r="AA70" s="235" t="str">
        <f>IF(AA69="","",VLOOKUP(AA69,'参考様式１（勤務表_シフト記号表）'!$C$6:$L$47,10,FALSE))</f>
        <v/>
      </c>
      <c r="AB70" s="235" t="str">
        <f>IF(AB69="","",VLOOKUP(AB69,'参考様式１（勤務表_シフト記号表）'!$C$6:$L$47,10,FALSE))</f>
        <v/>
      </c>
      <c r="AC70" s="236" t="str">
        <f>IF(AC69="","",VLOOKUP(AC69,'参考様式１（勤務表_シフト記号表）'!$C$6:$L$47,10,FALSE))</f>
        <v/>
      </c>
      <c r="AD70" s="234" t="str">
        <f>IF(AD69="","",VLOOKUP(AD69,'参考様式１（勤務表_シフト記号表）'!$C$6:$L$47,10,FALSE))</f>
        <v/>
      </c>
      <c r="AE70" s="235" t="str">
        <f>IF(AE69="","",VLOOKUP(AE69,'参考様式１（勤務表_シフト記号表）'!$C$6:$L$47,10,FALSE))</f>
        <v/>
      </c>
      <c r="AF70" s="235" t="str">
        <f>IF(AF69="","",VLOOKUP(AF69,'参考様式１（勤務表_シフト記号表）'!$C$6:$L$47,10,FALSE))</f>
        <v/>
      </c>
      <c r="AG70" s="235" t="str">
        <f>IF(AG69="","",VLOOKUP(AG69,'参考様式１（勤務表_シフト記号表）'!$C$6:$L$47,10,FALSE))</f>
        <v/>
      </c>
      <c r="AH70" s="235" t="str">
        <f>IF(AH69="","",VLOOKUP(AH69,'参考様式１（勤務表_シフト記号表）'!$C$6:$L$47,10,FALSE))</f>
        <v/>
      </c>
      <c r="AI70" s="235" t="str">
        <f>IF(AI69="","",VLOOKUP(AI69,'参考様式１（勤務表_シフト記号表）'!$C$6:$L$47,10,FALSE))</f>
        <v/>
      </c>
      <c r="AJ70" s="236" t="str">
        <f>IF(AJ69="","",VLOOKUP(AJ69,'参考様式１（勤務表_シフト記号表）'!$C$6:$L$47,10,FALSE))</f>
        <v/>
      </c>
      <c r="AK70" s="234" t="str">
        <f>IF(AK69="","",VLOOKUP(AK69,'参考様式１（勤務表_シフト記号表）'!$C$6:$L$47,10,FALSE))</f>
        <v/>
      </c>
      <c r="AL70" s="235" t="str">
        <f>IF(AL69="","",VLOOKUP(AL69,'参考様式１（勤務表_シフト記号表）'!$C$6:$L$47,10,FALSE))</f>
        <v/>
      </c>
      <c r="AM70" s="235" t="str">
        <f>IF(AM69="","",VLOOKUP(AM69,'参考様式１（勤務表_シフト記号表）'!$C$6:$L$47,10,FALSE))</f>
        <v/>
      </c>
      <c r="AN70" s="235" t="str">
        <f>IF(AN69="","",VLOOKUP(AN69,'参考様式１（勤務表_シフト記号表）'!$C$6:$L$47,10,FALSE))</f>
        <v/>
      </c>
      <c r="AO70" s="235" t="str">
        <f>IF(AO69="","",VLOOKUP(AO69,'参考様式１（勤務表_シフト記号表）'!$C$6:$L$47,10,FALSE))</f>
        <v/>
      </c>
      <c r="AP70" s="235" t="str">
        <f>IF(AP69="","",VLOOKUP(AP69,'参考様式１（勤務表_シフト記号表）'!$C$6:$L$47,10,FALSE))</f>
        <v/>
      </c>
      <c r="AQ70" s="236" t="str">
        <f>IF(AQ69="","",VLOOKUP(AQ69,'参考様式１（勤務表_シフト記号表）'!$C$6:$L$47,10,FALSE))</f>
        <v/>
      </c>
      <c r="AR70" s="234" t="str">
        <f>IF(AR69="","",VLOOKUP(AR69,'参考様式１（勤務表_シフト記号表）'!$C$6:$L$47,10,FALSE))</f>
        <v/>
      </c>
      <c r="AS70" s="235" t="str">
        <f>IF(AS69="","",VLOOKUP(AS69,'参考様式１（勤務表_シフト記号表）'!$C$6:$L$47,10,FALSE))</f>
        <v/>
      </c>
      <c r="AT70" s="235" t="str">
        <f>IF(AT69="","",VLOOKUP(AT69,'参考様式１（勤務表_シフト記号表）'!$C$6:$L$47,10,FALSE))</f>
        <v/>
      </c>
      <c r="AU70" s="235" t="str">
        <f>IF(AU69="","",VLOOKUP(AU69,'参考様式１（勤務表_シフト記号表）'!$C$6:$L$47,10,FALSE))</f>
        <v/>
      </c>
      <c r="AV70" s="235" t="str">
        <f>IF(AV69="","",VLOOKUP(AV69,'参考様式１（勤務表_シフト記号表）'!$C$6:$L$47,10,FALSE))</f>
        <v/>
      </c>
      <c r="AW70" s="235" t="str">
        <f>IF(AW69="","",VLOOKUP(AW69,'参考様式１（勤務表_シフト記号表）'!$C$6:$L$47,10,FALSE))</f>
        <v/>
      </c>
      <c r="AX70" s="236" t="str">
        <f>IF(AX69="","",VLOOKUP(AX69,'参考様式１（勤務表_シフト記号表）'!$C$6:$L$47,10,FALSE))</f>
        <v/>
      </c>
      <c r="AY70" s="234" t="str">
        <f>IF(AY69="","",VLOOKUP(AY69,'参考様式１（勤務表_シフト記号表）'!$C$6:$L$47,10,FALSE))</f>
        <v/>
      </c>
      <c r="AZ70" s="235" t="str">
        <f>IF(AZ69="","",VLOOKUP(AZ69,'参考様式１（勤務表_シフト記号表）'!$C$6:$L$47,10,FALSE))</f>
        <v/>
      </c>
      <c r="BA70" s="235" t="str">
        <f>IF(BA69="","",VLOOKUP(BA69,'参考様式１（勤務表_シフト記号表）'!$C$6:$L$47,10,FALSE))</f>
        <v/>
      </c>
      <c r="BB70" s="1040">
        <f>IF($BE$3="４週",SUM(W70:AX70),IF($BE$3="暦月",SUM(W70:BA70),""))</f>
        <v>0</v>
      </c>
      <c r="BC70" s="1041"/>
      <c r="BD70" s="1042">
        <f>IF($BE$3="４週",BB70/4,IF($BE$3="暦月",(BB70/($BE$8/7)),""))</f>
        <v>0</v>
      </c>
      <c r="BE70" s="1041"/>
      <c r="BF70" s="1037"/>
      <c r="BG70" s="1038"/>
      <c r="BH70" s="1038"/>
      <c r="BI70" s="1038"/>
      <c r="BJ70" s="1039"/>
    </row>
    <row r="71" spans="2:62" ht="20.25" customHeight="1" x14ac:dyDescent="0.45">
      <c r="B71" s="982">
        <f>B69+1</f>
        <v>28</v>
      </c>
      <c r="C71" s="1043"/>
      <c r="D71" s="973"/>
      <c r="E71" s="229"/>
      <c r="F71" s="230"/>
      <c r="G71" s="229"/>
      <c r="H71" s="230"/>
      <c r="I71" s="1044"/>
      <c r="J71" s="1045"/>
      <c r="K71" s="971"/>
      <c r="L71" s="972"/>
      <c r="M71" s="972"/>
      <c r="N71" s="973"/>
      <c r="O71" s="977"/>
      <c r="P71" s="978"/>
      <c r="Q71" s="978"/>
      <c r="R71" s="978"/>
      <c r="S71" s="979"/>
      <c r="T71" s="249" t="s">
        <v>447</v>
      </c>
      <c r="V71" s="250"/>
      <c r="W71" s="242"/>
      <c r="X71" s="243"/>
      <c r="Y71" s="243"/>
      <c r="Z71" s="243"/>
      <c r="AA71" s="243"/>
      <c r="AB71" s="243"/>
      <c r="AC71" s="244"/>
      <c r="AD71" s="242"/>
      <c r="AE71" s="243"/>
      <c r="AF71" s="243"/>
      <c r="AG71" s="243"/>
      <c r="AH71" s="243"/>
      <c r="AI71" s="243"/>
      <c r="AJ71" s="244"/>
      <c r="AK71" s="242"/>
      <c r="AL71" s="243"/>
      <c r="AM71" s="243"/>
      <c r="AN71" s="243"/>
      <c r="AO71" s="243"/>
      <c r="AP71" s="243"/>
      <c r="AQ71" s="244"/>
      <c r="AR71" s="242"/>
      <c r="AS71" s="243"/>
      <c r="AT71" s="243"/>
      <c r="AU71" s="243"/>
      <c r="AV71" s="243"/>
      <c r="AW71" s="243"/>
      <c r="AX71" s="244"/>
      <c r="AY71" s="242"/>
      <c r="AZ71" s="243"/>
      <c r="BA71" s="245"/>
      <c r="BB71" s="980"/>
      <c r="BC71" s="981"/>
      <c r="BD71" s="1032"/>
      <c r="BE71" s="1033"/>
      <c r="BF71" s="1034"/>
      <c r="BG71" s="1035"/>
      <c r="BH71" s="1035"/>
      <c r="BI71" s="1035"/>
      <c r="BJ71" s="1036"/>
    </row>
    <row r="72" spans="2:62" ht="20.25" customHeight="1" x14ac:dyDescent="0.45">
      <c r="B72" s="983"/>
      <c r="C72" s="986"/>
      <c r="D72" s="976"/>
      <c r="E72" s="229"/>
      <c r="F72" s="230">
        <f>C71</f>
        <v>0</v>
      </c>
      <c r="G72" s="229"/>
      <c r="H72" s="230">
        <f>I71</f>
        <v>0</v>
      </c>
      <c r="I72" s="989"/>
      <c r="J72" s="990"/>
      <c r="K72" s="974"/>
      <c r="L72" s="975"/>
      <c r="M72" s="975"/>
      <c r="N72" s="976"/>
      <c r="O72" s="977"/>
      <c r="P72" s="978"/>
      <c r="Q72" s="978"/>
      <c r="R72" s="978"/>
      <c r="S72" s="979"/>
      <c r="T72" s="246" t="s">
        <v>448</v>
      </c>
      <c r="U72" s="247"/>
      <c r="V72" s="248"/>
      <c r="W72" s="234" t="str">
        <f>IF(W71="","",VLOOKUP(W71,'参考様式１（勤務表_シフト記号表）'!$C$6:$L$47,10,FALSE))</f>
        <v/>
      </c>
      <c r="X72" s="235" t="str">
        <f>IF(X71="","",VLOOKUP(X71,'参考様式１（勤務表_シフト記号表）'!$C$6:$L$47,10,FALSE))</f>
        <v/>
      </c>
      <c r="Y72" s="235" t="str">
        <f>IF(Y71="","",VLOOKUP(Y71,'参考様式１（勤務表_シフト記号表）'!$C$6:$L$47,10,FALSE))</f>
        <v/>
      </c>
      <c r="Z72" s="235" t="str">
        <f>IF(Z71="","",VLOOKUP(Z71,'参考様式１（勤務表_シフト記号表）'!$C$6:$L$47,10,FALSE))</f>
        <v/>
      </c>
      <c r="AA72" s="235" t="str">
        <f>IF(AA71="","",VLOOKUP(AA71,'参考様式１（勤務表_シフト記号表）'!$C$6:$L$47,10,FALSE))</f>
        <v/>
      </c>
      <c r="AB72" s="235" t="str">
        <f>IF(AB71="","",VLOOKUP(AB71,'参考様式１（勤務表_シフト記号表）'!$C$6:$L$47,10,FALSE))</f>
        <v/>
      </c>
      <c r="AC72" s="236" t="str">
        <f>IF(AC71="","",VLOOKUP(AC71,'参考様式１（勤務表_シフト記号表）'!$C$6:$L$47,10,FALSE))</f>
        <v/>
      </c>
      <c r="AD72" s="234" t="str">
        <f>IF(AD71="","",VLOOKUP(AD71,'参考様式１（勤務表_シフト記号表）'!$C$6:$L$47,10,FALSE))</f>
        <v/>
      </c>
      <c r="AE72" s="235" t="str">
        <f>IF(AE71="","",VLOOKUP(AE71,'参考様式１（勤務表_シフト記号表）'!$C$6:$L$47,10,FALSE))</f>
        <v/>
      </c>
      <c r="AF72" s="235" t="str">
        <f>IF(AF71="","",VLOOKUP(AF71,'参考様式１（勤務表_シフト記号表）'!$C$6:$L$47,10,FALSE))</f>
        <v/>
      </c>
      <c r="AG72" s="235" t="str">
        <f>IF(AG71="","",VLOOKUP(AG71,'参考様式１（勤務表_シフト記号表）'!$C$6:$L$47,10,FALSE))</f>
        <v/>
      </c>
      <c r="AH72" s="235" t="str">
        <f>IF(AH71="","",VLOOKUP(AH71,'参考様式１（勤務表_シフト記号表）'!$C$6:$L$47,10,FALSE))</f>
        <v/>
      </c>
      <c r="AI72" s="235" t="str">
        <f>IF(AI71="","",VLOOKUP(AI71,'参考様式１（勤務表_シフト記号表）'!$C$6:$L$47,10,FALSE))</f>
        <v/>
      </c>
      <c r="AJ72" s="236" t="str">
        <f>IF(AJ71="","",VLOOKUP(AJ71,'参考様式１（勤務表_シフト記号表）'!$C$6:$L$47,10,FALSE))</f>
        <v/>
      </c>
      <c r="AK72" s="234" t="str">
        <f>IF(AK71="","",VLOOKUP(AK71,'参考様式１（勤務表_シフト記号表）'!$C$6:$L$47,10,FALSE))</f>
        <v/>
      </c>
      <c r="AL72" s="235" t="str">
        <f>IF(AL71="","",VLOOKUP(AL71,'参考様式１（勤務表_シフト記号表）'!$C$6:$L$47,10,FALSE))</f>
        <v/>
      </c>
      <c r="AM72" s="235" t="str">
        <f>IF(AM71="","",VLOOKUP(AM71,'参考様式１（勤務表_シフト記号表）'!$C$6:$L$47,10,FALSE))</f>
        <v/>
      </c>
      <c r="AN72" s="235" t="str">
        <f>IF(AN71="","",VLOOKUP(AN71,'参考様式１（勤務表_シフト記号表）'!$C$6:$L$47,10,FALSE))</f>
        <v/>
      </c>
      <c r="AO72" s="235" t="str">
        <f>IF(AO71="","",VLOOKUP(AO71,'参考様式１（勤務表_シフト記号表）'!$C$6:$L$47,10,FALSE))</f>
        <v/>
      </c>
      <c r="AP72" s="235" t="str">
        <f>IF(AP71="","",VLOOKUP(AP71,'参考様式１（勤務表_シフト記号表）'!$C$6:$L$47,10,FALSE))</f>
        <v/>
      </c>
      <c r="AQ72" s="236" t="str">
        <f>IF(AQ71="","",VLOOKUP(AQ71,'参考様式１（勤務表_シフト記号表）'!$C$6:$L$47,10,FALSE))</f>
        <v/>
      </c>
      <c r="AR72" s="234" t="str">
        <f>IF(AR71="","",VLOOKUP(AR71,'参考様式１（勤務表_シフト記号表）'!$C$6:$L$47,10,FALSE))</f>
        <v/>
      </c>
      <c r="AS72" s="235" t="str">
        <f>IF(AS71="","",VLOOKUP(AS71,'参考様式１（勤務表_シフト記号表）'!$C$6:$L$47,10,FALSE))</f>
        <v/>
      </c>
      <c r="AT72" s="235" t="str">
        <f>IF(AT71="","",VLOOKUP(AT71,'参考様式１（勤務表_シフト記号表）'!$C$6:$L$47,10,FALSE))</f>
        <v/>
      </c>
      <c r="AU72" s="235" t="str">
        <f>IF(AU71="","",VLOOKUP(AU71,'参考様式１（勤務表_シフト記号表）'!$C$6:$L$47,10,FALSE))</f>
        <v/>
      </c>
      <c r="AV72" s="235" t="str">
        <f>IF(AV71="","",VLOOKUP(AV71,'参考様式１（勤務表_シフト記号表）'!$C$6:$L$47,10,FALSE))</f>
        <v/>
      </c>
      <c r="AW72" s="235" t="str">
        <f>IF(AW71="","",VLOOKUP(AW71,'参考様式１（勤務表_シフト記号表）'!$C$6:$L$47,10,FALSE))</f>
        <v/>
      </c>
      <c r="AX72" s="236" t="str">
        <f>IF(AX71="","",VLOOKUP(AX71,'参考様式１（勤務表_シフト記号表）'!$C$6:$L$47,10,FALSE))</f>
        <v/>
      </c>
      <c r="AY72" s="234" t="str">
        <f>IF(AY71="","",VLOOKUP(AY71,'参考様式１（勤務表_シフト記号表）'!$C$6:$L$47,10,FALSE))</f>
        <v/>
      </c>
      <c r="AZ72" s="235" t="str">
        <f>IF(AZ71="","",VLOOKUP(AZ71,'参考様式１（勤務表_シフト記号表）'!$C$6:$L$47,10,FALSE))</f>
        <v/>
      </c>
      <c r="BA72" s="235" t="str">
        <f>IF(BA71="","",VLOOKUP(BA71,'参考様式１（勤務表_シフト記号表）'!$C$6:$L$47,10,FALSE))</f>
        <v/>
      </c>
      <c r="BB72" s="1040">
        <f>IF($BE$3="４週",SUM(W72:AX72),IF($BE$3="暦月",SUM(W72:BA72),""))</f>
        <v>0</v>
      </c>
      <c r="BC72" s="1041"/>
      <c r="BD72" s="1042">
        <f>IF($BE$3="４週",BB72/4,IF($BE$3="暦月",(BB72/($BE$8/7)),""))</f>
        <v>0</v>
      </c>
      <c r="BE72" s="1041"/>
      <c r="BF72" s="1037"/>
      <c r="BG72" s="1038"/>
      <c r="BH72" s="1038"/>
      <c r="BI72" s="1038"/>
      <c r="BJ72" s="1039"/>
    </row>
    <row r="73" spans="2:62" ht="20.25" customHeight="1" x14ac:dyDescent="0.45">
      <c r="B73" s="982">
        <f>B71+1</f>
        <v>29</v>
      </c>
      <c r="C73" s="1043"/>
      <c r="D73" s="973"/>
      <c r="E73" s="229"/>
      <c r="F73" s="230"/>
      <c r="G73" s="229"/>
      <c r="H73" s="230"/>
      <c r="I73" s="1044"/>
      <c r="J73" s="1045"/>
      <c r="K73" s="971"/>
      <c r="L73" s="972"/>
      <c r="M73" s="972"/>
      <c r="N73" s="973"/>
      <c r="O73" s="977"/>
      <c r="P73" s="978"/>
      <c r="Q73" s="978"/>
      <c r="R73" s="978"/>
      <c r="S73" s="979"/>
      <c r="T73" s="249" t="s">
        <v>447</v>
      </c>
      <c r="V73" s="250"/>
      <c r="W73" s="242"/>
      <c r="X73" s="243"/>
      <c r="Y73" s="243"/>
      <c r="Z73" s="243"/>
      <c r="AA73" s="243"/>
      <c r="AB73" s="243"/>
      <c r="AC73" s="244"/>
      <c r="AD73" s="242"/>
      <c r="AE73" s="243"/>
      <c r="AF73" s="243"/>
      <c r="AG73" s="243"/>
      <c r="AH73" s="243"/>
      <c r="AI73" s="243"/>
      <c r="AJ73" s="244"/>
      <c r="AK73" s="242"/>
      <c r="AL73" s="243"/>
      <c r="AM73" s="243"/>
      <c r="AN73" s="243"/>
      <c r="AO73" s="243"/>
      <c r="AP73" s="243"/>
      <c r="AQ73" s="244"/>
      <c r="AR73" s="242"/>
      <c r="AS73" s="243"/>
      <c r="AT73" s="243"/>
      <c r="AU73" s="243"/>
      <c r="AV73" s="243"/>
      <c r="AW73" s="243"/>
      <c r="AX73" s="244"/>
      <c r="AY73" s="242"/>
      <c r="AZ73" s="243"/>
      <c r="BA73" s="245"/>
      <c r="BB73" s="980"/>
      <c r="BC73" s="981"/>
      <c r="BD73" s="1032"/>
      <c r="BE73" s="1033"/>
      <c r="BF73" s="1034"/>
      <c r="BG73" s="1035"/>
      <c r="BH73" s="1035"/>
      <c r="BI73" s="1035"/>
      <c r="BJ73" s="1036"/>
    </row>
    <row r="74" spans="2:62" ht="20.25" customHeight="1" x14ac:dyDescent="0.45">
      <c r="B74" s="983"/>
      <c r="C74" s="1072"/>
      <c r="D74" s="1073"/>
      <c r="E74" s="251"/>
      <c r="F74" s="252">
        <f>C73</f>
        <v>0</v>
      </c>
      <c r="G74" s="251"/>
      <c r="H74" s="252">
        <f>I73</f>
        <v>0</v>
      </c>
      <c r="I74" s="1074"/>
      <c r="J74" s="1075"/>
      <c r="K74" s="1076"/>
      <c r="L74" s="1077"/>
      <c r="M74" s="1077"/>
      <c r="N74" s="1073"/>
      <c r="O74" s="977"/>
      <c r="P74" s="978"/>
      <c r="Q74" s="978"/>
      <c r="R74" s="978"/>
      <c r="S74" s="979"/>
      <c r="T74" s="246" t="s">
        <v>448</v>
      </c>
      <c r="U74" s="247"/>
      <c r="V74" s="248"/>
      <c r="W74" s="234" t="str">
        <f>IF(W73="","",VLOOKUP(W73,'参考様式１（勤務表_シフト記号表）'!$C$6:$L$47,10,FALSE))</f>
        <v/>
      </c>
      <c r="X74" s="235" t="str">
        <f>IF(X73="","",VLOOKUP(X73,'参考様式１（勤務表_シフト記号表）'!$C$6:$L$47,10,FALSE))</f>
        <v/>
      </c>
      <c r="Y74" s="235" t="str">
        <f>IF(Y73="","",VLOOKUP(Y73,'参考様式１（勤務表_シフト記号表）'!$C$6:$L$47,10,FALSE))</f>
        <v/>
      </c>
      <c r="Z74" s="235" t="str">
        <f>IF(Z73="","",VLOOKUP(Z73,'参考様式１（勤務表_シフト記号表）'!$C$6:$L$47,10,FALSE))</f>
        <v/>
      </c>
      <c r="AA74" s="235" t="str">
        <f>IF(AA73="","",VLOOKUP(AA73,'参考様式１（勤務表_シフト記号表）'!$C$6:$L$47,10,FALSE))</f>
        <v/>
      </c>
      <c r="AB74" s="235" t="str">
        <f>IF(AB73="","",VLOOKUP(AB73,'参考様式１（勤務表_シフト記号表）'!$C$6:$L$47,10,FALSE))</f>
        <v/>
      </c>
      <c r="AC74" s="236" t="str">
        <f>IF(AC73="","",VLOOKUP(AC73,'参考様式１（勤務表_シフト記号表）'!$C$6:$L$47,10,FALSE))</f>
        <v/>
      </c>
      <c r="AD74" s="234" t="str">
        <f>IF(AD73="","",VLOOKUP(AD73,'参考様式１（勤務表_シフト記号表）'!$C$6:$L$47,10,FALSE))</f>
        <v/>
      </c>
      <c r="AE74" s="235" t="str">
        <f>IF(AE73="","",VLOOKUP(AE73,'参考様式１（勤務表_シフト記号表）'!$C$6:$L$47,10,FALSE))</f>
        <v/>
      </c>
      <c r="AF74" s="235" t="str">
        <f>IF(AF73="","",VLOOKUP(AF73,'参考様式１（勤務表_シフト記号表）'!$C$6:$L$47,10,FALSE))</f>
        <v/>
      </c>
      <c r="AG74" s="235" t="str">
        <f>IF(AG73="","",VLOOKUP(AG73,'参考様式１（勤務表_シフト記号表）'!$C$6:$L$47,10,FALSE))</f>
        <v/>
      </c>
      <c r="AH74" s="235" t="str">
        <f>IF(AH73="","",VLOOKUP(AH73,'参考様式１（勤務表_シフト記号表）'!$C$6:$L$47,10,FALSE))</f>
        <v/>
      </c>
      <c r="AI74" s="235" t="str">
        <f>IF(AI73="","",VLOOKUP(AI73,'参考様式１（勤務表_シフト記号表）'!$C$6:$L$47,10,FALSE))</f>
        <v/>
      </c>
      <c r="AJ74" s="236" t="str">
        <f>IF(AJ73="","",VLOOKUP(AJ73,'参考様式１（勤務表_シフト記号表）'!$C$6:$L$47,10,FALSE))</f>
        <v/>
      </c>
      <c r="AK74" s="234" t="str">
        <f>IF(AK73="","",VLOOKUP(AK73,'参考様式１（勤務表_シフト記号表）'!$C$6:$L$47,10,FALSE))</f>
        <v/>
      </c>
      <c r="AL74" s="235" t="str">
        <f>IF(AL73="","",VLOOKUP(AL73,'参考様式１（勤務表_シフト記号表）'!$C$6:$L$47,10,FALSE))</f>
        <v/>
      </c>
      <c r="AM74" s="235" t="str">
        <f>IF(AM73="","",VLOOKUP(AM73,'参考様式１（勤務表_シフト記号表）'!$C$6:$L$47,10,FALSE))</f>
        <v/>
      </c>
      <c r="AN74" s="235" t="str">
        <f>IF(AN73="","",VLOOKUP(AN73,'参考様式１（勤務表_シフト記号表）'!$C$6:$L$47,10,FALSE))</f>
        <v/>
      </c>
      <c r="AO74" s="235" t="str">
        <f>IF(AO73="","",VLOOKUP(AO73,'参考様式１（勤務表_シフト記号表）'!$C$6:$L$47,10,FALSE))</f>
        <v/>
      </c>
      <c r="AP74" s="235" t="str">
        <f>IF(AP73="","",VLOOKUP(AP73,'参考様式１（勤務表_シフト記号表）'!$C$6:$L$47,10,FALSE))</f>
        <v/>
      </c>
      <c r="AQ74" s="236" t="str">
        <f>IF(AQ73="","",VLOOKUP(AQ73,'参考様式１（勤務表_シフト記号表）'!$C$6:$L$47,10,FALSE))</f>
        <v/>
      </c>
      <c r="AR74" s="234" t="str">
        <f>IF(AR73="","",VLOOKUP(AR73,'参考様式１（勤務表_シフト記号表）'!$C$6:$L$47,10,FALSE))</f>
        <v/>
      </c>
      <c r="AS74" s="235" t="str">
        <f>IF(AS73="","",VLOOKUP(AS73,'参考様式１（勤務表_シフト記号表）'!$C$6:$L$47,10,FALSE))</f>
        <v/>
      </c>
      <c r="AT74" s="235" t="str">
        <f>IF(AT73="","",VLOOKUP(AT73,'参考様式１（勤務表_シフト記号表）'!$C$6:$L$47,10,FALSE))</f>
        <v/>
      </c>
      <c r="AU74" s="235" t="str">
        <f>IF(AU73="","",VLOOKUP(AU73,'参考様式１（勤務表_シフト記号表）'!$C$6:$L$47,10,FALSE))</f>
        <v/>
      </c>
      <c r="AV74" s="235" t="str">
        <f>IF(AV73="","",VLOOKUP(AV73,'参考様式１（勤務表_シフト記号表）'!$C$6:$L$47,10,FALSE))</f>
        <v/>
      </c>
      <c r="AW74" s="235" t="str">
        <f>IF(AW73="","",VLOOKUP(AW73,'参考様式１（勤務表_シフト記号表）'!$C$6:$L$47,10,FALSE))</f>
        <v/>
      </c>
      <c r="AX74" s="236" t="str">
        <f>IF(AX73="","",VLOOKUP(AX73,'参考様式１（勤務表_シフト記号表）'!$C$6:$L$47,10,FALSE))</f>
        <v/>
      </c>
      <c r="AY74" s="234" t="str">
        <f>IF(AY73="","",VLOOKUP(AY73,'参考様式１（勤務表_シフト記号表）'!$C$6:$L$47,10,FALSE))</f>
        <v/>
      </c>
      <c r="AZ74" s="235" t="str">
        <f>IF(AZ73="","",VLOOKUP(AZ73,'参考様式１（勤務表_シフト記号表）'!$C$6:$L$47,10,FALSE))</f>
        <v/>
      </c>
      <c r="BA74" s="235" t="str">
        <f>IF(BA73="","",VLOOKUP(BA73,'参考様式１（勤務表_シフト記号表）'!$C$6:$L$47,10,FALSE))</f>
        <v/>
      </c>
      <c r="BB74" s="1069">
        <f>IF($BE$3="４週",SUM(W74:AX74),IF($BE$3="暦月",SUM(W74:BA74),""))</f>
        <v>0</v>
      </c>
      <c r="BC74" s="1070"/>
      <c r="BD74" s="1071">
        <f>IF($BE$3="４週",BB74/4,IF($BE$3="暦月",(BB74/($BE$8/7)),""))</f>
        <v>0</v>
      </c>
      <c r="BE74" s="1070"/>
      <c r="BF74" s="1066"/>
      <c r="BG74" s="1067"/>
      <c r="BH74" s="1067"/>
      <c r="BI74" s="1067"/>
      <c r="BJ74" s="1068"/>
    </row>
    <row r="75" spans="2:62" ht="20.25" customHeight="1" x14ac:dyDescent="0.45">
      <c r="B75" s="982">
        <f>B73+1</f>
        <v>30</v>
      </c>
      <c r="C75" s="1043"/>
      <c r="D75" s="973"/>
      <c r="E75" s="229"/>
      <c r="F75" s="230"/>
      <c r="G75" s="229"/>
      <c r="H75" s="230"/>
      <c r="I75" s="1044"/>
      <c r="J75" s="1045"/>
      <c r="K75" s="971"/>
      <c r="L75" s="972"/>
      <c r="M75" s="972"/>
      <c r="N75" s="973"/>
      <c r="O75" s="977"/>
      <c r="P75" s="978"/>
      <c r="Q75" s="978"/>
      <c r="R75" s="978"/>
      <c r="S75" s="979"/>
      <c r="T75" s="249" t="s">
        <v>447</v>
      </c>
      <c r="V75" s="250"/>
      <c r="W75" s="242"/>
      <c r="X75" s="243"/>
      <c r="Y75" s="243"/>
      <c r="Z75" s="243"/>
      <c r="AA75" s="243"/>
      <c r="AB75" s="243"/>
      <c r="AC75" s="244"/>
      <c r="AD75" s="242"/>
      <c r="AE75" s="243"/>
      <c r="AF75" s="243"/>
      <c r="AG75" s="243"/>
      <c r="AH75" s="243"/>
      <c r="AI75" s="243"/>
      <c r="AJ75" s="244"/>
      <c r="AK75" s="242"/>
      <c r="AL75" s="243"/>
      <c r="AM75" s="243"/>
      <c r="AN75" s="243"/>
      <c r="AO75" s="243"/>
      <c r="AP75" s="243"/>
      <c r="AQ75" s="244"/>
      <c r="AR75" s="242"/>
      <c r="AS75" s="243"/>
      <c r="AT75" s="243"/>
      <c r="AU75" s="243"/>
      <c r="AV75" s="243"/>
      <c r="AW75" s="243"/>
      <c r="AX75" s="244"/>
      <c r="AY75" s="242"/>
      <c r="AZ75" s="243"/>
      <c r="BA75" s="245"/>
      <c r="BB75" s="980"/>
      <c r="BC75" s="981"/>
      <c r="BD75" s="1032"/>
      <c r="BE75" s="1033"/>
      <c r="BF75" s="1034"/>
      <c r="BG75" s="1035"/>
      <c r="BH75" s="1035"/>
      <c r="BI75" s="1035"/>
      <c r="BJ75" s="1036"/>
    </row>
    <row r="76" spans="2:62" ht="20.25" customHeight="1" x14ac:dyDescent="0.45">
      <c r="B76" s="983"/>
      <c r="C76" s="1072"/>
      <c r="D76" s="1073"/>
      <c r="E76" s="251"/>
      <c r="F76" s="252">
        <f>C75</f>
        <v>0</v>
      </c>
      <c r="G76" s="251"/>
      <c r="H76" s="252">
        <f>I75</f>
        <v>0</v>
      </c>
      <c r="I76" s="1074"/>
      <c r="J76" s="1075"/>
      <c r="K76" s="1076"/>
      <c r="L76" s="1077"/>
      <c r="M76" s="1077"/>
      <c r="N76" s="1073"/>
      <c r="O76" s="977"/>
      <c r="P76" s="978"/>
      <c r="Q76" s="978"/>
      <c r="R76" s="978"/>
      <c r="S76" s="979"/>
      <c r="T76" s="246" t="s">
        <v>448</v>
      </c>
      <c r="U76" s="247"/>
      <c r="V76" s="248"/>
      <c r="W76" s="234" t="str">
        <f>IF(W75="","",VLOOKUP(W75,'参考様式１（勤務表_シフト記号表）'!$C$6:$L$47,10,FALSE))</f>
        <v/>
      </c>
      <c r="X76" s="235" t="str">
        <f>IF(X75="","",VLOOKUP(X75,'参考様式１（勤務表_シフト記号表）'!$C$6:$L$47,10,FALSE))</f>
        <v/>
      </c>
      <c r="Y76" s="235" t="str">
        <f>IF(Y75="","",VLOOKUP(Y75,'参考様式１（勤務表_シフト記号表）'!$C$6:$L$47,10,FALSE))</f>
        <v/>
      </c>
      <c r="Z76" s="235" t="str">
        <f>IF(Z75="","",VLOOKUP(Z75,'参考様式１（勤務表_シフト記号表）'!$C$6:$L$47,10,FALSE))</f>
        <v/>
      </c>
      <c r="AA76" s="235" t="str">
        <f>IF(AA75="","",VLOOKUP(AA75,'参考様式１（勤務表_シフト記号表）'!$C$6:$L$47,10,FALSE))</f>
        <v/>
      </c>
      <c r="AB76" s="235" t="str">
        <f>IF(AB75="","",VLOOKUP(AB75,'参考様式１（勤務表_シフト記号表）'!$C$6:$L$47,10,FALSE))</f>
        <v/>
      </c>
      <c r="AC76" s="236" t="str">
        <f>IF(AC75="","",VLOOKUP(AC75,'参考様式１（勤務表_シフト記号表）'!$C$6:$L$47,10,FALSE))</f>
        <v/>
      </c>
      <c r="AD76" s="234" t="str">
        <f>IF(AD75="","",VLOOKUP(AD75,'参考様式１（勤務表_シフト記号表）'!$C$6:$L$47,10,FALSE))</f>
        <v/>
      </c>
      <c r="AE76" s="235" t="str">
        <f>IF(AE75="","",VLOOKUP(AE75,'参考様式１（勤務表_シフト記号表）'!$C$6:$L$47,10,FALSE))</f>
        <v/>
      </c>
      <c r="AF76" s="235" t="str">
        <f>IF(AF75="","",VLOOKUP(AF75,'参考様式１（勤務表_シフト記号表）'!$C$6:$L$47,10,FALSE))</f>
        <v/>
      </c>
      <c r="AG76" s="235" t="str">
        <f>IF(AG75="","",VLOOKUP(AG75,'参考様式１（勤務表_シフト記号表）'!$C$6:$L$47,10,FALSE))</f>
        <v/>
      </c>
      <c r="AH76" s="235" t="str">
        <f>IF(AH75="","",VLOOKUP(AH75,'参考様式１（勤務表_シフト記号表）'!$C$6:$L$47,10,FALSE))</f>
        <v/>
      </c>
      <c r="AI76" s="235" t="str">
        <f>IF(AI75="","",VLOOKUP(AI75,'参考様式１（勤務表_シフト記号表）'!$C$6:$L$47,10,FALSE))</f>
        <v/>
      </c>
      <c r="AJ76" s="236" t="str">
        <f>IF(AJ75="","",VLOOKUP(AJ75,'参考様式１（勤務表_シフト記号表）'!$C$6:$L$47,10,FALSE))</f>
        <v/>
      </c>
      <c r="AK76" s="234" t="str">
        <f>IF(AK75="","",VLOOKUP(AK75,'参考様式１（勤務表_シフト記号表）'!$C$6:$L$47,10,FALSE))</f>
        <v/>
      </c>
      <c r="AL76" s="235" t="str">
        <f>IF(AL75="","",VLOOKUP(AL75,'参考様式１（勤務表_シフト記号表）'!$C$6:$L$47,10,FALSE))</f>
        <v/>
      </c>
      <c r="AM76" s="235" t="str">
        <f>IF(AM75="","",VLOOKUP(AM75,'参考様式１（勤務表_シフト記号表）'!$C$6:$L$47,10,FALSE))</f>
        <v/>
      </c>
      <c r="AN76" s="235" t="str">
        <f>IF(AN75="","",VLOOKUP(AN75,'参考様式１（勤務表_シフト記号表）'!$C$6:$L$47,10,FALSE))</f>
        <v/>
      </c>
      <c r="AO76" s="235" t="str">
        <f>IF(AO75="","",VLOOKUP(AO75,'参考様式１（勤務表_シフト記号表）'!$C$6:$L$47,10,FALSE))</f>
        <v/>
      </c>
      <c r="AP76" s="235" t="str">
        <f>IF(AP75="","",VLOOKUP(AP75,'参考様式１（勤務表_シフト記号表）'!$C$6:$L$47,10,FALSE))</f>
        <v/>
      </c>
      <c r="AQ76" s="236" t="str">
        <f>IF(AQ75="","",VLOOKUP(AQ75,'参考様式１（勤務表_シフト記号表）'!$C$6:$L$47,10,FALSE))</f>
        <v/>
      </c>
      <c r="AR76" s="234" t="str">
        <f>IF(AR75="","",VLOOKUP(AR75,'参考様式１（勤務表_シフト記号表）'!$C$6:$L$47,10,FALSE))</f>
        <v/>
      </c>
      <c r="AS76" s="235" t="str">
        <f>IF(AS75="","",VLOOKUP(AS75,'参考様式１（勤務表_シフト記号表）'!$C$6:$L$47,10,FALSE))</f>
        <v/>
      </c>
      <c r="AT76" s="235" t="str">
        <f>IF(AT75="","",VLOOKUP(AT75,'参考様式１（勤務表_シフト記号表）'!$C$6:$L$47,10,FALSE))</f>
        <v/>
      </c>
      <c r="AU76" s="235" t="str">
        <f>IF(AU75="","",VLOOKUP(AU75,'参考様式１（勤務表_シフト記号表）'!$C$6:$L$47,10,FALSE))</f>
        <v/>
      </c>
      <c r="AV76" s="235" t="str">
        <f>IF(AV75="","",VLOOKUP(AV75,'参考様式１（勤務表_シフト記号表）'!$C$6:$L$47,10,FALSE))</f>
        <v/>
      </c>
      <c r="AW76" s="235" t="str">
        <f>IF(AW75="","",VLOOKUP(AW75,'参考様式１（勤務表_シフト記号表）'!$C$6:$L$47,10,FALSE))</f>
        <v/>
      </c>
      <c r="AX76" s="236" t="str">
        <f>IF(AX75="","",VLOOKUP(AX75,'参考様式１（勤務表_シフト記号表）'!$C$6:$L$47,10,FALSE))</f>
        <v/>
      </c>
      <c r="AY76" s="234" t="str">
        <f>IF(AY75="","",VLOOKUP(AY75,'参考様式１（勤務表_シフト記号表）'!$C$6:$L$47,10,FALSE))</f>
        <v/>
      </c>
      <c r="AZ76" s="235" t="str">
        <f>IF(AZ75="","",VLOOKUP(AZ75,'参考様式１（勤務表_シフト記号表）'!$C$6:$L$47,10,FALSE))</f>
        <v/>
      </c>
      <c r="BA76" s="235" t="str">
        <f>IF(BA75="","",VLOOKUP(BA75,'参考様式１（勤務表_シフト記号表）'!$C$6:$L$47,10,FALSE))</f>
        <v/>
      </c>
      <c r="BB76" s="1069">
        <f>IF($BE$3="４週",SUM(W76:AX76),IF($BE$3="暦月",SUM(W76:BA76),""))</f>
        <v>0</v>
      </c>
      <c r="BC76" s="1070"/>
      <c r="BD76" s="1071">
        <f>IF($BE$3="４週",BB76/4,IF($BE$3="暦月",(BB76/($BE$8/7)),""))</f>
        <v>0</v>
      </c>
      <c r="BE76" s="1070"/>
      <c r="BF76" s="1066"/>
      <c r="BG76" s="1067"/>
      <c r="BH76" s="1067"/>
      <c r="BI76" s="1067"/>
      <c r="BJ76" s="1068"/>
    </row>
    <row r="77" spans="2:62" ht="20.25" customHeight="1" x14ac:dyDescent="0.45">
      <c r="B77" s="982">
        <f>B75+1</f>
        <v>31</v>
      </c>
      <c r="C77" s="1043"/>
      <c r="D77" s="973"/>
      <c r="E77" s="229"/>
      <c r="F77" s="230"/>
      <c r="G77" s="229"/>
      <c r="H77" s="230"/>
      <c r="I77" s="1044"/>
      <c r="J77" s="1045"/>
      <c r="K77" s="971"/>
      <c r="L77" s="972"/>
      <c r="M77" s="972"/>
      <c r="N77" s="973"/>
      <c r="O77" s="977"/>
      <c r="P77" s="978"/>
      <c r="Q77" s="978"/>
      <c r="R77" s="978"/>
      <c r="S77" s="979"/>
      <c r="T77" s="249" t="s">
        <v>447</v>
      </c>
      <c r="V77" s="250"/>
      <c r="W77" s="242"/>
      <c r="X77" s="243"/>
      <c r="Y77" s="243"/>
      <c r="Z77" s="243"/>
      <c r="AA77" s="243"/>
      <c r="AB77" s="243"/>
      <c r="AC77" s="244"/>
      <c r="AD77" s="242"/>
      <c r="AE77" s="243"/>
      <c r="AF77" s="243"/>
      <c r="AG77" s="243"/>
      <c r="AH77" s="243"/>
      <c r="AI77" s="243"/>
      <c r="AJ77" s="244"/>
      <c r="AK77" s="242"/>
      <c r="AL77" s="243"/>
      <c r="AM77" s="243"/>
      <c r="AN77" s="243"/>
      <c r="AO77" s="243"/>
      <c r="AP77" s="243"/>
      <c r="AQ77" s="244"/>
      <c r="AR77" s="242"/>
      <c r="AS77" s="243"/>
      <c r="AT77" s="243"/>
      <c r="AU77" s="243"/>
      <c r="AV77" s="243"/>
      <c r="AW77" s="243"/>
      <c r="AX77" s="244"/>
      <c r="AY77" s="242"/>
      <c r="AZ77" s="243"/>
      <c r="BA77" s="245"/>
      <c r="BB77" s="980"/>
      <c r="BC77" s="981"/>
      <c r="BD77" s="1032"/>
      <c r="BE77" s="1033"/>
      <c r="BF77" s="1034"/>
      <c r="BG77" s="1035"/>
      <c r="BH77" s="1035"/>
      <c r="BI77" s="1035"/>
      <c r="BJ77" s="1036"/>
    </row>
    <row r="78" spans="2:62" ht="20.25" customHeight="1" x14ac:dyDescent="0.45">
      <c r="B78" s="983"/>
      <c r="C78" s="1072"/>
      <c r="D78" s="1073"/>
      <c r="E78" s="251"/>
      <c r="F78" s="252">
        <f>C77</f>
        <v>0</v>
      </c>
      <c r="G78" s="251"/>
      <c r="H78" s="252">
        <f>I77</f>
        <v>0</v>
      </c>
      <c r="I78" s="1074"/>
      <c r="J78" s="1075"/>
      <c r="K78" s="1076"/>
      <c r="L78" s="1077"/>
      <c r="M78" s="1077"/>
      <c r="N78" s="1073"/>
      <c r="O78" s="977"/>
      <c r="P78" s="978"/>
      <c r="Q78" s="978"/>
      <c r="R78" s="978"/>
      <c r="S78" s="979"/>
      <c r="T78" s="246" t="s">
        <v>448</v>
      </c>
      <c r="U78" s="247"/>
      <c r="V78" s="248"/>
      <c r="W78" s="234" t="str">
        <f>IF(W77="","",VLOOKUP(W77,'参考様式１（勤務表_シフト記号表）'!$C$6:$L$47,10,FALSE))</f>
        <v/>
      </c>
      <c r="X78" s="235" t="str">
        <f>IF(X77="","",VLOOKUP(X77,'参考様式１（勤務表_シフト記号表）'!$C$6:$L$47,10,FALSE))</f>
        <v/>
      </c>
      <c r="Y78" s="235" t="str">
        <f>IF(Y77="","",VLOOKUP(Y77,'参考様式１（勤務表_シフト記号表）'!$C$6:$L$47,10,FALSE))</f>
        <v/>
      </c>
      <c r="Z78" s="235" t="str">
        <f>IF(Z77="","",VLOOKUP(Z77,'参考様式１（勤務表_シフト記号表）'!$C$6:$L$47,10,FALSE))</f>
        <v/>
      </c>
      <c r="AA78" s="235" t="str">
        <f>IF(AA77="","",VLOOKUP(AA77,'参考様式１（勤務表_シフト記号表）'!$C$6:$L$47,10,FALSE))</f>
        <v/>
      </c>
      <c r="AB78" s="235" t="str">
        <f>IF(AB77="","",VLOOKUP(AB77,'参考様式１（勤務表_シフト記号表）'!$C$6:$L$47,10,FALSE))</f>
        <v/>
      </c>
      <c r="AC78" s="236" t="str">
        <f>IF(AC77="","",VLOOKUP(AC77,'参考様式１（勤務表_シフト記号表）'!$C$6:$L$47,10,FALSE))</f>
        <v/>
      </c>
      <c r="AD78" s="234" t="str">
        <f>IF(AD77="","",VLOOKUP(AD77,'参考様式１（勤務表_シフト記号表）'!$C$6:$L$47,10,FALSE))</f>
        <v/>
      </c>
      <c r="AE78" s="235" t="str">
        <f>IF(AE77="","",VLOOKUP(AE77,'参考様式１（勤務表_シフト記号表）'!$C$6:$L$47,10,FALSE))</f>
        <v/>
      </c>
      <c r="AF78" s="235" t="str">
        <f>IF(AF77="","",VLOOKUP(AF77,'参考様式１（勤務表_シフト記号表）'!$C$6:$L$47,10,FALSE))</f>
        <v/>
      </c>
      <c r="AG78" s="235" t="str">
        <f>IF(AG77="","",VLOOKUP(AG77,'参考様式１（勤務表_シフト記号表）'!$C$6:$L$47,10,FALSE))</f>
        <v/>
      </c>
      <c r="AH78" s="235" t="str">
        <f>IF(AH77="","",VLOOKUP(AH77,'参考様式１（勤務表_シフト記号表）'!$C$6:$L$47,10,FALSE))</f>
        <v/>
      </c>
      <c r="AI78" s="235" t="str">
        <f>IF(AI77="","",VLOOKUP(AI77,'参考様式１（勤務表_シフト記号表）'!$C$6:$L$47,10,FALSE))</f>
        <v/>
      </c>
      <c r="AJ78" s="236" t="str">
        <f>IF(AJ77="","",VLOOKUP(AJ77,'参考様式１（勤務表_シフト記号表）'!$C$6:$L$47,10,FALSE))</f>
        <v/>
      </c>
      <c r="AK78" s="234" t="str">
        <f>IF(AK77="","",VLOOKUP(AK77,'参考様式１（勤務表_シフト記号表）'!$C$6:$L$47,10,FALSE))</f>
        <v/>
      </c>
      <c r="AL78" s="235" t="str">
        <f>IF(AL77="","",VLOOKUP(AL77,'参考様式１（勤務表_シフト記号表）'!$C$6:$L$47,10,FALSE))</f>
        <v/>
      </c>
      <c r="AM78" s="235" t="str">
        <f>IF(AM77="","",VLOOKUP(AM77,'参考様式１（勤務表_シフト記号表）'!$C$6:$L$47,10,FALSE))</f>
        <v/>
      </c>
      <c r="AN78" s="235" t="str">
        <f>IF(AN77="","",VLOOKUP(AN77,'参考様式１（勤務表_シフト記号表）'!$C$6:$L$47,10,FALSE))</f>
        <v/>
      </c>
      <c r="AO78" s="235" t="str">
        <f>IF(AO77="","",VLOOKUP(AO77,'参考様式１（勤務表_シフト記号表）'!$C$6:$L$47,10,FALSE))</f>
        <v/>
      </c>
      <c r="AP78" s="235" t="str">
        <f>IF(AP77="","",VLOOKUP(AP77,'参考様式１（勤務表_シフト記号表）'!$C$6:$L$47,10,FALSE))</f>
        <v/>
      </c>
      <c r="AQ78" s="236" t="str">
        <f>IF(AQ77="","",VLOOKUP(AQ77,'参考様式１（勤務表_シフト記号表）'!$C$6:$L$47,10,FALSE))</f>
        <v/>
      </c>
      <c r="AR78" s="234" t="str">
        <f>IF(AR77="","",VLOOKUP(AR77,'参考様式１（勤務表_シフト記号表）'!$C$6:$L$47,10,FALSE))</f>
        <v/>
      </c>
      <c r="AS78" s="235" t="str">
        <f>IF(AS77="","",VLOOKUP(AS77,'参考様式１（勤務表_シフト記号表）'!$C$6:$L$47,10,FALSE))</f>
        <v/>
      </c>
      <c r="AT78" s="235" t="str">
        <f>IF(AT77="","",VLOOKUP(AT77,'参考様式１（勤務表_シフト記号表）'!$C$6:$L$47,10,FALSE))</f>
        <v/>
      </c>
      <c r="AU78" s="235" t="str">
        <f>IF(AU77="","",VLOOKUP(AU77,'参考様式１（勤務表_シフト記号表）'!$C$6:$L$47,10,FALSE))</f>
        <v/>
      </c>
      <c r="AV78" s="235" t="str">
        <f>IF(AV77="","",VLOOKUP(AV77,'参考様式１（勤務表_シフト記号表）'!$C$6:$L$47,10,FALSE))</f>
        <v/>
      </c>
      <c r="AW78" s="235" t="str">
        <f>IF(AW77="","",VLOOKUP(AW77,'参考様式１（勤務表_シフト記号表）'!$C$6:$L$47,10,FALSE))</f>
        <v/>
      </c>
      <c r="AX78" s="236" t="str">
        <f>IF(AX77="","",VLOOKUP(AX77,'参考様式１（勤務表_シフト記号表）'!$C$6:$L$47,10,FALSE))</f>
        <v/>
      </c>
      <c r="AY78" s="234" t="str">
        <f>IF(AY77="","",VLOOKUP(AY77,'参考様式１（勤務表_シフト記号表）'!$C$6:$L$47,10,FALSE))</f>
        <v/>
      </c>
      <c r="AZ78" s="235" t="str">
        <f>IF(AZ77="","",VLOOKUP(AZ77,'参考様式１（勤務表_シフト記号表）'!$C$6:$L$47,10,FALSE))</f>
        <v/>
      </c>
      <c r="BA78" s="235" t="str">
        <f>IF(BA77="","",VLOOKUP(BA77,'参考様式１（勤務表_シフト記号表）'!$C$6:$L$47,10,FALSE))</f>
        <v/>
      </c>
      <c r="BB78" s="1069">
        <f>IF($BE$3="４週",SUM(W78:AX78),IF($BE$3="暦月",SUM(W78:BA78),""))</f>
        <v>0</v>
      </c>
      <c r="BC78" s="1070"/>
      <c r="BD78" s="1071">
        <f>IF($BE$3="４週",BB78/4,IF($BE$3="暦月",(BB78/($BE$8/7)),""))</f>
        <v>0</v>
      </c>
      <c r="BE78" s="1070"/>
      <c r="BF78" s="1066"/>
      <c r="BG78" s="1067"/>
      <c r="BH78" s="1067"/>
      <c r="BI78" s="1067"/>
      <c r="BJ78" s="1068"/>
    </row>
    <row r="79" spans="2:62" ht="20.25" customHeight="1" x14ac:dyDescent="0.45">
      <c r="B79" s="982">
        <f>B77+1</f>
        <v>32</v>
      </c>
      <c r="C79" s="1043"/>
      <c r="D79" s="973"/>
      <c r="E79" s="229"/>
      <c r="F79" s="230"/>
      <c r="G79" s="229"/>
      <c r="H79" s="230"/>
      <c r="I79" s="1044"/>
      <c r="J79" s="1045"/>
      <c r="K79" s="971"/>
      <c r="L79" s="972"/>
      <c r="M79" s="972"/>
      <c r="N79" s="973"/>
      <c r="O79" s="977"/>
      <c r="P79" s="978"/>
      <c r="Q79" s="978"/>
      <c r="R79" s="978"/>
      <c r="S79" s="979"/>
      <c r="T79" s="249" t="s">
        <v>447</v>
      </c>
      <c r="V79" s="250"/>
      <c r="W79" s="242"/>
      <c r="X79" s="243"/>
      <c r="Y79" s="243"/>
      <c r="Z79" s="243"/>
      <c r="AA79" s="243"/>
      <c r="AB79" s="243"/>
      <c r="AC79" s="244"/>
      <c r="AD79" s="242"/>
      <c r="AE79" s="243"/>
      <c r="AF79" s="243"/>
      <c r="AG79" s="243"/>
      <c r="AH79" s="243"/>
      <c r="AI79" s="243"/>
      <c r="AJ79" s="244"/>
      <c r="AK79" s="242"/>
      <c r="AL79" s="243"/>
      <c r="AM79" s="243"/>
      <c r="AN79" s="243"/>
      <c r="AO79" s="243"/>
      <c r="AP79" s="243"/>
      <c r="AQ79" s="244"/>
      <c r="AR79" s="242"/>
      <c r="AS79" s="243"/>
      <c r="AT79" s="243"/>
      <c r="AU79" s="243"/>
      <c r="AV79" s="243"/>
      <c r="AW79" s="243"/>
      <c r="AX79" s="244"/>
      <c r="AY79" s="242"/>
      <c r="AZ79" s="243"/>
      <c r="BA79" s="245"/>
      <c r="BB79" s="980"/>
      <c r="BC79" s="981"/>
      <c r="BD79" s="1032"/>
      <c r="BE79" s="1033"/>
      <c r="BF79" s="1034"/>
      <c r="BG79" s="1035"/>
      <c r="BH79" s="1035"/>
      <c r="BI79" s="1035"/>
      <c r="BJ79" s="1036"/>
    </row>
    <row r="80" spans="2:62" ht="20.25" customHeight="1" x14ac:dyDescent="0.45">
      <c r="B80" s="983"/>
      <c r="C80" s="1072"/>
      <c r="D80" s="1073"/>
      <c r="E80" s="251"/>
      <c r="F80" s="252">
        <f>C79</f>
        <v>0</v>
      </c>
      <c r="G80" s="251"/>
      <c r="H80" s="252">
        <f>I79</f>
        <v>0</v>
      </c>
      <c r="I80" s="1074"/>
      <c r="J80" s="1075"/>
      <c r="K80" s="1076"/>
      <c r="L80" s="1077"/>
      <c r="M80" s="1077"/>
      <c r="N80" s="1073"/>
      <c r="O80" s="977"/>
      <c r="P80" s="978"/>
      <c r="Q80" s="978"/>
      <c r="R80" s="978"/>
      <c r="S80" s="979"/>
      <c r="T80" s="246" t="s">
        <v>448</v>
      </c>
      <c r="U80" s="247"/>
      <c r="V80" s="248"/>
      <c r="W80" s="234" t="str">
        <f>IF(W79="","",VLOOKUP(W79,'参考様式１（勤務表_シフト記号表）'!$C$6:$L$47,10,FALSE))</f>
        <v/>
      </c>
      <c r="X80" s="235" t="str">
        <f>IF(X79="","",VLOOKUP(X79,'参考様式１（勤務表_シフト記号表）'!$C$6:$L$47,10,FALSE))</f>
        <v/>
      </c>
      <c r="Y80" s="235" t="str">
        <f>IF(Y79="","",VLOOKUP(Y79,'参考様式１（勤務表_シフト記号表）'!$C$6:$L$47,10,FALSE))</f>
        <v/>
      </c>
      <c r="Z80" s="235" t="str">
        <f>IF(Z79="","",VLOOKUP(Z79,'参考様式１（勤務表_シフト記号表）'!$C$6:$L$47,10,FALSE))</f>
        <v/>
      </c>
      <c r="AA80" s="235" t="str">
        <f>IF(AA79="","",VLOOKUP(AA79,'参考様式１（勤務表_シフト記号表）'!$C$6:$L$47,10,FALSE))</f>
        <v/>
      </c>
      <c r="AB80" s="235" t="str">
        <f>IF(AB79="","",VLOOKUP(AB79,'参考様式１（勤務表_シフト記号表）'!$C$6:$L$47,10,FALSE))</f>
        <v/>
      </c>
      <c r="AC80" s="236" t="str">
        <f>IF(AC79="","",VLOOKUP(AC79,'参考様式１（勤務表_シフト記号表）'!$C$6:$L$47,10,FALSE))</f>
        <v/>
      </c>
      <c r="AD80" s="234" t="str">
        <f>IF(AD79="","",VLOOKUP(AD79,'参考様式１（勤務表_シフト記号表）'!$C$6:$L$47,10,FALSE))</f>
        <v/>
      </c>
      <c r="AE80" s="235" t="str">
        <f>IF(AE79="","",VLOOKUP(AE79,'参考様式１（勤務表_シフト記号表）'!$C$6:$L$47,10,FALSE))</f>
        <v/>
      </c>
      <c r="AF80" s="235" t="str">
        <f>IF(AF79="","",VLOOKUP(AF79,'参考様式１（勤務表_シフト記号表）'!$C$6:$L$47,10,FALSE))</f>
        <v/>
      </c>
      <c r="AG80" s="235" t="str">
        <f>IF(AG79="","",VLOOKUP(AG79,'参考様式１（勤務表_シフト記号表）'!$C$6:$L$47,10,FALSE))</f>
        <v/>
      </c>
      <c r="AH80" s="235" t="str">
        <f>IF(AH79="","",VLOOKUP(AH79,'参考様式１（勤務表_シフト記号表）'!$C$6:$L$47,10,FALSE))</f>
        <v/>
      </c>
      <c r="AI80" s="235" t="str">
        <f>IF(AI79="","",VLOOKUP(AI79,'参考様式１（勤務表_シフト記号表）'!$C$6:$L$47,10,FALSE))</f>
        <v/>
      </c>
      <c r="AJ80" s="236" t="str">
        <f>IF(AJ79="","",VLOOKUP(AJ79,'参考様式１（勤務表_シフト記号表）'!$C$6:$L$47,10,FALSE))</f>
        <v/>
      </c>
      <c r="AK80" s="234" t="str">
        <f>IF(AK79="","",VLOOKUP(AK79,'参考様式１（勤務表_シフト記号表）'!$C$6:$L$47,10,FALSE))</f>
        <v/>
      </c>
      <c r="AL80" s="235" t="str">
        <f>IF(AL79="","",VLOOKUP(AL79,'参考様式１（勤務表_シフト記号表）'!$C$6:$L$47,10,FALSE))</f>
        <v/>
      </c>
      <c r="AM80" s="235" t="str">
        <f>IF(AM79="","",VLOOKUP(AM79,'参考様式１（勤務表_シフト記号表）'!$C$6:$L$47,10,FALSE))</f>
        <v/>
      </c>
      <c r="AN80" s="235" t="str">
        <f>IF(AN79="","",VLOOKUP(AN79,'参考様式１（勤務表_シフト記号表）'!$C$6:$L$47,10,FALSE))</f>
        <v/>
      </c>
      <c r="AO80" s="235" t="str">
        <f>IF(AO79="","",VLOOKUP(AO79,'参考様式１（勤務表_シフト記号表）'!$C$6:$L$47,10,FALSE))</f>
        <v/>
      </c>
      <c r="AP80" s="235" t="str">
        <f>IF(AP79="","",VLOOKUP(AP79,'参考様式１（勤務表_シフト記号表）'!$C$6:$L$47,10,FALSE))</f>
        <v/>
      </c>
      <c r="AQ80" s="236" t="str">
        <f>IF(AQ79="","",VLOOKUP(AQ79,'参考様式１（勤務表_シフト記号表）'!$C$6:$L$47,10,FALSE))</f>
        <v/>
      </c>
      <c r="AR80" s="234" t="str">
        <f>IF(AR79="","",VLOOKUP(AR79,'参考様式１（勤務表_シフト記号表）'!$C$6:$L$47,10,FALSE))</f>
        <v/>
      </c>
      <c r="AS80" s="235" t="str">
        <f>IF(AS79="","",VLOOKUP(AS79,'参考様式１（勤務表_シフト記号表）'!$C$6:$L$47,10,FALSE))</f>
        <v/>
      </c>
      <c r="AT80" s="235" t="str">
        <f>IF(AT79="","",VLOOKUP(AT79,'参考様式１（勤務表_シフト記号表）'!$C$6:$L$47,10,FALSE))</f>
        <v/>
      </c>
      <c r="AU80" s="235" t="str">
        <f>IF(AU79="","",VLOOKUP(AU79,'参考様式１（勤務表_シフト記号表）'!$C$6:$L$47,10,FALSE))</f>
        <v/>
      </c>
      <c r="AV80" s="235" t="str">
        <f>IF(AV79="","",VLOOKUP(AV79,'参考様式１（勤務表_シフト記号表）'!$C$6:$L$47,10,FALSE))</f>
        <v/>
      </c>
      <c r="AW80" s="235" t="str">
        <f>IF(AW79="","",VLOOKUP(AW79,'参考様式１（勤務表_シフト記号表）'!$C$6:$L$47,10,FALSE))</f>
        <v/>
      </c>
      <c r="AX80" s="236" t="str">
        <f>IF(AX79="","",VLOOKUP(AX79,'参考様式１（勤務表_シフト記号表）'!$C$6:$L$47,10,FALSE))</f>
        <v/>
      </c>
      <c r="AY80" s="234" t="str">
        <f>IF(AY79="","",VLOOKUP(AY79,'参考様式１（勤務表_シフト記号表）'!$C$6:$L$47,10,FALSE))</f>
        <v/>
      </c>
      <c r="AZ80" s="235" t="str">
        <f>IF(AZ79="","",VLOOKUP(AZ79,'参考様式１（勤務表_シフト記号表）'!$C$6:$L$47,10,FALSE))</f>
        <v/>
      </c>
      <c r="BA80" s="235" t="str">
        <f>IF(BA79="","",VLOOKUP(BA79,'参考様式１（勤務表_シフト記号表）'!$C$6:$L$47,10,FALSE))</f>
        <v/>
      </c>
      <c r="BB80" s="1069">
        <f>IF($BE$3="４週",SUM(W80:AX80),IF($BE$3="暦月",SUM(W80:BA80),""))</f>
        <v>0</v>
      </c>
      <c r="BC80" s="1070"/>
      <c r="BD80" s="1071">
        <f>IF($BE$3="４週",BB80/4,IF($BE$3="暦月",(BB80/($BE$8/7)),""))</f>
        <v>0</v>
      </c>
      <c r="BE80" s="1070"/>
      <c r="BF80" s="1066"/>
      <c r="BG80" s="1067"/>
      <c r="BH80" s="1067"/>
      <c r="BI80" s="1067"/>
      <c r="BJ80" s="1068"/>
    </row>
    <row r="81" spans="2:62" ht="20.25" customHeight="1" x14ac:dyDescent="0.45">
      <c r="B81" s="982">
        <f>B79+1</f>
        <v>33</v>
      </c>
      <c r="C81" s="1043"/>
      <c r="D81" s="973"/>
      <c r="E81" s="229"/>
      <c r="F81" s="230"/>
      <c r="G81" s="229"/>
      <c r="H81" s="230"/>
      <c r="I81" s="1044"/>
      <c r="J81" s="1045"/>
      <c r="K81" s="971"/>
      <c r="L81" s="972"/>
      <c r="M81" s="972"/>
      <c r="N81" s="973"/>
      <c r="O81" s="977"/>
      <c r="P81" s="978"/>
      <c r="Q81" s="978"/>
      <c r="R81" s="978"/>
      <c r="S81" s="979"/>
      <c r="T81" s="249" t="s">
        <v>447</v>
      </c>
      <c r="V81" s="250"/>
      <c r="W81" s="242"/>
      <c r="X81" s="243"/>
      <c r="Y81" s="243"/>
      <c r="Z81" s="243"/>
      <c r="AA81" s="243"/>
      <c r="AB81" s="243"/>
      <c r="AC81" s="244"/>
      <c r="AD81" s="242"/>
      <c r="AE81" s="243"/>
      <c r="AF81" s="243"/>
      <c r="AG81" s="243"/>
      <c r="AH81" s="243"/>
      <c r="AI81" s="243"/>
      <c r="AJ81" s="244"/>
      <c r="AK81" s="242"/>
      <c r="AL81" s="243"/>
      <c r="AM81" s="243"/>
      <c r="AN81" s="243"/>
      <c r="AO81" s="243"/>
      <c r="AP81" s="243"/>
      <c r="AQ81" s="244"/>
      <c r="AR81" s="242"/>
      <c r="AS81" s="243"/>
      <c r="AT81" s="243"/>
      <c r="AU81" s="243"/>
      <c r="AV81" s="243"/>
      <c r="AW81" s="243"/>
      <c r="AX81" s="244"/>
      <c r="AY81" s="242"/>
      <c r="AZ81" s="243"/>
      <c r="BA81" s="245"/>
      <c r="BB81" s="980"/>
      <c r="BC81" s="981"/>
      <c r="BD81" s="1032"/>
      <c r="BE81" s="1033"/>
      <c r="BF81" s="1034"/>
      <c r="BG81" s="1035"/>
      <c r="BH81" s="1035"/>
      <c r="BI81" s="1035"/>
      <c r="BJ81" s="1036"/>
    </row>
    <row r="82" spans="2:62" ht="20.25" customHeight="1" x14ac:dyDescent="0.45">
      <c r="B82" s="983"/>
      <c r="C82" s="1072"/>
      <c r="D82" s="1073"/>
      <c r="E82" s="251"/>
      <c r="F82" s="252">
        <f>C81</f>
        <v>0</v>
      </c>
      <c r="G82" s="251"/>
      <c r="H82" s="252">
        <f>I81</f>
        <v>0</v>
      </c>
      <c r="I82" s="1074"/>
      <c r="J82" s="1075"/>
      <c r="K82" s="1076"/>
      <c r="L82" s="1077"/>
      <c r="M82" s="1077"/>
      <c r="N82" s="1073"/>
      <c r="O82" s="977"/>
      <c r="P82" s="978"/>
      <c r="Q82" s="978"/>
      <c r="R82" s="978"/>
      <c r="S82" s="979"/>
      <c r="T82" s="246" t="s">
        <v>448</v>
      </c>
      <c r="U82" s="247"/>
      <c r="V82" s="248"/>
      <c r="W82" s="234" t="str">
        <f>IF(W81="","",VLOOKUP(W81,'参考様式１（勤務表_シフト記号表）'!$C$6:$L$47,10,FALSE))</f>
        <v/>
      </c>
      <c r="X82" s="235" t="str">
        <f>IF(X81="","",VLOOKUP(X81,'参考様式１（勤務表_シフト記号表）'!$C$6:$L$47,10,FALSE))</f>
        <v/>
      </c>
      <c r="Y82" s="235" t="str">
        <f>IF(Y81="","",VLOOKUP(Y81,'参考様式１（勤務表_シフト記号表）'!$C$6:$L$47,10,FALSE))</f>
        <v/>
      </c>
      <c r="Z82" s="235" t="str">
        <f>IF(Z81="","",VLOOKUP(Z81,'参考様式１（勤務表_シフト記号表）'!$C$6:$L$47,10,FALSE))</f>
        <v/>
      </c>
      <c r="AA82" s="235" t="str">
        <f>IF(AA81="","",VLOOKUP(AA81,'参考様式１（勤務表_シフト記号表）'!$C$6:$L$47,10,FALSE))</f>
        <v/>
      </c>
      <c r="AB82" s="235" t="str">
        <f>IF(AB81="","",VLOOKUP(AB81,'参考様式１（勤務表_シフト記号表）'!$C$6:$L$47,10,FALSE))</f>
        <v/>
      </c>
      <c r="AC82" s="236" t="str">
        <f>IF(AC81="","",VLOOKUP(AC81,'参考様式１（勤務表_シフト記号表）'!$C$6:$L$47,10,FALSE))</f>
        <v/>
      </c>
      <c r="AD82" s="234" t="str">
        <f>IF(AD81="","",VLOOKUP(AD81,'参考様式１（勤務表_シフト記号表）'!$C$6:$L$47,10,FALSE))</f>
        <v/>
      </c>
      <c r="AE82" s="235" t="str">
        <f>IF(AE81="","",VLOOKUP(AE81,'参考様式１（勤務表_シフト記号表）'!$C$6:$L$47,10,FALSE))</f>
        <v/>
      </c>
      <c r="AF82" s="235" t="str">
        <f>IF(AF81="","",VLOOKUP(AF81,'参考様式１（勤務表_シフト記号表）'!$C$6:$L$47,10,FALSE))</f>
        <v/>
      </c>
      <c r="AG82" s="235" t="str">
        <f>IF(AG81="","",VLOOKUP(AG81,'参考様式１（勤務表_シフト記号表）'!$C$6:$L$47,10,FALSE))</f>
        <v/>
      </c>
      <c r="AH82" s="235" t="str">
        <f>IF(AH81="","",VLOOKUP(AH81,'参考様式１（勤務表_シフト記号表）'!$C$6:$L$47,10,FALSE))</f>
        <v/>
      </c>
      <c r="AI82" s="235" t="str">
        <f>IF(AI81="","",VLOOKUP(AI81,'参考様式１（勤務表_シフト記号表）'!$C$6:$L$47,10,FALSE))</f>
        <v/>
      </c>
      <c r="AJ82" s="236" t="str">
        <f>IF(AJ81="","",VLOOKUP(AJ81,'参考様式１（勤務表_シフト記号表）'!$C$6:$L$47,10,FALSE))</f>
        <v/>
      </c>
      <c r="AK82" s="234" t="str">
        <f>IF(AK81="","",VLOOKUP(AK81,'参考様式１（勤務表_シフト記号表）'!$C$6:$L$47,10,FALSE))</f>
        <v/>
      </c>
      <c r="AL82" s="235" t="str">
        <f>IF(AL81="","",VLOOKUP(AL81,'参考様式１（勤務表_シフト記号表）'!$C$6:$L$47,10,FALSE))</f>
        <v/>
      </c>
      <c r="AM82" s="235" t="str">
        <f>IF(AM81="","",VLOOKUP(AM81,'参考様式１（勤務表_シフト記号表）'!$C$6:$L$47,10,FALSE))</f>
        <v/>
      </c>
      <c r="AN82" s="235" t="str">
        <f>IF(AN81="","",VLOOKUP(AN81,'参考様式１（勤務表_シフト記号表）'!$C$6:$L$47,10,FALSE))</f>
        <v/>
      </c>
      <c r="AO82" s="235" t="str">
        <f>IF(AO81="","",VLOOKUP(AO81,'参考様式１（勤務表_シフト記号表）'!$C$6:$L$47,10,FALSE))</f>
        <v/>
      </c>
      <c r="AP82" s="235" t="str">
        <f>IF(AP81="","",VLOOKUP(AP81,'参考様式１（勤務表_シフト記号表）'!$C$6:$L$47,10,FALSE))</f>
        <v/>
      </c>
      <c r="AQ82" s="236" t="str">
        <f>IF(AQ81="","",VLOOKUP(AQ81,'参考様式１（勤務表_シフト記号表）'!$C$6:$L$47,10,FALSE))</f>
        <v/>
      </c>
      <c r="AR82" s="234" t="str">
        <f>IF(AR81="","",VLOOKUP(AR81,'参考様式１（勤務表_シフト記号表）'!$C$6:$L$47,10,FALSE))</f>
        <v/>
      </c>
      <c r="AS82" s="235" t="str">
        <f>IF(AS81="","",VLOOKUP(AS81,'参考様式１（勤務表_シフト記号表）'!$C$6:$L$47,10,FALSE))</f>
        <v/>
      </c>
      <c r="AT82" s="235" t="str">
        <f>IF(AT81="","",VLOOKUP(AT81,'参考様式１（勤務表_シフト記号表）'!$C$6:$L$47,10,FALSE))</f>
        <v/>
      </c>
      <c r="AU82" s="235" t="str">
        <f>IF(AU81="","",VLOOKUP(AU81,'参考様式１（勤務表_シフト記号表）'!$C$6:$L$47,10,FALSE))</f>
        <v/>
      </c>
      <c r="AV82" s="235" t="str">
        <f>IF(AV81="","",VLOOKUP(AV81,'参考様式１（勤務表_シフト記号表）'!$C$6:$L$47,10,FALSE))</f>
        <v/>
      </c>
      <c r="AW82" s="235" t="str">
        <f>IF(AW81="","",VLOOKUP(AW81,'参考様式１（勤務表_シフト記号表）'!$C$6:$L$47,10,FALSE))</f>
        <v/>
      </c>
      <c r="AX82" s="236" t="str">
        <f>IF(AX81="","",VLOOKUP(AX81,'参考様式１（勤務表_シフト記号表）'!$C$6:$L$47,10,FALSE))</f>
        <v/>
      </c>
      <c r="AY82" s="234" t="str">
        <f>IF(AY81="","",VLOOKUP(AY81,'参考様式１（勤務表_シフト記号表）'!$C$6:$L$47,10,FALSE))</f>
        <v/>
      </c>
      <c r="AZ82" s="235" t="str">
        <f>IF(AZ81="","",VLOOKUP(AZ81,'参考様式１（勤務表_シフト記号表）'!$C$6:$L$47,10,FALSE))</f>
        <v/>
      </c>
      <c r="BA82" s="235" t="str">
        <f>IF(BA81="","",VLOOKUP(BA81,'参考様式１（勤務表_シフト記号表）'!$C$6:$L$47,10,FALSE))</f>
        <v/>
      </c>
      <c r="BB82" s="1069">
        <f>IF($BE$3="４週",SUM(W82:AX82),IF($BE$3="暦月",SUM(W82:BA82),""))</f>
        <v>0</v>
      </c>
      <c r="BC82" s="1070"/>
      <c r="BD82" s="1071">
        <f>IF($BE$3="４週",BB82/4,IF($BE$3="暦月",(BB82/($BE$8/7)),""))</f>
        <v>0</v>
      </c>
      <c r="BE82" s="1070"/>
      <c r="BF82" s="1066"/>
      <c r="BG82" s="1067"/>
      <c r="BH82" s="1067"/>
      <c r="BI82" s="1067"/>
      <c r="BJ82" s="1068"/>
    </row>
    <row r="83" spans="2:62" ht="20.25" customHeight="1" x14ac:dyDescent="0.45">
      <c r="B83" s="982">
        <f>B81+1</f>
        <v>34</v>
      </c>
      <c r="C83" s="1043"/>
      <c r="D83" s="973"/>
      <c r="E83" s="229"/>
      <c r="F83" s="230"/>
      <c r="G83" s="229"/>
      <c r="H83" s="230"/>
      <c r="I83" s="1044"/>
      <c r="J83" s="1045"/>
      <c r="K83" s="971"/>
      <c r="L83" s="972"/>
      <c r="M83" s="972"/>
      <c r="N83" s="973"/>
      <c r="O83" s="977"/>
      <c r="P83" s="978"/>
      <c r="Q83" s="978"/>
      <c r="R83" s="978"/>
      <c r="S83" s="979"/>
      <c r="T83" s="249" t="s">
        <v>447</v>
      </c>
      <c r="V83" s="250"/>
      <c r="W83" s="242"/>
      <c r="X83" s="243"/>
      <c r="Y83" s="243"/>
      <c r="Z83" s="243"/>
      <c r="AA83" s="243"/>
      <c r="AB83" s="243"/>
      <c r="AC83" s="244"/>
      <c r="AD83" s="242"/>
      <c r="AE83" s="243"/>
      <c r="AF83" s="243"/>
      <c r="AG83" s="243"/>
      <c r="AH83" s="243"/>
      <c r="AI83" s="243"/>
      <c r="AJ83" s="244"/>
      <c r="AK83" s="242"/>
      <c r="AL83" s="243"/>
      <c r="AM83" s="243"/>
      <c r="AN83" s="243"/>
      <c r="AO83" s="243"/>
      <c r="AP83" s="243"/>
      <c r="AQ83" s="244"/>
      <c r="AR83" s="242"/>
      <c r="AS83" s="243"/>
      <c r="AT83" s="243"/>
      <c r="AU83" s="243"/>
      <c r="AV83" s="243"/>
      <c r="AW83" s="243"/>
      <c r="AX83" s="244"/>
      <c r="AY83" s="242"/>
      <c r="AZ83" s="243"/>
      <c r="BA83" s="245"/>
      <c r="BB83" s="980"/>
      <c r="BC83" s="981"/>
      <c r="BD83" s="1032"/>
      <c r="BE83" s="1033"/>
      <c r="BF83" s="1034"/>
      <c r="BG83" s="1035"/>
      <c r="BH83" s="1035"/>
      <c r="BI83" s="1035"/>
      <c r="BJ83" s="1036"/>
    </row>
    <row r="84" spans="2:62" ht="20.25" customHeight="1" x14ac:dyDescent="0.45">
      <c r="B84" s="983"/>
      <c r="C84" s="1072"/>
      <c r="D84" s="1073"/>
      <c r="E84" s="251"/>
      <c r="F84" s="252">
        <f>C83</f>
        <v>0</v>
      </c>
      <c r="G84" s="251"/>
      <c r="H84" s="252">
        <f>I83</f>
        <v>0</v>
      </c>
      <c r="I84" s="1074"/>
      <c r="J84" s="1075"/>
      <c r="K84" s="1076"/>
      <c r="L84" s="1077"/>
      <c r="M84" s="1077"/>
      <c r="N84" s="1073"/>
      <c r="O84" s="977"/>
      <c r="P84" s="978"/>
      <c r="Q84" s="978"/>
      <c r="R84" s="978"/>
      <c r="S84" s="979"/>
      <c r="T84" s="246" t="s">
        <v>448</v>
      </c>
      <c r="U84" s="247"/>
      <c r="V84" s="248"/>
      <c r="W84" s="234" t="str">
        <f>IF(W83="","",VLOOKUP(W83,'参考様式１（勤務表_シフト記号表）'!$C$6:$L$47,10,FALSE))</f>
        <v/>
      </c>
      <c r="X84" s="235" t="str">
        <f>IF(X83="","",VLOOKUP(X83,'参考様式１（勤務表_シフト記号表）'!$C$6:$L$47,10,FALSE))</f>
        <v/>
      </c>
      <c r="Y84" s="235" t="str">
        <f>IF(Y83="","",VLOOKUP(Y83,'参考様式１（勤務表_シフト記号表）'!$C$6:$L$47,10,FALSE))</f>
        <v/>
      </c>
      <c r="Z84" s="235" t="str">
        <f>IF(Z83="","",VLOOKUP(Z83,'参考様式１（勤務表_シフト記号表）'!$C$6:$L$47,10,FALSE))</f>
        <v/>
      </c>
      <c r="AA84" s="235" t="str">
        <f>IF(AA83="","",VLOOKUP(AA83,'参考様式１（勤務表_シフト記号表）'!$C$6:$L$47,10,FALSE))</f>
        <v/>
      </c>
      <c r="AB84" s="235" t="str">
        <f>IF(AB83="","",VLOOKUP(AB83,'参考様式１（勤務表_シフト記号表）'!$C$6:$L$47,10,FALSE))</f>
        <v/>
      </c>
      <c r="AC84" s="236" t="str">
        <f>IF(AC83="","",VLOOKUP(AC83,'参考様式１（勤務表_シフト記号表）'!$C$6:$L$47,10,FALSE))</f>
        <v/>
      </c>
      <c r="AD84" s="234" t="str">
        <f>IF(AD83="","",VLOOKUP(AD83,'参考様式１（勤務表_シフト記号表）'!$C$6:$L$47,10,FALSE))</f>
        <v/>
      </c>
      <c r="AE84" s="235" t="str">
        <f>IF(AE83="","",VLOOKUP(AE83,'参考様式１（勤務表_シフト記号表）'!$C$6:$L$47,10,FALSE))</f>
        <v/>
      </c>
      <c r="AF84" s="235" t="str">
        <f>IF(AF83="","",VLOOKUP(AF83,'参考様式１（勤務表_シフト記号表）'!$C$6:$L$47,10,FALSE))</f>
        <v/>
      </c>
      <c r="AG84" s="235" t="str">
        <f>IF(AG83="","",VLOOKUP(AG83,'参考様式１（勤務表_シフト記号表）'!$C$6:$L$47,10,FALSE))</f>
        <v/>
      </c>
      <c r="AH84" s="235" t="str">
        <f>IF(AH83="","",VLOOKUP(AH83,'参考様式１（勤務表_シフト記号表）'!$C$6:$L$47,10,FALSE))</f>
        <v/>
      </c>
      <c r="AI84" s="235" t="str">
        <f>IF(AI83="","",VLOOKUP(AI83,'参考様式１（勤務表_シフト記号表）'!$C$6:$L$47,10,FALSE))</f>
        <v/>
      </c>
      <c r="AJ84" s="236" t="str">
        <f>IF(AJ83="","",VLOOKUP(AJ83,'参考様式１（勤務表_シフト記号表）'!$C$6:$L$47,10,FALSE))</f>
        <v/>
      </c>
      <c r="AK84" s="234" t="str">
        <f>IF(AK83="","",VLOOKUP(AK83,'参考様式１（勤務表_シフト記号表）'!$C$6:$L$47,10,FALSE))</f>
        <v/>
      </c>
      <c r="AL84" s="235" t="str">
        <f>IF(AL83="","",VLOOKUP(AL83,'参考様式１（勤務表_シフト記号表）'!$C$6:$L$47,10,FALSE))</f>
        <v/>
      </c>
      <c r="AM84" s="235" t="str">
        <f>IF(AM83="","",VLOOKUP(AM83,'参考様式１（勤務表_シフト記号表）'!$C$6:$L$47,10,FALSE))</f>
        <v/>
      </c>
      <c r="AN84" s="235" t="str">
        <f>IF(AN83="","",VLOOKUP(AN83,'参考様式１（勤務表_シフト記号表）'!$C$6:$L$47,10,FALSE))</f>
        <v/>
      </c>
      <c r="AO84" s="235" t="str">
        <f>IF(AO83="","",VLOOKUP(AO83,'参考様式１（勤務表_シフト記号表）'!$C$6:$L$47,10,FALSE))</f>
        <v/>
      </c>
      <c r="AP84" s="235" t="str">
        <f>IF(AP83="","",VLOOKUP(AP83,'参考様式１（勤務表_シフト記号表）'!$C$6:$L$47,10,FALSE))</f>
        <v/>
      </c>
      <c r="AQ84" s="236" t="str">
        <f>IF(AQ83="","",VLOOKUP(AQ83,'参考様式１（勤務表_シフト記号表）'!$C$6:$L$47,10,FALSE))</f>
        <v/>
      </c>
      <c r="AR84" s="234" t="str">
        <f>IF(AR83="","",VLOOKUP(AR83,'参考様式１（勤務表_シフト記号表）'!$C$6:$L$47,10,FALSE))</f>
        <v/>
      </c>
      <c r="AS84" s="235" t="str">
        <f>IF(AS83="","",VLOOKUP(AS83,'参考様式１（勤務表_シフト記号表）'!$C$6:$L$47,10,FALSE))</f>
        <v/>
      </c>
      <c r="AT84" s="235" t="str">
        <f>IF(AT83="","",VLOOKUP(AT83,'参考様式１（勤務表_シフト記号表）'!$C$6:$L$47,10,FALSE))</f>
        <v/>
      </c>
      <c r="AU84" s="235" t="str">
        <f>IF(AU83="","",VLOOKUP(AU83,'参考様式１（勤務表_シフト記号表）'!$C$6:$L$47,10,FALSE))</f>
        <v/>
      </c>
      <c r="AV84" s="235" t="str">
        <f>IF(AV83="","",VLOOKUP(AV83,'参考様式１（勤務表_シフト記号表）'!$C$6:$L$47,10,FALSE))</f>
        <v/>
      </c>
      <c r="AW84" s="235" t="str">
        <f>IF(AW83="","",VLOOKUP(AW83,'参考様式１（勤務表_シフト記号表）'!$C$6:$L$47,10,FALSE))</f>
        <v/>
      </c>
      <c r="AX84" s="236" t="str">
        <f>IF(AX83="","",VLOOKUP(AX83,'参考様式１（勤務表_シフト記号表）'!$C$6:$L$47,10,FALSE))</f>
        <v/>
      </c>
      <c r="AY84" s="234" t="str">
        <f>IF(AY83="","",VLOOKUP(AY83,'参考様式１（勤務表_シフト記号表）'!$C$6:$L$47,10,FALSE))</f>
        <v/>
      </c>
      <c r="AZ84" s="235" t="str">
        <f>IF(AZ83="","",VLOOKUP(AZ83,'参考様式１（勤務表_シフト記号表）'!$C$6:$L$47,10,FALSE))</f>
        <v/>
      </c>
      <c r="BA84" s="235" t="str">
        <f>IF(BA83="","",VLOOKUP(BA83,'参考様式１（勤務表_シフト記号表）'!$C$6:$L$47,10,FALSE))</f>
        <v/>
      </c>
      <c r="BB84" s="1069">
        <f>IF($BE$3="４週",SUM(W84:AX84),IF($BE$3="暦月",SUM(W84:BA84),""))</f>
        <v>0</v>
      </c>
      <c r="BC84" s="1070"/>
      <c r="BD84" s="1071">
        <f>IF($BE$3="４週",BB84/4,IF($BE$3="暦月",(BB84/($BE$8/7)),""))</f>
        <v>0</v>
      </c>
      <c r="BE84" s="1070"/>
      <c r="BF84" s="1066"/>
      <c r="BG84" s="1067"/>
      <c r="BH84" s="1067"/>
      <c r="BI84" s="1067"/>
      <c r="BJ84" s="1068"/>
    </row>
    <row r="85" spans="2:62" ht="20.25" customHeight="1" x14ac:dyDescent="0.45">
      <c r="B85" s="982">
        <f>B83+1</f>
        <v>35</v>
      </c>
      <c r="C85" s="1043"/>
      <c r="D85" s="973"/>
      <c r="E85" s="229"/>
      <c r="F85" s="230"/>
      <c r="G85" s="229"/>
      <c r="H85" s="230"/>
      <c r="I85" s="1044"/>
      <c r="J85" s="1045"/>
      <c r="K85" s="971"/>
      <c r="L85" s="972"/>
      <c r="M85" s="972"/>
      <c r="N85" s="973"/>
      <c r="O85" s="977"/>
      <c r="P85" s="978"/>
      <c r="Q85" s="978"/>
      <c r="R85" s="978"/>
      <c r="S85" s="979"/>
      <c r="T85" s="249" t="s">
        <v>447</v>
      </c>
      <c r="V85" s="250"/>
      <c r="W85" s="242"/>
      <c r="X85" s="243"/>
      <c r="Y85" s="243"/>
      <c r="Z85" s="243"/>
      <c r="AA85" s="243"/>
      <c r="AB85" s="243"/>
      <c r="AC85" s="244"/>
      <c r="AD85" s="242"/>
      <c r="AE85" s="243"/>
      <c r="AF85" s="243"/>
      <c r="AG85" s="243"/>
      <c r="AH85" s="243"/>
      <c r="AI85" s="243"/>
      <c r="AJ85" s="244"/>
      <c r="AK85" s="242"/>
      <c r="AL85" s="243"/>
      <c r="AM85" s="243"/>
      <c r="AN85" s="243"/>
      <c r="AO85" s="243"/>
      <c r="AP85" s="243"/>
      <c r="AQ85" s="244"/>
      <c r="AR85" s="242"/>
      <c r="AS85" s="243"/>
      <c r="AT85" s="243"/>
      <c r="AU85" s="243"/>
      <c r="AV85" s="243"/>
      <c r="AW85" s="243"/>
      <c r="AX85" s="244"/>
      <c r="AY85" s="242"/>
      <c r="AZ85" s="243"/>
      <c r="BA85" s="245"/>
      <c r="BB85" s="980"/>
      <c r="BC85" s="981"/>
      <c r="BD85" s="1032"/>
      <c r="BE85" s="1033"/>
      <c r="BF85" s="1034"/>
      <c r="BG85" s="1035"/>
      <c r="BH85" s="1035"/>
      <c r="BI85" s="1035"/>
      <c r="BJ85" s="1036"/>
    </row>
    <row r="86" spans="2:62" ht="20.25" customHeight="1" x14ac:dyDescent="0.45">
      <c r="B86" s="983"/>
      <c r="C86" s="1072"/>
      <c r="D86" s="1073"/>
      <c r="E86" s="251"/>
      <c r="F86" s="252">
        <f>C85</f>
        <v>0</v>
      </c>
      <c r="G86" s="251"/>
      <c r="H86" s="252">
        <f>I85</f>
        <v>0</v>
      </c>
      <c r="I86" s="1074"/>
      <c r="J86" s="1075"/>
      <c r="K86" s="1076"/>
      <c r="L86" s="1077"/>
      <c r="M86" s="1077"/>
      <c r="N86" s="1073"/>
      <c r="O86" s="977"/>
      <c r="P86" s="978"/>
      <c r="Q86" s="978"/>
      <c r="R86" s="978"/>
      <c r="S86" s="979"/>
      <c r="T86" s="246" t="s">
        <v>448</v>
      </c>
      <c r="U86" s="247"/>
      <c r="V86" s="248"/>
      <c r="W86" s="234" t="str">
        <f>IF(W85="","",VLOOKUP(W85,'参考様式１（勤務表_シフト記号表）'!$C$6:$L$47,10,FALSE))</f>
        <v/>
      </c>
      <c r="X86" s="235" t="str">
        <f>IF(X85="","",VLOOKUP(X85,'参考様式１（勤務表_シフト記号表）'!$C$6:$L$47,10,FALSE))</f>
        <v/>
      </c>
      <c r="Y86" s="235" t="str">
        <f>IF(Y85="","",VLOOKUP(Y85,'参考様式１（勤務表_シフト記号表）'!$C$6:$L$47,10,FALSE))</f>
        <v/>
      </c>
      <c r="Z86" s="235" t="str">
        <f>IF(Z85="","",VLOOKUP(Z85,'参考様式１（勤務表_シフト記号表）'!$C$6:$L$47,10,FALSE))</f>
        <v/>
      </c>
      <c r="AA86" s="235" t="str">
        <f>IF(AA85="","",VLOOKUP(AA85,'参考様式１（勤務表_シフト記号表）'!$C$6:$L$47,10,FALSE))</f>
        <v/>
      </c>
      <c r="AB86" s="235" t="str">
        <f>IF(AB85="","",VLOOKUP(AB85,'参考様式１（勤務表_シフト記号表）'!$C$6:$L$47,10,FALSE))</f>
        <v/>
      </c>
      <c r="AC86" s="236" t="str">
        <f>IF(AC85="","",VLOOKUP(AC85,'参考様式１（勤務表_シフト記号表）'!$C$6:$L$47,10,FALSE))</f>
        <v/>
      </c>
      <c r="AD86" s="234" t="str">
        <f>IF(AD85="","",VLOOKUP(AD85,'参考様式１（勤務表_シフト記号表）'!$C$6:$L$47,10,FALSE))</f>
        <v/>
      </c>
      <c r="AE86" s="235" t="str">
        <f>IF(AE85="","",VLOOKUP(AE85,'参考様式１（勤務表_シフト記号表）'!$C$6:$L$47,10,FALSE))</f>
        <v/>
      </c>
      <c r="AF86" s="235" t="str">
        <f>IF(AF85="","",VLOOKUP(AF85,'参考様式１（勤務表_シフト記号表）'!$C$6:$L$47,10,FALSE))</f>
        <v/>
      </c>
      <c r="AG86" s="235" t="str">
        <f>IF(AG85="","",VLOOKUP(AG85,'参考様式１（勤務表_シフト記号表）'!$C$6:$L$47,10,FALSE))</f>
        <v/>
      </c>
      <c r="AH86" s="235" t="str">
        <f>IF(AH85="","",VLOOKUP(AH85,'参考様式１（勤務表_シフト記号表）'!$C$6:$L$47,10,FALSE))</f>
        <v/>
      </c>
      <c r="AI86" s="235" t="str">
        <f>IF(AI85="","",VLOOKUP(AI85,'参考様式１（勤務表_シフト記号表）'!$C$6:$L$47,10,FALSE))</f>
        <v/>
      </c>
      <c r="AJ86" s="236" t="str">
        <f>IF(AJ85="","",VLOOKUP(AJ85,'参考様式１（勤務表_シフト記号表）'!$C$6:$L$47,10,FALSE))</f>
        <v/>
      </c>
      <c r="AK86" s="234" t="str">
        <f>IF(AK85="","",VLOOKUP(AK85,'参考様式１（勤務表_シフト記号表）'!$C$6:$L$47,10,FALSE))</f>
        <v/>
      </c>
      <c r="AL86" s="235" t="str">
        <f>IF(AL85="","",VLOOKUP(AL85,'参考様式１（勤務表_シフト記号表）'!$C$6:$L$47,10,FALSE))</f>
        <v/>
      </c>
      <c r="AM86" s="235" t="str">
        <f>IF(AM85="","",VLOOKUP(AM85,'参考様式１（勤務表_シフト記号表）'!$C$6:$L$47,10,FALSE))</f>
        <v/>
      </c>
      <c r="AN86" s="235" t="str">
        <f>IF(AN85="","",VLOOKUP(AN85,'参考様式１（勤務表_シフト記号表）'!$C$6:$L$47,10,FALSE))</f>
        <v/>
      </c>
      <c r="AO86" s="235" t="str">
        <f>IF(AO85="","",VLOOKUP(AO85,'参考様式１（勤務表_シフト記号表）'!$C$6:$L$47,10,FALSE))</f>
        <v/>
      </c>
      <c r="AP86" s="235" t="str">
        <f>IF(AP85="","",VLOOKUP(AP85,'参考様式１（勤務表_シフト記号表）'!$C$6:$L$47,10,FALSE))</f>
        <v/>
      </c>
      <c r="AQ86" s="236" t="str">
        <f>IF(AQ85="","",VLOOKUP(AQ85,'参考様式１（勤務表_シフト記号表）'!$C$6:$L$47,10,FALSE))</f>
        <v/>
      </c>
      <c r="AR86" s="234" t="str">
        <f>IF(AR85="","",VLOOKUP(AR85,'参考様式１（勤務表_シフト記号表）'!$C$6:$L$47,10,FALSE))</f>
        <v/>
      </c>
      <c r="AS86" s="235" t="str">
        <f>IF(AS85="","",VLOOKUP(AS85,'参考様式１（勤務表_シフト記号表）'!$C$6:$L$47,10,FALSE))</f>
        <v/>
      </c>
      <c r="AT86" s="235" t="str">
        <f>IF(AT85="","",VLOOKUP(AT85,'参考様式１（勤務表_シフト記号表）'!$C$6:$L$47,10,FALSE))</f>
        <v/>
      </c>
      <c r="AU86" s="235" t="str">
        <f>IF(AU85="","",VLOOKUP(AU85,'参考様式１（勤務表_シフト記号表）'!$C$6:$L$47,10,FALSE))</f>
        <v/>
      </c>
      <c r="AV86" s="235" t="str">
        <f>IF(AV85="","",VLOOKUP(AV85,'参考様式１（勤務表_シフト記号表）'!$C$6:$L$47,10,FALSE))</f>
        <v/>
      </c>
      <c r="AW86" s="235" t="str">
        <f>IF(AW85="","",VLOOKUP(AW85,'参考様式１（勤務表_シフト記号表）'!$C$6:$L$47,10,FALSE))</f>
        <v/>
      </c>
      <c r="AX86" s="236" t="str">
        <f>IF(AX85="","",VLOOKUP(AX85,'参考様式１（勤務表_シフト記号表）'!$C$6:$L$47,10,FALSE))</f>
        <v/>
      </c>
      <c r="AY86" s="234" t="str">
        <f>IF(AY85="","",VLOOKUP(AY85,'参考様式１（勤務表_シフト記号表）'!$C$6:$L$47,10,FALSE))</f>
        <v/>
      </c>
      <c r="AZ86" s="235" t="str">
        <f>IF(AZ85="","",VLOOKUP(AZ85,'参考様式１（勤務表_シフト記号表）'!$C$6:$L$47,10,FALSE))</f>
        <v/>
      </c>
      <c r="BA86" s="235" t="str">
        <f>IF(BA85="","",VLOOKUP(BA85,'参考様式１（勤務表_シフト記号表）'!$C$6:$L$47,10,FALSE))</f>
        <v/>
      </c>
      <c r="BB86" s="1069">
        <f>IF($BE$3="４週",SUM(W86:AX86),IF($BE$3="暦月",SUM(W86:BA86),""))</f>
        <v>0</v>
      </c>
      <c r="BC86" s="1070"/>
      <c r="BD86" s="1071">
        <f>IF($BE$3="４週",BB86/4,IF($BE$3="暦月",(BB86/($BE$8/7)),""))</f>
        <v>0</v>
      </c>
      <c r="BE86" s="1070"/>
      <c r="BF86" s="1066"/>
      <c r="BG86" s="1067"/>
      <c r="BH86" s="1067"/>
      <c r="BI86" s="1067"/>
      <c r="BJ86" s="1068"/>
    </row>
    <row r="87" spans="2:62" ht="20.25" customHeight="1" x14ac:dyDescent="0.45">
      <c r="B87" s="982">
        <f>B85+1</f>
        <v>36</v>
      </c>
      <c r="C87" s="1043"/>
      <c r="D87" s="973"/>
      <c r="E87" s="229"/>
      <c r="F87" s="230"/>
      <c r="G87" s="229"/>
      <c r="H87" s="230"/>
      <c r="I87" s="1044"/>
      <c r="J87" s="1045"/>
      <c r="K87" s="971"/>
      <c r="L87" s="972"/>
      <c r="M87" s="972"/>
      <c r="N87" s="973"/>
      <c r="O87" s="977"/>
      <c r="P87" s="978"/>
      <c r="Q87" s="978"/>
      <c r="R87" s="978"/>
      <c r="S87" s="979"/>
      <c r="T87" s="249" t="s">
        <v>447</v>
      </c>
      <c r="V87" s="250"/>
      <c r="W87" s="242"/>
      <c r="X87" s="243"/>
      <c r="Y87" s="243"/>
      <c r="Z87" s="243"/>
      <c r="AA87" s="243"/>
      <c r="AB87" s="243"/>
      <c r="AC87" s="244"/>
      <c r="AD87" s="242"/>
      <c r="AE87" s="243"/>
      <c r="AF87" s="243"/>
      <c r="AG87" s="243"/>
      <c r="AH87" s="243"/>
      <c r="AI87" s="243"/>
      <c r="AJ87" s="244"/>
      <c r="AK87" s="242"/>
      <c r="AL87" s="243"/>
      <c r="AM87" s="243"/>
      <c r="AN87" s="243"/>
      <c r="AO87" s="243"/>
      <c r="AP87" s="243"/>
      <c r="AQ87" s="244"/>
      <c r="AR87" s="242"/>
      <c r="AS87" s="243"/>
      <c r="AT87" s="243"/>
      <c r="AU87" s="243"/>
      <c r="AV87" s="243"/>
      <c r="AW87" s="243"/>
      <c r="AX87" s="244"/>
      <c r="AY87" s="242"/>
      <c r="AZ87" s="243"/>
      <c r="BA87" s="245"/>
      <c r="BB87" s="980"/>
      <c r="BC87" s="981"/>
      <c r="BD87" s="1032"/>
      <c r="BE87" s="1033"/>
      <c r="BF87" s="1034"/>
      <c r="BG87" s="1035"/>
      <c r="BH87" s="1035"/>
      <c r="BI87" s="1035"/>
      <c r="BJ87" s="1036"/>
    </row>
    <row r="88" spans="2:62" ht="20.25" customHeight="1" x14ac:dyDescent="0.45">
      <c r="B88" s="983"/>
      <c r="C88" s="1072"/>
      <c r="D88" s="1073"/>
      <c r="E88" s="251"/>
      <c r="F88" s="252">
        <f>C87</f>
        <v>0</v>
      </c>
      <c r="G88" s="251"/>
      <c r="H88" s="252">
        <f>I87</f>
        <v>0</v>
      </c>
      <c r="I88" s="1074"/>
      <c r="J88" s="1075"/>
      <c r="K88" s="1076"/>
      <c r="L88" s="1077"/>
      <c r="M88" s="1077"/>
      <c r="N88" s="1073"/>
      <c r="O88" s="977"/>
      <c r="P88" s="978"/>
      <c r="Q88" s="978"/>
      <c r="R88" s="978"/>
      <c r="S88" s="979"/>
      <c r="T88" s="246" t="s">
        <v>448</v>
      </c>
      <c r="U88" s="247"/>
      <c r="V88" s="248"/>
      <c r="W88" s="234" t="str">
        <f>IF(W87="","",VLOOKUP(W87,'参考様式１（勤務表_シフト記号表）'!$C$6:$L$47,10,FALSE))</f>
        <v/>
      </c>
      <c r="X88" s="235" t="str">
        <f>IF(X87="","",VLOOKUP(X87,'参考様式１（勤務表_シフト記号表）'!$C$6:$L$47,10,FALSE))</f>
        <v/>
      </c>
      <c r="Y88" s="235" t="str">
        <f>IF(Y87="","",VLOOKUP(Y87,'参考様式１（勤務表_シフト記号表）'!$C$6:$L$47,10,FALSE))</f>
        <v/>
      </c>
      <c r="Z88" s="235" t="str">
        <f>IF(Z87="","",VLOOKUP(Z87,'参考様式１（勤務表_シフト記号表）'!$C$6:$L$47,10,FALSE))</f>
        <v/>
      </c>
      <c r="AA88" s="235" t="str">
        <f>IF(AA87="","",VLOOKUP(AA87,'参考様式１（勤務表_シフト記号表）'!$C$6:$L$47,10,FALSE))</f>
        <v/>
      </c>
      <c r="AB88" s="235" t="str">
        <f>IF(AB87="","",VLOOKUP(AB87,'参考様式１（勤務表_シフト記号表）'!$C$6:$L$47,10,FALSE))</f>
        <v/>
      </c>
      <c r="AC88" s="236" t="str">
        <f>IF(AC87="","",VLOOKUP(AC87,'参考様式１（勤務表_シフト記号表）'!$C$6:$L$47,10,FALSE))</f>
        <v/>
      </c>
      <c r="AD88" s="234" t="str">
        <f>IF(AD87="","",VLOOKUP(AD87,'参考様式１（勤務表_シフト記号表）'!$C$6:$L$47,10,FALSE))</f>
        <v/>
      </c>
      <c r="AE88" s="235" t="str">
        <f>IF(AE87="","",VLOOKUP(AE87,'参考様式１（勤務表_シフト記号表）'!$C$6:$L$47,10,FALSE))</f>
        <v/>
      </c>
      <c r="AF88" s="235" t="str">
        <f>IF(AF87="","",VLOOKUP(AF87,'参考様式１（勤務表_シフト記号表）'!$C$6:$L$47,10,FALSE))</f>
        <v/>
      </c>
      <c r="AG88" s="235" t="str">
        <f>IF(AG87="","",VLOOKUP(AG87,'参考様式１（勤務表_シフト記号表）'!$C$6:$L$47,10,FALSE))</f>
        <v/>
      </c>
      <c r="AH88" s="235" t="str">
        <f>IF(AH87="","",VLOOKUP(AH87,'参考様式１（勤務表_シフト記号表）'!$C$6:$L$47,10,FALSE))</f>
        <v/>
      </c>
      <c r="AI88" s="235" t="str">
        <f>IF(AI87="","",VLOOKUP(AI87,'参考様式１（勤務表_シフト記号表）'!$C$6:$L$47,10,FALSE))</f>
        <v/>
      </c>
      <c r="AJ88" s="236" t="str">
        <f>IF(AJ87="","",VLOOKUP(AJ87,'参考様式１（勤務表_シフト記号表）'!$C$6:$L$47,10,FALSE))</f>
        <v/>
      </c>
      <c r="AK88" s="234" t="str">
        <f>IF(AK87="","",VLOOKUP(AK87,'参考様式１（勤務表_シフト記号表）'!$C$6:$L$47,10,FALSE))</f>
        <v/>
      </c>
      <c r="AL88" s="235" t="str">
        <f>IF(AL87="","",VLOOKUP(AL87,'参考様式１（勤務表_シフト記号表）'!$C$6:$L$47,10,FALSE))</f>
        <v/>
      </c>
      <c r="AM88" s="235" t="str">
        <f>IF(AM87="","",VLOOKUP(AM87,'参考様式１（勤務表_シフト記号表）'!$C$6:$L$47,10,FALSE))</f>
        <v/>
      </c>
      <c r="AN88" s="235" t="str">
        <f>IF(AN87="","",VLOOKUP(AN87,'参考様式１（勤務表_シフト記号表）'!$C$6:$L$47,10,FALSE))</f>
        <v/>
      </c>
      <c r="AO88" s="235" t="str">
        <f>IF(AO87="","",VLOOKUP(AO87,'参考様式１（勤務表_シフト記号表）'!$C$6:$L$47,10,FALSE))</f>
        <v/>
      </c>
      <c r="AP88" s="235" t="str">
        <f>IF(AP87="","",VLOOKUP(AP87,'参考様式１（勤務表_シフト記号表）'!$C$6:$L$47,10,FALSE))</f>
        <v/>
      </c>
      <c r="AQ88" s="236" t="str">
        <f>IF(AQ87="","",VLOOKUP(AQ87,'参考様式１（勤務表_シフト記号表）'!$C$6:$L$47,10,FALSE))</f>
        <v/>
      </c>
      <c r="AR88" s="234" t="str">
        <f>IF(AR87="","",VLOOKUP(AR87,'参考様式１（勤務表_シフト記号表）'!$C$6:$L$47,10,FALSE))</f>
        <v/>
      </c>
      <c r="AS88" s="235" t="str">
        <f>IF(AS87="","",VLOOKUP(AS87,'参考様式１（勤務表_シフト記号表）'!$C$6:$L$47,10,FALSE))</f>
        <v/>
      </c>
      <c r="AT88" s="235" t="str">
        <f>IF(AT87="","",VLOOKUP(AT87,'参考様式１（勤務表_シフト記号表）'!$C$6:$L$47,10,FALSE))</f>
        <v/>
      </c>
      <c r="AU88" s="235" t="str">
        <f>IF(AU87="","",VLOOKUP(AU87,'参考様式１（勤務表_シフト記号表）'!$C$6:$L$47,10,FALSE))</f>
        <v/>
      </c>
      <c r="AV88" s="235" t="str">
        <f>IF(AV87="","",VLOOKUP(AV87,'参考様式１（勤務表_シフト記号表）'!$C$6:$L$47,10,FALSE))</f>
        <v/>
      </c>
      <c r="AW88" s="235" t="str">
        <f>IF(AW87="","",VLOOKUP(AW87,'参考様式１（勤務表_シフト記号表）'!$C$6:$L$47,10,FALSE))</f>
        <v/>
      </c>
      <c r="AX88" s="236" t="str">
        <f>IF(AX87="","",VLOOKUP(AX87,'参考様式１（勤務表_シフト記号表）'!$C$6:$L$47,10,FALSE))</f>
        <v/>
      </c>
      <c r="AY88" s="234" t="str">
        <f>IF(AY87="","",VLOOKUP(AY87,'参考様式１（勤務表_シフト記号表）'!$C$6:$L$47,10,FALSE))</f>
        <v/>
      </c>
      <c r="AZ88" s="235" t="str">
        <f>IF(AZ87="","",VLOOKUP(AZ87,'参考様式１（勤務表_シフト記号表）'!$C$6:$L$47,10,FALSE))</f>
        <v/>
      </c>
      <c r="BA88" s="235" t="str">
        <f>IF(BA87="","",VLOOKUP(BA87,'参考様式１（勤務表_シフト記号表）'!$C$6:$L$47,10,FALSE))</f>
        <v/>
      </c>
      <c r="BB88" s="1069">
        <f>IF($BE$3="４週",SUM(W88:AX88),IF($BE$3="暦月",SUM(W88:BA88),""))</f>
        <v>0</v>
      </c>
      <c r="BC88" s="1070"/>
      <c r="BD88" s="1071">
        <f>IF($BE$3="４週",BB88/4,IF($BE$3="暦月",(BB88/($BE$8/7)),""))</f>
        <v>0</v>
      </c>
      <c r="BE88" s="1070"/>
      <c r="BF88" s="1066"/>
      <c r="BG88" s="1067"/>
      <c r="BH88" s="1067"/>
      <c r="BI88" s="1067"/>
      <c r="BJ88" s="1068"/>
    </row>
    <row r="89" spans="2:62" ht="20.25" customHeight="1" x14ac:dyDescent="0.45">
      <c r="B89" s="982">
        <f>B87+1</f>
        <v>37</v>
      </c>
      <c r="C89" s="1043"/>
      <c r="D89" s="973"/>
      <c r="E89" s="229"/>
      <c r="F89" s="230"/>
      <c r="G89" s="229"/>
      <c r="H89" s="230"/>
      <c r="I89" s="1044"/>
      <c r="J89" s="1045"/>
      <c r="K89" s="971"/>
      <c r="L89" s="972"/>
      <c r="M89" s="972"/>
      <c r="N89" s="973"/>
      <c r="O89" s="977"/>
      <c r="P89" s="978"/>
      <c r="Q89" s="978"/>
      <c r="R89" s="978"/>
      <c r="S89" s="979"/>
      <c r="T89" s="249" t="s">
        <v>447</v>
      </c>
      <c r="V89" s="250"/>
      <c r="W89" s="242"/>
      <c r="X89" s="243"/>
      <c r="Y89" s="243"/>
      <c r="Z89" s="243"/>
      <c r="AA89" s="243"/>
      <c r="AB89" s="243"/>
      <c r="AC89" s="244"/>
      <c r="AD89" s="242"/>
      <c r="AE89" s="243"/>
      <c r="AF89" s="243"/>
      <c r="AG89" s="243"/>
      <c r="AH89" s="243"/>
      <c r="AI89" s="243"/>
      <c r="AJ89" s="244"/>
      <c r="AK89" s="242"/>
      <c r="AL89" s="243"/>
      <c r="AM89" s="243"/>
      <c r="AN89" s="243"/>
      <c r="AO89" s="243"/>
      <c r="AP89" s="243"/>
      <c r="AQ89" s="244"/>
      <c r="AR89" s="242"/>
      <c r="AS89" s="243"/>
      <c r="AT89" s="243"/>
      <c r="AU89" s="243"/>
      <c r="AV89" s="243"/>
      <c r="AW89" s="243"/>
      <c r="AX89" s="244"/>
      <c r="AY89" s="242"/>
      <c r="AZ89" s="243"/>
      <c r="BA89" s="245"/>
      <c r="BB89" s="980"/>
      <c r="BC89" s="981"/>
      <c r="BD89" s="1032"/>
      <c r="BE89" s="1033"/>
      <c r="BF89" s="1034"/>
      <c r="BG89" s="1035"/>
      <c r="BH89" s="1035"/>
      <c r="BI89" s="1035"/>
      <c r="BJ89" s="1036"/>
    </row>
    <row r="90" spans="2:62" ht="20.25" customHeight="1" x14ac:dyDescent="0.45">
      <c r="B90" s="983"/>
      <c r="C90" s="1072"/>
      <c r="D90" s="1073"/>
      <c r="E90" s="251"/>
      <c r="F90" s="252">
        <f>C89</f>
        <v>0</v>
      </c>
      <c r="G90" s="251"/>
      <c r="H90" s="252">
        <f>I89</f>
        <v>0</v>
      </c>
      <c r="I90" s="1074"/>
      <c r="J90" s="1075"/>
      <c r="K90" s="1076"/>
      <c r="L90" s="1077"/>
      <c r="M90" s="1077"/>
      <c r="N90" s="1073"/>
      <c r="O90" s="977"/>
      <c r="P90" s="978"/>
      <c r="Q90" s="978"/>
      <c r="R90" s="978"/>
      <c r="S90" s="979"/>
      <c r="T90" s="246" t="s">
        <v>448</v>
      </c>
      <c r="U90" s="247"/>
      <c r="V90" s="248"/>
      <c r="W90" s="234" t="str">
        <f>IF(W89="","",VLOOKUP(W89,'参考様式１（勤務表_シフト記号表）'!$C$6:$L$47,10,FALSE))</f>
        <v/>
      </c>
      <c r="X90" s="235" t="str">
        <f>IF(X89="","",VLOOKUP(X89,'参考様式１（勤務表_シフト記号表）'!$C$6:$L$47,10,FALSE))</f>
        <v/>
      </c>
      <c r="Y90" s="235" t="str">
        <f>IF(Y89="","",VLOOKUP(Y89,'参考様式１（勤務表_シフト記号表）'!$C$6:$L$47,10,FALSE))</f>
        <v/>
      </c>
      <c r="Z90" s="235" t="str">
        <f>IF(Z89="","",VLOOKUP(Z89,'参考様式１（勤務表_シフト記号表）'!$C$6:$L$47,10,FALSE))</f>
        <v/>
      </c>
      <c r="AA90" s="235" t="str">
        <f>IF(AA89="","",VLOOKUP(AA89,'参考様式１（勤務表_シフト記号表）'!$C$6:$L$47,10,FALSE))</f>
        <v/>
      </c>
      <c r="AB90" s="235" t="str">
        <f>IF(AB89="","",VLOOKUP(AB89,'参考様式１（勤務表_シフト記号表）'!$C$6:$L$47,10,FALSE))</f>
        <v/>
      </c>
      <c r="AC90" s="236" t="str">
        <f>IF(AC89="","",VLOOKUP(AC89,'参考様式１（勤務表_シフト記号表）'!$C$6:$L$47,10,FALSE))</f>
        <v/>
      </c>
      <c r="AD90" s="234" t="str">
        <f>IF(AD89="","",VLOOKUP(AD89,'参考様式１（勤務表_シフト記号表）'!$C$6:$L$47,10,FALSE))</f>
        <v/>
      </c>
      <c r="AE90" s="235" t="str">
        <f>IF(AE89="","",VLOOKUP(AE89,'参考様式１（勤務表_シフト記号表）'!$C$6:$L$47,10,FALSE))</f>
        <v/>
      </c>
      <c r="AF90" s="235" t="str">
        <f>IF(AF89="","",VLOOKUP(AF89,'参考様式１（勤務表_シフト記号表）'!$C$6:$L$47,10,FALSE))</f>
        <v/>
      </c>
      <c r="AG90" s="235" t="str">
        <f>IF(AG89="","",VLOOKUP(AG89,'参考様式１（勤務表_シフト記号表）'!$C$6:$L$47,10,FALSE))</f>
        <v/>
      </c>
      <c r="AH90" s="235" t="str">
        <f>IF(AH89="","",VLOOKUP(AH89,'参考様式１（勤務表_シフト記号表）'!$C$6:$L$47,10,FALSE))</f>
        <v/>
      </c>
      <c r="AI90" s="235" t="str">
        <f>IF(AI89="","",VLOOKUP(AI89,'参考様式１（勤務表_シフト記号表）'!$C$6:$L$47,10,FALSE))</f>
        <v/>
      </c>
      <c r="AJ90" s="236" t="str">
        <f>IF(AJ89="","",VLOOKUP(AJ89,'参考様式１（勤務表_シフト記号表）'!$C$6:$L$47,10,FALSE))</f>
        <v/>
      </c>
      <c r="AK90" s="234" t="str">
        <f>IF(AK89="","",VLOOKUP(AK89,'参考様式１（勤務表_シフト記号表）'!$C$6:$L$47,10,FALSE))</f>
        <v/>
      </c>
      <c r="AL90" s="235" t="str">
        <f>IF(AL89="","",VLOOKUP(AL89,'参考様式１（勤務表_シフト記号表）'!$C$6:$L$47,10,FALSE))</f>
        <v/>
      </c>
      <c r="AM90" s="235" t="str">
        <f>IF(AM89="","",VLOOKUP(AM89,'参考様式１（勤務表_シフト記号表）'!$C$6:$L$47,10,FALSE))</f>
        <v/>
      </c>
      <c r="AN90" s="235" t="str">
        <f>IF(AN89="","",VLOOKUP(AN89,'参考様式１（勤務表_シフト記号表）'!$C$6:$L$47,10,FALSE))</f>
        <v/>
      </c>
      <c r="AO90" s="235" t="str">
        <f>IF(AO89="","",VLOOKUP(AO89,'参考様式１（勤務表_シフト記号表）'!$C$6:$L$47,10,FALSE))</f>
        <v/>
      </c>
      <c r="AP90" s="235" t="str">
        <f>IF(AP89="","",VLOOKUP(AP89,'参考様式１（勤務表_シフト記号表）'!$C$6:$L$47,10,FALSE))</f>
        <v/>
      </c>
      <c r="AQ90" s="236" t="str">
        <f>IF(AQ89="","",VLOOKUP(AQ89,'参考様式１（勤務表_シフト記号表）'!$C$6:$L$47,10,FALSE))</f>
        <v/>
      </c>
      <c r="AR90" s="234" t="str">
        <f>IF(AR89="","",VLOOKUP(AR89,'参考様式１（勤務表_シフト記号表）'!$C$6:$L$47,10,FALSE))</f>
        <v/>
      </c>
      <c r="AS90" s="235" t="str">
        <f>IF(AS89="","",VLOOKUP(AS89,'参考様式１（勤務表_シフト記号表）'!$C$6:$L$47,10,FALSE))</f>
        <v/>
      </c>
      <c r="AT90" s="235" t="str">
        <f>IF(AT89="","",VLOOKUP(AT89,'参考様式１（勤務表_シフト記号表）'!$C$6:$L$47,10,FALSE))</f>
        <v/>
      </c>
      <c r="AU90" s="235" t="str">
        <f>IF(AU89="","",VLOOKUP(AU89,'参考様式１（勤務表_シフト記号表）'!$C$6:$L$47,10,FALSE))</f>
        <v/>
      </c>
      <c r="AV90" s="235" t="str">
        <f>IF(AV89="","",VLOOKUP(AV89,'参考様式１（勤務表_シフト記号表）'!$C$6:$L$47,10,FALSE))</f>
        <v/>
      </c>
      <c r="AW90" s="235" t="str">
        <f>IF(AW89="","",VLOOKUP(AW89,'参考様式１（勤務表_シフト記号表）'!$C$6:$L$47,10,FALSE))</f>
        <v/>
      </c>
      <c r="AX90" s="236" t="str">
        <f>IF(AX89="","",VLOOKUP(AX89,'参考様式１（勤務表_シフト記号表）'!$C$6:$L$47,10,FALSE))</f>
        <v/>
      </c>
      <c r="AY90" s="234" t="str">
        <f>IF(AY89="","",VLOOKUP(AY89,'参考様式１（勤務表_シフト記号表）'!$C$6:$L$47,10,FALSE))</f>
        <v/>
      </c>
      <c r="AZ90" s="235" t="str">
        <f>IF(AZ89="","",VLOOKUP(AZ89,'参考様式１（勤務表_シフト記号表）'!$C$6:$L$47,10,FALSE))</f>
        <v/>
      </c>
      <c r="BA90" s="235" t="str">
        <f>IF(BA89="","",VLOOKUP(BA89,'参考様式１（勤務表_シフト記号表）'!$C$6:$L$47,10,FALSE))</f>
        <v/>
      </c>
      <c r="BB90" s="1069">
        <f>IF($BE$3="４週",SUM(W90:AX90),IF($BE$3="暦月",SUM(W90:BA90),""))</f>
        <v>0</v>
      </c>
      <c r="BC90" s="1070"/>
      <c r="BD90" s="1071">
        <f>IF($BE$3="４週",BB90/4,IF($BE$3="暦月",(BB90/($BE$8/7)),""))</f>
        <v>0</v>
      </c>
      <c r="BE90" s="1070"/>
      <c r="BF90" s="1066"/>
      <c r="BG90" s="1067"/>
      <c r="BH90" s="1067"/>
      <c r="BI90" s="1067"/>
      <c r="BJ90" s="1068"/>
    </row>
    <row r="91" spans="2:62" ht="20.25" customHeight="1" x14ac:dyDescent="0.45">
      <c r="B91" s="982">
        <f>B89+1</f>
        <v>38</v>
      </c>
      <c r="C91" s="1043"/>
      <c r="D91" s="973"/>
      <c r="E91" s="229"/>
      <c r="F91" s="230"/>
      <c r="G91" s="229"/>
      <c r="H91" s="230"/>
      <c r="I91" s="1044"/>
      <c r="J91" s="1045"/>
      <c r="K91" s="971"/>
      <c r="L91" s="972"/>
      <c r="M91" s="972"/>
      <c r="N91" s="973"/>
      <c r="O91" s="977"/>
      <c r="P91" s="978"/>
      <c r="Q91" s="978"/>
      <c r="R91" s="978"/>
      <c r="S91" s="979"/>
      <c r="T91" s="249" t="s">
        <v>447</v>
      </c>
      <c r="V91" s="250"/>
      <c r="W91" s="242"/>
      <c r="X91" s="243"/>
      <c r="Y91" s="243"/>
      <c r="Z91" s="243"/>
      <c r="AA91" s="243"/>
      <c r="AB91" s="243"/>
      <c r="AC91" s="244"/>
      <c r="AD91" s="242"/>
      <c r="AE91" s="243"/>
      <c r="AF91" s="243"/>
      <c r="AG91" s="243"/>
      <c r="AH91" s="243"/>
      <c r="AI91" s="243"/>
      <c r="AJ91" s="244"/>
      <c r="AK91" s="242"/>
      <c r="AL91" s="243"/>
      <c r="AM91" s="243"/>
      <c r="AN91" s="243"/>
      <c r="AO91" s="243"/>
      <c r="AP91" s="243"/>
      <c r="AQ91" s="244"/>
      <c r="AR91" s="242"/>
      <c r="AS91" s="243"/>
      <c r="AT91" s="243"/>
      <c r="AU91" s="243"/>
      <c r="AV91" s="243"/>
      <c r="AW91" s="243"/>
      <c r="AX91" s="244"/>
      <c r="AY91" s="242"/>
      <c r="AZ91" s="243"/>
      <c r="BA91" s="245"/>
      <c r="BB91" s="980"/>
      <c r="BC91" s="981"/>
      <c r="BD91" s="1032"/>
      <c r="BE91" s="1033"/>
      <c r="BF91" s="1034"/>
      <c r="BG91" s="1035"/>
      <c r="BH91" s="1035"/>
      <c r="BI91" s="1035"/>
      <c r="BJ91" s="1036"/>
    </row>
    <row r="92" spans="2:62" ht="20.25" customHeight="1" x14ac:dyDescent="0.45">
      <c r="B92" s="983"/>
      <c r="C92" s="1072"/>
      <c r="D92" s="1073"/>
      <c r="E92" s="251"/>
      <c r="F92" s="252">
        <f>C91</f>
        <v>0</v>
      </c>
      <c r="G92" s="251"/>
      <c r="H92" s="252">
        <f>I91</f>
        <v>0</v>
      </c>
      <c r="I92" s="1074"/>
      <c r="J92" s="1075"/>
      <c r="K92" s="1076"/>
      <c r="L92" s="1077"/>
      <c r="M92" s="1077"/>
      <c r="N92" s="1073"/>
      <c r="O92" s="977"/>
      <c r="P92" s="978"/>
      <c r="Q92" s="978"/>
      <c r="R92" s="978"/>
      <c r="S92" s="979"/>
      <c r="T92" s="246" t="s">
        <v>448</v>
      </c>
      <c r="U92" s="247"/>
      <c r="V92" s="248"/>
      <c r="W92" s="234" t="str">
        <f>IF(W91="","",VLOOKUP(W91,'参考様式１（勤務表_シフト記号表）'!$C$6:$L$47,10,FALSE))</f>
        <v/>
      </c>
      <c r="X92" s="235" t="str">
        <f>IF(X91="","",VLOOKUP(X91,'参考様式１（勤務表_シフト記号表）'!$C$6:$L$47,10,FALSE))</f>
        <v/>
      </c>
      <c r="Y92" s="235" t="str">
        <f>IF(Y91="","",VLOOKUP(Y91,'参考様式１（勤務表_シフト記号表）'!$C$6:$L$47,10,FALSE))</f>
        <v/>
      </c>
      <c r="Z92" s="235" t="str">
        <f>IF(Z91="","",VLOOKUP(Z91,'参考様式１（勤務表_シフト記号表）'!$C$6:$L$47,10,FALSE))</f>
        <v/>
      </c>
      <c r="AA92" s="235" t="str">
        <f>IF(AA91="","",VLOOKUP(AA91,'参考様式１（勤務表_シフト記号表）'!$C$6:$L$47,10,FALSE))</f>
        <v/>
      </c>
      <c r="AB92" s="235" t="str">
        <f>IF(AB91="","",VLOOKUP(AB91,'参考様式１（勤務表_シフト記号表）'!$C$6:$L$47,10,FALSE))</f>
        <v/>
      </c>
      <c r="AC92" s="236" t="str">
        <f>IF(AC91="","",VLOOKUP(AC91,'参考様式１（勤務表_シフト記号表）'!$C$6:$L$47,10,FALSE))</f>
        <v/>
      </c>
      <c r="AD92" s="234" t="str">
        <f>IF(AD91="","",VLOOKUP(AD91,'参考様式１（勤務表_シフト記号表）'!$C$6:$L$47,10,FALSE))</f>
        <v/>
      </c>
      <c r="AE92" s="235" t="str">
        <f>IF(AE91="","",VLOOKUP(AE91,'参考様式１（勤務表_シフト記号表）'!$C$6:$L$47,10,FALSE))</f>
        <v/>
      </c>
      <c r="AF92" s="235" t="str">
        <f>IF(AF91="","",VLOOKUP(AF91,'参考様式１（勤務表_シフト記号表）'!$C$6:$L$47,10,FALSE))</f>
        <v/>
      </c>
      <c r="AG92" s="235" t="str">
        <f>IF(AG91="","",VLOOKUP(AG91,'参考様式１（勤務表_シフト記号表）'!$C$6:$L$47,10,FALSE))</f>
        <v/>
      </c>
      <c r="AH92" s="235" t="str">
        <f>IF(AH91="","",VLOOKUP(AH91,'参考様式１（勤務表_シフト記号表）'!$C$6:$L$47,10,FALSE))</f>
        <v/>
      </c>
      <c r="AI92" s="235" t="str">
        <f>IF(AI91="","",VLOOKUP(AI91,'参考様式１（勤務表_シフト記号表）'!$C$6:$L$47,10,FALSE))</f>
        <v/>
      </c>
      <c r="AJ92" s="236" t="str">
        <f>IF(AJ91="","",VLOOKUP(AJ91,'参考様式１（勤務表_シフト記号表）'!$C$6:$L$47,10,FALSE))</f>
        <v/>
      </c>
      <c r="AK92" s="234" t="str">
        <f>IF(AK91="","",VLOOKUP(AK91,'参考様式１（勤務表_シフト記号表）'!$C$6:$L$47,10,FALSE))</f>
        <v/>
      </c>
      <c r="AL92" s="235" t="str">
        <f>IF(AL91="","",VLOOKUP(AL91,'参考様式１（勤務表_シフト記号表）'!$C$6:$L$47,10,FALSE))</f>
        <v/>
      </c>
      <c r="AM92" s="235" t="str">
        <f>IF(AM91="","",VLOOKUP(AM91,'参考様式１（勤務表_シフト記号表）'!$C$6:$L$47,10,FALSE))</f>
        <v/>
      </c>
      <c r="AN92" s="235" t="str">
        <f>IF(AN91="","",VLOOKUP(AN91,'参考様式１（勤務表_シフト記号表）'!$C$6:$L$47,10,FALSE))</f>
        <v/>
      </c>
      <c r="AO92" s="235" t="str">
        <f>IF(AO91="","",VLOOKUP(AO91,'参考様式１（勤務表_シフト記号表）'!$C$6:$L$47,10,FALSE))</f>
        <v/>
      </c>
      <c r="AP92" s="235" t="str">
        <f>IF(AP91="","",VLOOKUP(AP91,'参考様式１（勤務表_シフト記号表）'!$C$6:$L$47,10,FALSE))</f>
        <v/>
      </c>
      <c r="AQ92" s="236" t="str">
        <f>IF(AQ91="","",VLOOKUP(AQ91,'参考様式１（勤務表_シフト記号表）'!$C$6:$L$47,10,FALSE))</f>
        <v/>
      </c>
      <c r="AR92" s="234" t="str">
        <f>IF(AR91="","",VLOOKUP(AR91,'参考様式１（勤務表_シフト記号表）'!$C$6:$L$47,10,FALSE))</f>
        <v/>
      </c>
      <c r="AS92" s="235" t="str">
        <f>IF(AS91="","",VLOOKUP(AS91,'参考様式１（勤務表_シフト記号表）'!$C$6:$L$47,10,FALSE))</f>
        <v/>
      </c>
      <c r="AT92" s="235" t="str">
        <f>IF(AT91="","",VLOOKUP(AT91,'参考様式１（勤務表_シフト記号表）'!$C$6:$L$47,10,FALSE))</f>
        <v/>
      </c>
      <c r="AU92" s="235" t="str">
        <f>IF(AU91="","",VLOOKUP(AU91,'参考様式１（勤務表_シフト記号表）'!$C$6:$L$47,10,FALSE))</f>
        <v/>
      </c>
      <c r="AV92" s="235" t="str">
        <f>IF(AV91="","",VLOOKUP(AV91,'参考様式１（勤務表_シフト記号表）'!$C$6:$L$47,10,FALSE))</f>
        <v/>
      </c>
      <c r="AW92" s="235" t="str">
        <f>IF(AW91="","",VLOOKUP(AW91,'参考様式１（勤務表_シフト記号表）'!$C$6:$L$47,10,FALSE))</f>
        <v/>
      </c>
      <c r="AX92" s="236" t="str">
        <f>IF(AX91="","",VLOOKUP(AX91,'参考様式１（勤務表_シフト記号表）'!$C$6:$L$47,10,FALSE))</f>
        <v/>
      </c>
      <c r="AY92" s="234" t="str">
        <f>IF(AY91="","",VLOOKUP(AY91,'参考様式１（勤務表_シフト記号表）'!$C$6:$L$47,10,FALSE))</f>
        <v/>
      </c>
      <c r="AZ92" s="235" t="str">
        <f>IF(AZ91="","",VLOOKUP(AZ91,'参考様式１（勤務表_シフト記号表）'!$C$6:$L$47,10,FALSE))</f>
        <v/>
      </c>
      <c r="BA92" s="235" t="str">
        <f>IF(BA91="","",VLOOKUP(BA91,'参考様式１（勤務表_シフト記号表）'!$C$6:$L$47,10,FALSE))</f>
        <v/>
      </c>
      <c r="BB92" s="1069">
        <f>IF($BE$3="４週",SUM(W92:AX92),IF($BE$3="暦月",SUM(W92:BA92),""))</f>
        <v>0</v>
      </c>
      <c r="BC92" s="1070"/>
      <c r="BD92" s="1071">
        <f>IF($BE$3="４週",BB92/4,IF($BE$3="暦月",(BB92/($BE$8/7)),""))</f>
        <v>0</v>
      </c>
      <c r="BE92" s="1070"/>
      <c r="BF92" s="1066"/>
      <c r="BG92" s="1067"/>
      <c r="BH92" s="1067"/>
      <c r="BI92" s="1067"/>
      <c r="BJ92" s="1068"/>
    </row>
    <row r="93" spans="2:62" ht="20.25" customHeight="1" x14ac:dyDescent="0.45">
      <c r="B93" s="982">
        <f>B91+1</f>
        <v>39</v>
      </c>
      <c r="C93" s="1043"/>
      <c r="D93" s="973"/>
      <c r="E93" s="229"/>
      <c r="F93" s="230"/>
      <c r="G93" s="229"/>
      <c r="H93" s="230"/>
      <c r="I93" s="1044"/>
      <c r="J93" s="1045"/>
      <c r="K93" s="971"/>
      <c r="L93" s="972"/>
      <c r="M93" s="972"/>
      <c r="N93" s="973"/>
      <c r="O93" s="977"/>
      <c r="P93" s="978"/>
      <c r="Q93" s="978"/>
      <c r="R93" s="978"/>
      <c r="S93" s="979"/>
      <c r="T93" s="249" t="s">
        <v>447</v>
      </c>
      <c r="V93" s="250"/>
      <c r="W93" s="242"/>
      <c r="X93" s="243"/>
      <c r="Y93" s="243"/>
      <c r="Z93" s="243"/>
      <c r="AA93" s="243"/>
      <c r="AB93" s="243"/>
      <c r="AC93" s="244"/>
      <c r="AD93" s="242"/>
      <c r="AE93" s="243"/>
      <c r="AF93" s="243"/>
      <c r="AG93" s="243"/>
      <c r="AH93" s="243"/>
      <c r="AI93" s="243"/>
      <c r="AJ93" s="244"/>
      <c r="AK93" s="242"/>
      <c r="AL93" s="243"/>
      <c r="AM93" s="243"/>
      <c r="AN93" s="243"/>
      <c r="AO93" s="243"/>
      <c r="AP93" s="243"/>
      <c r="AQ93" s="244"/>
      <c r="AR93" s="242"/>
      <c r="AS93" s="243"/>
      <c r="AT93" s="243"/>
      <c r="AU93" s="243"/>
      <c r="AV93" s="243"/>
      <c r="AW93" s="243"/>
      <c r="AX93" s="244"/>
      <c r="AY93" s="242"/>
      <c r="AZ93" s="243"/>
      <c r="BA93" s="245"/>
      <c r="BB93" s="980"/>
      <c r="BC93" s="981"/>
      <c r="BD93" s="1032"/>
      <c r="BE93" s="1033"/>
      <c r="BF93" s="1034"/>
      <c r="BG93" s="1035"/>
      <c r="BH93" s="1035"/>
      <c r="BI93" s="1035"/>
      <c r="BJ93" s="1036"/>
    </row>
    <row r="94" spans="2:62" ht="20.25" customHeight="1" x14ac:dyDescent="0.45">
      <c r="B94" s="983"/>
      <c r="C94" s="1072"/>
      <c r="D94" s="1073"/>
      <c r="E94" s="251"/>
      <c r="F94" s="252">
        <f>C93</f>
        <v>0</v>
      </c>
      <c r="G94" s="251"/>
      <c r="H94" s="252">
        <f>I93</f>
        <v>0</v>
      </c>
      <c r="I94" s="1074"/>
      <c r="J94" s="1075"/>
      <c r="K94" s="1076"/>
      <c r="L94" s="1077"/>
      <c r="M94" s="1077"/>
      <c r="N94" s="1073"/>
      <c r="O94" s="977"/>
      <c r="P94" s="978"/>
      <c r="Q94" s="978"/>
      <c r="R94" s="978"/>
      <c r="S94" s="979"/>
      <c r="T94" s="246" t="s">
        <v>448</v>
      </c>
      <c r="U94" s="247"/>
      <c r="V94" s="248"/>
      <c r="W94" s="234" t="str">
        <f>IF(W93="","",VLOOKUP(W93,'参考様式１（勤務表_シフト記号表）'!$C$6:$L$47,10,FALSE))</f>
        <v/>
      </c>
      <c r="X94" s="235" t="str">
        <f>IF(X93="","",VLOOKUP(X93,'参考様式１（勤務表_シフト記号表）'!$C$6:$L$47,10,FALSE))</f>
        <v/>
      </c>
      <c r="Y94" s="235" t="str">
        <f>IF(Y93="","",VLOOKUP(Y93,'参考様式１（勤務表_シフト記号表）'!$C$6:$L$47,10,FALSE))</f>
        <v/>
      </c>
      <c r="Z94" s="235" t="str">
        <f>IF(Z93="","",VLOOKUP(Z93,'参考様式１（勤務表_シフト記号表）'!$C$6:$L$47,10,FALSE))</f>
        <v/>
      </c>
      <c r="AA94" s="235" t="str">
        <f>IF(AA93="","",VLOOKUP(AA93,'参考様式１（勤務表_シフト記号表）'!$C$6:$L$47,10,FALSE))</f>
        <v/>
      </c>
      <c r="AB94" s="235" t="str">
        <f>IF(AB93="","",VLOOKUP(AB93,'参考様式１（勤務表_シフト記号表）'!$C$6:$L$47,10,FALSE))</f>
        <v/>
      </c>
      <c r="AC94" s="236" t="str">
        <f>IF(AC93="","",VLOOKUP(AC93,'参考様式１（勤務表_シフト記号表）'!$C$6:$L$47,10,FALSE))</f>
        <v/>
      </c>
      <c r="AD94" s="234" t="str">
        <f>IF(AD93="","",VLOOKUP(AD93,'参考様式１（勤務表_シフト記号表）'!$C$6:$L$47,10,FALSE))</f>
        <v/>
      </c>
      <c r="AE94" s="235" t="str">
        <f>IF(AE93="","",VLOOKUP(AE93,'参考様式１（勤務表_シフト記号表）'!$C$6:$L$47,10,FALSE))</f>
        <v/>
      </c>
      <c r="AF94" s="235" t="str">
        <f>IF(AF93="","",VLOOKUP(AF93,'参考様式１（勤務表_シフト記号表）'!$C$6:$L$47,10,FALSE))</f>
        <v/>
      </c>
      <c r="AG94" s="235" t="str">
        <f>IF(AG93="","",VLOOKUP(AG93,'参考様式１（勤務表_シフト記号表）'!$C$6:$L$47,10,FALSE))</f>
        <v/>
      </c>
      <c r="AH94" s="235" t="str">
        <f>IF(AH93="","",VLOOKUP(AH93,'参考様式１（勤務表_シフト記号表）'!$C$6:$L$47,10,FALSE))</f>
        <v/>
      </c>
      <c r="AI94" s="235" t="str">
        <f>IF(AI93="","",VLOOKUP(AI93,'参考様式１（勤務表_シフト記号表）'!$C$6:$L$47,10,FALSE))</f>
        <v/>
      </c>
      <c r="AJ94" s="236" t="str">
        <f>IF(AJ93="","",VLOOKUP(AJ93,'参考様式１（勤務表_シフト記号表）'!$C$6:$L$47,10,FALSE))</f>
        <v/>
      </c>
      <c r="AK94" s="234" t="str">
        <f>IF(AK93="","",VLOOKUP(AK93,'参考様式１（勤務表_シフト記号表）'!$C$6:$L$47,10,FALSE))</f>
        <v/>
      </c>
      <c r="AL94" s="235" t="str">
        <f>IF(AL93="","",VLOOKUP(AL93,'参考様式１（勤務表_シフト記号表）'!$C$6:$L$47,10,FALSE))</f>
        <v/>
      </c>
      <c r="AM94" s="235" t="str">
        <f>IF(AM93="","",VLOOKUP(AM93,'参考様式１（勤務表_シフト記号表）'!$C$6:$L$47,10,FALSE))</f>
        <v/>
      </c>
      <c r="AN94" s="235" t="str">
        <f>IF(AN93="","",VLOOKUP(AN93,'参考様式１（勤務表_シフト記号表）'!$C$6:$L$47,10,FALSE))</f>
        <v/>
      </c>
      <c r="AO94" s="235" t="str">
        <f>IF(AO93="","",VLOOKUP(AO93,'参考様式１（勤務表_シフト記号表）'!$C$6:$L$47,10,FALSE))</f>
        <v/>
      </c>
      <c r="AP94" s="235" t="str">
        <f>IF(AP93="","",VLOOKUP(AP93,'参考様式１（勤務表_シフト記号表）'!$C$6:$L$47,10,FALSE))</f>
        <v/>
      </c>
      <c r="AQ94" s="236" t="str">
        <f>IF(AQ93="","",VLOOKUP(AQ93,'参考様式１（勤務表_シフト記号表）'!$C$6:$L$47,10,FALSE))</f>
        <v/>
      </c>
      <c r="AR94" s="234" t="str">
        <f>IF(AR93="","",VLOOKUP(AR93,'参考様式１（勤務表_シフト記号表）'!$C$6:$L$47,10,FALSE))</f>
        <v/>
      </c>
      <c r="AS94" s="235" t="str">
        <f>IF(AS93="","",VLOOKUP(AS93,'参考様式１（勤務表_シフト記号表）'!$C$6:$L$47,10,FALSE))</f>
        <v/>
      </c>
      <c r="AT94" s="235" t="str">
        <f>IF(AT93="","",VLOOKUP(AT93,'参考様式１（勤務表_シフト記号表）'!$C$6:$L$47,10,FALSE))</f>
        <v/>
      </c>
      <c r="AU94" s="235" t="str">
        <f>IF(AU93="","",VLOOKUP(AU93,'参考様式１（勤務表_シフト記号表）'!$C$6:$L$47,10,FALSE))</f>
        <v/>
      </c>
      <c r="AV94" s="235" t="str">
        <f>IF(AV93="","",VLOOKUP(AV93,'参考様式１（勤務表_シフト記号表）'!$C$6:$L$47,10,FALSE))</f>
        <v/>
      </c>
      <c r="AW94" s="235" t="str">
        <f>IF(AW93="","",VLOOKUP(AW93,'参考様式１（勤務表_シフト記号表）'!$C$6:$L$47,10,FALSE))</f>
        <v/>
      </c>
      <c r="AX94" s="236" t="str">
        <f>IF(AX93="","",VLOOKUP(AX93,'参考様式１（勤務表_シフト記号表）'!$C$6:$L$47,10,FALSE))</f>
        <v/>
      </c>
      <c r="AY94" s="234" t="str">
        <f>IF(AY93="","",VLOOKUP(AY93,'参考様式１（勤務表_シフト記号表）'!$C$6:$L$47,10,FALSE))</f>
        <v/>
      </c>
      <c r="AZ94" s="235" t="str">
        <f>IF(AZ93="","",VLOOKUP(AZ93,'参考様式１（勤務表_シフト記号表）'!$C$6:$L$47,10,FALSE))</f>
        <v/>
      </c>
      <c r="BA94" s="235" t="str">
        <f>IF(BA93="","",VLOOKUP(BA93,'参考様式１（勤務表_シフト記号表）'!$C$6:$L$47,10,FALSE))</f>
        <v/>
      </c>
      <c r="BB94" s="1069">
        <f>IF($BE$3="４週",SUM(W94:AX94),IF($BE$3="暦月",SUM(W94:BA94),""))</f>
        <v>0</v>
      </c>
      <c r="BC94" s="1070"/>
      <c r="BD94" s="1071">
        <f>IF($BE$3="４週",BB94/4,IF($BE$3="暦月",(BB94/($BE$8/7)),""))</f>
        <v>0</v>
      </c>
      <c r="BE94" s="1070"/>
      <c r="BF94" s="1066"/>
      <c r="BG94" s="1067"/>
      <c r="BH94" s="1067"/>
      <c r="BI94" s="1067"/>
      <c r="BJ94" s="1068"/>
    </row>
    <row r="95" spans="2:62" ht="20.25" customHeight="1" x14ac:dyDescent="0.45">
      <c r="B95" s="982">
        <f>B93+1</f>
        <v>40</v>
      </c>
      <c r="C95" s="1043"/>
      <c r="D95" s="973"/>
      <c r="E95" s="229"/>
      <c r="F95" s="230"/>
      <c r="G95" s="229"/>
      <c r="H95" s="230"/>
      <c r="I95" s="1044"/>
      <c r="J95" s="1045"/>
      <c r="K95" s="971"/>
      <c r="L95" s="972"/>
      <c r="M95" s="972"/>
      <c r="N95" s="973"/>
      <c r="O95" s="977"/>
      <c r="P95" s="978"/>
      <c r="Q95" s="978"/>
      <c r="R95" s="978"/>
      <c r="S95" s="979"/>
      <c r="T95" s="249" t="s">
        <v>447</v>
      </c>
      <c r="V95" s="250"/>
      <c r="W95" s="242"/>
      <c r="X95" s="243"/>
      <c r="Y95" s="243"/>
      <c r="Z95" s="243"/>
      <c r="AA95" s="243"/>
      <c r="AB95" s="243"/>
      <c r="AC95" s="244"/>
      <c r="AD95" s="242"/>
      <c r="AE95" s="243"/>
      <c r="AF95" s="243"/>
      <c r="AG95" s="243"/>
      <c r="AH95" s="243"/>
      <c r="AI95" s="243"/>
      <c r="AJ95" s="244"/>
      <c r="AK95" s="242"/>
      <c r="AL95" s="243"/>
      <c r="AM95" s="243"/>
      <c r="AN95" s="243"/>
      <c r="AO95" s="243"/>
      <c r="AP95" s="243"/>
      <c r="AQ95" s="244"/>
      <c r="AR95" s="242"/>
      <c r="AS95" s="243"/>
      <c r="AT95" s="243"/>
      <c r="AU95" s="243"/>
      <c r="AV95" s="243"/>
      <c r="AW95" s="243"/>
      <c r="AX95" s="244"/>
      <c r="AY95" s="242"/>
      <c r="AZ95" s="243"/>
      <c r="BA95" s="245"/>
      <c r="BB95" s="980"/>
      <c r="BC95" s="981"/>
      <c r="BD95" s="1032"/>
      <c r="BE95" s="1033"/>
      <c r="BF95" s="1034"/>
      <c r="BG95" s="1035"/>
      <c r="BH95" s="1035"/>
      <c r="BI95" s="1035"/>
      <c r="BJ95" s="1036"/>
    </row>
    <row r="96" spans="2:62" ht="20.25" customHeight="1" x14ac:dyDescent="0.45">
      <c r="B96" s="983"/>
      <c r="C96" s="1072"/>
      <c r="D96" s="1073"/>
      <c r="E96" s="251"/>
      <c r="F96" s="252">
        <f>C95</f>
        <v>0</v>
      </c>
      <c r="G96" s="251"/>
      <c r="H96" s="252">
        <f>I95</f>
        <v>0</v>
      </c>
      <c r="I96" s="1074"/>
      <c r="J96" s="1075"/>
      <c r="K96" s="1076"/>
      <c r="L96" s="1077"/>
      <c r="M96" s="1077"/>
      <c r="N96" s="1073"/>
      <c r="O96" s="977"/>
      <c r="P96" s="978"/>
      <c r="Q96" s="978"/>
      <c r="R96" s="978"/>
      <c r="S96" s="979"/>
      <c r="T96" s="246" t="s">
        <v>448</v>
      </c>
      <c r="U96" s="247"/>
      <c r="V96" s="248"/>
      <c r="W96" s="234" t="str">
        <f>IF(W95="","",VLOOKUP(W95,'参考様式１（勤務表_シフト記号表）'!$C$6:$L$47,10,FALSE))</f>
        <v/>
      </c>
      <c r="X96" s="235" t="str">
        <f>IF(X95="","",VLOOKUP(X95,'参考様式１（勤務表_シフト記号表）'!$C$6:$L$47,10,FALSE))</f>
        <v/>
      </c>
      <c r="Y96" s="235" t="str">
        <f>IF(Y95="","",VLOOKUP(Y95,'参考様式１（勤務表_シフト記号表）'!$C$6:$L$47,10,FALSE))</f>
        <v/>
      </c>
      <c r="Z96" s="235" t="str">
        <f>IF(Z95="","",VLOOKUP(Z95,'参考様式１（勤務表_シフト記号表）'!$C$6:$L$47,10,FALSE))</f>
        <v/>
      </c>
      <c r="AA96" s="235" t="str">
        <f>IF(AA95="","",VLOOKUP(AA95,'参考様式１（勤務表_シフト記号表）'!$C$6:$L$47,10,FALSE))</f>
        <v/>
      </c>
      <c r="AB96" s="235" t="str">
        <f>IF(AB95="","",VLOOKUP(AB95,'参考様式１（勤務表_シフト記号表）'!$C$6:$L$47,10,FALSE))</f>
        <v/>
      </c>
      <c r="AC96" s="236" t="str">
        <f>IF(AC95="","",VLOOKUP(AC95,'参考様式１（勤務表_シフト記号表）'!$C$6:$L$47,10,FALSE))</f>
        <v/>
      </c>
      <c r="AD96" s="234" t="str">
        <f>IF(AD95="","",VLOOKUP(AD95,'参考様式１（勤務表_シフト記号表）'!$C$6:$L$47,10,FALSE))</f>
        <v/>
      </c>
      <c r="AE96" s="235" t="str">
        <f>IF(AE95="","",VLOOKUP(AE95,'参考様式１（勤務表_シフト記号表）'!$C$6:$L$47,10,FALSE))</f>
        <v/>
      </c>
      <c r="AF96" s="235" t="str">
        <f>IF(AF95="","",VLOOKUP(AF95,'参考様式１（勤務表_シフト記号表）'!$C$6:$L$47,10,FALSE))</f>
        <v/>
      </c>
      <c r="AG96" s="235" t="str">
        <f>IF(AG95="","",VLOOKUP(AG95,'参考様式１（勤務表_シフト記号表）'!$C$6:$L$47,10,FALSE))</f>
        <v/>
      </c>
      <c r="AH96" s="235" t="str">
        <f>IF(AH95="","",VLOOKUP(AH95,'参考様式１（勤務表_シフト記号表）'!$C$6:$L$47,10,FALSE))</f>
        <v/>
      </c>
      <c r="AI96" s="235" t="str">
        <f>IF(AI95="","",VLOOKUP(AI95,'参考様式１（勤務表_シフト記号表）'!$C$6:$L$47,10,FALSE))</f>
        <v/>
      </c>
      <c r="AJ96" s="236" t="str">
        <f>IF(AJ95="","",VLOOKUP(AJ95,'参考様式１（勤務表_シフト記号表）'!$C$6:$L$47,10,FALSE))</f>
        <v/>
      </c>
      <c r="AK96" s="234" t="str">
        <f>IF(AK95="","",VLOOKUP(AK95,'参考様式１（勤務表_シフト記号表）'!$C$6:$L$47,10,FALSE))</f>
        <v/>
      </c>
      <c r="AL96" s="235" t="str">
        <f>IF(AL95="","",VLOOKUP(AL95,'参考様式１（勤務表_シフト記号表）'!$C$6:$L$47,10,FALSE))</f>
        <v/>
      </c>
      <c r="AM96" s="235" t="str">
        <f>IF(AM95="","",VLOOKUP(AM95,'参考様式１（勤務表_シフト記号表）'!$C$6:$L$47,10,FALSE))</f>
        <v/>
      </c>
      <c r="AN96" s="235" t="str">
        <f>IF(AN95="","",VLOOKUP(AN95,'参考様式１（勤務表_シフト記号表）'!$C$6:$L$47,10,FALSE))</f>
        <v/>
      </c>
      <c r="AO96" s="235" t="str">
        <f>IF(AO95="","",VLOOKUP(AO95,'参考様式１（勤務表_シフト記号表）'!$C$6:$L$47,10,FALSE))</f>
        <v/>
      </c>
      <c r="AP96" s="235" t="str">
        <f>IF(AP95="","",VLOOKUP(AP95,'参考様式１（勤務表_シフト記号表）'!$C$6:$L$47,10,FALSE))</f>
        <v/>
      </c>
      <c r="AQ96" s="236" t="str">
        <f>IF(AQ95="","",VLOOKUP(AQ95,'参考様式１（勤務表_シフト記号表）'!$C$6:$L$47,10,FALSE))</f>
        <v/>
      </c>
      <c r="AR96" s="234" t="str">
        <f>IF(AR95="","",VLOOKUP(AR95,'参考様式１（勤務表_シフト記号表）'!$C$6:$L$47,10,FALSE))</f>
        <v/>
      </c>
      <c r="AS96" s="235" t="str">
        <f>IF(AS95="","",VLOOKUP(AS95,'参考様式１（勤務表_シフト記号表）'!$C$6:$L$47,10,FALSE))</f>
        <v/>
      </c>
      <c r="AT96" s="235" t="str">
        <f>IF(AT95="","",VLOOKUP(AT95,'参考様式１（勤務表_シフト記号表）'!$C$6:$L$47,10,FALSE))</f>
        <v/>
      </c>
      <c r="AU96" s="235" t="str">
        <f>IF(AU95="","",VLOOKUP(AU95,'参考様式１（勤務表_シフト記号表）'!$C$6:$L$47,10,FALSE))</f>
        <v/>
      </c>
      <c r="AV96" s="235" t="str">
        <f>IF(AV95="","",VLOOKUP(AV95,'参考様式１（勤務表_シフト記号表）'!$C$6:$L$47,10,FALSE))</f>
        <v/>
      </c>
      <c r="AW96" s="235" t="str">
        <f>IF(AW95="","",VLOOKUP(AW95,'参考様式１（勤務表_シフト記号表）'!$C$6:$L$47,10,FALSE))</f>
        <v/>
      </c>
      <c r="AX96" s="236" t="str">
        <f>IF(AX95="","",VLOOKUP(AX95,'参考様式１（勤務表_シフト記号表）'!$C$6:$L$47,10,FALSE))</f>
        <v/>
      </c>
      <c r="AY96" s="234" t="str">
        <f>IF(AY95="","",VLOOKUP(AY95,'参考様式１（勤務表_シフト記号表）'!$C$6:$L$47,10,FALSE))</f>
        <v/>
      </c>
      <c r="AZ96" s="235" t="str">
        <f>IF(AZ95="","",VLOOKUP(AZ95,'参考様式１（勤務表_シフト記号表）'!$C$6:$L$47,10,FALSE))</f>
        <v/>
      </c>
      <c r="BA96" s="235" t="str">
        <f>IF(BA95="","",VLOOKUP(BA95,'参考様式１（勤務表_シフト記号表）'!$C$6:$L$47,10,FALSE))</f>
        <v/>
      </c>
      <c r="BB96" s="1069">
        <f>IF($BE$3="４週",SUM(W96:AX96),IF($BE$3="暦月",SUM(W96:BA96),""))</f>
        <v>0</v>
      </c>
      <c r="BC96" s="1070"/>
      <c r="BD96" s="1071">
        <f>IF($BE$3="４週",BB96/4,IF($BE$3="暦月",(BB96/($BE$8/7)),""))</f>
        <v>0</v>
      </c>
      <c r="BE96" s="1070"/>
      <c r="BF96" s="1066"/>
      <c r="BG96" s="1067"/>
      <c r="BH96" s="1067"/>
      <c r="BI96" s="1067"/>
      <c r="BJ96" s="1068"/>
    </row>
    <row r="97" spans="2:62" ht="20.25" customHeight="1" x14ac:dyDescent="0.45">
      <c r="B97" s="982">
        <f>B95+1</f>
        <v>41</v>
      </c>
      <c r="C97" s="1043"/>
      <c r="D97" s="973"/>
      <c r="E97" s="229"/>
      <c r="F97" s="230"/>
      <c r="G97" s="229"/>
      <c r="H97" s="230"/>
      <c r="I97" s="1044"/>
      <c r="J97" s="1045"/>
      <c r="K97" s="971"/>
      <c r="L97" s="972"/>
      <c r="M97" s="972"/>
      <c r="N97" s="973"/>
      <c r="O97" s="977"/>
      <c r="P97" s="978"/>
      <c r="Q97" s="978"/>
      <c r="R97" s="978"/>
      <c r="S97" s="979"/>
      <c r="T97" s="249" t="s">
        <v>447</v>
      </c>
      <c r="V97" s="250"/>
      <c r="W97" s="242"/>
      <c r="X97" s="243"/>
      <c r="Y97" s="243"/>
      <c r="Z97" s="243"/>
      <c r="AA97" s="243"/>
      <c r="AB97" s="243"/>
      <c r="AC97" s="244"/>
      <c r="AD97" s="242"/>
      <c r="AE97" s="243"/>
      <c r="AF97" s="243"/>
      <c r="AG97" s="243"/>
      <c r="AH97" s="243"/>
      <c r="AI97" s="243"/>
      <c r="AJ97" s="244"/>
      <c r="AK97" s="242"/>
      <c r="AL97" s="243"/>
      <c r="AM97" s="243"/>
      <c r="AN97" s="243"/>
      <c r="AO97" s="243"/>
      <c r="AP97" s="243"/>
      <c r="AQ97" s="244"/>
      <c r="AR97" s="242"/>
      <c r="AS97" s="243"/>
      <c r="AT97" s="243"/>
      <c r="AU97" s="243"/>
      <c r="AV97" s="243"/>
      <c r="AW97" s="243"/>
      <c r="AX97" s="244"/>
      <c r="AY97" s="242"/>
      <c r="AZ97" s="243"/>
      <c r="BA97" s="245"/>
      <c r="BB97" s="980"/>
      <c r="BC97" s="981"/>
      <c r="BD97" s="1032"/>
      <c r="BE97" s="1033"/>
      <c r="BF97" s="1034"/>
      <c r="BG97" s="1035"/>
      <c r="BH97" s="1035"/>
      <c r="BI97" s="1035"/>
      <c r="BJ97" s="1036"/>
    </row>
    <row r="98" spans="2:62" ht="20.25" customHeight="1" x14ac:dyDescent="0.45">
      <c r="B98" s="983"/>
      <c r="C98" s="1072"/>
      <c r="D98" s="1073"/>
      <c r="E98" s="251"/>
      <c r="F98" s="252">
        <f>C97</f>
        <v>0</v>
      </c>
      <c r="G98" s="251"/>
      <c r="H98" s="252">
        <f>I97</f>
        <v>0</v>
      </c>
      <c r="I98" s="1074"/>
      <c r="J98" s="1075"/>
      <c r="K98" s="1076"/>
      <c r="L98" s="1077"/>
      <c r="M98" s="1077"/>
      <c r="N98" s="1073"/>
      <c r="O98" s="977"/>
      <c r="P98" s="978"/>
      <c r="Q98" s="978"/>
      <c r="R98" s="978"/>
      <c r="S98" s="979"/>
      <c r="T98" s="246" t="s">
        <v>448</v>
      </c>
      <c r="U98" s="247"/>
      <c r="V98" s="248"/>
      <c r="W98" s="234" t="str">
        <f>IF(W97="","",VLOOKUP(W97,'参考様式１（勤務表_シフト記号表）'!$C$6:$L$47,10,FALSE))</f>
        <v/>
      </c>
      <c r="X98" s="235" t="str">
        <f>IF(X97="","",VLOOKUP(X97,'参考様式１（勤務表_シフト記号表）'!$C$6:$L$47,10,FALSE))</f>
        <v/>
      </c>
      <c r="Y98" s="235" t="str">
        <f>IF(Y97="","",VLOOKUP(Y97,'参考様式１（勤務表_シフト記号表）'!$C$6:$L$47,10,FALSE))</f>
        <v/>
      </c>
      <c r="Z98" s="235" t="str">
        <f>IF(Z97="","",VLOOKUP(Z97,'参考様式１（勤務表_シフト記号表）'!$C$6:$L$47,10,FALSE))</f>
        <v/>
      </c>
      <c r="AA98" s="235" t="str">
        <f>IF(AA97="","",VLOOKUP(AA97,'参考様式１（勤務表_シフト記号表）'!$C$6:$L$47,10,FALSE))</f>
        <v/>
      </c>
      <c r="AB98" s="235" t="str">
        <f>IF(AB97="","",VLOOKUP(AB97,'参考様式１（勤務表_シフト記号表）'!$C$6:$L$47,10,FALSE))</f>
        <v/>
      </c>
      <c r="AC98" s="236" t="str">
        <f>IF(AC97="","",VLOOKUP(AC97,'参考様式１（勤務表_シフト記号表）'!$C$6:$L$47,10,FALSE))</f>
        <v/>
      </c>
      <c r="AD98" s="234" t="str">
        <f>IF(AD97="","",VLOOKUP(AD97,'参考様式１（勤務表_シフト記号表）'!$C$6:$L$47,10,FALSE))</f>
        <v/>
      </c>
      <c r="AE98" s="235" t="str">
        <f>IF(AE97="","",VLOOKUP(AE97,'参考様式１（勤務表_シフト記号表）'!$C$6:$L$47,10,FALSE))</f>
        <v/>
      </c>
      <c r="AF98" s="235" t="str">
        <f>IF(AF97="","",VLOOKUP(AF97,'参考様式１（勤務表_シフト記号表）'!$C$6:$L$47,10,FALSE))</f>
        <v/>
      </c>
      <c r="AG98" s="235" t="str">
        <f>IF(AG97="","",VLOOKUP(AG97,'参考様式１（勤務表_シフト記号表）'!$C$6:$L$47,10,FALSE))</f>
        <v/>
      </c>
      <c r="AH98" s="235" t="str">
        <f>IF(AH97="","",VLOOKUP(AH97,'参考様式１（勤務表_シフト記号表）'!$C$6:$L$47,10,FALSE))</f>
        <v/>
      </c>
      <c r="AI98" s="235" t="str">
        <f>IF(AI97="","",VLOOKUP(AI97,'参考様式１（勤務表_シフト記号表）'!$C$6:$L$47,10,FALSE))</f>
        <v/>
      </c>
      <c r="AJ98" s="236" t="str">
        <f>IF(AJ97="","",VLOOKUP(AJ97,'参考様式１（勤務表_シフト記号表）'!$C$6:$L$47,10,FALSE))</f>
        <v/>
      </c>
      <c r="AK98" s="234" t="str">
        <f>IF(AK97="","",VLOOKUP(AK97,'参考様式１（勤務表_シフト記号表）'!$C$6:$L$47,10,FALSE))</f>
        <v/>
      </c>
      <c r="AL98" s="235" t="str">
        <f>IF(AL97="","",VLOOKUP(AL97,'参考様式１（勤務表_シフト記号表）'!$C$6:$L$47,10,FALSE))</f>
        <v/>
      </c>
      <c r="AM98" s="235" t="str">
        <f>IF(AM97="","",VLOOKUP(AM97,'参考様式１（勤務表_シフト記号表）'!$C$6:$L$47,10,FALSE))</f>
        <v/>
      </c>
      <c r="AN98" s="235" t="str">
        <f>IF(AN97="","",VLOOKUP(AN97,'参考様式１（勤務表_シフト記号表）'!$C$6:$L$47,10,FALSE))</f>
        <v/>
      </c>
      <c r="AO98" s="235" t="str">
        <f>IF(AO97="","",VLOOKUP(AO97,'参考様式１（勤務表_シフト記号表）'!$C$6:$L$47,10,FALSE))</f>
        <v/>
      </c>
      <c r="AP98" s="235" t="str">
        <f>IF(AP97="","",VLOOKUP(AP97,'参考様式１（勤務表_シフト記号表）'!$C$6:$L$47,10,FALSE))</f>
        <v/>
      </c>
      <c r="AQ98" s="236" t="str">
        <f>IF(AQ97="","",VLOOKUP(AQ97,'参考様式１（勤務表_シフト記号表）'!$C$6:$L$47,10,FALSE))</f>
        <v/>
      </c>
      <c r="AR98" s="234" t="str">
        <f>IF(AR97="","",VLOOKUP(AR97,'参考様式１（勤務表_シフト記号表）'!$C$6:$L$47,10,FALSE))</f>
        <v/>
      </c>
      <c r="AS98" s="235" t="str">
        <f>IF(AS97="","",VLOOKUP(AS97,'参考様式１（勤務表_シフト記号表）'!$C$6:$L$47,10,FALSE))</f>
        <v/>
      </c>
      <c r="AT98" s="235" t="str">
        <f>IF(AT97="","",VLOOKUP(AT97,'参考様式１（勤務表_シフト記号表）'!$C$6:$L$47,10,FALSE))</f>
        <v/>
      </c>
      <c r="AU98" s="235" t="str">
        <f>IF(AU97="","",VLOOKUP(AU97,'参考様式１（勤務表_シフト記号表）'!$C$6:$L$47,10,FALSE))</f>
        <v/>
      </c>
      <c r="AV98" s="235" t="str">
        <f>IF(AV97="","",VLOOKUP(AV97,'参考様式１（勤務表_シフト記号表）'!$C$6:$L$47,10,FALSE))</f>
        <v/>
      </c>
      <c r="AW98" s="235" t="str">
        <f>IF(AW97="","",VLOOKUP(AW97,'参考様式１（勤務表_シフト記号表）'!$C$6:$L$47,10,FALSE))</f>
        <v/>
      </c>
      <c r="AX98" s="236" t="str">
        <f>IF(AX97="","",VLOOKUP(AX97,'参考様式１（勤務表_シフト記号表）'!$C$6:$L$47,10,FALSE))</f>
        <v/>
      </c>
      <c r="AY98" s="234" t="str">
        <f>IF(AY97="","",VLOOKUP(AY97,'参考様式１（勤務表_シフト記号表）'!$C$6:$L$47,10,FALSE))</f>
        <v/>
      </c>
      <c r="AZ98" s="235" t="str">
        <f>IF(AZ97="","",VLOOKUP(AZ97,'参考様式１（勤務表_シフト記号表）'!$C$6:$L$47,10,FALSE))</f>
        <v/>
      </c>
      <c r="BA98" s="235" t="str">
        <f>IF(BA97="","",VLOOKUP(BA97,'参考様式１（勤務表_シフト記号表）'!$C$6:$L$47,10,FALSE))</f>
        <v/>
      </c>
      <c r="BB98" s="1069">
        <f>IF($BE$3="４週",SUM(W98:AX98),IF($BE$3="暦月",SUM(W98:BA98),""))</f>
        <v>0</v>
      </c>
      <c r="BC98" s="1070"/>
      <c r="BD98" s="1071">
        <f>IF($BE$3="４週",BB98/4,IF($BE$3="暦月",(BB98/($BE$8/7)),""))</f>
        <v>0</v>
      </c>
      <c r="BE98" s="1070"/>
      <c r="BF98" s="1066"/>
      <c r="BG98" s="1067"/>
      <c r="BH98" s="1067"/>
      <c r="BI98" s="1067"/>
      <c r="BJ98" s="1068"/>
    </row>
    <row r="99" spans="2:62" ht="20.25" customHeight="1" x14ac:dyDescent="0.45">
      <c r="B99" s="982">
        <f>B97+1</f>
        <v>42</v>
      </c>
      <c r="C99" s="1043"/>
      <c r="D99" s="973"/>
      <c r="E99" s="229"/>
      <c r="F99" s="230"/>
      <c r="G99" s="229"/>
      <c r="H99" s="230"/>
      <c r="I99" s="1044"/>
      <c r="J99" s="1045"/>
      <c r="K99" s="971"/>
      <c r="L99" s="972"/>
      <c r="M99" s="972"/>
      <c r="N99" s="973"/>
      <c r="O99" s="977"/>
      <c r="P99" s="978"/>
      <c r="Q99" s="978"/>
      <c r="R99" s="978"/>
      <c r="S99" s="979"/>
      <c r="T99" s="249" t="s">
        <v>447</v>
      </c>
      <c r="V99" s="250"/>
      <c r="W99" s="242"/>
      <c r="X99" s="243"/>
      <c r="Y99" s="243"/>
      <c r="Z99" s="243"/>
      <c r="AA99" s="243"/>
      <c r="AB99" s="243"/>
      <c r="AC99" s="244"/>
      <c r="AD99" s="242"/>
      <c r="AE99" s="243"/>
      <c r="AF99" s="243"/>
      <c r="AG99" s="243"/>
      <c r="AH99" s="243"/>
      <c r="AI99" s="243"/>
      <c r="AJ99" s="244"/>
      <c r="AK99" s="242"/>
      <c r="AL99" s="243"/>
      <c r="AM99" s="243"/>
      <c r="AN99" s="243"/>
      <c r="AO99" s="243"/>
      <c r="AP99" s="243"/>
      <c r="AQ99" s="244"/>
      <c r="AR99" s="242"/>
      <c r="AS99" s="243"/>
      <c r="AT99" s="243"/>
      <c r="AU99" s="243"/>
      <c r="AV99" s="243"/>
      <c r="AW99" s="243"/>
      <c r="AX99" s="244"/>
      <c r="AY99" s="242"/>
      <c r="AZ99" s="243"/>
      <c r="BA99" s="245"/>
      <c r="BB99" s="980"/>
      <c r="BC99" s="981"/>
      <c r="BD99" s="1032"/>
      <c r="BE99" s="1033"/>
      <c r="BF99" s="1034"/>
      <c r="BG99" s="1035"/>
      <c r="BH99" s="1035"/>
      <c r="BI99" s="1035"/>
      <c r="BJ99" s="1036"/>
    </row>
    <row r="100" spans="2:62" ht="20.25" customHeight="1" x14ac:dyDescent="0.45">
      <c r="B100" s="983"/>
      <c r="C100" s="1072"/>
      <c r="D100" s="1073"/>
      <c r="E100" s="251"/>
      <c r="F100" s="252">
        <f>C99</f>
        <v>0</v>
      </c>
      <c r="G100" s="251"/>
      <c r="H100" s="252">
        <f>I99</f>
        <v>0</v>
      </c>
      <c r="I100" s="1074"/>
      <c r="J100" s="1075"/>
      <c r="K100" s="1076"/>
      <c r="L100" s="1077"/>
      <c r="M100" s="1077"/>
      <c r="N100" s="1073"/>
      <c r="O100" s="977"/>
      <c r="P100" s="978"/>
      <c r="Q100" s="978"/>
      <c r="R100" s="978"/>
      <c r="S100" s="979"/>
      <c r="T100" s="246" t="s">
        <v>448</v>
      </c>
      <c r="U100" s="247"/>
      <c r="V100" s="248"/>
      <c r="W100" s="234" t="str">
        <f>IF(W99="","",VLOOKUP(W99,'参考様式１（勤務表_シフト記号表）'!$C$6:$L$47,10,FALSE))</f>
        <v/>
      </c>
      <c r="X100" s="235" t="str">
        <f>IF(X99="","",VLOOKUP(X99,'参考様式１（勤務表_シフト記号表）'!$C$6:$L$47,10,FALSE))</f>
        <v/>
      </c>
      <c r="Y100" s="235" t="str">
        <f>IF(Y99="","",VLOOKUP(Y99,'参考様式１（勤務表_シフト記号表）'!$C$6:$L$47,10,FALSE))</f>
        <v/>
      </c>
      <c r="Z100" s="235" t="str">
        <f>IF(Z99="","",VLOOKUP(Z99,'参考様式１（勤務表_シフト記号表）'!$C$6:$L$47,10,FALSE))</f>
        <v/>
      </c>
      <c r="AA100" s="235" t="str">
        <f>IF(AA99="","",VLOOKUP(AA99,'参考様式１（勤務表_シフト記号表）'!$C$6:$L$47,10,FALSE))</f>
        <v/>
      </c>
      <c r="AB100" s="235" t="str">
        <f>IF(AB99="","",VLOOKUP(AB99,'参考様式１（勤務表_シフト記号表）'!$C$6:$L$47,10,FALSE))</f>
        <v/>
      </c>
      <c r="AC100" s="236" t="str">
        <f>IF(AC99="","",VLOOKUP(AC99,'参考様式１（勤務表_シフト記号表）'!$C$6:$L$47,10,FALSE))</f>
        <v/>
      </c>
      <c r="AD100" s="234" t="str">
        <f>IF(AD99="","",VLOOKUP(AD99,'参考様式１（勤務表_シフト記号表）'!$C$6:$L$47,10,FALSE))</f>
        <v/>
      </c>
      <c r="AE100" s="235" t="str">
        <f>IF(AE99="","",VLOOKUP(AE99,'参考様式１（勤務表_シフト記号表）'!$C$6:$L$47,10,FALSE))</f>
        <v/>
      </c>
      <c r="AF100" s="235" t="str">
        <f>IF(AF99="","",VLOOKUP(AF99,'参考様式１（勤務表_シフト記号表）'!$C$6:$L$47,10,FALSE))</f>
        <v/>
      </c>
      <c r="AG100" s="235" t="str">
        <f>IF(AG99="","",VLOOKUP(AG99,'参考様式１（勤務表_シフト記号表）'!$C$6:$L$47,10,FALSE))</f>
        <v/>
      </c>
      <c r="AH100" s="235" t="str">
        <f>IF(AH99="","",VLOOKUP(AH99,'参考様式１（勤務表_シフト記号表）'!$C$6:$L$47,10,FALSE))</f>
        <v/>
      </c>
      <c r="AI100" s="235" t="str">
        <f>IF(AI99="","",VLOOKUP(AI99,'参考様式１（勤務表_シフト記号表）'!$C$6:$L$47,10,FALSE))</f>
        <v/>
      </c>
      <c r="AJ100" s="236" t="str">
        <f>IF(AJ99="","",VLOOKUP(AJ99,'参考様式１（勤務表_シフト記号表）'!$C$6:$L$47,10,FALSE))</f>
        <v/>
      </c>
      <c r="AK100" s="234" t="str">
        <f>IF(AK99="","",VLOOKUP(AK99,'参考様式１（勤務表_シフト記号表）'!$C$6:$L$47,10,FALSE))</f>
        <v/>
      </c>
      <c r="AL100" s="235" t="str">
        <f>IF(AL99="","",VLOOKUP(AL99,'参考様式１（勤務表_シフト記号表）'!$C$6:$L$47,10,FALSE))</f>
        <v/>
      </c>
      <c r="AM100" s="235" t="str">
        <f>IF(AM99="","",VLOOKUP(AM99,'参考様式１（勤務表_シフト記号表）'!$C$6:$L$47,10,FALSE))</f>
        <v/>
      </c>
      <c r="AN100" s="235" t="str">
        <f>IF(AN99="","",VLOOKUP(AN99,'参考様式１（勤務表_シフト記号表）'!$C$6:$L$47,10,FALSE))</f>
        <v/>
      </c>
      <c r="AO100" s="235" t="str">
        <f>IF(AO99="","",VLOOKUP(AO99,'参考様式１（勤務表_シフト記号表）'!$C$6:$L$47,10,FALSE))</f>
        <v/>
      </c>
      <c r="AP100" s="235" t="str">
        <f>IF(AP99="","",VLOOKUP(AP99,'参考様式１（勤務表_シフト記号表）'!$C$6:$L$47,10,FALSE))</f>
        <v/>
      </c>
      <c r="AQ100" s="236" t="str">
        <f>IF(AQ99="","",VLOOKUP(AQ99,'参考様式１（勤務表_シフト記号表）'!$C$6:$L$47,10,FALSE))</f>
        <v/>
      </c>
      <c r="AR100" s="234" t="str">
        <f>IF(AR99="","",VLOOKUP(AR99,'参考様式１（勤務表_シフト記号表）'!$C$6:$L$47,10,FALSE))</f>
        <v/>
      </c>
      <c r="AS100" s="235" t="str">
        <f>IF(AS99="","",VLOOKUP(AS99,'参考様式１（勤務表_シフト記号表）'!$C$6:$L$47,10,FALSE))</f>
        <v/>
      </c>
      <c r="AT100" s="235" t="str">
        <f>IF(AT99="","",VLOOKUP(AT99,'参考様式１（勤務表_シフト記号表）'!$C$6:$L$47,10,FALSE))</f>
        <v/>
      </c>
      <c r="AU100" s="235" t="str">
        <f>IF(AU99="","",VLOOKUP(AU99,'参考様式１（勤務表_シフト記号表）'!$C$6:$L$47,10,FALSE))</f>
        <v/>
      </c>
      <c r="AV100" s="235" t="str">
        <f>IF(AV99="","",VLOOKUP(AV99,'参考様式１（勤務表_シフト記号表）'!$C$6:$L$47,10,FALSE))</f>
        <v/>
      </c>
      <c r="AW100" s="235" t="str">
        <f>IF(AW99="","",VLOOKUP(AW99,'参考様式１（勤務表_シフト記号表）'!$C$6:$L$47,10,FALSE))</f>
        <v/>
      </c>
      <c r="AX100" s="236" t="str">
        <f>IF(AX99="","",VLOOKUP(AX99,'参考様式１（勤務表_シフト記号表）'!$C$6:$L$47,10,FALSE))</f>
        <v/>
      </c>
      <c r="AY100" s="234" t="str">
        <f>IF(AY99="","",VLOOKUP(AY99,'参考様式１（勤務表_シフト記号表）'!$C$6:$L$47,10,FALSE))</f>
        <v/>
      </c>
      <c r="AZ100" s="235" t="str">
        <f>IF(AZ99="","",VLOOKUP(AZ99,'参考様式１（勤務表_シフト記号表）'!$C$6:$L$47,10,FALSE))</f>
        <v/>
      </c>
      <c r="BA100" s="235" t="str">
        <f>IF(BA99="","",VLOOKUP(BA99,'参考様式１（勤務表_シフト記号表）'!$C$6:$L$47,10,FALSE))</f>
        <v/>
      </c>
      <c r="BB100" s="1069">
        <f>IF($BE$3="４週",SUM(W100:AX100),IF($BE$3="暦月",SUM(W100:BA100),""))</f>
        <v>0</v>
      </c>
      <c r="BC100" s="1070"/>
      <c r="BD100" s="1071">
        <f>IF($BE$3="４週",BB100/4,IF($BE$3="暦月",(BB100/($BE$8/7)),""))</f>
        <v>0</v>
      </c>
      <c r="BE100" s="1070"/>
      <c r="BF100" s="1066"/>
      <c r="BG100" s="1067"/>
      <c r="BH100" s="1067"/>
      <c r="BI100" s="1067"/>
      <c r="BJ100" s="1068"/>
    </row>
    <row r="101" spans="2:62" ht="20.25" customHeight="1" x14ac:dyDescent="0.45">
      <c r="B101" s="982">
        <f>B99+1</f>
        <v>43</v>
      </c>
      <c r="C101" s="1043"/>
      <c r="D101" s="973"/>
      <c r="E101" s="229"/>
      <c r="F101" s="230"/>
      <c r="G101" s="229"/>
      <c r="H101" s="230"/>
      <c r="I101" s="1044"/>
      <c r="J101" s="1045"/>
      <c r="K101" s="971"/>
      <c r="L101" s="972"/>
      <c r="M101" s="972"/>
      <c r="N101" s="973"/>
      <c r="O101" s="977"/>
      <c r="P101" s="978"/>
      <c r="Q101" s="978"/>
      <c r="R101" s="978"/>
      <c r="S101" s="979"/>
      <c r="T101" s="249" t="s">
        <v>447</v>
      </c>
      <c r="V101" s="250"/>
      <c r="W101" s="242"/>
      <c r="X101" s="243"/>
      <c r="Y101" s="243"/>
      <c r="Z101" s="243"/>
      <c r="AA101" s="243"/>
      <c r="AB101" s="243"/>
      <c r="AC101" s="244"/>
      <c r="AD101" s="242"/>
      <c r="AE101" s="243"/>
      <c r="AF101" s="243"/>
      <c r="AG101" s="243"/>
      <c r="AH101" s="243"/>
      <c r="AI101" s="243"/>
      <c r="AJ101" s="244"/>
      <c r="AK101" s="242"/>
      <c r="AL101" s="243"/>
      <c r="AM101" s="243"/>
      <c r="AN101" s="243"/>
      <c r="AO101" s="243"/>
      <c r="AP101" s="243"/>
      <c r="AQ101" s="244"/>
      <c r="AR101" s="242"/>
      <c r="AS101" s="243"/>
      <c r="AT101" s="243"/>
      <c r="AU101" s="243"/>
      <c r="AV101" s="243"/>
      <c r="AW101" s="243"/>
      <c r="AX101" s="244"/>
      <c r="AY101" s="242"/>
      <c r="AZ101" s="243"/>
      <c r="BA101" s="245"/>
      <c r="BB101" s="980"/>
      <c r="BC101" s="981"/>
      <c r="BD101" s="1032"/>
      <c r="BE101" s="1033"/>
      <c r="BF101" s="1034"/>
      <c r="BG101" s="1035"/>
      <c r="BH101" s="1035"/>
      <c r="BI101" s="1035"/>
      <c r="BJ101" s="1036"/>
    </row>
    <row r="102" spans="2:62" ht="20.25" customHeight="1" x14ac:dyDescent="0.45">
      <c r="B102" s="983"/>
      <c r="C102" s="1072"/>
      <c r="D102" s="1073"/>
      <c r="E102" s="251"/>
      <c r="F102" s="252">
        <f>C101</f>
        <v>0</v>
      </c>
      <c r="G102" s="251"/>
      <c r="H102" s="252">
        <f>I101</f>
        <v>0</v>
      </c>
      <c r="I102" s="1074"/>
      <c r="J102" s="1075"/>
      <c r="K102" s="1076"/>
      <c r="L102" s="1077"/>
      <c r="M102" s="1077"/>
      <c r="N102" s="1073"/>
      <c r="O102" s="977"/>
      <c r="P102" s="978"/>
      <c r="Q102" s="978"/>
      <c r="R102" s="978"/>
      <c r="S102" s="979"/>
      <c r="T102" s="246" t="s">
        <v>448</v>
      </c>
      <c r="U102" s="247"/>
      <c r="V102" s="248"/>
      <c r="W102" s="234" t="str">
        <f>IF(W101="","",VLOOKUP(W101,'参考様式１（勤務表_シフト記号表）'!$C$6:$L$47,10,FALSE))</f>
        <v/>
      </c>
      <c r="X102" s="235" t="str">
        <f>IF(X101="","",VLOOKUP(X101,'参考様式１（勤務表_シフト記号表）'!$C$6:$L$47,10,FALSE))</f>
        <v/>
      </c>
      <c r="Y102" s="235" t="str">
        <f>IF(Y101="","",VLOOKUP(Y101,'参考様式１（勤務表_シフト記号表）'!$C$6:$L$47,10,FALSE))</f>
        <v/>
      </c>
      <c r="Z102" s="235" t="str">
        <f>IF(Z101="","",VLOOKUP(Z101,'参考様式１（勤務表_シフト記号表）'!$C$6:$L$47,10,FALSE))</f>
        <v/>
      </c>
      <c r="AA102" s="235" t="str">
        <f>IF(AA101="","",VLOOKUP(AA101,'参考様式１（勤務表_シフト記号表）'!$C$6:$L$47,10,FALSE))</f>
        <v/>
      </c>
      <c r="AB102" s="235" t="str">
        <f>IF(AB101="","",VLOOKUP(AB101,'参考様式１（勤務表_シフト記号表）'!$C$6:$L$47,10,FALSE))</f>
        <v/>
      </c>
      <c r="AC102" s="236" t="str">
        <f>IF(AC101="","",VLOOKUP(AC101,'参考様式１（勤務表_シフト記号表）'!$C$6:$L$47,10,FALSE))</f>
        <v/>
      </c>
      <c r="AD102" s="234" t="str">
        <f>IF(AD101="","",VLOOKUP(AD101,'参考様式１（勤務表_シフト記号表）'!$C$6:$L$47,10,FALSE))</f>
        <v/>
      </c>
      <c r="AE102" s="235" t="str">
        <f>IF(AE101="","",VLOOKUP(AE101,'参考様式１（勤務表_シフト記号表）'!$C$6:$L$47,10,FALSE))</f>
        <v/>
      </c>
      <c r="AF102" s="235" t="str">
        <f>IF(AF101="","",VLOOKUP(AF101,'参考様式１（勤務表_シフト記号表）'!$C$6:$L$47,10,FALSE))</f>
        <v/>
      </c>
      <c r="AG102" s="235" t="str">
        <f>IF(AG101="","",VLOOKUP(AG101,'参考様式１（勤務表_シフト記号表）'!$C$6:$L$47,10,FALSE))</f>
        <v/>
      </c>
      <c r="AH102" s="235" t="str">
        <f>IF(AH101="","",VLOOKUP(AH101,'参考様式１（勤務表_シフト記号表）'!$C$6:$L$47,10,FALSE))</f>
        <v/>
      </c>
      <c r="AI102" s="235" t="str">
        <f>IF(AI101="","",VLOOKUP(AI101,'参考様式１（勤務表_シフト記号表）'!$C$6:$L$47,10,FALSE))</f>
        <v/>
      </c>
      <c r="AJ102" s="236" t="str">
        <f>IF(AJ101="","",VLOOKUP(AJ101,'参考様式１（勤務表_シフト記号表）'!$C$6:$L$47,10,FALSE))</f>
        <v/>
      </c>
      <c r="AK102" s="234" t="str">
        <f>IF(AK101="","",VLOOKUP(AK101,'参考様式１（勤務表_シフト記号表）'!$C$6:$L$47,10,FALSE))</f>
        <v/>
      </c>
      <c r="AL102" s="235" t="str">
        <f>IF(AL101="","",VLOOKUP(AL101,'参考様式１（勤務表_シフト記号表）'!$C$6:$L$47,10,FALSE))</f>
        <v/>
      </c>
      <c r="AM102" s="235" t="str">
        <f>IF(AM101="","",VLOOKUP(AM101,'参考様式１（勤務表_シフト記号表）'!$C$6:$L$47,10,FALSE))</f>
        <v/>
      </c>
      <c r="AN102" s="235" t="str">
        <f>IF(AN101="","",VLOOKUP(AN101,'参考様式１（勤務表_シフト記号表）'!$C$6:$L$47,10,FALSE))</f>
        <v/>
      </c>
      <c r="AO102" s="235" t="str">
        <f>IF(AO101="","",VLOOKUP(AO101,'参考様式１（勤務表_シフト記号表）'!$C$6:$L$47,10,FALSE))</f>
        <v/>
      </c>
      <c r="AP102" s="235" t="str">
        <f>IF(AP101="","",VLOOKUP(AP101,'参考様式１（勤務表_シフト記号表）'!$C$6:$L$47,10,FALSE))</f>
        <v/>
      </c>
      <c r="AQ102" s="236" t="str">
        <f>IF(AQ101="","",VLOOKUP(AQ101,'参考様式１（勤務表_シフト記号表）'!$C$6:$L$47,10,FALSE))</f>
        <v/>
      </c>
      <c r="AR102" s="234" t="str">
        <f>IF(AR101="","",VLOOKUP(AR101,'参考様式１（勤務表_シフト記号表）'!$C$6:$L$47,10,FALSE))</f>
        <v/>
      </c>
      <c r="AS102" s="235" t="str">
        <f>IF(AS101="","",VLOOKUP(AS101,'参考様式１（勤務表_シフト記号表）'!$C$6:$L$47,10,FALSE))</f>
        <v/>
      </c>
      <c r="AT102" s="235" t="str">
        <f>IF(AT101="","",VLOOKUP(AT101,'参考様式１（勤務表_シフト記号表）'!$C$6:$L$47,10,FALSE))</f>
        <v/>
      </c>
      <c r="AU102" s="235" t="str">
        <f>IF(AU101="","",VLOOKUP(AU101,'参考様式１（勤務表_シフト記号表）'!$C$6:$L$47,10,FALSE))</f>
        <v/>
      </c>
      <c r="AV102" s="235" t="str">
        <f>IF(AV101="","",VLOOKUP(AV101,'参考様式１（勤務表_シフト記号表）'!$C$6:$L$47,10,FALSE))</f>
        <v/>
      </c>
      <c r="AW102" s="235" t="str">
        <f>IF(AW101="","",VLOOKUP(AW101,'参考様式１（勤務表_シフト記号表）'!$C$6:$L$47,10,FALSE))</f>
        <v/>
      </c>
      <c r="AX102" s="236" t="str">
        <f>IF(AX101="","",VLOOKUP(AX101,'参考様式１（勤務表_シフト記号表）'!$C$6:$L$47,10,FALSE))</f>
        <v/>
      </c>
      <c r="AY102" s="234" t="str">
        <f>IF(AY101="","",VLOOKUP(AY101,'参考様式１（勤務表_シフト記号表）'!$C$6:$L$47,10,FALSE))</f>
        <v/>
      </c>
      <c r="AZ102" s="235" t="str">
        <f>IF(AZ101="","",VLOOKUP(AZ101,'参考様式１（勤務表_シフト記号表）'!$C$6:$L$47,10,FALSE))</f>
        <v/>
      </c>
      <c r="BA102" s="235" t="str">
        <f>IF(BA101="","",VLOOKUP(BA101,'参考様式１（勤務表_シフト記号表）'!$C$6:$L$47,10,FALSE))</f>
        <v/>
      </c>
      <c r="BB102" s="1069">
        <f>IF($BE$3="４週",SUM(W102:AX102),IF($BE$3="暦月",SUM(W102:BA102),""))</f>
        <v>0</v>
      </c>
      <c r="BC102" s="1070"/>
      <c r="BD102" s="1071">
        <f>IF($BE$3="４週",BB102/4,IF($BE$3="暦月",(BB102/($BE$8/7)),""))</f>
        <v>0</v>
      </c>
      <c r="BE102" s="1070"/>
      <c r="BF102" s="1066"/>
      <c r="BG102" s="1067"/>
      <c r="BH102" s="1067"/>
      <c r="BI102" s="1067"/>
      <c r="BJ102" s="1068"/>
    </row>
    <row r="103" spans="2:62" ht="20.25" customHeight="1" x14ac:dyDescent="0.45">
      <c r="B103" s="982">
        <f>B101+1</f>
        <v>44</v>
      </c>
      <c r="C103" s="1043"/>
      <c r="D103" s="973"/>
      <c r="E103" s="229"/>
      <c r="F103" s="230"/>
      <c r="G103" s="229"/>
      <c r="H103" s="230"/>
      <c r="I103" s="1044"/>
      <c r="J103" s="1045"/>
      <c r="K103" s="971"/>
      <c r="L103" s="972"/>
      <c r="M103" s="972"/>
      <c r="N103" s="973"/>
      <c r="O103" s="977"/>
      <c r="P103" s="978"/>
      <c r="Q103" s="978"/>
      <c r="R103" s="978"/>
      <c r="S103" s="979"/>
      <c r="T103" s="249" t="s">
        <v>447</v>
      </c>
      <c r="V103" s="250"/>
      <c r="W103" s="242"/>
      <c r="X103" s="243"/>
      <c r="Y103" s="243"/>
      <c r="Z103" s="243"/>
      <c r="AA103" s="243"/>
      <c r="AB103" s="243"/>
      <c r="AC103" s="244"/>
      <c r="AD103" s="242"/>
      <c r="AE103" s="243"/>
      <c r="AF103" s="243"/>
      <c r="AG103" s="243"/>
      <c r="AH103" s="243"/>
      <c r="AI103" s="243"/>
      <c r="AJ103" s="244"/>
      <c r="AK103" s="242"/>
      <c r="AL103" s="243"/>
      <c r="AM103" s="243"/>
      <c r="AN103" s="243"/>
      <c r="AO103" s="243"/>
      <c r="AP103" s="243"/>
      <c r="AQ103" s="244"/>
      <c r="AR103" s="242"/>
      <c r="AS103" s="243"/>
      <c r="AT103" s="243"/>
      <c r="AU103" s="243"/>
      <c r="AV103" s="243"/>
      <c r="AW103" s="243"/>
      <c r="AX103" s="244"/>
      <c r="AY103" s="242"/>
      <c r="AZ103" s="243"/>
      <c r="BA103" s="245"/>
      <c r="BB103" s="980"/>
      <c r="BC103" s="981"/>
      <c r="BD103" s="1032"/>
      <c r="BE103" s="1033"/>
      <c r="BF103" s="1034"/>
      <c r="BG103" s="1035"/>
      <c r="BH103" s="1035"/>
      <c r="BI103" s="1035"/>
      <c r="BJ103" s="1036"/>
    </row>
    <row r="104" spans="2:62" ht="20.25" customHeight="1" x14ac:dyDescent="0.45">
      <c r="B104" s="983"/>
      <c r="C104" s="1072"/>
      <c r="D104" s="1073"/>
      <c r="E104" s="251"/>
      <c r="F104" s="252">
        <f>C103</f>
        <v>0</v>
      </c>
      <c r="G104" s="251"/>
      <c r="H104" s="252">
        <f>I103</f>
        <v>0</v>
      </c>
      <c r="I104" s="1074"/>
      <c r="J104" s="1075"/>
      <c r="K104" s="1076"/>
      <c r="L104" s="1077"/>
      <c r="M104" s="1077"/>
      <c r="N104" s="1073"/>
      <c r="O104" s="977"/>
      <c r="P104" s="978"/>
      <c r="Q104" s="978"/>
      <c r="R104" s="978"/>
      <c r="S104" s="979"/>
      <c r="T104" s="246" t="s">
        <v>448</v>
      </c>
      <c r="U104" s="247"/>
      <c r="V104" s="248"/>
      <c r="W104" s="234" t="str">
        <f>IF(W103="","",VLOOKUP(W103,'参考様式１（勤務表_シフト記号表）'!$C$6:$L$47,10,FALSE))</f>
        <v/>
      </c>
      <c r="X104" s="235" t="str">
        <f>IF(X103="","",VLOOKUP(X103,'参考様式１（勤務表_シフト記号表）'!$C$6:$L$47,10,FALSE))</f>
        <v/>
      </c>
      <c r="Y104" s="235" t="str">
        <f>IF(Y103="","",VLOOKUP(Y103,'参考様式１（勤務表_シフト記号表）'!$C$6:$L$47,10,FALSE))</f>
        <v/>
      </c>
      <c r="Z104" s="235" t="str">
        <f>IF(Z103="","",VLOOKUP(Z103,'参考様式１（勤務表_シフト記号表）'!$C$6:$L$47,10,FALSE))</f>
        <v/>
      </c>
      <c r="AA104" s="235" t="str">
        <f>IF(AA103="","",VLOOKUP(AA103,'参考様式１（勤務表_シフト記号表）'!$C$6:$L$47,10,FALSE))</f>
        <v/>
      </c>
      <c r="AB104" s="235" t="str">
        <f>IF(AB103="","",VLOOKUP(AB103,'参考様式１（勤務表_シフト記号表）'!$C$6:$L$47,10,FALSE))</f>
        <v/>
      </c>
      <c r="AC104" s="236" t="str">
        <f>IF(AC103="","",VLOOKUP(AC103,'参考様式１（勤務表_シフト記号表）'!$C$6:$L$47,10,FALSE))</f>
        <v/>
      </c>
      <c r="AD104" s="234" t="str">
        <f>IF(AD103="","",VLOOKUP(AD103,'参考様式１（勤務表_シフト記号表）'!$C$6:$L$47,10,FALSE))</f>
        <v/>
      </c>
      <c r="AE104" s="235" t="str">
        <f>IF(AE103="","",VLOOKUP(AE103,'参考様式１（勤務表_シフト記号表）'!$C$6:$L$47,10,FALSE))</f>
        <v/>
      </c>
      <c r="AF104" s="235" t="str">
        <f>IF(AF103="","",VLOOKUP(AF103,'参考様式１（勤務表_シフト記号表）'!$C$6:$L$47,10,FALSE))</f>
        <v/>
      </c>
      <c r="AG104" s="235" t="str">
        <f>IF(AG103="","",VLOOKUP(AG103,'参考様式１（勤務表_シフト記号表）'!$C$6:$L$47,10,FALSE))</f>
        <v/>
      </c>
      <c r="AH104" s="235" t="str">
        <f>IF(AH103="","",VLOOKUP(AH103,'参考様式１（勤務表_シフト記号表）'!$C$6:$L$47,10,FALSE))</f>
        <v/>
      </c>
      <c r="AI104" s="235" t="str">
        <f>IF(AI103="","",VLOOKUP(AI103,'参考様式１（勤務表_シフト記号表）'!$C$6:$L$47,10,FALSE))</f>
        <v/>
      </c>
      <c r="AJ104" s="236" t="str">
        <f>IF(AJ103="","",VLOOKUP(AJ103,'参考様式１（勤務表_シフト記号表）'!$C$6:$L$47,10,FALSE))</f>
        <v/>
      </c>
      <c r="AK104" s="234" t="str">
        <f>IF(AK103="","",VLOOKUP(AK103,'参考様式１（勤務表_シフト記号表）'!$C$6:$L$47,10,FALSE))</f>
        <v/>
      </c>
      <c r="AL104" s="235" t="str">
        <f>IF(AL103="","",VLOOKUP(AL103,'参考様式１（勤務表_シフト記号表）'!$C$6:$L$47,10,FALSE))</f>
        <v/>
      </c>
      <c r="AM104" s="235" t="str">
        <f>IF(AM103="","",VLOOKUP(AM103,'参考様式１（勤務表_シフト記号表）'!$C$6:$L$47,10,FALSE))</f>
        <v/>
      </c>
      <c r="AN104" s="235" t="str">
        <f>IF(AN103="","",VLOOKUP(AN103,'参考様式１（勤務表_シフト記号表）'!$C$6:$L$47,10,FALSE))</f>
        <v/>
      </c>
      <c r="AO104" s="235" t="str">
        <f>IF(AO103="","",VLOOKUP(AO103,'参考様式１（勤務表_シフト記号表）'!$C$6:$L$47,10,FALSE))</f>
        <v/>
      </c>
      <c r="AP104" s="235" t="str">
        <f>IF(AP103="","",VLOOKUP(AP103,'参考様式１（勤務表_シフト記号表）'!$C$6:$L$47,10,FALSE))</f>
        <v/>
      </c>
      <c r="AQ104" s="236" t="str">
        <f>IF(AQ103="","",VLOOKUP(AQ103,'参考様式１（勤務表_シフト記号表）'!$C$6:$L$47,10,FALSE))</f>
        <v/>
      </c>
      <c r="AR104" s="234" t="str">
        <f>IF(AR103="","",VLOOKUP(AR103,'参考様式１（勤務表_シフト記号表）'!$C$6:$L$47,10,FALSE))</f>
        <v/>
      </c>
      <c r="AS104" s="235" t="str">
        <f>IF(AS103="","",VLOOKUP(AS103,'参考様式１（勤務表_シフト記号表）'!$C$6:$L$47,10,FALSE))</f>
        <v/>
      </c>
      <c r="AT104" s="235" t="str">
        <f>IF(AT103="","",VLOOKUP(AT103,'参考様式１（勤務表_シフト記号表）'!$C$6:$L$47,10,FALSE))</f>
        <v/>
      </c>
      <c r="AU104" s="235" t="str">
        <f>IF(AU103="","",VLOOKUP(AU103,'参考様式１（勤務表_シフト記号表）'!$C$6:$L$47,10,FALSE))</f>
        <v/>
      </c>
      <c r="AV104" s="235" t="str">
        <f>IF(AV103="","",VLOOKUP(AV103,'参考様式１（勤務表_シフト記号表）'!$C$6:$L$47,10,FALSE))</f>
        <v/>
      </c>
      <c r="AW104" s="235" t="str">
        <f>IF(AW103="","",VLOOKUP(AW103,'参考様式１（勤務表_シフト記号表）'!$C$6:$L$47,10,FALSE))</f>
        <v/>
      </c>
      <c r="AX104" s="236" t="str">
        <f>IF(AX103="","",VLOOKUP(AX103,'参考様式１（勤務表_シフト記号表）'!$C$6:$L$47,10,FALSE))</f>
        <v/>
      </c>
      <c r="AY104" s="234" t="str">
        <f>IF(AY103="","",VLOOKUP(AY103,'参考様式１（勤務表_シフト記号表）'!$C$6:$L$47,10,FALSE))</f>
        <v/>
      </c>
      <c r="AZ104" s="235" t="str">
        <f>IF(AZ103="","",VLOOKUP(AZ103,'参考様式１（勤務表_シフト記号表）'!$C$6:$L$47,10,FALSE))</f>
        <v/>
      </c>
      <c r="BA104" s="235" t="str">
        <f>IF(BA103="","",VLOOKUP(BA103,'参考様式１（勤務表_シフト記号表）'!$C$6:$L$47,10,FALSE))</f>
        <v/>
      </c>
      <c r="BB104" s="1069">
        <f>IF($BE$3="４週",SUM(W104:AX104),IF($BE$3="暦月",SUM(W104:BA104),""))</f>
        <v>0</v>
      </c>
      <c r="BC104" s="1070"/>
      <c r="BD104" s="1071">
        <f>IF($BE$3="４週",BB104/4,IF($BE$3="暦月",(BB104/($BE$8/7)),""))</f>
        <v>0</v>
      </c>
      <c r="BE104" s="1070"/>
      <c r="BF104" s="1066"/>
      <c r="BG104" s="1067"/>
      <c r="BH104" s="1067"/>
      <c r="BI104" s="1067"/>
      <c r="BJ104" s="1068"/>
    </row>
    <row r="105" spans="2:62" ht="20.25" customHeight="1" x14ac:dyDescent="0.45">
      <c r="B105" s="982">
        <f>B103+1</f>
        <v>45</v>
      </c>
      <c r="C105" s="1043"/>
      <c r="D105" s="973"/>
      <c r="E105" s="229"/>
      <c r="F105" s="230"/>
      <c r="G105" s="229"/>
      <c r="H105" s="230"/>
      <c r="I105" s="1044"/>
      <c r="J105" s="1045"/>
      <c r="K105" s="971"/>
      <c r="L105" s="972"/>
      <c r="M105" s="972"/>
      <c r="N105" s="973"/>
      <c r="O105" s="977"/>
      <c r="P105" s="978"/>
      <c r="Q105" s="978"/>
      <c r="R105" s="978"/>
      <c r="S105" s="979"/>
      <c r="T105" s="249" t="s">
        <v>447</v>
      </c>
      <c r="V105" s="250"/>
      <c r="W105" s="242"/>
      <c r="X105" s="243"/>
      <c r="Y105" s="243"/>
      <c r="Z105" s="243"/>
      <c r="AA105" s="243"/>
      <c r="AB105" s="243"/>
      <c r="AC105" s="244"/>
      <c r="AD105" s="242"/>
      <c r="AE105" s="243"/>
      <c r="AF105" s="243"/>
      <c r="AG105" s="243"/>
      <c r="AH105" s="243"/>
      <c r="AI105" s="243"/>
      <c r="AJ105" s="244"/>
      <c r="AK105" s="242"/>
      <c r="AL105" s="243"/>
      <c r="AM105" s="243"/>
      <c r="AN105" s="243"/>
      <c r="AO105" s="243"/>
      <c r="AP105" s="243"/>
      <c r="AQ105" s="244"/>
      <c r="AR105" s="242"/>
      <c r="AS105" s="243"/>
      <c r="AT105" s="243"/>
      <c r="AU105" s="243"/>
      <c r="AV105" s="243"/>
      <c r="AW105" s="243"/>
      <c r="AX105" s="244"/>
      <c r="AY105" s="242"/>
      <c r="AZ105" s="243"/>
      <c r="BA105" s="245"/>
      <c r="BB105" s="980"/>
      <c r="BC105" s="981"/>
      <c r="BD105" s="1032"/>
      <c r="BE105" s="1033"/>
      <c r="BF105" s="1034"/>
      <c r="BG105" s="1035"/>
      <c r="BH105" s="1035"/>
      <c r="BI105" s="1035"/>
      <c r="BJ105" s="1036"/>
    </row>
    <row r="106" spans="2:62" ht="20.25" customHeight="1" x14ac:dyDescent="0.45">
      <c r="B106" s="983"/>
      <c r="C106" s="1072"/>
      <c r="D106" s="1073"/>
      <c r="E106" s="251"/>
      <c r="F106" s="252">
        <f>C105</f>
        <v>0</v>
      </c>
      <c r="G106" s="251"/>
      <c r="H106" s="252">
        <f>I105</f>
        <v>0</v>
      </c>
      <c r="I106" s="1074"/>
      <c r="J106" s="1075"/>
      <c r="K106" s="1076"/>
      <c r="L106" s="1077"/>
      <c r="M106" s="1077"/>
      <c r="N106" s="1073"/>
      <c r="O106" s="977"/>
      <c r="P106" s="978"/>
      <c r="Q106" s="978"/>
      <c r="R106" s="978"/>
      <c r="S106" s="979"/>
      <c r="T106" s="246" t="s">
        <v>448</v>
      </c>
      <c r="U106" s="247"/>
      <c r="V106" s="248"/>
      <c r="W106" s="234" t="str">
        <f>IF(W105="","",VLOOKUP(W105,'参考様式１（勤務表_シフト記号表）'!$C$6:$L$47,10,FALSE))</f>
        <v/>
      </c>
      <c r="X106" s="235" t="str">
        <f>IF(X105="","",VLOOKUP(X105,'参考様式１（勤務表_シフト記号表）'!$C$6:$L$47,10,FALSE))</f>
        <v/>
      </c>
      <c r="Y106" s="235" t="str">
        <f>IF(Y105="","",VLOOKUP(Y105,'参考様式１（勤務表_シフト記号表）'!$C$6:$L$47,10,FALSE))</f>
        <v/>
      </c>
      <c r="Z106" s="235" t="str">
        <f>IF(Z105="","",VLOOKUP(Z105,'参考様式１（勤務表_シフト記号表）'!$C$6:$L$47,10,FALSE))</f>
        <v/>
      </c>
      <c r="AA106" s="235" t="str">
        <f>IF(AA105="","",VLOOKUP(AA105,'参考様式１（勤務表_シフト記号表）'!$C$6:$L$47,10,FALSE))</f>
        <v/>
      </c>
      <c r="AB106" s="235" t="str">
        <f>IF(AB105="","",VLOOKUP(AB105,'参考様式１（勤務表_シフト記号表）'!$C$6:$L$47,10,FALSE))</f>
        <v/>
      </c>
      <c r="AC106" s="236" t="str">
        <f>IF(AC105="","",VLOOKUP(AC105,'参考様式１（勤務表_シフト記号表）'!$C$6:$L$47,10,FALSE))</f>
        <v/>
      </c>
      <c r="AD106" s="234" t="str">
        <f>IF(AD105="","",VLOOKUP(AD105,'参考様式１（勤務表_シフト記号表）'!$C$6:$L$47,10,FALSE))</f>
        <v/>
      </c>
      <c r="AE106" s="235" t="str">
        <f>IF(AE105="","",VLOOKUP(AE105,'参考様式１（勤務表_シフト記号表）'!$C$6:$L$47,10,FALSE))</f>
        <v/>
      </c>
      <c r="AF106" s="235" t="str">
        <f>IF(AF105="","",VLOOKUP(AF105,'参考様式１（勤務表_シフト記号表）'!$C$6:$L$47,10,FALSE))</f>
        <v/>
      </c>
      <c r="AG106" s="235" t="str">
        <f>IF(AG105="","",VLOOKUP(AG105,'参考様式１（勤務表_シフト記号表）'!$C$6:$L$47,10,FALSE))</f>
        <v/>
      </c>
      <c r="AH106" s="235" t="str">
        <f>IF(AH105="","",VLOOKUP(AH105,'参考様式１（勤務表_シフト記号表）'!$C$6:$L$47,10,FALSE))</f>
        <v/>
      </c>
      <c r="AI106" s="235" t="str">
        <f>IF(AI105="","",VLOOKUP(AI105,'参考様式１（勤務表_シフト記号表）'!$C$6:$L$47,10,FALSE))</f>
        <v/>
      </c>
      <c r="AJ106" s="236" t="str">
        <f>IF(AJ105="","",VLOOKUP(AJ105,'参考様式１（勤務表_シフト記号表）'!$C$6:$L$47,10,FALSE))</f>
        <v/>
      </c>
      <c r="AK106" s="234" t="str">
        <f>IF(AK105="","",VLOOKUP(AK105,'参考様式１（勤務表_シフト記号表）'!$C$6:$L$47,10,FALSE))</f>
        <v/>
      </c>
      <c r="AL106" s="235" t="str">
        <f>IF(AL105="","",VLOOKUP(AL105,'参考様式１（勤務表_シフト記号表）'!$C$6:$L$47,10,FALSE))</f>
        <v/>
      </c>
      <c r="AM106" s="235" t="str">
        <f>IF(AM105="","",VLOOKUP(AM105,'参考様式１（勤務表_シフト記号表）'!$C$6:$L$47,10,FALSE))</f>
        <v/>
      </c>
      <c r="AN106" s="235" t="str">
        <f>IF(AN105="","",VLOOKUP(AN105,'参考様式１（勤務表_シフト記号表）'!$C$6:$L$47,10,FALSE))</f>
        <v/>
      </c>
      <c r="AO106" s="235" t="str">
        <f>IF(AO105="","",VLOOKUP(AO105,'参考様式１（勤務表_シフト記号表）'!$C$6:$L$47,10,FALSE))</f>
        <v/>
      </c>
      <c r="AP106" s="235" t="str">
        <f>IF(AP105="","",VLOOKUP(AP105,'参考様式１（勤務表_シフト記号表）'!$C$6:$L$47,10,FALSE))</f>
        <v/>
      </c>
      <c r="AQ106" s="236" t="str">
        <f>IF(AQ105="","",VLOOKUP(AQ105,'参考様式１（勤務表_シフト記号表）'!$C$6:$L$47,10,FALSE))</f>
        <v/>
      </c>
      <c r="AR106" s="234" t="str">
        <f>IF(AR105="","",VLOOKUP(AR105,'参考様式１（勤務表_シフト記号表）'!$C$6:$L$47,10,FALSE))</f>
        <v/>
      </c>
      <c r="AS106" s="235" t="str">
        <f>IF(AS105="","",VLOOKUP(AS105,'参考様式１（勤務表_シフト記号表）'!$C$6:$L$47,10,FALSE))</f>
        <v/>
      </c>
      <c r="AT106" s="235" t="str">
        <f>IF(AT105="","",VLOOKUP(AT105,'参考様式１（勤務表_シフト記号表）'!$C$6:$L$47,10,FALSE))</f>
        <v/>
      </c>
      <c r="AU106" s="235" t="str">
        <f>IF(AU105="","",VLOOKUP(AU105,'参考様式１（勤務表_シフト記号表）'!$C$6:$L$47,10,FALSE))</f>
        <v/>
      </c>
      <c r="AV106" s="235" t="str">
        <f>IF(AV105="","",VLOOKUP(AV105,'参考様式１（勤務表_シフト記号表）'!$C$6:$L$47,10,FALSE))</f>
        <v/>
      </c>
      <c r="AW106" s="235" t="str">
        <f>IF(AW105="","",VLOOKUP(AW105,'参考様式１（勤務表_シフト記号表）'!$C$6:$L$47,10,FALSE))</f>
        <v/>
      </c>
      <c r="AX106" s="236" t="str">
        <f>IF(AX105="","",VLOOKUP(AX105,'参考様式１（勤務表_シフト記号表）'!$C$6:$L$47,10,FALSE))</f>
        <v/>
      </c>
      <c r="AY106" s="234" t="str">
        <f>IF(AY105="","",VLOOKUP(AY105,'参考様式１（勤務表_シフト記号表）'!$C$6:$L$47,10,FALSE))</f>
        <v/>
      </c>
      <c r="AZ106" s="235" t="str">
        <f>IF(AZ105="","",VLOOKUP(AZ105,'参考様式１（勤務表_シフト記号表）'!$C$6:$L$47,10,FALSE))</f>
        <v/>
      </c>
      <c r="BA106" s="235" t="str">
        <f>IF(BA105="","",VLOOKUP(BA105,'参考様式１（勤務表_シフト記号表）'!$C$6:$L$47,10,FALSE))</f>
        <v/>
      </c>
      <c r="BB106" s="1069">
        <f>IF($BE$3="４週",SUM(W106:AX106),IF($BE$3="暦月",SUM(W106:BA106),""))</f>
        <v>0</v>
      </c>
      <c r="BC106" s="1070"/>
      <c r="BD106" s="1071">
        <f>IF($BE$3="４週",BB106/4,IF($BE$3="暦月",(BB106/($BE$8/7)),""))</f>
        <v>0</v>
      </c>
      <c r="BE106" s="1070"/>
      <c r="BF106" s="1066"/>
      <c r="BG106" s="1067"/>
      <c r="BH106" s="1067"/>
      <c r="BI106" s="1067"/>
      <c r="BJ106" s="1068"/>
    </row>
    <row r="107" spans="2:62" ht="20.25" customHeight="1" x14ac:dyDescent="0.45">
      <c r="B107" s="982">
        <f>B105+1</f>
        <v>46</v>
      </c>
      <c r="C107" s="1043"/>
      <c r="D107" s="973"/>
      <c r="E107" s="229"/>
      <c r="F107" s="230"/>
      <c r="G107" s="229"/>
      <c r="H107" s="230"/>
      <c r="I107" s="1044"/>
      <c r="J107" s="1045"/>
      <c r="K107" s="971"/>
      <c r="L107" s="972"/>
      <c r="M107" s="972"/>
      <c r="N107" s="973"/>
      <c r="O107" s="977"/>
      <c r="P107" s="978"/>
      <c r="Q107" s="978"/>
      <c r="R107" s="978"/>
      <c r="S107" s="979"/>
      <c r="T107" s="249" t="s">
        <v>447</v>
      </c>
      <c r="V107" s="250"/>
      <c r="W107" s="242"/>
      <c r="X107" s="243"/>
      <c r="Y107" s="243"/>
      <c r="Z107" s="243"/>
      <c r="AA107" s="243"/>
      <c r="AB107" s="243"/>
      <c r="AC107" s="244"/>
      <c r="AD107" s="242"/>
      <c r="AE107" s="243"/>
      <c r="AF107" s="243"/>
      <c r="AG107" s="243"/>
      <c r="AH107" s="243"/>
      <c r="AI107" s="243"/>
      <c r="AJ107" s="244"/>
      <c r="AK107" s="242"/>
      <c r="AL107" s="243"/>
      <c r="AM107" s="243"/>
      <c r="AN107" s="243"/>
      <c r="AO107" s="243"/>
      <c r="AP107" s="243"/>
      <c r="AQ107" s="244"/>
      <c r="AR107" s="242"/>
      <c r="AS107" s="243"/>
      <c r="AT107" s="243"/>
      <c r="AU107" s="243"/>
      <c r="AV107" s="243"/>
      <c r="AW107" s="243"/>
      <c r="AX107" s="244"/>
      <c r="AY107" s="242"/>
      <c r="AZ107" s="243"/>
      <c r="BA107" s="245"/>
      <c r="BB107" s="980"/>
      <c r="BC107" s="981"/>
      <c r="BD107" s="1032"/>
      <c r="BE107" s="1033"/>
      <c r="BF107" s="1034"/>
      <c r="BG107" s="1035"/>
      <c r="BH107" s="1035"/>
      <c r="BI107" s="1035"/>
      <c r="BJ107" s="1036"/>
    </row>
    <row r="108" spans="2:62" ht="20.25" customHeight="1" x14ac:dyDescent="0.45">
      <c r="B108" s="983"/>
      <c r="C108" s="1072"/>
      <c r="D108" s="1073"/>
      <c r="E108" s="251"/>
      <c r="F108" s="252">
        <f>C107</f>
        <v>0</v>
      </c>
      <c r="G108" s="251"/>
      <c r="H108" s="252">
        <f>I107</f>
        <v>0</v>
      </c>
      <c r="I108" s="1074"/>
      <c r="J108" s="1075"/>
      <c r="K108" s="1076"/>
      <c r="L108" s="1077"/>
      <c r="M108" s="1077"/>
      <c r="N108" s="1073"/>
      <c r="O108" s="977"/>
      <c r="P108" s="978"/>
      <c r="Q108" s="978"/>
      <c r="R108" s="978"/>
      <c r="S108" s="979"/>
      <c r="T108" s="246" t="s">
        <v>448</v>
      </c>
      <c r="U108" s="247"/>
      <c r="V108" s="248"/>
      <c r="W108" s="234" t="str">
        <f>IF(W107="","",VLOOKUP(W107,'参考様式１（勤務表_シフト記号表）'!$C$6:$L$47,10,FALSE))</f>
        <v/>
      </c>
      <c r="X108" s="235" t="str">
        <f>IF(X107="","",VLOOKUP(X107,'参考様式１（勤務表_シフト記号表）'!$C$6:$L$47,10,FALSE))</f>
        <v/>
      </c>
      <c r="Y108" s="235" t="str">
        <f>IF(Y107="","",VLOOKUP(Y107,'参考様式１（勤務表_シフト記号表）'!$C$6:$L$47,10,FALSE))</f>
        <v/>
      </c>
      <c r="Z108" s="235" t="str">
        <f>IF(Z107="","",VLOOKUP(Z107,'参考様式１（勤務表_シフト記号表）'!$C$6:$L$47,10,FALSE))</f>
        <v/>
      </c>
      <c r="AA108" s="235" t="str">
        <f>IF(AA107="","",VLOOKUP(AA107,'参考様式１（勤務表_シフト記号表）'!$C$6:$L$47,10,FALSE))</f>
        <v/>
      </c>
      <c r="AB108" s="235" t="str">
        <f>IF(AB107="","",VLOOKUP(AB107,'参考様式１（勤務表_シフト記号表）'!$C$6:$L$47,10,FALSE))</f>
        <v/>
      </c>
      <c r="AC108" s="236" t="str">
        <f>IF(AC107="","",VLOOKUP(AC107,'参考様式１（勤務表_シフト記号表）'!$C$6:$L$47,10,FALSE))</f>
        <v/>
      </c>
      <c r="AD108" s="234" t="str">
        <f>IF(AD107="","",VLOOKUP(AD107,'参考様式１（勤務表_シフト記号表）'!$C$6:$L$47,10,FALSE))</f>
        <v/>
      </c>
      <c r="AE108" s="235" t="str">
        <f>IF(AE107="","",VLOOKUP(AE107,'参考様式１（勤務表_シフト記号表）'!$C$6:$L$47,10,FALSE))</f>
        <v/>
      </c>
      <c r="AF108" s="235" t="str">
        <f>IF(AF107="","",VLOOKUP(AF107,'参考様式１（勤務表_シフト記号表）'!$C$6:$L$47,10,FALSE))</f>
        <v/>
      </c>
      <c r="AG108" s="235" t="str">
        <f>IF(AG107="","",VLOOKUP(AG107,'参考様式１（勤務表_シフト記号表）'!$C$6:$L$47,10,FALSE))</f>
        <v/>
      </c>
      <c r="AH108" s="235" t="str">
        <f>IF(AH107="","",VLOOKUP(AH107,'参考様式１（勤務表_シフト記号表）'!$C$6:$L$47,10,FALSE))</f>
        <v/>
      </c>
      <c r="AI108" s="235" t="str">
        <f>IF(AI107="","",VLOOKUP(AI107,'参考様式１（勤務表_シフト記号表）'!$C$6:$L$47,10,FALSE))</f>
        <v/>
      </c>
      <c r="AJ108" s="236" t="str">
        <f>IF(AJ107="","",VLOOKUP(AJ107,'参考様式１（勤務表_シフト記号表）'!$C$6:$L$47,10,FALSE))</f>
        <v/>
      </c>
      <c r="AK108" s="234" t="str">
        <f>IF(AK107="","",VLOOKUP(AK107,'参考様式１（勤務表_シフト記号表）'!$C$6:$L$47,10,FALSE))</f>
        <v/>
      </c>
      <c r="AL108" s="235" t="str">
        <f>IF(AL107="","",VLOOKUP(AL107,'参考様式１（勤務表_シフト記号表）'!$C$6:$L$47,10,FALSE))</f>
        <v/>
      </c>
      <c r="AM108" s="235" t="str">
        <f>IF(AM107="","",VLOOKUP(AM107,'参考様式１（勤務表_シフト記号表）'!$C$6:$L$47,10,FALSE))</f>
        <v/>
      </c>
      <c r="AN108" s="235" t="str">
        <f>IF(AN107="","",VLOOKUP(AN107,'参考様式１（勤務表_シフト記号表）'!$C$6:$L$47,10,FALSE))</f>
        <v/>
      </c>
      <c r="AO108" s="235" t="str">
        <f>IF(AO107="","",VLOOKUP(AO107,'参考様式１（勤務表_シフト記号表）'!$C$6:$L$47,10,FALSE))</f>
        <v/>
      </c>
      <c r="AP108" s="235" t="str">
        <f>IF(AP107="","",VLOOKUP(AP107,'参考様式１（勤務表_シフト記号表）'!$C$6:$L$47,10,FALSE))</f>
        <v/>
      </c>
      <c r="AQ108" s="236" t="str">
        <f>IF(AQ107="","",VLOOKUP(AQ107,'参考様式１（勤務表_シフト記号表）'!$C$6:$L$47,10,FALSE))</f>
        <v/>
      </c>
      <c r="AR108" s="234" t="str">
        <f>IF(AR107="","",VLOOKUP(AR107,'参考様式１（勤務表_シフト記号表）'!$C$6:$L$47,10,FALSE))</f>
        <v/>
      </c>
      <c r="AS108" s="235" t="str">
        <f>IF(AS107="","",VLOOKUP(AS107,'参考様式１（勤務表_シフト記号表）'!$C$6:$L$47,10,FALSE))</f>
        <v/>
      </c>
      <c r="AT108" s="235" t="str">
        <f>IF(AT107="","",VLOOKUP(AT107,'参考様式１（勤務表_シフト記号表）'!$C$6:$L$47,10,FALSE))</f>
        <v/>
      </c>
      <c r="AU108" s="235" t="str">
        <f>IF(AU107="","",VLOOKUP(AU107,'参考様式１（勤務表_シフト記号表）'!$C$6:$L$47,10,FALSE))</f>
        <v/>
      </c>
      <c r="AV108" s="235" t="str">
        <f>IF(AV107="","",VLOOKUP(AV107,'参考様式１（勤務表_シフト記号表）'!$C$6:$L$47,10,FALSE))</f>
        <v/>
      </c>
      <c r="AW108" s="235" t="str">
        <f>IF(AW107="","",VLOOKUP(AW107,'参考様式１（勤務表_シフト記号表）'!$C$6:$L$47,10,FALSE))</f>
        <v/>
      </c>
      <c r="AX108" s="236" t="str">
        <f>IF(AX107="","",VLOOKUP(AX107,'参考様式１（勤務表_シフト記号表）'!$C$6:$L$47,10,FALSE))</f>
        <v/>
      </c>
      <c r="AY108" s="234" t="str">
        <f>IF(AY107="","",VLOOKUP(AY107,'参考様式１（勤務表_シフト記号表）'!$C$6:$L$47,10,FALSE))</f>
        <v/>
      </c>
      <c r="AZ108" s="235" t="str">
        <f>IF(AZ107="","",VLOOKUP(AZ107,'参考様式１（勤務表_シフト記号表）'!$C$6:$L$47,10,FALSE))</f>
        <v/>
      </c>
      <c r="BA108" s="235" t="str">
        <f>IF(BA107="","",VLOOKUP(BA107,'参考様式１（勤務表_シフト記号表）'!$C$6:$L$47,10,FALSE))</f>
        <v/>
      </c>
      <c r="BB108" s="1069">
        <f>IF($BE$3="４週",SUM(W108:AX108),IF($BE$3="暦月",SUM(W108:BA108),""))</f>
        <v>0</v>
      </c>
      <c r="BC108" s="1070"/>
      <c r="BD108" s="1071">
        <f>IF($BE$3="４週",BB108/4,IF($BE$3="暦月",(BB108/($BE$8/7)),""))</f>
        <v>0</v>
      </c>
      <c r="BE108" s="1070"/>
      <c r="BF108" s="1066"/>
      <c r="BG108" s="1067"/>
      <c r="BH108" s="1067"/>
      <c r="BI108" s="1067"/>
      <c r="BJ108" s="1068"/>
    </row>
    <row r="109" spans="2:62" ht="20.25" customHeight="1" x14ac:dyDescent="0.45">
      <c r="B109" s="982">
        <f>B107+1</f>
        <v>47</v>
      </c>
      <c r="C109" s="1043"/>
      <c r="D109" s="973"/>
      <c r="E109" s="229"/>
      <c r="F109" s="230"/>
      <c r="G109" s="229"/>
      <c r="H109" s="230"/>
      <c r="I109" s="1044"/>
      <c r="J109" s="1045"/>
      <c r="K109" s="971"/>
      <c r="L109" s="972"/>
      <c r="M109" s="972"/>
      <c r="N109" s="973"/>
      <c r="O109" s="977"/>
      <c r="P109" s="978"/>
      <c r="Q109" s="978"/>
      <c r="R109" s="978"/>
      <c r="S109" s="979"/>
      <c r="T109" s="249" t="s">
        <v>447</v>
      </c>
      <c r="V109" s="250"/>
      <c r="W109" s="242"/>
      <c r="X109" s="243"/>
      <c r="Y109" s="243"/>
      <c r="Z109" s="243"/>
      <c r="AA109" s="243"/>
      <c r="AB109" s="243"/>
      <c r="AC109" s="244"/>
      <c r="AD109" s="242"/>
      <c r="AE109" s="243"/>
      <c r="AF109" s="243"/>
      <c r="AG109" s="243"/>
      <c r="AH109" s="243"/>
      <c r="AI109" s="243"/>
      <c r="AJ109" s="244"/>
      <c r="AK109" s="242"/>
      <c r="AL109" s="243"/>
      <c r="AM109" s="243"/>
      <c r="AN109" s="243"/>
      <c r="AO109" s="243"/>
      <c r="AP109" s="243"/>
      <c r="AQ109" s="244"/>
      <c r="AR109" s="242"/>
      <c r="AS109" s="243"/>
      <c r="AT109" s="243"/>
      <c r="AU109" s="243"/>
      <c r="AV109" s="243"/>
      <c r="AW109" s="243"/>
      <c r="AX109" s="244"/>
      <c r="AY109" s="242"/>
      <c r="AZ109" s="243"/>
      <c r="BA109" s="245"/>
      <c r="BB109" s="980"/>
      <c r="BC109" s="981"/>
      <c r="BD109" s="1032"/>
      <c r="BE109" s="1033"/>
      <c r="BF109" s="1034"/>
      <c r="BG109" s="1035"/>
      <c r="BH109" s="1035"/>
      <c r="BI109" s="1035"/>
      <c r="BJ109" s="1036"/>
    </row>
    <row r="110" spans="2:62" ht="20.25" customHeight="1" x14ac:dyDescent="0.45">
      <c r="B110" s="983"/>
      <c r="C110" s="1072"/>
      <c r="D110" s="1073"/>
      <c r="E110" s="251"/>
      <c r="F110" s="252">
        <f>C109</f>
        <v>0</v>
      </c>
      <c r="G110" s="251"/>
      <c r="H110" s="252">
        <f>I109</f>
        <v>0</v>
      </c>
      <c r="I110" s="1074"/>
      <c r="J110" s="1075"/>
      <c r="K110" s="1076"/>
      <c r="L110" s="1077"/>
      <c r="M110" s="1077"/>
      <c r="N110" s="1073"/>
      <c r="O110" s="977"/>
      <c r="P110" s="978"/>
      <c r="Q110" s="978"/>
      <c r="R110" s="978"/>
      <c r="S110" s="979"/>
      <c r="T110" s="246" t="s">
        <v>448</v>
      </c>
      <c r="U110" s="247"/>
      <c r="V110" s="248"/>
      <c r="W110" s="234" t="str">
        <f>IF(W109="","",VLOOKUP(W109,'参考様式１（勤務表_シフト記号表）'!$C$6:$L$47,10,FALSE))</f>
        <v/>
      </c>
      <c r="X110" s="235" t="str">
        <f>IF(X109="","",VLOOKUP(X109,'参考様式１（勤務表_シフト記号表）'!$C$6:$L$47,10,FALSE))</f>
        <v/>
      </c>
      <c r="Y110" s="235" t="str">
        <f>IF(Y109="","",VLOOKUP(Y109,'参考様式１（勤務表_シフト記号表）'!$C$6:$L$47,10,FALSE))</f>
        <v/>
      </c>
      <c r="Z110" s="235" t="str">
        <f>IF(Z109="","",VLOOKUP(Z109,'参考様式１（勤務表_シフト記号表）'!$C$6:$L$47,10,FALSE))</f>
        <v/>
      </c>
      <c r="AA110" s="235" t="str">
        <f>IF(AA109="","",VLOOKUP(AA109,'参考様式１（勤務表_シフト記号表）'!$C$6:$L$47,10,FALSE))</f>
        <v/>
      </c>
      <c r="AB110" s="235" t="str">
        <f>IF(AB109="","",VLOOKUP(AB109,'参考様式１（勤務表_シフト記号表）'!$C$6:$L$47,10,FALSE))</f>
        <v/>
      </c>
      <c r="AC110" s="236" t="str">
        <f>IF(AC109="","",VLOOKUP(AC109,'参考様式１（勤務表_シフト記号表）'!$C$6:$L$47,10,FALSE))</f>
        <v/>
      </c>
      <c r="AD110" s="234" t="str">
        <f>IF(AD109="","",VLOOKUP(AD109,'参考様式１（勤務表_シフト記号表）'!$C$6:$L$47,10,FALSE))</f>
        <v/>
      </c>
      <c r="AE110" s="235" t="str">
        <f>IF(AE109="","",VLOOKUP(AE109,'参考様式１（勤務表_シフト記号表）'!$C$6:$L$47,10,FALSE))</f>
        <v/>
      </c>
      <c r="AF110" s="235" t="str">
        <f>IF(AF109="","",VLOOKUP(AF109,'参考様式１（勤務表_シフト記号表）'!$C$6:$L$47,10,FALSE))</f>
        <v/>
      </c>
      <c r="AG110" s="235" t="str">
        <f>IF(AG109="","",VLOOKUP(AG109,'参考様式１（勤務表_シフト記号表）'!$C$6:$L$47,10,FALSE))</f>
        <v/>
      </c>
      <c r="AH110" s="235" t="str">
        <f>IF(AH109="","",VLOOKUP(AH109,'参考様式１（勤務表_シフト記号表）'!$C$6:$L$47,10,FALSE))</f>
        <v/>
      </c>
      <c r="AI110" s="235" t="str">
        <f>IF(AI109="","",VLOOKUP(AI109,'参考様式１（勤務表_シフト記号表）'!$C$6:$L$47,10,FALSE))</f>
        <v/>
      </c>
      <c r="AJ110" s="236" t="str">
        <f>IF(AJ109="","",VLOOKUP(AJ109,'参考様式１（勤務表_シフト記号表）'!$C$6:$L$47,10,FALSE))</f>
        <v/>
      </c>
      <c r="AK110" s="234" t="str">
        <f>IF(AK109="","",VLOOKUP(AK109,'参考様式１（勤務表_シフト記号表）'!$C$6:$L$47,10,FALSE))</f>
        <v/>
      </c>
      <c r="AL110" s="235" t="str">
        <f>IF(AL109="","",VLOOKUP(AL109,'参考様式１（勤務表_シフト記号表）'!$C$6:$L$47,10,FALSE))</f>
        <v/>
      </c>
      <c r="AM110" s="235" t="str">
        <f>IF(AM109="","",VLOOKUP(AM109,'参考様式１（勤務表_シフト記号表）'!$C$6:$L$47,10,FALSE))</f>
        <v/>
      </c>
      <c r="AN110" s="235" t="str">
        <f>IF(AN109="","",VLOOKUP(AN109,'参考様式１（勤務表_シフト記号表）'!$C$6:$L$47,10,FALSE))</f>
        <v/>
      </c>
      <c r="AO110" s="235" t="str">
        <f>IF(AO109="","",VLOOKUP(AO109,'参考様式１（勤務表_シフト記号表）'!$C$6:$L$47,10,FALSE))</f>
        <v/>
      </c>
      <c r="AP110" s="235" t="str">
        <f>IF(AP109="","",VLOOKUP(AP109,'参考様式１（勤務表_シフト記号表）'!$C$6:$L$47,10,FALSE))</f>
        <v/>
      </c>
      <c r="AQ110" s="236" t="str">
        <f>IF(AQ109="","",VLOOKUP(AQ109,'参考様式１（勤務表_シフト記号表）'!$C$6:$L$47,10,FALSE))</f>
        <v/>
      </c>
      <c r="AR110" s="234" t="str">
        <f>IF(AR109="","",VLOOKUP(AR109,'参考様式１（勤務表_シフト記号表）'!$C$6:$L$47,10,FALSE))</f>
        <v/>
      </c>
      <c r="AS110" s="235" t="str">
        <f>IF(AS109="","",VLOOKUP(AS109,'参考様式１（勤務表_シフト記号表）'!$C$6:$L$47,10,FALSE))</f>
        <v/>
      </c>
      <c r="AT110" s="235" t="str">
        <f>IF(AT109="","",VLOOKUP(AT109,'参考様式１（勤務表_シフト記号表）'!$C$6:$L$47,10,FALSE))</f>
        <v/>
      </c>
      <c r="AU110" s="235" t="str">
        <f>IF(AU109="","",VLOOKUP(AU109,'参考様式１（勤務表_シフト記号表）'!$C$6:$L$47,10,FALSE))</f>
        <v/>
      </c>
      <c r="AV110" s="235" t="str">
        <f>IF(AV109="","",VLOOKUP(AV109,'参考様式１（勤務表_シフト記号表）'!$C$6:$L$47,10,FALSE))</f>
        <v/>
      </c>
      <c r="AW110" s="235" t="str">
        <f>IF(AW109="","",VLOOKUP(AW109,'参考様式１（勤務表_シフト記号表）'!$C$6:$L$47,10,FALSE))</f>
        <v/>
      </c>
      <c r="AX110" s="236" t="str">
        <f>IF(AX109="","",VLOOKUP(AX109,'参考様式１（勤務表_シフト記号表）'!$C$6:$L$47,10,FALSE))</f>
        <v/>
      </c>
      <c r="AY110" s="234" t="str">
        <f>IF(AY109="","",VLOOKUP(AY109,'参考様式１（勤務表_シフト記号表）'!$C$6:$L$47,10,FALSE))</f>
        <v/>
      </c>
      <c r="AZ110" s="235" t="str">
        <f>IF(AZ109="","",VLOOKUP(AZ109,'参考様式１（勤務表_シフト記号表）'!$C$6:$L$47,10,FALSE))</f>
        <v/>
      </c>
      <c r="BA110" s="235" t="str">
        <f>IF(BA109="","",VLOOKUP(BA109,'参考様式１（勤務表_シフト記号表）'!$C$6:$L$47,10,FALSE))</f>
        <v/>
      </c>
      <c r="BB110" s="1069">
        <f>IF($BE$3="４週",SUM(W110:AX110),IF($BE$3="暦月",SUM(W110:BA110),""))</f>
        <v>0</v>
      </c>
      <c r="BC110" s="1070"/>
      <c r="BD110" s="1071">
        <f>IF($BE$3="４週",BB110/4,IF($BE$3="暦月",(BB110/($BE$8/7)),""))</f>
        <v>0</v>
      </c>
      <c r="BE110" s="1070"/>
      <c r="BF110" s="1066"/>
      <c r="BG110" s="1067"/>
      <c r="BH110" s="1067"/>
      <c r="BI110" s="1067"/>
      <c r="BJ110" s="1068"/>
    </row>
    <row r="111" spans="2:62" ht="20.25" customHeight="1" x14ac:dyDescent="0.45">
      <c r="B111" s="982">
        <f>B109+1</f>
        <v>48</v>
      </c>
      <c r="C111" s="1043"/>
      <c r="D111" s="973"/>
      <c r="E111" s="229"/>
      <c r="F111" s="230"/>
      <c r="G111" s="229"/>
      <c r="H111" s="230"/>
      <c r="I111" s="1044"/>
      <c r="J111" s="1045"/>
      <c r="K111" s="971"/>
      <c r="L111" s="972"/>
      <c r="M111" s="972"/>
      <c r="N111" s="973"/>
      <c r="O111" s="977"/>
      <c r="P111" s="978"/>
      <c r="Q111" s="978"/>
      <c r="R111" s="978"/>
      <c r="S111" s="979"/>
      <c r="T111" s="249" t="s">
        <v>447</v>
      </c>
      <c r="V111" s="250"/>
      <c r="W111" s="242"/>
      <c r="X111" s="243"/>
      <c r="Y111" s="243"/>
      <c r="Z111" s="243"/>
      <c r="AA111" s="243"/>
      <c r="AB111" s="243"/>
      <c r="AC111" s="244"/>
      <c r="AD111" s="242"/>
      <c r="AE111" s="243"/>
      <c r="AF111" s="243"/>
      <c r="AG111" s="243"/>
      <c r="AH111" s="243"/>
      <c r="AI111" s="243"/>
      <c r="AJ111" s="244"/>
      <c r="AK111" s="242"/>
      <c r="AL111" s="243"/>
      <c r="AM111" s="243"/>
      <c r="AN111" s="243"/>
      <c r="AO111" s="243"/>
      <c r="AP111" s="243"/>
      <c r="AQ111" s="244"/>
      <c r="AR111" s="242"/>
      <c r="AS111" s="243"/>
      <c r="AT111" s="243"/>
      <c r="AU111" s="243"/>
      <c r="AV111" s="243"/>
      <c r="AW111" s="243"/>
      <c r="AX111" s="244"/>
      <c r="AY111" s="242"/>
      <c r="AZ111" s="243"/>
      <c r="BA111" s="245"/>
      <c r="BB111" s="980"/>
      <c r="BC111" s="981"/>
      <c r="BD111" s="1032"/>
      <c r="BE111" s="1033"/>
      <c r="BF111" s="1034"/>
      <c r="BG111" s="1035"/>
      <c r="BH111" s="1035"/>
      <c r="BI111" s="1035"/>
      <c r="BJ111" s="1036"/>
    </row>
    <row r="112" spans="2:62" ht="20.25" customHeight="1" x14ac:dyDescent="0.45">
      <c r="B112" s="983"/>
      <c r="C112" s="1072"/>
      <c r="D112" s="1073"/>
      <c r="E112" s="251"/>
      <c r="F112" s="252">
        <f>C111</f>
        <v>0</v>
      </c>
      <c r="G112" s="251"/>
      <c r="H112" s="252">
        <f>I111</f>
        <v>0</v>
      </c>
      <c r="I112" s="1074"/>
      <c r="J112" s="1075"/>
      <c r="K112" s="1076"/>
      <c r="L112" s="1077"/>
      <c r="M112" s="1077"/>
      <c r="N112" s="1073"/>
      <c r="O112" s="977"/>
      <c r="P112" s="978"/>
      <c r="Q112" s="978"/>
      <c r="R112" s="978"/>
      <c r="S112" s="979"/>
      <c r="T112" s="246" t="s">
        <v>448</v>
      </c>
      <c r="U112" s="247"/>
      <c r="V112" s="248"/>
      <c r="W112" s="234" t="str">
        <f>IF(W111="","",VLOOKUP(W111,'参考様式１（勤務表_シフト記号表）'!$C$6:$L$47,10,FALSE))</f>
        <v/>
      </c>
      <c r="X112" s="235" t="str">
        <f>IF(X111="","",VLOOKUP(X111,'参考様式１（勤務表_シフト記号表）'!$C$6:$L$47,10,FALSE))</f>
        <v/>
      </c>
      <c r="Y112" s="235" t="str">
        <f>IF(Y111="","",VLOOKUP(Y111,'参考様式１（勤務表_シフト記号表）'!$C$6:$L$47,10,FALSE))</f>
        <v/>
      </c>
      <c r="Z112" s="235" t="str">
        <f>IF(Z111="","",VLOOKUP(Z111,'参考様式１（勤務表_シフト記号表）'!$C$6:$L$47,10,FALSE))</f>
        <v/>
      </c>
      <c r="AA112" s="235" t="str">
        <f>IF(AA111="","",VLOOKUP(AA111,'参考様式１（勤務表_シフト記号表）'!$C$6:$L$47,10,FALSE))</f>
        <v/>
      </c>
      <c r="AB112" s="235" t="str">
        <f>IF(AB111="","",VLOOKUP(AB111,'参考様式１（勤務表_シフト記号表）'!$C$6:$L$47,10,FALSE))</f>
        <v/>
      </c>
      <c r="AC112" s="236" t="str">
        <f>IF(AC111="","",VLOOKUP(AC111,'参考様式１（勤務表_シフト記号表）'!$C$6:$L$47,10,FALSE))</f>
        <v/>
      </c>
      <c r="AD112" s="234" t="str">
        <f>IF(AD111="","",VLOOKUP(AD111,'参考様式１（勤務表_シフト記号表）'!$C$6:$L$47,10,FALSE))</f>
        <v/>
      </c>
      <c r="AE112" s="235" t="str">
        <f>IF(AE111="","",VLOOKUP(AE111,'参考様式１（勤務表_シフト記号表）'!$C$6:$L$47,10,FALSE))</f>
        <v/>
      </c>
      <c r="AF112" s="235" t="str">
        <f>IF(AF111="","",VLOOKUP(AF111,'参考様式１（勤務表_シフト記号表）'!$C$6:$L$47,10,FALSE))</f>
        <v/>
      </c>
      <c r="AG112" s="235" t="str">
        <f>IF(AG111="","",VLOOKUP(AG111,'参考様式１（勤務表_シフト記号表）'!$C$6:$L$47,10,FALSE))</f>
        <v/>
      </c>
      <c r="AH112" s="235" t="str">
        <f>IF(AH111="","",VLOOKUP(AH111,'参考様式１（勤務表_シフト記号表）'!$C$6:$L$47,10,FALSE))</f>
        <v/>
      </c>
      <c r="AI112" s="235" t="str">
        <f>IF(AI111="","",VLOOKUP(AI111,'参考様式１（勤務表_シフト記号表）'!$C$6:$L$47,10,FALSE))</f>
        <v/>
      </c>
      <c r="AJ112" s="236" t="str">
        <f>IF(AJ111="","",VLOOKUP(AJ111,'参考様式１（勤務表_シフト記号表）'!$C$6:$L$47,10,FALSE))</f>
        <v/>
      </c>
      <c r="AK112" s="234" t="str">
        <f>IF(AK111="","",VLOOKUP(AK111,'参考様式１（勤務表_シフト記号表）'!$C$6:$L$47,10,FALSE))</f>
        <v/>
      </c>
      <c r="AL112" s="235" t="str">
        <f>IF(AL111="","",VLOOKUP(AL111,'参考様式１（勤務表_シフト記号表）'!$C$6:$L$47,10,FALSE))</f>
        <v/>
      </c>
      <c r="AM112" s="235" t="str">
        <f>IF(AM111="","",VLOOKUP(AM111,'参考様式１（勤務表_シフト記号表）'!$C$6:$L$47,10,FALSE))</f>
        <v/>
      </c>
      <c r="AN112" s="235" t="str">
        <f>IF(AN111="","",VLOOKUP(AN111,'参考様式１（勤務表_シフト記号表）'!$C$6:$L$47,10,FALSE))</f>
        <v/>
      </c>
      <c r="AO112" s="235" t="str">
        <f>IF(AO111="","",VLOOKUP(AO111,'参考様式１（勤務表_シフト記号表）'!$C$6:$L$47,10,FALSE))</f>
        <v/>
      </c>
      <c r="AP112" s="235" t="str">
        <f>IF(AP111="","",VLOOKUP(AP111,'参考様式１（勤務表_シフト記号表）'!$C$6:$L$47,10,FALSE))</f>
        <v/>
      </c>
      <c r="AQ112" s="236" t="str">
        <f>IF(AQ111="","",VLOOKUP(AQ111,'参考様式１（勤務表_シフト記号表）'!$C$6:$L$47,10,FALSE))</f>
        <v/>
      </c>
      <c r="AR112" s="234" t="str">
        <f>IF(AR111="","",VLOOKUP(AR111,'参考様式１（勤務表_シフト記号表）'!$C$6:$L$47,10,FALSE))</f>
        <v/>
      </c>
      <c r="AS112" s="235" t="str">
        <f>IF(AS111="","",VLOOKUP(AS111,'参考様式１（勤務表_シフト記号表）'!$C$6:$L$47,10,FALSE))</f>
        <v/>
      </c>
      <c r="AT112" s="235" t="str">
        <f>IF(AT111="","",VLOOKUP(AT111,'参考様式１（勤務表_シフト記号表）'!$C$6:$L$47,10,FALSE))</f>
        <v/>
      </c>
      <c r="AU112" s="235" t="str">
        <f>IF(AU111="","",VLOOKUP(AU111,'参考様式１（勤務表_シフト記号表）'!$C$6:$L$47,10,FALSE))</f>
        <v/>
      </c>
      <c r="AV112" s="235" t="str">
        <f>IF(AV111="","",VLOOKUP(AV111,'参考様式１（勤務表_シフト記号表）'!$C$6:$L$47,10,FALSE))</f>
        <v/>
      </c>
      <c r="AW112" s="235" t="str">
        <f>IF(AW111="","",VLOOKUP(AW111,'参考様式１（勤務表_シフト記号表）'!$C$6:$L$47,10,FALSE))</f>
        <v/>
      </c>
      <c r="AX112" s="236" t="str">
        <f>IF(AX111="","",VLOOKUP(AX111,'参考様式１（勤務表_シフト記号表）'!$C$6:$L$47,10,FALSE))</f>
        <v/>
      </c>
      <c r="AY112" s="234" t="str">
        <f>IF(AY111="","",VLOOKUP(AY111,'参考様式１（勤務表_シフト記号表）'!$C$6:$L$47,10,FALSE))</f>
        <v/>
      </c>
      <c r="AZ112" s="235" t="str">
        <f>IF(AZ111="","",VLOOKUP(AZ111,'参考様式１（勤務表_シフト記号表）'!$C$6:$L$47,10,FALSE))</f>
        <v/>
      </c>
      <c r="BA112" s="235" t="str">
        <f>IF(BA111="","",VLOOKUP(BA111,'参考様式１（勤務表_シフト記号表）'!$C$6:$L$47,10,FALSE))</f>
        <v/>
      </c>
      <c r="BB112" s="1069">
        <f>IF($BE$3="４週",SUM(W112:AX112),IF($BE$3="暦月",SUM(W112:BA112),""))</f>
        <v>0</v>
      </c>
      <c r="BC112" s="1070"/>
      <c r="BD112" s="1071">
        <f>IF($BE$3="４週",BB112/4,IF($BE$3="暦月",(BB112/($BE$8/7)),""))</f>
        <v>0</v>
      </c>
      <c r="BE112" s="1070"/>
      <c r="BF112" s="1066"/>
      <c r="BG112" s="1067"/>
      <c r="BH112" s="1067"/>
      <c r="BI112" s="1067"/>
      <c r="BJ112" s="1068"/>
    </row>
    <row r="113" spans="2:62" ht="20.25" customHeight="1" x14ac:dyDescent="0.45">
      <c r="B113" s="982">
        <f>B111+1</f>
        <v>49</v>
      </c>
      <c r="C113" s="1043"/>
      <c r="D113" s="973"/>
      <c r="E113" s="229"/>
      <c r="F113" s="230"/>
      <c r="G113" s="229"/>
      <c r="H113" s="230"/>
      <c r="I113" s="1044"/>
      <c r="J113" s="1045"/>
      <c r="K113" s="971"/>
      <c r="L113" s="972"/>
      <c r="M113" s="972"/>
      <c r="N113" s="973"/>
      <c r="O113" s="977"/>
      <c r="P113" s="978"/>
      <c r="Q113" s="978"/>
      <c r="R113" s="978"/>
      <c r="S113" s="979"/>
      <c r="T113" s="249" t="s">
        <v>447</v>
      </c>
      <c r="V113" s="250"/>
      <c r="W113" s="242"/>
      <c r="X113" s="243"/>
      <c r="Y113" s="243"/>
      <c r="Z113" s="243"/>
      <c r="AA113" s="243"/>
      <c r="AB113" s="243"/>
      <c r="AC113" s="244"/>
      <c r="AD113" s="242"/>
      <c r="AE113" s="243"/>
      <c r="AF113" s="243"/>
      <c r="AG113" s="243"/>
      <c r="AH113" s="243"/>
      <c r="AI113" s="243"/>
      <c r="AJ113" s="244"/>
      <c r="AK113" s="242"/>
      <c r="AL113" s="243"/>
      <c r="AM113" s="243"/>
      <c r="AN113" s="243"/>
      <c r="AO113" s="243"/>
      <c r="AP113" s="243"/>
      <c r="AQ113" s="244"/>
      <c r="AR113" s="242"/>
      <c r="AS113" s="243"/>
      <c r="AT113" s="243"/>
      <c r="AU113" s="243"/>
      <c r="AV113" s="243"/>
      <c r="AW113" s="243"/>
      <c r="AX113" s="244"/>
      <c r="AY113" s="242"/>
      <c r="AZ113" s="243"/>
      <c r="BA113" s="245"/>
      <c r="BB113" s="980"/>
      <c r="BC113" s="981"/>
      <c r="BD113" s="1032"/>
      <c r="BE113" s="1033"/>
      <c r="BF113" s="1034"/>
      <c r="BG113" s="1035"/>
      <c r="BH113" s="1035"/>
      <c r="BI113" s="1035"/>
      <c r="BJ113" s="1036"/>
    </row>
    <row r="114" spans="2:62" ht="20.25" customHeight="1" x14ac:dyDescent="0.45">
      <c r="B114" s="983"/>
      <c r="C114" s="1072"/>
      <c r="D114" s="1073"/>
      <c r="E114" s="251"/>
      <c r="F114" s="252">
        <f>C113</f>
        <v>0</v>
      </c>
      <c r="G114" s="251"/>
      <c r="H114" s="252">
        <f>I113</f>
        <v>0</v>
      </c>
      <c r="I114" s="1074"/>
      <c r="J114" s="1075"/>
      <c r="K114" s="1076"/>
      <c r="L114" s="1077"/>
      <c r="M114" s="1077"/>
      <c r="N114" s="1073"/>
      <c r="O114" s="977"/>
      <c r="P114" s="978"/>
      <c r="Q114" s="978"/>
      <c r="R114" s="978"/>
      <c r="S114" s="979"/>
      <c r="T114" s="246" t="s">
        <v>448</v>
      </c>
      <c r="U114" s="247"/>
      <c r="V114" s="248"/>
      <c r="W114" s="234" t="str">
        <f>IF(W113="","",VLOOKUP(W113,'参考様式１（勤務表_シフト記号表）'!$C$6:$L$47,10,FALSE))</f>
        <v/>
      </c>
      <c r="X114" s="235" t="str">
        <f>IF(X113="","",VLOOKUP(X113,'参考様式１（勤務表_シフト記号表）'!$C$6:$L$47,10,FALSE))</f>
        <v/>
      </c>
      <c r="Y114" s="235" t="str">
        <f>IF(Y113="","",VLOOKUP(Y113,'参考様式１（勤務表_シフト記号表）'!$C$6:$L$47,10,FALSE))</f>
        <v/>
      </c>
      <c r="Z114" s="235" t="str">
        <f>IF(Z113="","",VLOOKUP(Z113,'参考様式１（勤務表_シフト記号表）'!$C$6:$L$47,10,FALSE))</f>
        <v/>
      </c>
      <c r="AA114" s="235" t="str">
        <f>IF(AA113="","",VLOOKUP(AA113,'参考様式１（勤務表_シフト記号表）'!$C$6:$L$47,10,FALSE))</f>
        <v/>
      </c>
      <c r="AB114" s="235" t="str">
        <f>IF(AB113="","",VLOOKUP(AB113,'参考様式１（勤務表_シフト記号表）'!$C$6:$L$47,10,FALSE))</f>
        <v/>
      </c>
      <c r="AC114" s="236" t="str">
        <f>IF(AC113="","",VLOOKUP(AC113,'参考様式１（勤務表_シフト記号表）'!$C$6:$L$47,10,FALSE))</f>
        <v/>
      </c>
      <c r="AD114" s="234" t="str">
        <f>IF(AD113="","",VLOOKUP(AD113,'参考様式１（勤務表_シフト記号表）'!$C$6:$L$47,10,FALSE))</f>
        <v/>
      </c>
      <c r="AE114" s="235" t="str">
        <f>IF(AE113="","",VLOOKUP(AE113,'参考様式１（勤務表_シフト記号表）'!$C$6:$L$47,10,FALSE))</f>
        <v/>
      </c>
      <c r="AF114" s="235" t="str">
        <f>IF(AF113="","",VLOOKUP(AF113,'参考様式１（勤務表_シフト記号表）'!$C$6:$L$47,10,FALSE))</f>
        <v/>
      </c>
      <c r="AG114" s="235" t="str">
        <f>IF(AG113="","",VLOOKUP(AG113,'参考様式１（勤務表_シフト記号表）'!$C$6:$L$47,10,FALSE))</f>
        <v/>
      </c>
      <c r="AH114" s="235" t="str">
        <f>IF(AH113="","",VLOOKUP(AH113,'参考様式１（勤務表_シフト記号表）'!$C$6:$L$47,10,FALSE))</f>
        <v/>
      </c>
      <c r="AI114" s="235" t="str">
        <f>IF(AI113="","",VLOOKUP(AI113,'参考様式１（勤務表_シフト記号表）'!$C$6:$L$47,10,FALSE))</f>
        <v/>
      </c>
      <c r="AJ114" s="236" t="str">
        <f>IF(AJ113="","",VLOOKUP(AJ113,'参考様式１（勤務表_シフト記号表）'!$C$6:$L$47,10,FALSE))</f>
        <v/>
      </c>
      <c r="AK114" s="234" t="str">
        <f>IF(AK113="","",VLOOKUP(AK113,'参考様式１（勤務表_シフト記号表）'!$C$6:$L$47,10,FALSE))</f>
        <v/>
      </c>
      <c r="AL114" s="235" t="str">
        <f>IF(AL113="","",VLOOKUP(AL113,'参考様式１（勤務表_シフト記号表）'!$C$6:$L$47,10,FALSE))</f>
        <v/>
      </c>
      <c r="AM114" s="235" t="str">
        <f>IF(AM113="","",VLOOKUP(AM113,'参考様式１（勤務表_シフト記号表）'!$C$6:$L$47,10,FALSE))</f>
        <v/>
      </c>
      <c r="AN114" s="235" t="str">
        <f>IF(AN113="","",VLOOKUP(AN113,'参考様式１（勤務表_シフト記号表）'!$C$6:$L$47,10,FALSE))</f>
        <v/>
      </c>
      <c r="AO114" s="235" t="str">
        <f>IF(AO113="","",VLOOKUP(AO113,'参考様式１（勤務表_シフト記号表）'!$C$6:$L$47,10,FALSE))</f>
        <v/>
      </c>
      <c r="AP114" s="235" t="str">
        <f>IF(AP113="","",VLOOKUP(AP113,'参考様式１（勤務表_シフト記号表）'!$C$6:$L$47,10,FALSE))</f>
        <v/>
      </c>
      <c r="AQ114" s="236" t="str">
        <f>IF(AQ113="","",VLOOKUP(AQ113,'参考様式１（勤務表_シフト記号表）'!$C$6:$L$47,10,FALSE))</f>
        <v/>
      </c>
      <c r="AR114" s="234" t="str">
        <f>IF(AR113="","",VLOOKUP(AR113,'参考様式１（勤務表_シフト記号表）'!$C$6:$L$47,10,FALSE))</f>
        <v/>
      </c>
      <c r="AS114" s="235" t="str">
        <f>IF(AS113="","",VLOOKUP(AS113,'参考様式１（勤務表_シフト記号表）'!$C$6:$L$47,10,FALSE))</f>
        <v/>
      </c>
      <c r="AT114" s="235" t="str">
        <f>IF(AT113="","",VLOOKUP(AT113,'参考様式１（勤務表_シフト記号表）'!$C$6:$L$47,10,FALSE))</f>
        <v/>
      </c>
      <c r="AU114" s="235" t="str">
        <f>IF(AU113="","",VLOOKUP(AU113,'参考様式１（勤務表_シフト記号表）'!$C$6:$L$47,10,FALSE))</f>
        <v/>
      </c>
      <c r="AV114" s="235" t="str">
        <f>IF(AV113="","",VLOOKUP(AV113,'参考様式１（勤務表_シフト記号表）'!$C$6:$L$47,10,FALSE))</f>
        <v/>
      </c>
      <c r="AW114" s="235" t="str">
        <f>IF(AW113="","",VLOOKUP(AW113,'参考様式１（勤務表_シフト記号表）'!$C$6:$L$47,10,FALSE))</f>
        <v/>
      </c>
      <c r="AX114" s="236" t="str">
        <f>IF(AX113="","",VLOOKUP(AX113,'参考様式１（勤務表_シフト記号表）'!$C$6:$L$47,10,FALSE))</f>
        <v/>
      </c>
      <c r="AY114" s="234" t="str">
        <f>IF(AY113="","",VLOOKUP(AY113,'参考様式１（勤務表_シフト記号表）'!$C$6:$L$47,10,FALSE))</f>
        <v/>
      </c>
      <c r="AZ114" s="235" t="str">
        <f>IF(AZ113="","",VLOOKUP(AZ113,'参考様式１（勤務表_シフト記号表）'!$C$6:$L$47,10,FALSE))</f>
        <v/>
      </c>
      <c r="BA114" s="235" t="str">
        <f>IF(BA113="","",VLOOKUP(BA113,'参考様式１（勤務表_シフト記号表）'!$C$6:$L$47,10,FALSE))</f>
        <v/>
      </c>
      <c r="BB114" s="1069">
        <f>IF($BE$3="４週",SUM(W114:AX114),IF($BE$3="暦月",SUM(W114:BA114),""))</f>
        <v>0</v>
      </c>
      <c r="BC114" s="1070"/>
      <c r="BD114" s="1071">
        <f>IF($BE$3="４週",BB114/4,IF($BE$3="暦月",(BB114/($BE$8/7)),""))</f>
        <v>0</v>
      </c>
      <c r="BE114" s="1070"/>
      <c r="BF114" s="1066"/>
      <c r="BG114" s="1067"/>
      <c r="BH114" s="1067"/>
      <c r="BI114" s="1067"/>
      <c r="BJ114" s="1068"/>
    </row>
    <row r="115" spans="2:62" ht="20.25" customHeight="1" x14ac:dyDescent="0.45">
      <c r="B115" s="982">
        <f>B113+1</f>
        <v>50</v>
      </c>
      <c r="C115" s="1043"/>
      <c r="D115" s="973"/>
      <c r="E115" s="229"/>
      <c r="F115" s="230"/>
      <c r="G115" s="229"/>
      <c r="H115" s="230"/>
      <c r="I115" s="1044"/>
      <c r="J115" s="1045"/>
      <c r="K115" s="971"/>
      <c r="L115" s="972"/>
      <c r="M115" s="972"/>
      <c r="N115" s="973"/>
      <c r="O115" s="977"/>
      <c r="P115" s="978"/>
      <c r="Q115" s="978"/>
      <c r="R115" s="978"/>
      <c r="S115" s="979"/>
      <c r="T115" s="249" t="s">
        <v>447</v>
      </c>
      <c r="V115" s="250"/>
      <c r="W115" s="242"/>
      <c r="X115" s="243"/>
      <c r="Y115" s="243"/>
      <c r="Z115" s="243"/>
      <c r="AA115" s="243"/>
      <c r="AB115" s="243"/>
      <c r="AC115" s="244"/>
      <c r="AD115" s="242"/>
      <c r="AE115" s="243"/>
      <c r="AF115" s="243"/>
      <c r="AG115" s="243"/>
      <c r="AH115" s="243"/>
      <c r="AI115" s="243"/>
      <c r="AJ115" s="244"/>
      <c r="AK115" s="242"/>
      <c r="AL115" s="243"/>
      <c r="AM115" s="243"/>
      <c r="AN115" s="243"/>
      <c r="AO115" s="243"/>
      <c r="AP115" s="243"/>
      <c r="AQ115" s="244"/>
      <c r="AR115" s="242"/>
      <c r="AS115" s="243"/>
      <c r="AT115" s="243"/>
      <c r="AU115" s="243"/>
      <c r="AV115" s="243"/>
      <c r="AW115" s="243"/>
      <c r="AX115" s="244"/>
      <c r="AY115" s="242"/>
      <c r="AZ115" s="243"/>
      <c r="BA115" s="245"/>
      <c r="BB115" s="980"/>
      <c r="BC115" s="981"/>
      <c r="BD115" s="1032"/>
      <c r="BE115" s="1033"/>
      <c r="BF115" s="1034"/>
      <c r="BG115" s="1035"/>
      <c r="BH115" s="1035"/>
      <c r="BI115" s="1035"/>
      <c r="BJ115" s="1036"/>
    </row>
    <row r="116" spans="2:62" ht="20.25" customHeight="1" x14ac:dyDescent="0.45">
      <c r="B116" s="983"/>
      <c r="C116" s="1072"/>
      <c r="D116" s="1073"/>
      <c r="E116" s="251"/>
      <c r="F116" s="252">
        <f>C115</f>
        <v>0</v>
      </c>
      <c r="G116" s="251"/>
      <c r="H116" s="252">
        <f>I115</f>
        <v>0</v>
      </c>
      <c r="I116" s="1074"/>
      <c r="J116" s="1075"/>
      <c r="K116" s="1076"/>
      <c r="L116" s="1077"/>
      <c r="M116" s="1077"/>
      <c r="N116" s="1073"/>
      <c r="O116" s="977"/>
      <c r="P116" s="978"/>
      <c r="Q116" s="978"/>
      <c r="R116" s="978"/>
      <c r="S116" s="979"/>
      <c r="T116" s="246" t="s">
        <v>448</v>
      </c>
      <c r="U116" s="247"/>
      <c r="V116" s="248"/>
      <c r="W116" s="234" t="str">
        <f>IF(W115="","",VLOOKUP(W115,'参考様式１（勤務表_シフト記号表）'!$C$6:$L$47,10,FALSE))</f>
        <v/>
      </c>
      <c r="X116" s="235" t="str">
        <f>IF(X115="","",VLOOKUP(X115,'参考様式１（勤務表_シフト記号表）'!$C$6:$L$47,10,FALSE))</f>
        <v/>
      </c>
      <c r="Y116" s="235" t="str">
        <f>IF(Y115="","",VLOOKUP(Y115,'参考様式１（勤務表_シフト記号表）'!$C$6:$L$47,10,FALSE))</f>
        <v/>
      </c>
      <c r="Z116" s="235" t="str">
        <f>IF(Z115="","",VLOOKUP(Z115,'参考様式１（勤務表_シフト記号表）'!$C$6:$L$47,10,FALSE))</f>
        <v/>
      </c>
      <c r="AA116" s="235" t="str">
        <f>IF(AA115="","",VLOOKUP(AA115,'参考様式１（勤務表_シフト記号表）'!$C$6:$L$47,10,FALSE))</f>
        <v/>
      </c>
      <c r="AB116" s="235" t="str">
        <f>IF(AB115="","",VLOOKUP(AB115,'参考様式１（勤務表_シフト記号表）'!$C$6:$L$47,10,FALSE))</f>
        <v/>
      </c>
      <c r="AC116" s="236" t="str">
        <f>IF(AC115="","",VLOOKUP(AC115,'参考様式１（勤務表_シフト記号表）'!$C$6:$L$47,10,FALSE))</f>
        <v/>
      </c>
      <c r="AD116" s="234" t="str">
        <f>IF(AD115="","",VLOOKUP(AD115,'参考様式１（勤務表_シフト記号表）'!$C$6:$L$47,10,FALSE))</f>
        <v/>
      </c>
      <c r="AE116" s="235" t="str">
        <f>IF(AE115="","",VLOOKUP(AE115,'参考様式１（勤務表_シフト記号表）'!$C$6:$L$47,10,FALSE))</f>
        <v/>
      </c>
      <c r="AF116" s="235" t="str">
        <f>IF(AF115="","",VLOOKUP(AF115,'参考様式１（勤務表_シフト記号表）'!$C$6:$L$47,10,FALSE))</f>
        <v/>
      </c>
      <c r="AG116" s="235" t="str">
        <f>IF(AG115="","",VLOOKUP(AG115,'参考様式１（勤務表_シフト記号表）'!$C$6:$L$47,10,FALSE))</f>
        <v/>
      </c>
      <c r="AH116" s="235" t="str">
        <f>IF(AH115="","",VLOOKUP(AH115,'参考様式１（勤務表_シフト記号表）'!$C$6:$L$47,10,FALSE))</f>
        <v/>
      </c>
      <c r="AI116" s="235" t="str">
        <f>IF(AI115="","",VLOOKUP(AI115,'参考様式１（勤務表_シフト記号表）'!$C$6:$L$47,10,FALSE))</f>
        <v/>
      </c>
      <c r="AJ116" s="236" t="str">
        <f>IF(AJ115="","",VLOOKUP(AJ115,'参考様式１（勤務表_シフト記号表）'!$C$6:$L$47,10,FALSE))</f>
        <v/>
      </c>
      <c r="AK116" s="234" t="str">
        <f>IF(AK115="","",VLOOKUP(AK115,'参考様式１（勤務表_シフト記号表）'!$C$6:$L$47,10,FALSE))</f>
        <v/>
      </c>
      <c r="AL116" s="235" t="str">
        <f>IF(AL115="","",VLOOKUP(AL115,'参考様式１（勤務表_シフト記号表）'!$C$6:$L$47,10,FALSE))</f>
        <v/>
      </c>
      <c r="AM116" s="235" t="str">
        <f>IF(AM115="","",VLOOKUP(AM115,'参考様式１（勤務表_シフト記号表）'!$C$6:$L$47,10,FALSE))</f>
        <v/>
      </c>
      <c r="AN116" s="235" t="str">
        <f>IF(AN115="","",VLOOKUP(AN115,'参考様式１（勤務表_シフト記号表）'!$C$6:$L$47,10,FALSE))</f>
        <v/>
      </c>
      <c r="AO116" s="235" t="str">
        <f>IF(AO115="","",VLOOKUP(AO115,'参考様式１（勤務表_シフト記号表）'!$C$6:$L$47,10,FALSE))</f>
        <v/>
      </c>
      <c r="AP116" s="235" t="str">
        <f>IF(AP115="","",VLOOKUP(AP115,'参考様式１（勤務表_シフト記号表）'!$C$6:$L$47,10,FALSE))</f>
        <v/>
      </c>
      <c r="AQ116" s="236" t="str">
        <f>IF(AQ115="","",VLOOKUP(AQ115,'参考様式１（勤務表_シフト記号表）'!$C$6:$L$47,10,FALSE))</f>
        <v/>
      </c>
      <c r="AR116" s="234" t="str">
        <f>IF(AR115="","",VLOOKUP(AR115,'参考様式１（勤務表_シフト記号表）'!$C$6:$L$47,10,FALSE))</f>
        <v/>
      </c>
      <c r="AS116" s="235" t="str">
        <f>IF(AS115="","",VLOOKUP(AS115,'参考様式１（勤務表_シフト記号表）'!$C$6:$L$47,10,FALSE))</f>
        <v/>
      </c>
      <c r="AT116" s="235" t="str">
        <f>IF(AT115="","",VLOOKUP(AT115,'参考様式１（勤務表_シフト記号表）'!$C$6:$L$47,10,FALSE))</f>
        <v/>
      </c>
      <c r="AU116" s="235" t="str">
        <f>IF(AU115="","",VLOOKUP(AU115,'参考様式１（勤務表_シフト記号表）'!$C$6:$L$47,10,FALSE))</f>
        <v/>
      </c>
      <c r="AV116" s="235" t="str">
        <f>IF(AV115="","",VLOOKUP(AV115,'参考様式１（勤務表_シフト記号表）'!$C$6:$L$47,10,FALSE))</f>
        <v/>
      </c>
      <c r="AW116" s="235" t="str">
        <f>IF(AW115="","",VLOOKUP(AW115,'参考様式１（勤務表_シフト記号表）'!$C$6:$L$47,10,FALSE))</f>
        <v/>
      </c>
      <c r="AX116" s="236" t="str">
        <f>IF(AX115="","",VLOOKUP(AX115,'参考様式１（勤務表_シフト記号表）'!$C$6:$L$47,10,FALSE))</f>
        <v/>
      </c>
      <c r="AY116" s="234" t="str">
        <f>IF(AY115="","",VLOOKUP(AY115,'参考様式１（勤務表_シフト記号表）'!$C$6:$L$47,10,FALSE))</f>
        <v/>
      </c>
      <c r="AZ116" s="235" t="str">
        <f>IF(AZ115="","",VLOOKUP(AZ115,'参考様式１（勤務表_シフト記号表）'!$C$6:$L$47,10,FALSE))</f>
        <v/>
      </c>
      <c r="BA116" s="235" t="str">
        <f>IF(BA115="","",VLOOKUP(BA115,'参考様式１（勤務表_シフト記号表）'!$C$6:$L$47,10,FALSE))</f>
        <v/>
      </c>
      <c r="BB116" s="1069">
        <f>IF($BE$3="４週",SUM(W116:AX116),IF($BE$3="暦月",SUM(W116:BA116),""))</f>
        <v>0</v>
      </c>
      <c r="BC116" s="1070"/>
      <c r="BD116" s="1071">
        <f>IF($BE$3="４週",BB116/4,IF($BE$3="暦月",(BB116/($BE$8/7)),""))</f>
        <v>0</v>
      </c>
      <c r="BE116" s="1070"/>
      <c r="BF116" s="1066"/>
      <c r="BG116" s="1067"/>
      <c r="BH116" s="1067"/>
      <c r="BI116" s="1067"/>
      <c r="BJ116" s="1068"/>
    </row>
    <row r="117" spans="2:62" ht="20.25" customHeight="1" x14ac:dyDescent="0.45">
      <c r="B117" s="982">
        <f>B115+1</f>
        <v>51</v>
      </c>
      <c r="C117" s="1043"/>
      <c r="D117" s="973"/>
      <c r="E117" s="229"/>
      <c r="F117" s="230"/>
      <c r="G117" s="229"/>
      <c r="H117" s="230"/>
      <c r="I117" s="1044"/>
      <c r="J117" s="1045"/>
      <c r="K117" s="971"/>
      <c r="L117" s="972"/>
      <c r="M117" s="972"/>
      <c r="N117" s="973"/>
      <c r="O117" s="977"/>
      <c r="P117" s="978"/>
      <c r="Q117" s="978"/>
      <c r="R117" s="978"/>
      <c r="S117" s="979"/>
      <c r="T117" s="249" t="s">
        <v>447</v>
      </c>
      <c r="V117" s="250"/>
      <c r="W117" s="242"/>
      <c r="X117" s="243"/>
      <c r="Y117" s="243"/>
      <c r="Z117" s="243"/>
      <c r="AA117" s="243"/>
      <c r="AB117" s="243"/>
      <c r="AC117" s="244"/>
      <c r="AD117" s="242"/>
      <c r="AE117" s="243"/>
      <c r="AF117" s="243"/>
      <c r="AG117" s="243"/>
      <c r="AH117" s="243"/>
      <c r="AI117" s="243"/>
      <c r="AJ117" s="244"/>
      <c r="AK117" s="242"/>
      <c r="AL117" s="243"/>
      <c r="AM117" s="243"/>
      <c r="AN117" s="243"/>
      <c r="AO117" s="243"/>
      <c r="AP117" s="243"/>
      <c r="AQ117" s="244"/>
      <c r="AR117" s="242"/>
      <c r="AS117" s="243"/>
      <c r="AT117" s="243"/>
      <c r="AU117" s="243"/>
      <c r="AV117" s="243"/>
      <c r="AW117" s="243"/>
      <c r="AX117" s="244"/>
      <c r="AY117" s="242"/>
      <c r="AZ117" s="243"/>
      <c r="BA117" s="245"/>
      <c r="BB117" s="980"/>
      <c r="BC117" s="981"/>
      <c r="BD117" s="1032"/>
      <c r="BE117" s="1033"/>
      <c r="BF117" s="1034"/>
      <c r="BG117" s="1035"/>
      <c r="BH117" s="1035"/>
      <c r="BI117" s="1035"/>
      <c r="BJ117" s="1036"/>
    </row>
    <row r="118" spans="2:62" ht="20.25" customHeight="1" x14ac:dyDescent="0.45">
      <c r="B118" s="983"/>
      <c r="C118" s="1072"/>
      <c r="D118" s="1073"/>
      <c r="E118" s="251"/>
      <c r="F118" s="252">
        <f>C117</f>
        <v>0</v>
      </c>
      <c r="G118" s="251"/>
      <c r="H118" s="252">
        <f>I117</f>
        <v>0</v>
      </c>
      <c r="I118" s="1074"/>
      <c r="J118" s="1075"/>
      <c r="K118" s="1076"/>
      <c r="L118" s="1077"/>
      <c r="M118" s="1077"/>
      <c r="N118" s="1073"/>
      <c r="O118" s="977"/>
      <c r="P118" s="978"/>
      <c r="Q118" s="978"/>
      <c r="R118" s="978"/>
      <c r="S118" s="979"/>
      <c r="T118" s="246" t="s">
        <v>448</v>
      </c>
      <c r="U118" s="247"/>
      <c r="V118" s="248"/>
      <c r="W118" s="234" t="str">
        <f>IF(W117="","",VLOOKUP(W117,'参考様式１（勤務表_シフト記号表）'!$C$6:$L$47,10,FALSE))</f>
        <v/>
      </c>
      <c r="X118" s="235" t="str">
        <f>IF(X117="","",VLOOKUP(X117,'参考様式１（勤務表_シフト記号表）'!$C$6:$L$47,10,FALSE))</f>
        <v/>
      </c>
      <c r="Y118" s="235" t="str">
        <f>IF(Y117="","",VLOOKUP(Y117,'参考様式１（勤務表_シフト記号表）'!$C$6:$L$47,10,FALSE))</f>
        <v/>
      </c>
      <c r="Z118" s="235" t="str">
        <f>IF(Z117="","",VLOOKUP(Z117,'参考様式１（勤務表_シフト記号表）'!$C$6:$L$47,10,FALSE))</f>
        <v/>
      </c>
      <c r="AA118" s="235" t="str">
        <f>IF(AA117="","",VLOOKUP(AA117,'参考様式１（勤務表_シフト記号表）'!$C$6:$L$47,10,FALSE))</f>
        <v/>
      </c>
      <c r="AB118" s="235" t="str">
        <f>IF(AB117="","",VLOOKUP(AB117,'参考様式１（勤務表_シフト記号表）'!$C$6:$L$47,10,FALSE))</f>
        <v/>
      </c>
      <c r="AC118" s="236" t="str">
        <f>IF(AC117="","",VLOOKUP(AC117,'参考様式１（勤務表_シフト記号表）'!$C$6:$L$47,10,FALSE))</f>
        <v/>
      </c>
      <c r="AD118" s="234" t="str">
        <f>IF(AD117="","",VLOOKUP(AD117,'参考様式１（勤務表_シフト記号表）'!$C$6:$L$47,10,FALSE))</f>
        <v/>
      </c>
      <c r="AE118" s="235" t="str">
        <f>IF(AE117="","",VLOOKUP(AE117,'参考様式１（勤務表_シフト記号表）'!$C$6:$L$47,10,FALSE))</f>
        <v/>
      </c>
      <c r="AF118" s="235" t="str">
        <f>IF(AF117="","",VLOOKUP(AF117,'参考様式１（勤務表_シフト記号表）'!$C$6:$L$47,10,FALSE))</f>
        <v/>
      </c>
      <c r="AG118" s="235" t="str">
        <f>IF(AG117="","",VLOOKUP(AG117,'参考様式１（勤務表_シフト記号表）'!$C$6:$L$47,10,FALSE))</f>
        <v/>
      </c>
      <c r="AH118" s="235" t="str">
        <f>IF(AH117="","",VLOOKUP(AH117,'参考様式１（勤務表_シフト記号表）'!$C$6:$L$47,10,FALSE))</f>
        <v/>
      </c>
      <c r="AI118" s="235" t="str">
        <f>IF(AI117="","",VLOOKUP(AI117,'参考様式１（勤務表_シフト記号表）'!$C$6:$L$47,10,FALSE))</f>
        <v/>
      </c>
      <c r="AJ118" s="236" t="str">
        <f>IF(AJ117="","",VLOOKUP(AJ117,'参考様式１（勤務表_シフト記号表）'!$C$6:$L$47,10,FALSE))</f>
        <v/>
      </c>
      <c r="AK118" s="234" t="str">
        <f>IF(AK117="","",VLOOKUP(AK117,'参考様式１（勤務表_シフト記号表）'!$C$6:$L$47,10,FALSE))</f>
        <v/>
      </c>
      <c r="AL118" s="235" t="str">
        <f>IF(AL117="","",VLOOKUP(AL117,'参考様式１（勤務表_シフト記号表）'!$C$6:$L$47,10,FALSE))</f>
        <v/>
      </c>
      <c r="AM118" s="235" t="str">
        <f>IF(AM117="","",VLOOKUP(AM117,'参考様式１（勤務表_シフト記号表）'!$C$6:$L$47,10,FALSE))</f>
        <v/>
      </c>
      <c r="AN118" s="235" t="str">
        <f>IF(AN117="","",VLOOKUP(AN117,'参考様式１（勤務表_シフト記号表）'!$C$6:$L$47,10,FALSE))</f>
        <v/>
      </c>
      <c r="AO118" s="235" t="str">
        <f>IF(AO117="","",VLOOKUP(AO117,'参考様式１（勤務表_シフト記号表）'!$C$6:$L$47,10,FALSE))</f>
        <v/>
      </c>
      <c r="AP118" s="235" t="str">
        <f>IF(AP117="","",VLOOKUP(AP117,'参考様式１（勤務表_シフト記号表）'!$C$6:$L$47,10,FALSE))</f>
        <v/>
      </c>
      <c r="AQ118" s="236" t="str">
        <f>IF(AQ117="","",VLOOKUP(AQ117,'参考様式１（勤務表_シフト記号表）'!$C$6:$L$47,10,FALSE))</f>
        <v/>
      </c>
      <c r="AR118" s="234" t="str">
        <f>IF(AR117="","",VLOOKUP(AR117,'参考様式１（勤務表_シフト記号表）'!$C$6:$L$47,10,FALSE))</f>
        <v/>
      </c>
      <c r="AS118" s="235" t="str">
        <f>IF(AS117="","",VLOOKUP(AS117,'参考様式１（勤務表_シフト記号表）'!$C$6:$L$47,10,FALSE))</f>
        <v/>
      </c>
      <c r="AT118" s="235" t="str">
        <f>IF(AT117="","",VLOOKUP(AT117,'参考様式１（勤務表_シフト記号表）'!$C$6:$L$47,10,FALSE))</f>
        <v/>
      </c>
      <c r="AU118" s="235" t="str">
        <f>IF(AU117="","",VLOOKUP(AU117,'参考様式１（勤務表_シフト記号表）'!$C$6:$L$47,10,FALSE))</f>
        <v/>
      </c>
      <c r="AV118" s="235" t="str">
        <f>IF(AV117="","",VLOOKUP(AV117,'参考様式１（勤務表_シフト記号表）'!$C$6:$L$47,10,FALSE))</f>
        <v/>
      </c>
      <c r="AW118" s="235" t="str">
        <f>IF(AW117="","",VLOOKUP(AW117,'参考様式１（勤務表_シフト記号表）'!$C$6:$L$47,10,FALSE))</f>
        <v/>
      </c>
      <c r="AX118" s="236" t="str">
        <f>IF(AX117="","",VLOOKUP(AX117,'参考様式１（勤務表_シフト記号表）'!$C$6:$L$47,10,FALSE))</f>
        <v/>
      </c>
      <c r="AY118" s="234" t="str">
        <f>IF(AY117="","",VLOOKUP(AY117,'参考様式１（勤務表_シフト記号表）'!$C$6:$L$47,10,FALSE))</f>
        <v/>
      </c>
      <c r="AZ118" s="235" t="str">
        <f>IF(AZ117="","",VLOOKUP(AZ117,'参考様式１（勤務表_シフト記号表）'!$C$6:$L$47,10,FALSE))</f>
        <v/>
      </c>
      <c r="BA118" s="235" t="str">
        <f>IF(BA117="","",VLOOKUP(BA117,'参考様式１（勤務表_シフト記号表）'!$C$6:$L$47,10,FALSE))</f>
        <v/>
      </c>
      <c r="BB118" s="1069">
        <f>IF($BE$3="４週",SUM(W118:AX118),IF($BE$3="暦月",SUM(W118:BA118),""))</f>
        <v>0</v>
      </c>
      <c r="BC118" s="1070"/>
      <c r="BD118" s="1071">
        <f>IF($BE$3="４週",BB118/4,IF($BE$3="暦月",(BB118/($BE$8/7)),""))</f>
        <v>0</v>
      </c>
      <c r="BE118" s="1070"/>
      <c r="BF118" s="1066"/>
      <c r="BG118" s="1067"/>
      <c r="BH118" s="1067"/>
      <c r="BI118" s="1067"/>
      <c r="BJ118" s="1068"/>
    </row>
    <row r="119" spans="2:62" ht="20.25" customHeight="1" x14ac:dyDescent="0.45">
      <c r="B119" s="982">
        <f>B117+1</f>
        <v>52</v>
      </c>
      <c r="C119" s="1043"/>
      <c r="D119" s="973"/>
      <c r="E119" s="229"/>
      <c r="F119" s="230"/>
      <c r="G119" s="229"/>
      <c r="H119" s="230"/>
      <c r="I119" s="1044"/>
      <c r="J119" s="1045"/>
      <c r="K119" s="971"/>
      <c r="L119" s="972"/>
      <c r="M119" s="972"/>
      <c r="N119" s="973"/>
      <c r="O119" s="977"/>
      <c r="P119" s="978"/>
      <c r="Q119" s="978"/>
      <c r="R119" s="978"/>
      <c r="S119" s="979"/>
      <c r="T119" s="249" t="s">
        <v>447</v>
      </c>
      <c r="V119" s="250"/>
      <c r="W119" s="242"/>
      <c r="X119" s="243"/>
      <c r="Y119" s="243"/>
      <c r="Z119" s="243"/>
      <c r="AA119" s="243"/>
      <c r="AB119" s="243"/>
      <c r="AC119" s="244"/>
      <c r="AD119" s="242"/>
      <c r="AE119" s="243"/>
      <c r="AF119" s="243"/>
      <c r="AG119" s="243"/>
      <c r="AH119" s="243"/>
      <c r="AI119" s="243"/>
      <c r="AJ119" s="244"/>
      <c r="AK119" s="242"/>
      <c r="AL119" s="243"/>
      <c r="AM119" s="243"/>
      <c r="AN119" s="243"/>
      <c r="AO119" s="243"/>
      <c r="AP119" s="243"/>
      <c r="AQ119" s="244"/>
      <c r="AR119" s="242"/>
      <c r="AS119" s="243"/>
      <c r="AT119" s="243"/>
      <c r="AU119" s="243"/>
      <c r="AV119" s="243"/>
      <c r="AW119" s="243"/>
      <c r="AX119" s="244"/>
      <c r="AY119" s="242"/>
      <c r="AZ119" s="243"/>
      <c r="BA119" s="245"/>
      <c r="BB119" s="980"/>
      <c r="BC119" s="981"/>
      <c r="BD119" s="1032"/>
      <c r="BE119" s="1033"/>
      <c r="BF119" s="1034"/>
      <c r="BG119" s="1035"/>
      <c r="BH119" s="1035"/>
      <c r="BI119" s="1035"/>
      <c r="BJ119" s="1036"/>
    </row>
    <row r="120" spans="2:62" ht="20.25" customHeight="1" x14ac:dyDescent="0.45">
      <c r="B120" s="983"/>
      <c r="C120" s="1072"/>
      <c r="D120" s="1073"/>
      <c r="E120" s="251"/>
      <c r="F120" s="252">
        <f>C119</f>
        <v>0</v>
      </c>
      <c r="G120" s="251"/>
      <c r="H120" s="252">
        <f>I119</f>
        <v>0</v>
      </c>
      <c r="I120" s="1074"/>
      <c r="J120" s="1075"/>
      <c r="K120" s="1076"/>
      <c r="L120" s="1077"/>
      <c r="M120" s="1077"/>
      <c r="N120" s="1073"/>
      <c r="O120" s="977"/>
      <c r="P120" s="978"/>
      <c r="Q120" s="978"/>
      <c r="R120" s="978"/>
      <c r="S120" s="979"/>
      <c r="T120" s="246" t="s">
        <v>448</v>
      </c>
      <c r="U120" s="247"/>
      <c r="V120" s="248"/>
      <c r="W120" s="234" t="str">
        <f>IF(W119="","",VLOOKUP(W119,'参考様式１（勤務表_シフト記号表）'!$C$6:$L$47,10,FALSE))</f>
        <v/>
      </c>
      <c r="X120" s="235" t="str">
        <f>IF(X119="","",VLOOKUP(X119,'参考様式１（勤務表_シフト記号表）'!$C$6:$L$47,10,FALSE))</f>
        <v/>
      </c>
      <c r="Y120" s="235" t="str">
        <f>IF(Y119="","",VLOOKUP(Y119,'参考様式１（勤務表_シフト記号表）'!$C$6:$L$47,10,FALSE))</f>
        <v/>
      </c>
      <c r="Z120" s="235" t="str">
        <f>IF(Z119="","",VLOOKUP(Z119,'参考様式１（勤務表_シフト記号表）'!$C$6:$L$47,10,FALSE))</f>
        <v/>
      </c>
      <c r="AA120" s="235" t="str">
        <f>IF(AA119="","",VLOOKUP(AA119,'参考様式１（勤務表_シフト記号表）'!$C$6:$L$47,10,FALSE))</f>
        <v/>
      </c>
      <c r="AB120" s="235" t="str">
        <f>IF(AB119="","",VLOOKUP(AB119,'参考様式１（勤務表_シフト記号表）'!$C$6:$L$47,10,FALSE))</f>
        <v/>
      </c>
      <c r="AC120" s="236" t="str">
        <f>IF(AC119="","",VLOOKUP(AC119,'参考様式１（勤務表_シフト記号表）'!$C$6:$L$47,10,FALSE))</f>
        <v/>
      </c>
      <c r="AD120" s="234" t="str">
        <f>IF(AD119="","",VLOOKUP(AD119,'参考様式１（勤務表_シフト記号表）'!$C$6:$L$47,10,FALSE))</f>
        <v/>
      </c>
      <c r="AE120" s="235" t="str">
        <f>IF(AE119="","",VLOOKUP(AE119,'参考様式１（勤務表_シフト記号表）'!$C$6:$L$47,10,FALSE))</f>
        <v/>
      </c>
      <c r="AF120" s="235" t="str">
        <f>IF(AF119="","",VLOOKUP(AF119,'参考様式１（勤務表_シフト記号表）'!$C$6:$L$47,10,FALSE))</f>
        <v/>
      </c>
      <c r="AG120" s="235" t="str">
        <f>IF(AG119="","",VLOOKUP(AG119,'参考様式１（勤務表_シフト記号表）'!$C$6:$L$47,10,FALSE))</f>
        <v/>
      </c>
      <c r="AH120" s="235" t="str">
        <f>IF(AH119="","",VLOOKUP(AH119,'参考様式１（勤務表_シフト記号表）'!$C$6:$L$47,10,FALSE))</f>
        <v/>
      </c>
      <c r="AI120" s="235" t="str">
        <f>IF(AI119="","",VLOOKUP(AI119,'参考様式１（勤務表_シフト記号表）'!$C$6:$L$47,10,FALSE))</f>
        <v/>
      </c>
      <c r="AJ120" s="236" t="str">
        <f>IF(AJ119="","",VLOOKUP(AJ119,'参考様式１（勤務表_シフト記号表）'!$C$6:$L$47,10,FALSE))</f>
        <v/>
      </c>
      <c r="AK120" s="234" t="str">
        <f>IF(AK119="","",VLOOKUP(AK119,'参考様式１（勤務表_シフト記号表）'!$C$6:$L$47,10,FALSE))</f>
        <v/>
      </c>
      <c r="AL120" s="235" t="str">
        <f>IF(AL119="","",VLOOKUP(AL119,'参考様式１（勤務表_シフト記号表）'!$C$6:$L$47,10,FALSE))</f>
        <v/>
      </c>
      <c r="AM120" s="235" t="str">
        <f>IF(AM119="","",VLOOKUP(AM119,'参考様式１（勤務表_シフト記号表）'!$C$6:$L$47,10,FALSE))</f>
        <v/>
      </c>
      <c r="AN120" s="235" t="str">
        <f>IF(AN119="","",VLOOKUP(AN119,'参考様式１（勤務表_シフト記号表）'!$C$6:$L$47,10,FALSE))</f>
        <v/>
      </c>
      <c r="AO120" s="235" t="str">
        <f>IF(AO119="","",VLOOKUP(AO119,'参考様式１（勤務表_シフト記号表）'!$C$6:$L$47,10,FALSE))</f>
        <v/>
      </c>
      <c r="AP120" s="235" t="str">
        <f>IF(AP119="","",VLOOKUP(AP119,'参考様式１（勤務表_シフト記号表）'!$C$6:$L$47,10,FALSE))</f>
        <v/>
      </c>
      <c r="AQ120" s="236" t="str">
        <f>IF(AQ119="","",VLOOKUP(AQ119,'参考様式１（勤務表_シフト記号表）'!$C$6:$L$47,10,FALSE))</f>
        <v/>
      </c>
      <c r="AR120" s="234" t="str">
        <f>IF(AR119="","",VLOOKUP(AR119,'参考様式１（勤務表_シフト記号表）'!$C$6:$L$47,10,FALSE))</f>
        <v/>
      </c>
      <c r="AS120" s="235" t="str">
        <f>IF(AS119="","",VLOOKUP(AS119,'参考様式１（勤務表_シフト記号表）'!$C$6:$L$47,10,FALSE))</f>
        <v/>
      </c>
      <c r="AT120" s="235" t="str">
        <f>IF(AT119="","",VLOOKUP(AT119,'参考様式１（勤務表_シフト記号表）'!$C$6:$L$47,10,FALSE))</f>
        <v/>
      </c>
      <c r="AU120" s="235" t="str">
        <f>IF(AU119="","",VLOOKUP(AU119,'参考様式１（勤務表_シフト記号表）'!$C$6:$L$47,10,FALSE))</f>
        <v/>
      </c>
      <c r="AV120" s="235" t="str">
        <f>IF(AV119="","",VLOOKUP(AV119,'参考様式１（勤務表_シフト記号表）'!$C$6:$L$47,10,FALSE))</f>
        <v/>
      </c>
      <c r="AW120" s="235" t="str">
        <f>IF(AW119="","",VLOOKUP(AW119,'参考様式１（勤務表_シフト記号表）'!$C$6:$L$47,10,FALSE))</f>
        <v/>
      </c>
      <c r="AX120" s="236" t="str">
        <f>IF(AX119="","",VLOOKUP(AX119,'参考様式１（勤務表_シフト記号表）'!$C$6:$L$47,10,FALSE))</f>
        <v/>
      </c>
      <c r="AY120" s="234" t="str">
        <f>IF(AY119="","",VLOOKUP(AY119,'参考様式１（勤務表_シフト記号表）'!$C$6:$L$47,10,FALSE))</f>
        <v/>
      </c>
      <c r="AZ120" s="235" t="str">
        <f>IF(AZ119="","",VLOOKUP(AZ119,'参考様式１（勤務表_シフト記号表）'!$C$6:$L$47,10,FALSE))</f>
        <v/>
      </c>
      <c r="BA120" s="235" t="str">
        <f>IF(BA119="","",VLOOKUP(BA119,'参考様式１（勤務表_シフト記号表）'!$C$6:$L$47,10,FALSE))</f>
        <v/>
      </c>
      <c r="BB120" s="1069">
        <f>IF($BE$3="４週",SUM(W120:AX120),IF($BE$3="暦月",SUM(W120:BA120),""))</f>
        <v>0</v>
      </c>
      <c r="BC120" s="1070"/>
      <c r="BD120" s="1071">
        <f>IF($BE$3="４週",BB120/4,IF($BE$3="暦月",(BB120/($BE$8/7)),""))</f>
        <v>0</v>
      </c>
      <c r="BE120" s="1070"/>
      <c r="BF120" s="1066"/>
      <c r="BG120" s="1067"/>
      <c r="BH120" s="1067"/>
      <c r="BI120" s="1067"/>
      <c r="BJ120" s="1068"/>
    </row>
    <row r="121" spans="2:62" ht="20.25" customHeight="1" x14ac:dyDescent="0.45">
      <c r="B121" s="982">
        <f>B119+1</f>
        <v>53</v>
      </c>
      <c r="C121" s="1043"/>
      <c r="D121" s="973"/>
      <c r="E121" s="229"/>
      <c r="F121" s="230"/>
      <c r="G121" s="229"/>
      <c r="H121" s="230"/>
      <c r="I121" s="1044"/>
      <c r="J121" s="1045"/>
      <c r="K121" s="971"/>
      <c r="L121" s="972"/>
      <c r="M121" s="972"/>
      <c r="N121" s="973"/>
      <c r="O121" s="977"/>
      <c r="P121" s="978"/>
      <c r="Q121" s="978"/>
      <c r="R121" s="978"/>
      <c r="S121" s="979"/>
      <c r="T121" s="249" t="s">
        <v>447</v>
      </c>
      <c r="V121" s="250"/>
      <c r="W121" s="242"/>
      <c r="X121" s="243"/>
      <c r="Y121" s="243"/>
      <c r="Z121" s="243"/>
      <c r="AA121" s="243"/>
      <c r="AB121" s="243"/>
      <c r="AC121" s="244"/>
      <c r="AD121" s="242"/>
      <c r="AE121" s="243"/>
      <c r="AF121" s="243"/>
      <c r="AG121" s="243"/>
      <c r="AH121" s="243"/>
      <c r="AI121" s="243"/>
      <c r="AJ121" s="244"/>
      <c r="AK121" s="242"/>
      <c r="AL121" s="243"/>
      <c r="AM121" s="243"/>
      <c r="AN121" s="243"/>
      <c r="AO121" s="243"/>
      <c r="AP121" s="243"/>
      <c r="AQ121" s="244"/>
      <c r="AR121" s="242"/>
      <c r="AS121" s="243"/>
      <c r="AT121" s="243"/>
      <c r="AU121" s="243"/>
      <c r="AV121" s="243"/>
      <c r="AW121" s="243"/>
      <c r="AX121" s="244"/>
      <c r="AY121" s="242"/>
      <c r="AZ121" s="243"/>
      <c r="BA121" s="245"/>
      <c r="BB121" s="980"/>
      <c r="BC121" s="981"/>
      <c r="BD121" s="1032"/>
      <c r="BE121" s="1033"/>
      <c r="BF121" s="1034"/>
      <c r="BG121" s="1035"/>
      <c r="BH121" s="1035"/>
      <c r="BI121" s="1035"/>
      <c r="BJ121" s="1036"/>
    </row>
    <row r="122" spans="2:62" ht="20.25" customHeight="1" x14ac:dyDescent="0.45">
      <c r="B122" s="983"/>
      <c r="C122" s="1072"/>
      <c r="D122" s="1073"/>
      <c r="E122" s="251"/>
      <c r="F122" s="252">
        <f>C121</f>
        <v>0</v>
      </c>
      <c r="G122" s="251"/>
      <c r="H122" s="252">
        <f>I121</f>
        <v>0</v>
      </c>
      <c r="I122" s="1074"/>
      <c r="J122" s="1075"/>
      <c r="K122" s="1076"/>
      <c r="L122" s="1077"/>
      <c r="M122" s="1077"/>
      <c r="N122" s="1073"/>
      <c r="O122" s="977"/>
      <c r="P122" s="978"/>
      <c r="Q122" s="978"/>
      <c r="R122" s="978"/>
      <c r="S122" s="979"/>
      <c r="T122" s="246" t="s">
        <v>448</v>
      </c>
      <c r="U122" s="247"/>
      <c r="V122" s="248"/>
      <c r="W122" s="234" t="str">
        <f>IF(W121="","",VLOOKUP(W121,'参考様式１（勤務表_シフト記号表）'!$C$6:$L$47,10,FALSE))</f>
        <v/>
      </c>
      <c r="X122" s="235" t="str">
        <f>IF(X121="","",VLOOKUP(X121,'参考様式１（勤務表_シフト記号表）'!$C$6:$L$47,10,FALSE))</f>
        <v/>
      </c>
      <c r="Y122" s="235" t="str">
        <f>IF(Y121="","",VLOOKUP(Y121,'参考様式１（勤務表_シフト記号表）'!$C$6:$L$47,10,FALSE))</f>
        <v/>
      </c>
      <c r="Z122" s="235" t="str">
        <f>IF(Z121="","",VLOOKUP(Z121,'参考様式１（勤務表_シフト記号表）'!$C$6:$L$47,10,FALSE))</f>
        <v/>
      </c>
      <c r="AA122" s="235" t="str">
        <f>IF(AA121="","",VLOOKUP(AA121,'参考様式１（勤務表_シフト記号表）'!$C$6:$L$47,10,FALSE))</f>
        <v/>
      </c>
      <c r="AB122" s="235" t="str">
        <f>IF(AB121="","",VLOOKUP(AB121,'参考様式１（勤務表_シフト記号表）'!$C$6:$L$47,10,FALSE))</f>
        <v/>
      </c>
      <c r="AC122" s="236" t="str">
        <f>IF(AC121="","",VLOOKUP(AC121,'参考様式１（勤務表_シフト記号表）'!$C$6:$L$47,10,FALSE))</f>
        <v/>
      </c>
      <c r="AD122" s="234" t="str">
        <f>IF(AD121="","",VLOOKUP(AD121,'参考様式１（勤務表_シフト記号表）'!$C$6:$L$47,10,FALSE))</f>
        <v/>
      </c>
      <c r="AE122" s="235" t="str">
        <f>IF(AE121="","",VLOOKUP(AE121,'参考様式１（勤務表_シフト記号表）'!$C$6:$L$47,10,FALSE))</f>
        <v/>
      </c>
      <c r="AF122" s="235" t="str">
        <f>IF(AF121="","",VLOOKUP(AF121,'参考様式１（勤務表_シフト記号表）'!$C$6:$L$47,10,FALSE))</f>
        <v/>
      </c>
      <c r="AG122" s="235" t="str">
        <f>IF(AG121="","",VLOOKUP(AG121,'参考様式１（勤務表_シフト記号表）'!$C$6:$L$47,10,FALSE))</f>
        <v/>
      </c>
      <c r="AH122" s="235" t="str">
        <f>IF(AH121="","",VLOOKUP(AH121,'参考様式１（勤務表_シフト記号表）'!$C$6:$L$47,10,FALSE))</f>
        <v/>
      </c>
      <c r="AI122" s="235" t="str">
        <f>IF(AI121="","",VLOOKUP(AI121,'参考様式１（勤務表_シフト記号表）'!$C$6:$L$47,10,FALSE))</f>
        <v/>
      </c>
      <c r="AJ122" s="236" t="str">
        <f>IF(AJ121="","",VLOOKUP(AJ121,'参考様式１（勤務表_シフト記号表）'!$C$6:$L$47,10,FALSE))</f>
        <v/>
      </c>
      <c r="AK122" s="234" t="str">
        <f>IF(AK121="","",VLOOKUP(AK121,'参考様式１（勤務表_シフト記号表）'!$C$6:$L$47,10,FALSE))</f>
        <v/>
      </c>
      <c r="AL122" s="235" t="str">
        <f>IF(AL121="","",VLOOKUP(AL121,'参考様式１（勤務表_シフト記号表）'!$C$6:$L$47,10,FALSE))</f>
        <v/>
      </c>
      <c r="AM122" s="235" t="str">
        <f>IF(AM121="","",VLOOKUP(AM121,'参考様式１（勤務表_シフト記号表）'!$C$6:$L$47,10,FALSE))</f>
        <v/>
      </c>
      <c r="AN122" s="235" t="str">
        <f>IF(AN121="","",VLOOKUP(AN121,'参考様式１（勤務表_シフト記号表）'!$C$6:$L$47,10,FALSE))</f>
        <v/>
      </c>
      <c r="AO122" s="235" t="str">
        <f>IF(AO121="","",VLOOKUP(AO121,'参考様式１（勤務表_シフト記号表）'!$C$6:$L$47,10,FALSE))</f>
        <v/>
      </c>
      <c r="AP122" s="235" t="str">
        <f>IF(AP121="","",VLOOKUP(AP121,'参考様式１（勤務表_シフト記号表）'!$C$6:$L$47,10,FALSE))</f>
        <v/>
      </c>
      <c r="AQ122" s="236" t="str">
        <f>IF(AQ121="","",VLOOKUP(AQ121,'参考様式１（勤務表_シフト記号表）'!$C$6:$L$47,10,FALSE))</f>
        <v/>
      </c>
      <c r="AR122" s="234" t="str">
        <f>IF(AR121="","",VLOOKUP(AR121,'参考様式１（勤務表_シフト記号表）'!$C$6:$L$47,10,FALSE))</f>
        <v/>
      </c>
      <c r="AS122" s="235" t="str">
        <f>IF(AS121="","",VLOOKUP(AS121,'参考様式１（勤務表_シフト記号表）'!$C$6:$L$47,10,FALSE))</f>
        <v/>
      </c>
      <c r="AT122" s="235" t="str">
        <f>IF(AT121="","",VLOOKUP(AT121,'参考様式１（勤務表_シフト記号表）'!$C$6:$L$47,10,FALSE))</f>
        <v/>
      </c>
      <c r="AU122" s="235" t="str">
        <f>IF(AU121="","",VLOOKUP(AU121,'参考様式１（勤務表_シフト記号表）'!$C$6:$L$47,10,FALSE))</f>
        <v/>
      </c>
      <c r="AV122" s="235" t="str">
        <f>IF(AV121="","",VLOOKUP(AV121,'参考様式１（勤務表_シフト記号表）'!$C$6:$L$47,10,FALSE))</f>
        <v/>
      </c>
      <c r="AW122" s="235" t="str">
        <f>IF(AW121="","",VLOOKUP(AW121,'参考様式１（勤務表_シフト記号表）'!$C$6:$L$47,10,FALSE))</f>
        <v/>
      </c>
      <c r="AX122" s="236" t="str">
        <f>IF(AX121="","",VLOOKUP(AX121,'参考様式１（勤務表_シフト記号表）'!$C$6:$L$47,10,FALSE))</f>
        <v/>
      </c>
      <c r="AY122" s="234" t="str">
        <f>IF(AY121="","",VLOOKUP(AY121,'参考様式１（勤務表_シフト記号表）'!$C$6:$L$47,10,FALSE))</f>
        <v/>
      </c>
      <c r="AZ122" s="235" t="str">
        <f>IF(AZ121="","",VLOOKUP(AZ121,'参考様式１（勤務表_シフト記号表）'!$C$6:$L$47,10,FALSE))</f>
        <v/>
      </c>
      <c r="BA122" s="235" t="str">
        <f>IF(BA121="","",VLOOKUP(BA121,'参考様式１（勤務表_シフト記号表）'!$C$6:$L$47,10,FALSE))</f>
        <v/>
      </c>
      <c r="BB122" s="1069">
        <f>IF($BE$3="４週",SUM(W122:AX122),IF($BE$3="暦月",SUM(W122:BA122),""))</f>
        <v>0</v>
      </c>
      <c r="BC122" s="1070"/>
      <c r="BD122" s="1071">
        <f>IF($BE$3="４週",BB122/4,IF($BE$3="暦月",(BB122/($BE$8/7)),""))</f>
        <v>0</v>
      </c>
      <c r="BE122" s="1070"/>
      <c r="BF122" s="1066"/>
      <c r="BG122" s="1067"/>
      <c r="BH122" s="1067"/>
      <c r="BI122" s="1067"/>
      <c r="BJ122" s="1068"/>
    </row>
    <row r="123" spans="2:62" ht="20.25" customHeight="1" x14ac:dyDescent="0.45">
      <c r="B123" s="982">
        <f>B121+1</f>
        <v>54</v>
      </c>
      <c r="C123" s="1043"/>
      <c r="D123" s="973"/>
      <c r="E123" s="229"/>
      <c r="F123" s="230"/>
      <c r="G123" s="229"/>
      <c r="H123" s="230"/>
      <c r="I123" s="1044"/>
      <c r="J123" s="1045"/>
      <c r="K123" s="971"/>
      <c r="L123" s="972"/>
      <c r="M123" s="972"/>
      <c r="N123" s="973"/>
      <c r="O123" s="977"/>
      <c r="P123" s="978"/>
      <c r="Q123" s="978"/>
      <c r="R123" s="978"/>
      <c r="S123" s="979"/>
      <c r="T123" s="249" t="s">
        <v>447</v>
      </c>
      <c r="V123" s="250"/>
      <c r="W123" s="242"/>
      <c r="X123" s="243"/>
      <c r="Y123" s="243"/>
      <c r="Z123" s="243"/>
      <c r="AA123" s="243"/>
      <c r="AB123" s="243"/>
      <c r="AC123" s="244"/>
      <c r="AD123" s="242"/>
      <c r="AE123" s="243"/>
      <c r="AF123" s="243"/>
      <c r="AG123" s="243"/>
      <c r="AH123" s="243"/>
      <c r="AI123" s="243"/>
      <c r="AJ123" s="244"/>
      <c r="AK123" s="242"/>
      <c r="AL123" s="243"/>
      <c r="AM123" s="243"/>
      <c r="AN123" s="243"/>
      <c r="AO123" s="243"/>
      <c r="AP123" s="243"/>
      <c r="AQ123" s="244"/>
      <c r="AR123" s="242"/>
      <c r="AS123" s="243"/>
      <c r="AT123" s="243"/>
      <c r="AU123" s="243"/>
      <c r="AV123" s="243"/>
      <c r="AW123" s="243"/>
      <c r="AX123" s="244"/>
      <c r="AY123" s="242"/>
      <c r="AZ123" s="243"/>
      <c r="BA123" s="245"/>
      <c r="BB123" s="980"/>
      <c r="BC123" s="981"/>
      <c r="BD123" s="1032"/>
      <c r="BE123" s="1033"/>
      <c r="BF123" s="1034"/>
      <c r="BG123" s="1035"/>
      <c r="BH123" s="1035"/>
      <c r="BI123" s="1035"/>
      <c r="BJ123" s="1036"/>
    </row>
    <row r="124" spans="2:62" ht="20.25" customHeight="1" x14ac:dyDescent="0.45">
      <c r="B124" s="983"/>
      <c r="C124" s="1072"/>
      <c r="D124" s="1073"/>
      <c r="E124" s="251"/>
      <c r="F124" s="252">
        <f>C123</f>
        <v>0</v>
      </c>
      <c r="G124" s="251"/>
      <c r="H124" s="252">
        <f>I123</f>
        <v>0</v>
      </c>
      <c r="I124" s="1074"/>
      <c r="J124" s="1075"/>
      <c r="K124" s="1076"/>
      <c r="L124" s="1077"/>
      <c r="M124" s="1077"/>
      <c r="N124" s="1073"/>
      <c r="O124" s="977"/>
      <c r="P124" s="978"/>
      <c r="Q124" s="978"/>
      <c r="R124" s="978"/>
      <c r="S124" s="979"/>
      <c r="T124" s="246" t="s">
        <v>448</v>
      </c>
      <c r="U124" s="247"/>
      <c r="V124" s="248"/>
      <c r="W124" s="234" t="str">
        <f>IF(W123="","",VLOOKUP(W123,'参考様式１（勤務表_シフト記号表）'!$C$6:$L$47,10,FALSE))</f>
        <v/>
      </c>
      <c r="X124" s="235" t="str">
        <f>IF(X123="","",VLOOKUP(X123,'参考様式１（勤務表_シフト記号表）'!$C$6:$L$47,10,FALSE))</f>
        <v/>
      </c>
      <c r="Y124" s="235" t="str">
        <f>IF(Y123="","",VLOOKUP(Y123,'参考様式１（勤務表_シフト記号表）'!$C$6:$L$47,10,FALSE))</f>
        <v/>
      </c>
      <c r="Z124" s="235" t="str">
        <f>IF(Z123="","",VLOOKUP(Z123,'参考様式１（勤務表_シフト記号表）'!$C$6:$L$47,10,FALSE))</f>
        <v/>
      </c>
      <c r="AA124" s="235" t="str">
        <f>IF(AA123="","",VLOOKUP(AA123,'参考様式１（勤務表_シフト記号表）'!$C$6:$L$47,10,FALSE))</f>
        <v/>
      </c>
      <c r="AB124" s="235" t="str">
        <f>IF(AB123="","",VLOOKUP(AB123,'参考様式１（勤務表_シフト記号表）'!$C$6:$L$47,10,FALSE))</f>
        <v/>
      </c>
      <c r="AC124" s="236" t="str">
        <f>IF(AC123="","",VLOOKUP(AC123,'参考様式１（勤務表_シフト記号表）'!$C$6:$L$47,10,FALSE))</f>
        <v/>
      </c>
      <c r="AD124" s="234" t="str">
        <f>IF(AD123="","",VLOOKUP(AD123,'参考様式１（勤務表_シフト記号表）'!$C$6:$L$47,10,FALSE))</f>
        <v/>
      </c>
      <c r="AE124" s="235" t="str">
        <f>IF(AE123="","",VLOOKUP(AE123,'参考様式１（勤務表_シフト記号表）'!$C$6:$L$47,10,FALSE))</f>
        <v/>
      </c>
      <c r="AF124" s="235" t="str">
        <f>IF(AF123="","",VLOOKUP(AF123,'参考様式１（勤務表_シフト記号表）'!$C$6:$L$47,10,FALSE))</f>
        <v/>
      </c>
      <c r="AG124" s="235" t="str">
        <f>IF(AG123="","",VLOOKUP(AG123,'参考様式１（勤務表_シフト記号表）'!$C$6:$L$47,10,FALSE))</f>
        <v/>
      </c>
      <c r="AH124" s="235" t="str">
        <f>IF(AH123="","",VLOOKUP(AH123,'参考様式１（勤務表_シフト記号表）'!$C$6:$L$47,10,FALSE))</f>
        <v/>
      </c>
      <c r="AI124" s="235" t="str">
        <f>IF(AI123="","",VLOOKUP(AI123,'参考様式１（勤務表_シフト記号表）'!$C$6:$L$47,10,FALSE))</f>
        <v/>
      </c>
      <c r="AJ124" s="236" t="str">
        <f>IF(AJ123="","",VLOOKUP(AJ123,'参考様式１（勤務表_シフト記号表）'!$C$6:$L$47,10,FALSE))</f>
        <v/>
      </c>
      <c r="AK124" s="234" t="str">
        <f>IF(AK123="","",VLOOKUP(AK123,'参考様式１（勤務表_シフト記号表）'!$C$6:$L$47,10,FALSE))</f>
        <v/>
      </c>
      <c r="AL124" s="235" t="str">
        <f>IF(AL123="","",VLOOKUP(AL123,'参考様式１（勤務表_シフト記号表）'!$C$6:$L$47,10,FALSE))</f>
        <v/>
      </c>
      <c r="AM124" s="235" t="str">
        <f>IF(AM123="","",VLOOKUP(AM123,'参考様式１（勤務表_シフト記号表）'!$C$6:$L$47,10,FALSE))</f>
        <v/>
      </c>
      <c r="AN124" s="235" t="str">
        <f>IF(AN123="","",VLOOKUP(AN123,'参考様式１（勤務表_シフト記号表）'!$C$6:$L$47,10,FALSE))</f>
        <v/>
      </c>
      <c r="AO124" s="235" t="str">
        <f>IF(AO123="","",VLOOKUP(AO123,'参考様式１（勤務表_シフト記号表）'!$C$6:$L$47,10,FALSE))</f>
        <v/>
      </c>
      <c r="AP124" s="235" t="str">
        <f>IF(AP123="","",VLOOKUP(AP123,'参考様式１（勤務表_シフト記号表）'!$C$6:$L$47,10,FALSE))</f>
        <v/>
      </c>
      <c r="AQ124" s="236" t="str">
        <f>IF(AQ123="","",VLOOKUP(AQ123,'参考様式１（勤務表_シフト記号表）'!$C$6:$L$47,10,FALSE))</f>
        <v/>
      </c>
      <c r="AR124" s="234" t="str">
        <f>IF(AR123="","",VLOOKUP(AR123,'参考様式１（勤務表_シフト記号表）'!$C$6:$L$47,10,FALSE))</f>
        <v/>
      </c>
      <c r="AS124" s="235" t="str">
        <f>IF(AS123="","",VLOOKUP(AS123,'参考様式１（勤務表_シフト記号表）'!$C$6:$L$47,10,FALSE))</f>
        <v/>
      </c>
      <c r="AT124" s="235" t="str">
        <f>IF(AT123="","",VLOOKUP(AT123,'参考様式１（勤務表_シフト記号表）'!$C$6:$L$47,10,FALSE))</f>
        <v/>
      </c>
      <c r="AU124" s="235" t="str">
        <f>IF(AU123="","",VLOOKUP(AU123,'参考様式１（勤務表_シフト記号表）'!$C$6:$L$47,10,FALSE))</f>
        <v/>
      </c>
      <c r="AV124" s="235" t="str">
        <f>IF(AV123="","",VLOOKUP(AV123,'参考様式１（勤務表_シフト記号表）'!$C$6:$L$47,10,FALSE))</f>
        <v/>
      </c>
      <c r="AW124" s="235" t="str">
        <f>IF(AW123="","",VLOOKUP(AW123,'参考様式１（勤務表_シフト記号表）'!$C$6:$L$47,10,FALSE))</f>
        <v/>
      </c>
      <c r="AX124" s="236" t="str">
        <f>IF(AX123="","",VLOOKUP(AX123,'参考様式１（勤務表_シフト記号表）'!$C$6:$L$47,10,FALSE))</f>
        <v/>
      </c>
      <c r="AY124" s="234" t="str">
        <f>IF(AY123="","",VLOOKUP(AY123,'参考様式１（勤務表_シフト記号表）'!$C$6:$L$47,10,FALSE))</f>
        <v/>
      </c>
      <c r="AZ124" s="235" t="str">
        <f>IF(AZ123="","",VLOOKUP(AZ123,'参考様式１（勤務表_シフト記号表）'!$C$6:$L$47,10,FALSE))</f>
        <v/>
      </c>
      <c r="BA124" s="235" t="str">
        <f>IF(BA123="","",VLOOKUP(BA123,'参考様式１（勤務表_シフト記号表）'!$C$6:$L$47,10,FALSE))</f>
        <v/>
      </c>
      <c r="BB124" s="1069">
        <f>IF($BE$3="４週",SUM(W124:AX124),IF($BE$3="暦月",SUM(W124:BA124),""))</f>
        <v>0</v>
      </c>
      <c r="BC124" s="1070"/>
      <c r="BD124" s="1071">
        <f>IF($BE$3="４週",BB124/4,IF($BE$3="暦月",(BB124/($BE$8/7)),""))</f>
        <v>0</v>
      </c>
      <c r="BE124" s="1070"/>
      <c r="BF124" s="1066"/>
      <c r="BG124" s="1067"/>
      <c r="BH124" s="1067"/>
      <c r="BI124" s="1067"/>
      <c r="BJ124" s="1068"/>
    </row>
    <row r="125" spans="2:62" ht="20.25" customHeight="1" x14ac:dyDescent="0.45">
      <c r="B125" s="982">
        <f>B123+1</f>
        <v>55</v>
      </c>
      <c r="C125" s="1043"/>
      <c r="D125" s="973"/>
      <c r="E125" s="229"/>
      <c r="F125" s="230"/>
      <c r="G125" s="229"/>
      <c r="H125" s="230"/>
      <c r="I125" s="1044"/>
      <c r="J125" s="1045"/>
      <c r="K125" s="971"/>
      <c r="L125" s="972"/>
      <c r="M125" s="972"/>
      <c r="N125" s="973"/>
      <c r="O125" s="977"/>
      <c r="P125" s="978"/>
      <c r="Q125" s="978"/>
      <c r="R125" s="978"/>
      <c r="S125" s="979"/>
      <c r="T125" s="249" t="s">
        <v>447</v>
      </c>
      <c r="V125" s="250"/>
      <c r="W125" s="242"/>
      <c r="X125" s="243"/>
      <c r="Y125" s="243"/>
      <c r="Z125" s="243"/>
      <c r="AA125" s="243"/>
      <c r="AB125" s="243"/>
      <c r="AC125" s="244"/>
      <c r="AD125" s="242"/>
      <c r="AE125" s="243"/>
      <c r="AF125" s="243"/>
      <c r="AG125" s="243"/>
      <c r="AH125" s="243"/>
      <c r="AI125" s="243"/>
      <c r="AJ125" s="244"/>
      <c r="AK125" s="242"/>
      <c r="AL125" s="243"/>
      <c r="AM125" s="243"/>
      <c r="AN125" s="243"/>
      <c r="AO125" s="243"/>
      <c r="AP125" s="243"/>
      <c r="AQ125" s="244"/>
      <c r="AR125" s="242"/>
      <c r="AS125" s="243"/>
      <c r="AT125" s="243"/>
      <c r="AU125" s="243"/>
      <c r="AV125" s="243"/>
      <c r="AW125" s="243"/>
      <c r="AX125" s="244"/>
      <c r="AY125" s="242"/>
      <c r="AZ125" s="243"/>
      <c r="BA125" s="245"/>
      <c r="BB125" s="980"/>
      <c r="BC125" s="981"/>
      <c r="BD125" s="1032"/>
      <c r="BE125" s="1033"/>
      <c r="BF125" s="1034"/>
      <c r="BG125" s="1035"/>
      <c r="BH125" s="1035"/>
      <c r="BI125" s="1035"/>
      <c r="BJ125" s="1036"/>
    </row>
    <row r="126" spans="2:62" ht="20.25" customHeight="1" x14ac:dyDescent="0.45">
      <c r="B126" s="983"/>
      <c r="C126" s="1072"/>
      <c r="D126" s="1073"/>
      <c r="E126" s="251"/>
      <c r="F126" s="252">
        <f>C125</f>
        <v>0</v>
      </c>
      <c r="G126" s="251"/>
      <c r="H126" s="252">
        <f>I125</f>
        <v>0</v>
      </c>
      <c r="I126" s="1074"/>
      <c r="J126" s="1075"/>
      <c r="K126" s="1076"/>
      <c r="L126" s="1077"/>
      <c r="M126" s="1077"/>
      <c r="N126" s="1073"/>
      <c r="O126" s="977"/>
      <c r="P126" s="978"/>
      <c r="Q126" s="978"/>
      <c r="R126" s="978"/>
      <c r="S126" s="979"/>
      <c r="T126" s="246" t="s">
        <v>448</v>
      </c>
      <c r="U126" s="247"/>
      <c r="V126" s="248"/>
      <c r="W126" s="234" t="str">
        <f>IF(W125="","",VLOOKUP(W125,'参考様式１（勤務表_シフト記号表）'!$C$6:$L$47,10,FALSE))</f>
        <v/>
      </c>
      <c r="X126" s="235" t="str">
        <f>IF(X125="","",VLOOKUP(X125,'参考様式１（勤務表_シフト記号表）'!$C$6:$L$47,10,FALSE))</f>
        <v/>
      </c>
      <c r="Y126" s="235" t="str">
        <f>IF(Y125="","",VLOOKUP(Y125,'参考様式１（勤務表_シフト記号表）'!$C$6:$L$47,10,FALSE))</f>
        <v/>
      </c>
      <c r="Z126" s="235" t="str">
        <f>IF(Z125="","",VLOOKUP(Z125,'参考様式１（勤務表_シフト記号表）'!$C$6:$L$47,10,FALSE))</f>
        <v/>
      </c>
      <c r="AA126" s="235" t="str">
        <f>IF(AA125="","",VLOOKUP(AA125,'参考様式１（勤務表_シフト記号表）'!$C$6:$L$47,10,FALSE))</f>
        <v/>
      </c>
      <c r="AB126" s="235" t="str">
        <f>IF(AB125="","",VLOOKUP(AB125,'参考様式１（勤務表_シフト記号表）'!$C$6:$L$47,10,FALSE))</f>
        <v/>
      </c>
      <c r="AC126" s="236" t="str">
        <f>IF(AC125="","",VLOOKUP(AC125,'参考様式１（勤務表_シフト記号表）'!$C$6:$L$47,10,FALSE))</f>
        <v/>
      </c>
      <c r="AD126" s="234" t="str">
        <f>IF(AD125="","",VLOOKUP(AD125,'参考様式１（勤務表_シフト記号表）'!$C$6:$L$47,10,FALSE))</f>
        <v/>
      </c>
      <c r="AE126" s="235" t="str">
        <f>IF(AE125="","",VLOOKUP(AE125,'参考様式１（勤務表_シフト記号表）'!$C$6:$L$47,10,FALSE))</f>
        <v/>
      </c>
      <c r="AF126" s="235" t="str">
        <f>IF(AF125="","",VLOOKUP(AF125,'参考様式１（勤務表_シフト記号表）'!$C$6:$L$47,10,FALSE))</f>
        <v/>
      </c>
      <c r="AG126" s="235" t="str">
        <f>IF(AG125="","",VLOOKUP(AG125,'参考様式１（勤務表_シフト記号表）'!$C$6:$L$47,10,FALSE))</f>
        <v/>
      </c>
      <c r="AH126" s="235" t="str">
        <f>IF(AH125="","",VLOOKUP(AH125,'参考様式１（勤務表_シフト記号表）'!$C$6:$L$47,10,FALSE))</f>
        <v/>
      </c>
      <c r="AI126" s="235" t="str">
        <f>IF(AI125="","",VLOOKUP(AI125,'参考様式１（勤務表_シフト記号表）'!$C$6:$L$47,10,FALSE))</f>
        <v/>
      </c>
      <c r="AJ126" s="236" t="str">
        <f>IF(AJ125="","",VLOOKUP(AJ125,'参考様式１（勤務表_シフト記号表）'!$C$6:$L$47,10,FALSE))</f>
        <v/>
      </c>
      <c r="AK126" s="234" t="str">
        <f>IF(AK125="","",VLOOKUP(AK125,'参考様式１（勤務表_シフト記号表）'!$C$6:$L$47,10,FALSE))</f>
        <v/>
      </c>
      <c r="AL126" s="235" t="str">
        <f>IF(AL125="","",VLOOKUP(AL125,'参考様式１（勤務表_シフト記号表）'!$C$6:$L$47,10,FALSE))</f>
        <v/>
      </c>
      <c r="AM126" s="235" t="str">
        <f>IF(AM125="","",VLOOKUP(AM125,'参考様式１（勤務表_シフト記号表）'!$C$6:$L$47,10,FALSE))</f>
        <v/>
      </c>
      <c r="AN126" s="235" t="str">
        <f>IF(AN125="","",VLOOKUP(AN125,'参考様式１（勤務表_シフト記号表）'!$C$6:$L$47,10,FALSE))</f>
        <v/>
      </c>
      <c r="AO126" s="235" t="str">
        <f>IF(AO125="","",VLOOKUP(AO125,'参考様式１（勤務表_シフト記号表）'!$C$6:$L$47,10,FALSE))</f>
        <v/>
      </c>
      <c r="AP126" s="235" t="str">
        <f>IF(AP125="","",VLOOKUP(AP125,'参考様式１（勤務表_シフト記号表）'!$C$6:$L$47,10,FALSE))</f>
        <v/>
      </c>
      <c r="AQ126" s="236" t="str">
        <f>IF(AQ125="","",VLOOKUP(AQ125,'参考様式１（勤務表_シフト記号表）'!$C$6:$L$47,10,FALSE))</f>
        <v/>
      </c>
      <c r="AR126" s="234" t="str">
        <f>IF(AR125="","",VLOOKUP(AR125,'参考様式１（勤務表_シフト記号表）'!$C$6:$L$47,10,FALSE))</f>
        <v/>
      </c>
      <c r="AS126" s="235" t="str">
        <f>IF(AS125="","",VLOOKUP(AS125,'参考様式１（勤務表_シフト記号表）'!$C$6:$L$47,10,FALSE))</f>
        <v/>
      </c>
      <c r="AT126" s="235" t="str">
        <f>IF(AT125="","",VLOOKUP(AT125,'参考様式１（勤務表_シフト記号表）'!$C$6:$L$47,10,FALSE))</f>
        <v/>
      </c>
      <c r="AU126" s="235" t="str">
        <f>IF(AU125="","",VLOOKUP(AU125,'参考様式１（勤務表_シフト記号表）'!$C$6:$L$47,10,FALSE))</f>
        <v/>
      </c>
      <c r="AV126" s="235" t="str">
        <f>IF(AV125="","",VLOOKUP(AV125,'参考様式１（勤務表_シフト記号表）'!$C$6:$L$47,10,FALSE))</f>
        <v/>
      </c>
      <c r="AW126" s="235" t="str">
        <f>IF(AW125="","",VLOOKUP(AW125,'参考様式１（勤務表_シフト記号表）'!$C$6:$L$47,10,FALSE))</f>
        <v/>
      </c>
      <c r="AX126" s="236" t="str">
        <f>IF(AX125="","",VLOOKUP(AX125,'参考様式１（勤務表_シフト記号表）'!$C$6:$L$47,10,FALSE))</f>
        <v/>
      </c>
      <c r="AY126" s="234" t="str">
        <f>IF(AY125="","",VLOOKUP(AY125,'参考様式１（勤務表_シフト記号表）'!$C$6:$L$47,10,FALSE))</f>
        <v/>
      </c>
      <c r="AZ126" s="235" t="str">
        <f>IF(AZ125="","",VLOOKUP(AZ125,'参考様式１（勤務表_シフト記号表）'!$C$6:$L$47,10,FALSE))</f>
        <v/>
      </c>
      <c r="BA126" s="235" t="str">
        <f>IF(BA125="","",VLOOKUP(BA125,'参考様式１（勤務表_シフト記号表）'!$C$6:$L$47,10,FALSE))</f>
        <v/>
      </c>
      <c r="BB126" s="1069">
        <f>IF($BE$3="４週",SUM(W126:AX126),IF($BE$3="暦月",SUM(W126:BA126),""))</f>
        <v>0</v>
      </c>
      <c r="BC126" s="1070"/>
      <c r="BD126" s="1071">
        <f>IF($BE$3="４週",BB126/4,IF($BE$3="暦月",(BB126/($BE$8/7)),""))</f>
        <v>0</v>
      </c>
      <c r="BE126" s="1070"/>
      <c r="BF126" s="1066"/>
      <c r="BG126" s="1067"/>
      <c r="BH126" s="1067"/>
      <c r="BI126" s="1067"/>
      <c r="BJ126" s="1068"/>
    </row>
    <row r="127" spans="2:62" ht="20.25" customHeight="1" x14ac:dyDescent="0.45">
      <c r="B127" s="982">
        <f>B125+1</f>
        <v>56</v>
      </c>
      <c r="C127" s="1043"/>
      <c r="D127" s="973"/>
      <c r="E127" s="229"/>
      <c r="F127" s="230"/>
      <c r="G127" s="229"/>
      <c r="H127" s="230"/>
      <c r="I127" s="1044"/>
      <c r="J127" s="1045"/>
      <c r="K127" s="971"/>
      <c r="L127" s="972"/>
      <c r="M127" s="972"/>
      <c r="N127" s="973"/>
      <c r="O127" s="977"/>
      <c r="P127" s="978"/>
      <c r="Q127" s="978"/>
      <c r="R127" s="978"/>
      <c r="S127" s="979"/>
      <c r="T127" s="249" t="s">
        <v>447</v>
      </c>
      <c r="V127" s="250"/>
      <c r="W127" s="242"/>
      <c r="X127" s="243"/>
      <c r="Y127" s="243"/>
      <c r="Z127" s="243"/>
      <c r="AA127" s="243"/>
      <c r="AB127" s="243"/>
      <c r="AC127" s="244"/>
      <c r="AD127" s="242"/>
      <c r="AE127" s="243"/>
      <c r="AF127" s="243"/>
      <c r="AG127" s="243"/>
      <c r="AH127" s="243"/>
      <c r="AI127" s="243"/>
      <c r="AJ127" s="244"/>
      <c r="AK127" s="242"/>
      <c r="AL127" s="243"/>
      <c r="AM127" s="243"/>
      <c r="AN127" s="243"/>
      <c r="AO127" s="243"/>
      <c r="AP127" s="243"/>
      <c r="AQ127" s="244"/>
      <c r="AR127" s="242"/>
      <c r="AS127" s="243"/>
      <c r="AT127" s="243"/>
      <c r="AU127" s="243"/>
      <c r="AV127" s="243"/>
      <c r="AW127" s="243"/>
      <c r="AX127" s="244"/>
      <c r="AY127" s="242"/>
      <c r="AZ127" s="243"/>
      <c r="BA127" s="245"/>
      <c r="BB127" s="980"/>
      <c r="BC127" s="981"/>
      <c r="BD127" s="1032"/>
      <c r="BE127" s="1033"/>
      <c r="BF127" s="1034"/>
      <c r="BG127" s="1035"/>
      <c r="BH127" s="1035"/>
      <c r="BI127" s="1035"/>
      <c r="BJ127" s="1036"/>
    </row>
    <row r="128" spans="2:62" ht="20.25" customHeight="1" x14ac:dyDescent="0.45">
      <c r="B128" s="983"/>
      <c r="C128" s="1072"/>
      <c r="D128" s="1073"/>
      <c r="E128" s="251"/>
      <c r="F128" s="252">
        <f>C127</f>
        <v>0</v>
      </c>
      <c r="G128" s="251"/>
      <c r="H128" s="252">
        <f>I127</f>
        <v>0</v>
      </c>
      <c r="I128" s="1074"/>
      <c r="J128" s="1075"/>
      <c r="K128" s="1076"/>
      <c r="L128" s="1077"/>
      <c r="M128" s="1077"/>
      <c r="N128" s="1073"/>
      <c r="O128" s="977"/>
      <c r="P128" s="978"/>
      <c r="Q128" s="978"/>
      <c r="R128" s="978"/>
      <c r="S128" s="979"/>
      <c r="T128" s="246" t="s">
        <v>448</v>
      </c>
      <c r="U128" s="247"/>
      <c r="V128" s="248"/>
      <c r="W128" s="234" t="str">
        <f>IF(W127="","",VLOOKUP(W127,'参考様式１（勤務表_シフト記号表）'!$C$6:$L$47,10,FALSE))</f>
        <v/>
      </c>
      <c r="X128" s="235" t="str">
        <f>IF(X127="","",VLOOKUP(X127,'参考様式１（勤務表_シフト記号表）'!$C$6:$L$47,10,FALSE))</f>
        <v/>
      </c>
      <c r="Y128" s="235" t="str">
        <f>IF(Y127="","",VLOOKUP(Y127,'参考様式１（勤務表_シフト記号表）'!$C$6:$L$47,10,FALSE))</f>
        <v/>
      </c>
      <c r="Z128" s="235" t="str">
        <f>IF(Z127="","",VLOOKUP(Z127,'参考様式１（勤務表_シフト記号表）'!$C$6:$L$47,10,FALSE))</f>
        <v/>
      </c>
      <c r="AA128" s="235" t="str">
        <f>IF(AA127="","",VLOOKUP(AA127,'参考様式１（勤務表_シフト記号表）'!$C$6:$L$47,10,FALSE))</f>
        <v/>
      </c>
      <c r="AB128" s="235" t="str">
        <f>IF(AB127="","",VLOOKUP(AB127,'参考様式１（勤務表_シフト記号表）'!$C$6:$L$47,10,FALSE))</f>
        <v/>
      </c>
      <c r="AC128" s="236" t="str">
        <f>IF(AC127="","",VLOOKUP(AC127,'参考様式１（勤務表_シフト記号表）'!$C$6:$L$47,10,FALSE))</f>
        <v/>
      </c>
      <c r="AD128" s="234" t="str">
        <f>IF(AD127="","",VLOOKUP(AD127,'参考様式１（勤務表_シフト記号表）'!$C$6:$L$47,10,FALSE))</f>
        <v/>
      </c>
      <c r="AE128" s="235" t="str">
        <f>IF(AE127="","",VLOOKUP(AE127,'参考様式１（勤務表_シフト記号表）'!$C$6:$L$47,10,FALSE))</f>
        <v/>
      </c>
      <c r="AF128" s="235" t="str">
        <f>IF(AF127="","",VLOOKUP(AF127,'参考様式１（勤務表_シフト記号表）'!$C$6:$L$47,10,FALSE))</f>
        <v/>
      </c>
      <c r="AG128" s="235" t="str">
        <f>IF(AG127="","",VLOOKUP(AG127,'参考様式１（勤務表_シフト記号表）'!$C$6:$L$47,10,FALSE))</f>
        <v/>
      </c>
      <c r="AH128" s="235" t="str">
        <f>IF(AH127="","",VLOOKUP(AH127,'参考様式１（勤務表_シフト記号表）'!$C$6:$L$47,10,FALSE))</f>
        <v/>
      </c>
      <c r="AI128" s="235" t="str">
        <f>IF(AI127="","",VLOOKUP(AI127,'参考様式１（勤務表_シフト記号表）'!$C$6:$L$47,10,FALSE))</f>
        <v/>
      </c>
      <c r="AJ128" s="236" t="str">
        <f>IF(AJ127="","",VLOOKUP(AJ127,'参考様式１（勤務表_シフト記号表）'!$C$6:$L$47,10,FALSE))</f>
        <v/>
      </c>
      <c r="AK128" s="234" t="str">
        <f>IF(AK127="","",VLOOKUP(AK127,'参考様式１（勤務表_シフト記号表）'!$C$6:$L$47,10,FALSE))</f>
        <v/>
      </c>
      <c r="AL128" s="235" t="str">
        <f>IF(AL127="","",VLOOKUP(AL127,'参考様式１（勤務表_シフト記号表）'!$C$6:$L$47,10,FALSE))</f>
        <v/>
      </c>
      <c r="AM128" s="235" t="str">
        <f>IF(AM127="","",VLOOKUP(AM127,'参考様式１（勤務表_シフト記号表）'!$C$6:$L$47,10,FALSE))</f>
        <v/>
      </c>
      <c r="AN128" s="235" t="str">
        <f>IF(AN127="","",VLOOKUP(AN127,'参考様式１（勤務表_シフト記号表）'!$C$6:$L$47,10,FALSE))</f>
        <v/>
      </c>
      <c r="AO128" s="235" t="str">
        <f>IF(AO127="","",VLOOKUP(AO127,'参考様式１（勤務表_シフト記号表）'!$C$6:$L$47,10,FALSE))</f>
        <v/>
      </c>
      <c r="AP128" s="235" t="str">
        <f>IF(AP127="","",VLOOKUP(AP127,'参考様式１（勤務表_シフト記号表）'!$C$6:$L$47,10,FALSE))</f>
        <v/>
      </c>
      <c r="AQ128" s="236" t="str">
        <f>IF(AQ127="","",VLOOKUP(AQ127,'参考様式１（勤務表_シフト記号表）'!$C$6:$L$47,10,FALSE))</f>
        <v/>
      </c>
      <c r="AR128" s="234" t="str">
        <f>IF(AR127="","",VLOOKUP(AR127,'参考様式１（勤務表_シフト記号表）'!$C$6:$L$47,10,FALSE))</f>
        <v/>
      </c>
      <c r="AS128" s="235" t="str">
        <f>IF(AS127="","",VLOOKUP(AS127,'参考様式１（勤務表_シフト記号表）'!$C$6:$L$47,10,FALSE))</f>
        <v/>
      </c>
      <c r="AT128" s="235" t="str">
        <f>IF(AT127="","",VLOOKUP(AT127,'参考様式１（勤務表_シフト記号表）'!$C$6:$L$47,10,FALSE))</f>
        <v/>
      </c>
      <c r="AU128" s="235" t="str">
        <f>IF(AU127="","",VLOOKUP(AU127,'参考様式１（勤務表_シフト記号表）'!$C$6:$L$47,10,FALSE))</f>
        <v/>
      </c>
      <c r="AV128" s="235" t="str">
        <f>IF(AV127="","",VLOOKUP(AV127,'参考様式１（勤務表_シフト記号表）'!$C$6:$L$47,10,FALSE))</f>
        <v/>
      </c>
      <c r="AW128" s="235" t="str">
        <f>IF(AW127="","",VLOOKUP(AW127,'参考様式１（勤務表_シフト記号表）'!$C$6:$L$47,10,FALSE))</f>
        <v/>
      </c>
      <c r="AX128" s="236" t="str">
        <f>IF(AX127="","",VLOOKUP(AX127,'参考様式１（勤務表_シフト記号表）'!$C$6:$L$47,10,FALSE))</f>
        <v/>
      </c>
      <c r="AY128" s="234" t="str">
        <f>IF(AY127="","",VLOOKUP(AY127,'参考様式１（勤務表_シフト記号表）'!$C$6:$L$47,10,FALSE))</f>
        <v/>
      </c>
      <c r="AZ128" s="235" t="str">
        <f>IF(AZ127="","",VLOOKUP(AZ127,'参考様式１（勤務表_シフト記号表）'!$C$6:$L$47,10,FALSE))</f>
        <v/>
      </c>
      <c r="BA128" s="235" t="str">
        <f>IF(BA127="","",VLOOKUP(BA127,'参考様式１（勤務表_シフト記号表）'!$C$6:$L$47,10,FALSE))</f>
        <v/>
      </c>
      <c r="BB128" s="1069">
        <f>IF($BE$3="４週",SUM(W128:AX128),IF($BE$3="暦月",SUM(W128:BA128),""))</f>
        <v>0</v>
      </c>
      <c r="BC128" s="1070"/>
      <c r="BD128" s="1071">
        <f>IF($BE$3="４週",BB128/4,IF($BE$3="暦月",(BB128/($BE$8/7)),""))</f>
        <v>0</v>
      </c>
      <c r="BE128" s="1070"/>
      <c r="BF128" s="1066"/>
      <c r="BG128" s="1067"/>
      <c r="BH128" s="1067"/>
      <c r="BI128" s="1067"/>
      <c r="BJ128" s="1068"/>
    </row>
    <row r="129" spans="2:62" ht="20.25" customHeight="1" x14ac:dyDescent="0.45">
      <c r="B129" s="982">
        <f>B127+1</f>
        <v>57</v>
      </c>
      <c r="C129" s="1043"/>
      <c r="D129" s="973"/>
      <c r="E129" s="229"/>
      <c r="F129" s="230"/>
      <c r="G129" s="229"/>
      <c r="H129" s="230"/>
      <c r="I129" s="1044"/>
      <c r="J129" s="1045"/>
      <c r="K129" s="971"/>
      <c r="L129" s="972"/>
      <c r="M129" s="972"/>
      <c r="N129" s="973"/>
      <c r="O129" s="977"/>
      <c r="P129" s="978"/>
      <c r="Q129" s="978"/>
      <c r="R129" s="978"/>
      <c r="S129" s="979"/>
      <c r="T129" s="249" t="s">
        <v>447</v>
      </c>
      <c r="V129" s="250"/>
      <c r="W129" s="242"/>
      <c r="X129" s="243"/>
      <c r="Y129" s="243"/>
      <c r="Z129" s="243"/>
      <c r="AA129" s="243"/>
      <c r="AB129" s="243"/>
      <c r="AC129" s="244"/>
      <c r="AD129" s="242"/>
      <c r="AE129" s="243"/>
      <c r="AF129" s="243"/>
      <c r="AG129" s="243"/>
      <c r="AH129" s="243"/>
      <c r="AI129" s="243"/>
      <c r="AJ129" s="244"/>
      <c r="AK129" s="242"/>
      <c r="AL129" s="243"/>
      <c r="AM129" s="243"/>
      <c r="AN129" s="243"/>
      <c r="AO129" s="243"/>
      <c r="AP129" s="243"/>
      <c r="AQ129" s="244"/>
      <c r="AR129" s="242"/>
      <c r="AS129" s="243"/>
      <c r="AT129" s="243"/>
      <c r="AU129" s="243"/>
      <c r="AV129" s="243"/>
      <c r="AW129" s="243"/>
      <c r="AX129" s="244"/>
      <c r="AY129" s="242"/>
      <c r="AZ129" s="243"/>
      <c r="BA129" s="245"/>
      <c r="BB129" s="980"/>
      <c r="BC129" s="981"/>
      <c r="BD129" s="1032"/>
      <c r="BE129" s="1033"/>
      <c r="BF129" s="1034"/>
      <c r="BG129" s="1035"/>
      <c r="BH129" s="1035"/>
      <c r="BI129" s="1035"/>
      <c r="BJ129" s="1036"/>
    </row>
    <row r="130" spans="2:62" ht="20.25" customHeight="1" x14ac:dyDescent="0.45">
      <c r="B130" s="983"/>
      <c r="C130" s="1072"/>
      <c r="D130" s="1073"/>
      <c r="E130" s="251"/>
      <c r="F130" s="252">
        <f>C129</f>
        <v>0</v>
      </c>
      <c r="G130" s="251"/>
      <c r="H130" s="252">
        <f>I129</f>
        <v>0</v>
      </c>
      <c r="I130" s="1074"/>
      <c r="J130" s="1075"/>
      <c r="K130" s="1076"/>
      <c r="L130" s="1077"/>
      <c r="M130" s="1077"/>
      <c r="N130" s="1073"/>
      <c r="O130" s="977"/>
      <c r="P130" s="978"/>
      <c r="Q130" s="978"/>
      <c r="R130" s="978"/>
      <c r="S130" s="979"/>
      <c r="T130" s="246" t="s">
        <v>448</v>
      </c>
      <c r="U130" s="247"/>
      <c r="V130" s="248"/>
      <c r="W130" s="234" t="str">
        <f>IF(W129="","",VLOOKUP(W129,'参考様式１（勤務表_シフト記号表）'!$C$6:$L$47,10,FALSE))</f>
        <v/>
      </c>
      <c r="X130" s="235" t="str">
        <f>IF(X129="","",VLOOKUP(X129,'参考様式１（勤務表_シフト記号表）'!$C$6:$L$47,10,FALSE))</f>
        <v/>
      </c>
      <c r="Y130" s="235" t="str">
        <f>IF(Y129="","",VLOOKUP(Y129,'参考様式１（勤務表_シフト記号表）'!$C$6:$L$47,10,FALSE))</f>
        <v/>
      </c>
      <c r="Z130" s="235" t="str">
        <f>IF(Z129="","",VLOOKUP(Z129,'参考様式１（勤務表_シフト記号表）'!$C$6:$L$47,10,FALSE))</f>
        <v/>
      </c>
      <c r="AA130" s="235" t="str">
        <f>IF(AA129="","",VLOOKUP(AA129,'参考様式１（勤務表_シフト記号表）'!$C$6:$L$47,10,FALSE))</f>
        <v/>
      </c>
      <c r="AB130" s="235" t="str">
        <f>IF(AB129="","",VLOOKUP(AB129,'参考様式１（勤務表_シフト記号表）'!$C$6:$L$47,10,FALSE))</f>
        <v/>
      </c>
      <c r="AC130" s="236" t="str">
        <f>IF(AC129="","",VLOOKUP(AC129,'参考様式１（勤務表_シフト記号表）'!$C$6:$L$47,10,FALSE))</f>
        <v/>
      </c>
      <c r="AD130" s="234" t="str">
        <f>IF(AD129="","",VLOOKUP(AD129,'参考様式１（勤務表_シフト記号表）'!$C$6:$L$47,10,FALSE))</f>
        <v/>
      </c>
      <c r="AE130" s="235" t="str">
        <f>IF(AE129="","",VLOOKUP(AE129,'参考様式１（勤務表_シフト記号表）'!$C$6:$L$47,10,FALSE))</f>
        <v/>
      </c>
      <c r="AF130" s="235" t="str">
        <f>IF(AF129="","",VLOOKUP(AF129,'参考様式１（勤務表_シフト記号表）'!$C$6:$L$47,10,FALSE))</f>
        <v/>
      </c>
      <c r="AG130" s="235" t="str">
        <f>IF(AG129="","",VLOOKUP(AG129,'参考様式１（勤務表_シフト記号表）'!$C$6:$L$47,10,FALSE))</f>
        <v/>
      </c>
      <c r="AH130" s="235" t="str">
        <f>IF(AH129="","",VLOOKUP(AH129,'参考様式１（勤務表_シフト記号表）'!$C$6:$L$47,10,FALSE))</f>
        <v/>
      </c>
      <c r="AI130" s="235" t="str">
        <f>IF(AI129="","",VLOOKUP(AI129,'参考様式１（勤務表_シフト記号表）'!$C$6:$L$47,10,FALSE))</f>
        <v/>
      </c>
      <c r="AJ130" s="236" t="str">
        <f>IF(AJ129="","",VLOOKUP(AJ129,'参考様式１（勤務表_シフト記号表）'!$C$6:$L$47,10,FALSE))</f>
        <v/>
      </c>
      <c r="AK130" s="234" t="str">
        <f>IF(AK129="","",VLOOKUP(AK129,'参考様式１（勤務表_シフト記号表）'!$C$6:$L$47,10,FALSE))</f>
        <v/>
      </c>
      <c r="AL130" s="235" t="str">
        <f>IF(AL129="","",VLOOKUP(AL129,'参考様式１（勤務表_シフト記号表）'!$C$6:$L$47,10,FALSE))</f>
        <v/>
      </c>
      <c r="AM130" s="235" t="str">
        <f>IF(AM129="","",VLOOKUP(AM129,'参考様式１（勤務表_シフト記号表）'!$C$6:$L$47,10,FALSE))</f>
        <v/>
      </c>
      <c r="AN130" s="235" t="str">
        <f>IF(AN129="","",VLOOKUP(AN129,'参考様式１（勤務表_シフト記号表）'!$C$6:$L$47,10,FALSE))</f>
        <v/>
      </c>
      <c r="AO130" s="235" t="str">
        <f>IF(AO129="","",VLOOKUP(AO129,'参考様式１（勤務表_シフト記号表）'!$C$6:$L$47,10,FALSE))</f>
        <v/>
      </c>
      <c r="AP130" s="235" t="str">
        <f>IF(AP129="","",VLOOKUP(AP129,'参考様式１（勤務表_シフト記号表）'!$C$6:$L$47,10,FALSE))</f>
        <v/>
      </c>
      <c r="AQ130" s="236" t="str">
        <f>IF(AQ129="","",VLOOKUP(AQ129,'参考様式１（勤務表_シフト記号表）'!$C$6:$L$47,10,FALSE))</f>
        <v/>
      </c>
      <c r="AR130" s="234" t="str">
        <f>IF(AR129="","",VLOOKUP(AR129,'参考様式１（勤務表_シフト記号表）'!$C$6:$L$47,10,FALSE))</f>
        <v/>
      </c>
      <c r="AS130" s="235" t="str">
        <f>IF(AS129="","",VLOOKUP(AS129,'参考様式１（勤務表_シフト記号表）'!$C$6:$L$47,10,FALSE))</f>
        <v/>
      </c>
      <c r="AT130" s="235" t="str">
        <f>IF(AT129="","",VLOOKUP(AT129,'参考様式１（勤務表_シフト記号表）'!$C$6:$L$47,10,FALSE))</f>
        <v/>
      </c>
      <c r="AU130" s="235" t="str">
        <f>IF(AU129="","",VLOOKUP(AU129,'参考様式１（勤務表_シフト記号表）'!$C$6:$L$47,10,FALSE))</f>
        <v/>
      </c>
      <c r="AV130" s="235" t="str">
        <f>IF(AV129="","",VLOOKUP(AV129,'参考様式１（勤務表_シフト記号表）'!$C$6:$L$47,10,FALSE))</f>
        <v/>
      </c>
      <c r="AW130" s="235" t="str">
        <f>IF(AW129="","",VLOOKUP(AW129,'参考様式１（勤務表_シフト記号表）'!$C$6:$L$47,10,FALSE))</f>
        <v/>
      </c>
      <c r="AX130" s="236" t="str">
        <f>IF(AX129="","",VLOOKUP(AX129,'参考様式１（勤務表_シフト記号表）'!$C$6:$L$47,10,FALSE))</f>
        <v/>
      </c>
      <c r="AY130" s="234" t="str">
        <f>IF(AY129="","",VLOOKUP(AY129,'参考様式１（勤務表_シフト記号表）'!$C$6:$L$47,10,FALSE))</f>
        <v/>
      </c>
      <c r="AZ130" s="235" t="str">
        <f>IF(AZ129="","",VLOOKUP(AZ129,'参考様式１（勤務表_シフト記号表）'!$C$6:$L$47,10,FALSE))</f>
        <v/>
      </c>
      <c r="BA130" s="235" t="str">
        <f>IF(BA129="","",VLOOKUP(BA129,'参考様式１（勤務表_シフト記号表）'!$C$6:$L$47,10,FALSE))</f>
        <v/>
      </c>
      <c r="BB130" s="1069">
        <f>IF($BE$3="４週",SUM(W130:AX130),IF($BE$3="暦月",SUM(W130:BA130),""))</f>
        <v>0</v>
      </c>
      <c r="BC130" s="1070"/>
      <c r="BD130" s="1071">
        <f>IF($BE$3="４週",BB130/4,IF($BE$3="暦月",(BB130/($BE$8/7)),""))</f>
        <v>0</v>
      </c>
      <c r="BE130" s="1070"/>
      <c r="BF130" s="1066"/>
      <c r="BG130" s="1067"/>
      <c r="BH130" s="1067"/>
      <c r="BI130" s="1067"/>
      <c r="BJ130" s="1068"/>
    </row>
    <row r="131" spans="2:62" ht="20.25" customHeight="1" x14ac:dyDescent="0.45">
      <c r="B131" s="982">
        <f>B129+1</f>
        <v>58</v>
      </c>
      <c r="C131" s="1043"/>
      <c r="D131" s="973"/>
      <c r="E131" s="229"/>
      <c r="F131" s="230"/>
      <c r="G131" s="229"/>
      <c r="H131" s="230"/>
      <c r="I131" s="1044"/>
      <c r="J131" s="1045"/>
      <c r="K131" s="971"/>
      <c r="L131" s="972"/>
      <c r="M131" s="972"/>
      <c r="N131" s="973"/>
      <c r="O131" s="977"/>
      <c r="P131" s="978"/>
      <c r="Q131" s="978"/>
      <c r="R131" s="978"/>
      <c r="S131" s="979"/>
      <c r="T131" s="249" t="s">
        <v>447</v>
      </c>
      <c r="V131" s="250"/>
      <c r="W131" s="242"/>
      <c r="X131" s="243"/>
      <c r="Y131" s="243"/>
      <c r="Z131" s="243"/>
      <c r="AA131" s="243"/>
      <c r="AB131" s="243"/>
      <c r="AC131" s="244"/>
      <c r="AD131" s="242"/>
      <c r="AE131" s="243"/>
      <c r="AF131" s="243"/>
      <c r="AG131" s="243"/>
      <c r="AH131" s="243"/>
      <c r="AI131" s="243"/>
      <c r="AJ131" s="244"/>
      <c r="AK131" s="242"/>
      <c r="AL131" s="243"/>
      <c r="AM131" s="243"/>
      <c r="AN131" s="243"/>
      <c r="AO131" s="243"/>
      <c r="AP131" s="243"/>
      <c r="AQ131" s="244"/>
      <c r="AR131" s="242"/>
      <c r="AS131" s="243"/>
      <c r="AT131" s="243"/>
      <c r="AU131" s="243"/>
      <c r="AV131" s="243"/>
      <c r="AW131" s="243"/>
      <c r="AX131" s="244"/>
      <c r="AY131" s="242"/>
      <c r="AZ131" s="243"/>
      <c r="BA131" s="245"/>
      <c r="BB131" s="980"/>
      <c r="BC131" s="981"/>
      <c r="BD131" s="1032"/>
      <c r="BE131" s="1033"/>
      <c r="BF131" s="1034"/>
      <c r="BG131" s="1035"/>
      <c r="BH131" s="1035"/>
      <c r="BI131" s="1035"/>
      <c r="BJ131" s="1036"/>
    </row>
    <row r="132" spans="2:62" ht="20.25" customHeight="1" x14ac:dyDescent="0.45">
      <c r="B132" s="983"/>
      <c r="C132" s="1072"/>
      <c r="D132" s="1073"/>
      <c r="E132" s="251"/>
      <c r="F132" s="252">
        <f>C131</f>
        <v>0</v>
      </c>
      <c r="G132" s="251"/>
      <c r="H132" s="252">
        <f>I131</f>
        <v>0</v>
      </c>
      <c r="I132" s="1074"/>
      <c r="J132" s="1075"/>
      <c r="K132" s="1076"/>
      <c r="L132" s="1077"/>
      <c r="M132" s="1077"/>
      <c r="N132" s="1073"/>
      <c r="O132" s="977"/>
      <c r="P132" s="978"/>
      <c r="Q132" s="978"/>
      <c r="R132" s="978"/>
      <c r="S132" s="979"/>
      <c r="T132" s="246" t="s">
        <v>448</v>
      </c>
      <c r="U132" s="247"/>
      <c r="V132" s="248"/>
      <c r="W132" s="234" t="str">
        <f>IF(W131="","",VLOOKUP(W131,'参考様式１（勤務表_シフト記号表）'!$C$6:$L$47,10,FALSE))</f>
        <v/>
      </c>
      <c r="X132" s="235" t="str">
        <f>IF(X131="","",VLOOKUP(X131,'参考様式１（勤務表_シフト記号表）'!$C$6:$L$47,10,FALSE))</f>
        <v/>
      </c>
      <c r="Y132" s="235" t="str">
        <f>IF(Y131="","",VLOOKUP(Y131,'参考様式１（勤務表_シフト記号表）'!$C$6:$L$47,10,FALSE))</f>
        <v/>
      </c>
      <c r="Z132" s="235" t="str">
        <f>IF(Z131="","",VLOOKUP(Z131,'参考様式１（勤務表_シフト記号表）'!$C$6:$L$47,10,FALSE))</f>
        <v/>
      </c>
      <c r="AA132" s="235" t="str">
        <f>IF(AA131="","",VLOOKUP(AA131,'参考様式１（勤務表_シフト記号表）'!$C$6:$L$47,10,FALSE))</f>
        <v/>
      </c>
      <c r="AB132" s="235" t="str">
        <f>IF(AB131="","",VLOOKUP(AB131,'参考様式１（勤務表_シフト記号表）'!$C$6:$L$47,10,FALSE))</f>
        <v/>
      </c>
      <c r="AC132" s="236" t="str">
        <f>IF(AC131="","",VLOOKUP(AC131,'参考様式１（勤務表_シフト記号表）'!$C$6:$L$47,10,FALSE))</f>
        <v/>
      </c>
      <c r="AD132" s="234" t="str">
        <f>IF(AD131="","",VLOOKUP(AD131,'参考様式１（勤務表_シフト記号表）'!$C$6:$L$47,10,FALSE))</f>
        <v/>
      </c>
      <c r="AE132" s="235" t="str">
        <f>IF(AE131="","",VLOOKUP(AE131,'参考様式１（勤務表_シフト記号表）'!$C$6:$L$47,10,FALSE))</f>
        <v/>
      </c>
      <c r="AF132" s="235" t="str">
        <f>IF(AF131="","",VLOOKUP(AF131,'参考様式１（勤務表_シフト記号表）'!$C$6:$L$47,10,FALSE))</f>
        <v/>
      </c>
      <c r="AG132" s="235" t="str">
        <f>IF(AG131="","",VLOOKUP(AG131,'参考様式１（勤務表_シフト記号表）'!$C$6:$L$47,10,FALSE))</f>
        <v/>
      </c>
      <c r="AH132" s="235" t="str">
        <f>IF(AH131="","",VLOOKUP(AH131,'参考様式１（勤務表_シフト記号表）'!$C$6:$L$47,10,FALSE))</f>
        <v/>
      </c>
      <c r="AI132" s="235" t="str">
        <f>IF(AI131="","",VLOOKUP(AI131,'参考様式１（勤務表_シフト記号表）'!$C$6:$L$47,10,FALSE))</f>
        <v/>
      </c>
      <c r="AJ132" s="236" t="str">
        <f>IF(AJ131="","",VLOOKUP(AJ131,'参考様式１（勤務表_シフト記号表）'!$C$6:$L$47,10,FALSE))</f>
        <v/>
      </c>
      <c r="AK132" s="234" t="str">
        <f>IF(AK131="","",VLOOKUP(AK131,'参考様式１（勤務表_シフト記号表）'!$C$6:$L$47,10,FALSE))</f>
        <v/>
      </c>
      <c r="AL132" s="235" t="str">
        <f>IF(AL131="","",VLOOKUP(AL131,'参考様式１（勤務表_シフト記号表）'!$C$6:$L$47,10,FALSE))</f>
        <v/>
      </c>
      <c r="AM132" s="235" t="str">
        <f>IF(AM131="","",VLOOKUP(AM131,'参考様式１（勤務表_シフト記号表）'!$C$6:$L$47,10,FALSE))</f>
        <v/>
      </c>
      <c r="AN132" s="235" t="str">
        <f>IF(AN131="","",VLOOKUP(AN131,'参考様式１（勤務表_シフト記号表）'!$C$6:$L$47,10,FALSE))</f>
        <v/>
      </c>
      <c r="AO132" s="235" t="str">
        <f>IF(AO131="","",VLOOKUP(AO131,'参考様式１（勤務表_シフト記号表）'!$C$6:$L$47,10,FALSE))</f>
        <v/>
      </c>
      <c r="AP132" s="235" t="str">
        <f>IF(AP131="","",VLOOKUP(AP131,'参考様式１（勤務表_シフト記号表）'!$C$6:$L$47,10,FALSE))</f>
        <v/>
      </c>
      <c r="AQ132" s="236" t="str">
        <f>IF(AQ131="","",VLOOKUP(AQ131,'参考様式１（勤務表_シフト記号表）'!$C$6:$L$47,10,FALSE))</f>
        <v/>
      </c>
      <c r="AR132" s="234" t="str">
        <f>IF(AR131="","",VLOOKUP(AR131,'参考様式１（勤務表_シフト記号表）'!$C$6:$L$47,10,FALSE))</f>
        <v/>
      </c>
      <c r="AS132" s="235" t="str">
        <f>IF(AS131="","",VLOOKUP(AS131,'参考様式１（勤務表_シフト記号表）'!$C$6:$L$47,10,FALSE))</f>
        <v/>
      </c>
      <c r="AT132" s="235" t="str">
        <f>IF(AT131="","",VLOOKUP(AT131,'参考様式１（勤務表_シフト記号表）'!$C$6:$L$47,10,FALSE))</f>
        <v/>
      </c>
      <c r="AU132" s="235" t="str">
        <f>IF(AU131="","",VLOOKUP(AU131,'参考様式１（勤務表_シフト記号表）'!$C$6:$L$47,10,FALSE))</f>
        <v/>
      </c>
      <c r="AV132" s="235" t="str">
        <f>IF(AV131="","",VLOOKUP(AV131,'参考様式１（勤務表_シフト記号表）'!$C$6:$L$47,10,FALSE))</f>
        <v/>
      </c>
      <c r="AW132" s="235" t="str">
        <f>IF(AW131="","",VLOOKUP(AW131,'参考様式１（勤務表_シフト記号表）'!$C$6:$L$47,10,FALSE))</f>
        <v/>
      </c>
      <c r="AX132" s="236" t="str">
        <f>IF(AX131="","",VLOOKUP(AX131,'参考様式１（勤務表_シフト記号表）'!$C$6:$L$47,10,FALSE))</f>
        <v/>
      </c>
      <c r="AY132" s="234" t="str">
        <f>IF(AY131="","",VLOOKUP(AY131,'参考様式１（勤務表_シフト記号表）'!$C$6:$L$47,10,FALSE))</f>
        <v/>
      </c>
      <c r="AZ132" s="235" t="str">
        <f>IF(AZ131="","",VLOOKUP(AZ131,'参考様式１（勤務表_シフト記号表）'!$C$6:$L$47,10,FALSE))</f>
        <v/>
      </c>
      <c r="BA132" s="235" t="str">
        <f>IF(BA131="","",VLOOKUP(BA131,'参考様式１（勤務表_シフト記号表）'!$C$6:$L$47,10,FALSE))</f>
        <v/>
      </c>
      <c r="BB132" s="1069">
        <f>IF($BE$3="４週",SUM(W132:AX132),IF($BE$3="暦月",SUM(W132:BA132),""))</f>
        <v>0</v>
      </c>
      <c r="BC132" s="1070"/>
      <c r="BD132" s="1071">
        <f>IF($BE$3="４週",BB132/4,IF($BE$3="暦月",(BB132/($BE$8/7)),""))</f>
        <v>0</v>
      </c>
      <c r="BE132" s="1070"/>
      <c r="BF132" s="1066"/>
      <c r="BG132" s="1067"/>
      <c r="BH132" s="1067"/>
      <c r="BI132" s="1067"/>
      <c r="BJ132" s="1068"/>
    </row>
    <row r="133" spans="2:62" ht="20.25" customHeight="1" x14ac:dyDescent="0.45">
      <c r="B133" s="982">
        <f>B131+1</f>
        <v>59</v>
      </c>
      <c r="C133" s="1043"/>
      <c r="D133" s="973"/>
      <c r="E133" s="229"/>
      <c r="F133" s="230"/>
      <c r="G133" s="229"/>
      <c r="H133" s="230"/>
      <c r="I133" s="1044"/>
      <c r="J133" s="1045"/>
      <c r="K133" s="971"/>
      <c r="L133" s="972"/>
      <c r="M133" s="972"/>
      <c r="N133" s="973"/>
      <c r="O133" s="977"/>
      <c r="P133" s="978"/>
      <c r="Q133" s="978"/>
      <c r="R133" s="978"/>
      <c r="S133" s="979"/>
      <c r="T133" s="249" t="s">
        <v>447</v>
      </c>
      <c r="V133" s="250"/>
      <c r="W133" s="242"/>
      <c r="X133" s="243"/>
      <c r="Y133" s="243"/>
      <c r="Z133" s="243"/>
      <c r="AA133" s="243"/>
      <c r="AB133" s="243"/>
      <c r="AC133" s="244"/>
      <c r="AD133" s="242"/>
      <c r="AE133" s="243"/>
      <c r="AF133" s="243"/>
      <c r="AG133" s="243"/>
      <c r="AH133" s="243"/>
      <c r="AI133" s="243"/>
      <c r="AJ133" s="244"/>
      <c r="AK133" s="242"/>
      <c r="AL133" s="243"/>
      <c r="AM133" s="243"/>
      <c r="AN133" s="243"/>
      <c r="AO133" s="243"/>
      <c r="AP133" s="243"/>
      <c r="AQ133" s="244"/>
      <c r="AR133" s="242"/>
      <c r="AS133" s="243"/>
      <c r="AT133" s="243"/>
      <c r="AU133" s="243"/>
      <c r="AV133" s="243"/>
      <c r="AW133" s="243"/>
      <c r="AX133" s="244"/>
      <c r="AY133" s="242"/>
      <c r="AZ133" s="243"/>
      <c r="BA133" s="245"/>
      <c r="BB133" s="980"/>
      <c r="BC133" s="981"/>
      <c r="BD133" s="1032"/>
      <c r="BE133" s="1033"/>
      <c r="BF133" s="1034"/>
      <c r="BG133" s="1035"/>
      <c r="BH133" s="1035"/>
      <c r="BI133" s="1035"/>
      <c r="BJ133" s="1036"/>
    </row>
    <row r="134" spans="2:62" ht="20.25" customHeight="1" x14ac:dyDescent="0.45">
      <c r="B134" s="983"/>
      <c r="C134" s="1072"/>
      <c r="D134" s="1073"/>
      <c r="E134" s="251"/>
      <c r="F134" s="252">
        <f>C133</f>
        <v>0</v>
      </c>
      <c r="G134" s="251"/>
      <c r="H134" s="252">
        <f>I133</f>
        <v>0</v>
      </c>
      <c r="I134" s="1074"/>
      <c r="J134" s="1075"/>
      <c r="K134" s="1076"/>
      <c r="L134" s="1077"/>
      <c r="M134" s="1077"/>
      <c r="N134" s="1073"/>
      <c r="O134" s="977"/>
      <c r="P134" s="978"/>
      <c r="Q134" s="978"/>
      <c r="R134" s="978"/>
      <c r="S134" s="979"/>
      <c r="T134" s="246" t="s">
        <v>448</v>
      </c>
      <c r="U134" s="247"/>
      <c r="V134" s="248"/>
      <c r="W134" s="234" t="str">
        <f>IF(W133="","",VLOOKUP(W133,'参考様式１（勤務表_シフト記号表）'!$C$6:$L$47,10,FALSE))</f>
        <v/>
      </c>
      <c r="X134" s="235" t="str">
        <f>IF(X133="","",VLOOKUP(X133,'参考様式１（勤務表_シフト記号表）'!$C$6:$L$47,10,FALSE))</f>
        <v/>
      </c>
      <c r="Y134" s="235" t="str">
        <f>IF(Y133="","",VLOOKUP(Y133,'参考様式１（勤務表_シフト記号表）'!$C$6:$L$47,10,FALSE))</f>
        <v/>
      </c>
      <c r="Z134" s="235" t="str">
        <f>IF(Z133="","",VLOOKUP(Z133,'参考様式１（勤務表_シフト記号表）'!$C$6:$L$47,10,FALSE))</f>
        <v/>
      </c>
      <c r="AA134" s="235" t="str">
        <f>IF(AA133="","",VLOOKUP(AA133,'参考様式１（勤務表_シフト記号表）'!$C$6:$L$47,10,FALSE))</f>
        <v/>
      </c>
      <c r="AB134" s="235" t="str">
        <f>IF(AB133="","",VLOOKUP(AB133,'参考様式１（勤務表_シフト記号表）'!$C$6:$L$47,10,FALSE))</f>
        <v/>
      </c>
      <c r="AC134" s="236" t="str">
        <f>IF(AC133="","",VLOOKUP(AC133,'参考様式１（勤務表_シフト記号表）'!$C$6:$L$47,10,FALSE))</f>
        <v/>
      </c>
      <c r="AD134" s="234" t="str">
        <f>IF(AD133="","",VLOOKUP(AD133,'参考様式１（勤務表_シフト記号表）'!$C$6:$L$47,10,FALSE))</f>
        <v/>
      </c>
      <c r="AE134" s="235" t="str">
        <f>IF(AE133="","",VLOOKUP(AE133,'参考様式１（勤務表_シフト記号表）'!$C$6:$L$47,10,FALSE))</f>
        <v/>
      </c>
      <c r="AF134" s="235" t="str">
        <f>IF(AF133="","",VLOOKUP(AF133,'参考様式１（勤務表_シフト記号表）'!$C$6:$L$47,10,FALSE))</f>
        <v/>
      </c>
      <c r="AG134" s="235" t="str">
        <f>IF(AG133="","",VLOOKUP(AG133,'参考様式１（勤務表_シフト記号表）'!$C$6:$L$47,10,FALSE))</f>
        <v/>
      </c>
      <c r="AH134" s="235" t="str">
        <f>IF(AH133="","",VLOOKUP(AH133,'参考様式１（勤務表_シフト記号表）'!$C$6:$L$47,10,FALSE))</f>
        <v/>
      </c>
      <c r="AI134" s="235" t="str">
        <f>IF(AI133="","",VLOOKUP(AI133,'参考様式１（勤務表_シフト記号表）'!$C$6:$L$47,10,FALSE))</f>
        <v/>
      </c>
      <c r="AJ134" s="236" t="str">
        <f>IF(AJ133="","",VLOOKUP(AJ133,'参考様式１（勤務表_シフト記号表）'!$C$6:$L$47,10,FALSE))</f>
        <v/>
      </c>
      <c r="AK134" s="234" t="str">
        <f>IF(AK133="","",VLOOKUP(AK133,'参考様式１（勤務表_シフト記号表）'!$C$6:$L$47,10,FALSE))</f>
        <v/>
      </c>
      <c r="AL134" s="235" t="str">
        <f>IF(AL133="","",VLOOKUP(AL133,'参考様式１（勤務表_シフト記号表）'!$C$6:$L$47,10,FALSE))</f>
        <v/>
      </c>
      <c r="AM134" s="235" t="str">
        <f>IF(AM133="","",VLOOKUP(AM133,'参考様式１（勤務表_シフト記号表）'!$C$6:$L$47,10,FALSE))</f>
        <v/>
      </c>
      <c r="AN134" s="235" t="str">
        <f>IF(AN133="","",VLOOKUP(AN133,'参考様式１（勤務表_シフト記号表）'!$C$6:$L$47,10,FALSE))</f>
        <v/>
      </c>
      <c r="AO134" s="235" t="str">
        <f>IF(AO133="","",VLOOKUP(AO133,'参考様式１（勤務表_シフト記号表）'!$C$6:$L$47,10,FALSE))</f>
        <v/>
      </c>
      <c r="AP134" s="235" t="str">
        <f>IF(AP133="","",VLOOKUP(AP133,'参考様式１（勤務表_シフト記号表）'!$C$6:$L$47,10,FALSE))</f>
        <v/>
      </c>
      <c r="AQ134" s="236" t="str">
        <f>IF(AQ133="","",VLOOKUP(AQ133,'参考様式１（勤務表_シフト記号表）'!$C$6:$L$47,10,FALSE))</f>
        <v/>
      </c>
      <c r="AR134" s="234" t="str">
        <f>IF(AR133="","",VLOOKUP(AR133,'参考様式１（勤務表_シフト記号表）'!$C$6:$L$47,10,FALSE))</f>
        <v/>
      </c>
      <c r="AS134" s="235" t="str">
        <f>IF(AS133="","",VLOOKUP(AS133,'参考様式１（勤務表_シフト記号表）'!$C$6:$L$47,10,FALSE))</f>
        <v/>
      </c>
      <c r="AT134" s="235" t="str">
        <f>IF(AT133="","",VLOOKUP(AT133,'参考様式１（勤務表_シフト記号表）'!$C$6:$L$47,10,FALSE))</f>
        <v/>
      </c>
      <c r="AU134" s="235" t="str">
        <f>IF(AU133="","",VLOOKUP(AU133,'参考様式１（勤務表_シフト記号表）'!$C$6:$L$47,10,FALSE))</f>
        <v/>
      </c>
      <c r="AV134" s="235" t="str">
        <f>IF(AV133="","",VLOOKUP(AV133,'参考様式１（勤務表_シフト記号表）'!$C$6:$L$47,10,FALSE))</f>
        <v/>
      </c>
      <c r="AW134" s="235" t="str">
        <f>IF(AW133="","",VLOOKUP(AW133,'参考様式１（勤務表_シフト記号表）'!$C$6:$L$47,10,FALSE))</f>
        <v/>
      </c>
      <c r="AX134" s="236" t="str">
        <f>IF(AX133="","",VLOOKUP(AX133,'参考様式１（勤務表_シフト記号表）'!$C$6:$L$47,10,FALSE))</f>
        <v/>
      </c>
      <c r="AY134" s="234" t="str">
        <f>IF(AY133="","",VLOOKUP(AY133,'参考様式１（勤務表_シフト記号表）'!$C$6:$L$47,10,FALSE))</f>
        <v/>
      </c>
      <c r="AZ134" s="235" t="str">
        <f>IF(AZ133="","",VLOOKUP(AZ133,'参考様式１（勤務表_シフト記号表）'!$C$6:$L$47,10,FALSE))</f>
        <v/>
      </c>
      <c r="BA134" s="235" t="str">
        <f>IF(BA133="","",VLOOKUP(BA133,'参考様式１（勤務表_シフト記号表）'!$C$6:$L$47,10,FALSE))</f>
        <v/>
      </c>
      <c r="BB134" s="1069">
        <f>IF($BE$3="４週",SUM(W134:AX134),IF($BE$3="暦月",SUM(W134:BA134),""))</f>
        <v>0</v>
      </c>
      <c r="BC134" s="1070"/>
      <c r="BD134" s="1071">
        <f>IF($BE$3="４週",BB134/4,IF($BE$3="暦月",(BB134/($BE$8/7)),""))</f>
        <v>0</v>
      </c>
      <c r="BE134" s="1070"/>
      <c r="BF134" s="1066"/>
      <c r="BG134" s="1067"/>
      <c r="BH134" s="1067"/>
      <c r="BI134" s="1067"/>
      <c r="BJ134" s="1068"/>
    </row>
    <row r="135" spans="2:62" ht="20.25" customHeight="1" x14ac:dyDescent="0.45">
      <c r="B135" s="982">
        <f>B133+1</f>
        <v>60</v>
      </c>
      <c r="C135" s="1043"/>
      <c r="D135" s="973"/>
      <c r="E135" s="229"/>
      <c r="F135" s="230"/>
      <c r="G135" s="229"/>
      <c r="H135" s="230"/>
      <c r="I135" s="1044"/>
      <c r="J135" s="1045"/>
      <c r="K135" s="971"/>
      <c r="L135" s="972"/>
      <c r="M135" s="972"/>
      <c r="N135" s="973"/>
      <c r="O135" s="977"/>
      <c r="P135" s="978"/>
      <c r="Q135" s="978"/>
      <c r="R135" s="978"/>
      <c r="S135" s="979"/>
      <c r="T135" s="249" t="s">
        <v>447</v>
      </c>
      <c r="V135" s="250"/>
      <c r="W135" s="242"/>
      <c r="X135" s="243"/>
      <c r="Y135" s="243"/>
      <c r="Z135" s="243"/>
      <c r="AA135" s="243"/>
      <c r="AB135" s="243"/>
      <c r="AC135" s="244"/>
      <c r="AD135" s="242"/>
      <c r="AE135" s="243"/>
      <c r="AF135" s="243"/>
      <c r="AG135" s="243"/>
      <c r="AH135" s="243"/>
      <c r="AI135" s="243"/>
      <c r="AJ135" s="244"/>
      <c r="AK135" s="242"/>
      <c r="AL135" s="243"/>
      <c r="AM135" s="243"/>
      <c r="AN135" s="243"/>
      <c r="AO135" s="243"/>
      <c r="AP135" s="243"/>
      <c r="AQ135" s="244"/>
      <c r="AR135" s="242"/>
      <c r="AS135" s="243"/>
      <c r="AT135" s="243"/>
      <c r="AU135" s="243"/>
      <c r="AV135" s="243"/>
      <c r="AW135" s="243"/>
      <c r="AX135" s="244"/>
      <c r="AY135" s="242"/>
      <c r="AZ135" s="243"/>
      <c r="BA135" s="245"/>
      <c r="BB135" s="980"/>
      <c r="BC135" s="981"/>
      <c r="BD135" s="1032"/>
      <c r="BE135" s="1033"/>
      <c r="BF135" s="1034"/>
      <c r="BG135" s="1035"/>
      <c r="BH135" s="1035"/>
      <c r="BI135" s="1035"/>
      <c r="BJ135" s="1036"/>
    </row>
    <row r="136" spans="2:62" ht="20.25" customHeight="1" x14ac:dyDescent="0.45">
      <c r="B136" s="983"/>
      <c r="C136" s="1072"/>
      <c r="D136" s="1073"/>
      <c r="E136" s="251"/>
      <c r="F136" s="252">
        <f>C135</f>
        <v>0</v>
      </c>
      <c r="G136" s="251"/>
      <c r="H136" s="252">
        <f>I135</f>
        <v>0</v>
      </c>
      <c r="I136" s="1074"/>
      <c r="J136" s="1075"/>
      <c r="K136" s="1076"/>
      <c r="L136" s="1077"/>
      <c r="M136" s="1077"/>
      <c r="N136" s="1073"/>
      <c r="O136" s="977"/>
      <c r="P136" s="978"/>
      <c r="Q136" s="978"/>
      <c r="R136" s="978"/>
      <c r="S136" s="979"/>
      <c r="T136" s="246" t="s">
        <v>448</v>
      </c>
      <c r="U136" s="247"/>
      <c r="V136" s="248"/>
      <c r="W136" s="234" t="str">
        <f>IF(W135="","",VLOOKUP(W135,'参考様式１（勤務表_シフト記号表）'!$C$6:$L$47,10,FALSE))</f>
        <v/>
      </c>
      <c r="X136" s="235" t="str">
        <f>IF(X135="","",VLOOKUP(X135,'参考様式１（勤務表_シフト記号表）'!$C$6:$L$47,10,FALSE))</f>
        <v/>
      </c>
      <c r="Y136" s="235" t="str">
        <f>IF(Y135="","",VLOOKUP(Y135,'参考様式１（勤務表_シフト記号表）'!$C$6:$L$47,10,FALSE))</f>
        <v/>
      </c>
      <c r="Z136" s="235" t="str">
        <f>IF(Z135="","",VLOOKUP(Z135,'参考様式１（勤務表_シフト記号表）'!$C$6:$L$47,10,FALSE))</f>
        <v/>
      </c>
      <c r="AA136" s="235" t="str">
        <f>IF(AA135="","",VLOOKUP(AA135,'参考様式１（勤務表_シフト記号表）'!$C$6:$L$47,10,FALSE))</f>
        <v/>
      </c>
      <c r="AB136" s="235" t="str">
        <f>IF(AB135="","",VLOOKUP(AB135,'参考様式１（勤務表_シフト記号表）'!$C$6:$L$47,10,FALSE))</f>
        <v/>
      </c>
      <c r="AC136" s="236" t="str">
        <f>IF(AC135="","",VLOOKUP(AC135,'参考様式１（勤務表_シフト記号表）'!$C$6:$L$47,10,FALSE))</f>
        <v/>
      </c>
      <c r="AD136" s="234" t="str">
        <f>IF(AD135="","",VLOOKUP(AD135,'参考様式１（勤務表_シフト記号表）'!$C$6:$L$47,10,FALSE))</f>
        <v/>
      </c>
      <c r="AE136" s="235" t="str">
        <f>IF(AE135="","",VLOOKUP(AE135,'参考様式１（勤務表_シフト記号表）'!$C$6:$L$47,10,FALSE))</f>
        <v/>
      </c>
      <c r="AF136" s="235" t="str">
        <f>IF(AF135="","",VLOOKUP(AF135,'参考様式１（勤務表_シフト記号表）'!$C$6:$L$47,10,FALSE))</f>
        <v/>
      </c>
      <c r="AG136" s="235" t="str">
        <f>IF(AG135="","",VLOOKUP(AG135,'参考様式１（勤務表_シフト記号表）'!$C$6:$L$47,10,FALSE))</f>
        <v/>
      </c>
      <c r="AH136" s="235" t="str">
        <f>IF(AH135="","",VLOOKUP(AH135,'参考様式１（勤務表_シフト記号表）'!$C$6:$L$47,10,FALSE))</f>
        <v/>
      </c>
      <c r="AI136" s="235" t="str">
        <f>IF(AI135="","",VLOOKUP(AI135,'参考様式１（勤務表_シフト記号表）'!$C$6:$L$47,10,FALSE))</f>
        <v/>
      </c>
      <c r="AJ136" s="236" t="str">
        <f>IF(AJ135="","",VLOOKUP(AJ135,'参考様式１（勤務表_シフト記号表）'!$C$6:$L$47,10,FALSE))</f>
        <v/>
      </c>
      <c r="AK136" s="234" t="str">
        <f>IF(AK135="","",VLOOKUP(AK135,'参考様式１（勤務表_シフト記号表）'!$C$6:$L$47,10,FALSE))</f>
        <v/>
      </c>
      <c r="AL136" s="235" t="str">
        <f>IF(AL135="","",VLOOKUP(AL135,'参考様式１（勤務表_シフト記号表）'!$C$6:$L$47,10,FALSE))</f>
        <v/>
      </c>
      <c r="AM136" s="235" t="str">
        <f>IF(AM135="","",VLOOKUP(AM135,'参考様式１（勤務表_シフト記号表）'!$C$6:$L$47,10,FALSE))</f>
        <v/>
      </c>
      <c r="AN136" s="235" t="str">
        <f>IF(AN135="","",VLOOKUP(AN135,'参考様式１（勤務表_シフト記号表）'!$C$6:$L$47,10,FALSE))</f>
        <v/>
      </c>
      <c r="AO136" s="235" t="str">
        <f>IF(AO135="","",VLOOKUP(AO135,'参考様式１（勤務表_シフト記号表）'!$C$6:$L$47,10,FALSE))</f>
        <v/>
      </c>
      <c r="AP136" s="235" t="str">
        <f>IF(AP135="","",VLOOKUP(AP135,'参考様式１（勤務表_シフト記号表）'!$C$6:$L$47,10,FALSE))</f>
        <v/>
      </c>
      <c r="AQ136" s="236" t="str">
        <f>IF(AQ135="","",VLOOKUP(AQ135,'参考様式１（勤務表_シフト記号表）'!$C$6:$L$47,10,FALSE))</f>
        <v/>
      </c>
      <c r="AR136" s="234" t="str">
        <f>IF(AR135="","",VLOOKUP(AR135,'参考様式１（勤務表_シフト記号表）'!$C$6:$L$47,10,FALSE))</f>
        <v/>
      </c>
      <c r="AS136" s="235" t="str">
        <f>IF(AS135="","",VLOOKUP(AS135,'参考様式１（勤務表_シフト記号表）'!$C$6:$L$47,10,FALSE))</f>
        <v/>
      </c>
      <c r="AT136" s="235" t="str">
        <f>IF(AT135="","",VLOOKUP(AT135,'参考様式１（勤務表_シフト記号表）'!$C$6:$L$47,10,FALSE))</f>
        <v/>
      </c>
      <c r="AU136" s="235" t="str">
        <f>IF(AU135="","",VLOOKUP(AU135,'参考様式１（勤務表_シフト記号表）'!$C$6:$L$47,10,FALSE))</f>
        <v/>
      </c>
      <c r="AV136" s="235" t="str">
        <f>IF(AV135="","",VLOOKUP(AV135,'参考様式１（勤務表_シフト記号表）'!$C$6:$L$47,10,FALSE))</f>
        <v/>
      </c>
      <c r="AW136" s="235" t="str">
        <f>IF(AW135="","",VLOOKUP(AW135,'参考様式１（勤務表_シフト記号表）'!$C$6:$L$47,10,FALSE))</f>
        <v/>
      </c>
      <c r="AX136" s="236" t="str">
        <f>IF(AX135="","",VLOOKUP(AX135,'参考様式１（勤務表_シフト記号表）'!$C$6:$L$47,10,FALSE))</f>
        <v/>
      </c>
      <c r="AY136" s="234" t="str">
        <f>IF(AY135="","",VLOOKUP(AY135,'参考様式１（勤務表_シフト記号表）'!$C$6:$L$47,10,FALSE))</f>
        <v/>
      </c>
      <c r="AZ136" s="235" t="str">
        <f>IF(AZ135="","",VLOOKUP(AZ135,'参考様式１（勤務表_シフト記号表）'!$C$6:$L$47,10,FALSE))</f>
        <v/>
      </c>
      <c r="BA136" s="235" t="str">
        <f>IF(BA135="","",VLOOKUP(BA135,'参考様式１（勤務表_シフト記号表）'!$C$6:$L$47,10,FALSE))</f>
        <v/>
      </c>
      <c r="BB136" s="1069">
        <f>IF($BE$3="４週",SUM(W136:AX136),IF($BE$3="暦月",SUM(W136:BA136),""))</f>
        <v>0</v>
      </c>
      <c r="BC136" s="1070"/>
      <c r="BD136" s="1071">
        <f>IF($BE$3="４週",BB136/4,IF($BE$3="暦月",(BB136/($BE$8/7)),""))</f>
        <v>0</v>
      </c>
      <c r="BE136" s="1070"/>
      <c r="BF136" s="1066"/>
      <c r="BG136" s="1067"/>
      <c r="BH136" s="1067"/>
      <c r="BI136" s="1067"/>
      <c r="BJ136" s="1068"/>
    </row>
    <row r="137" spans="2:62" ht="20.25" customHeight="1" x14ac:dyDescent="0.45">
      <c r="B137" s="982">
        <f>B135+1</f>
        <v>61</v>
      </c>
      <c r="C137" s="1043"/>
      <c r="D137" s="973"/>
      <c r="E137" s="229"/>
      <c r="F137" s="230"/>
      <c r="G137" s="229"/>
      <c r="H137" s="230"/>
      <c r="I137" s="1044"/>
      <c r="J137" s="1045"/>
      <c r="K137" s="971"/>
      <c r="L137" s="972"/>
      <c r="M137" s="972"/>
      <c r="N137" s="973"/>
      <c r="O137" s="977"/>
      <c r="P137" s="978"/>
      <c r="Q137" s="978"/>
      <c r="R137" s="978"/>
      <c r="S137" s="979"/>
      <c r="T137" s="249" t="s">
        <v>447</v>
      </c>
      <c r="V137" s="250"/>
      <c r="W137" s="242"/>
      <c r="X137" s="243"/>
      <c r="Y137" s="243"/>
      <c r="Z137" s="243"/>
      <c r="AA137" s="243"/>
      <c r="AB137" s="243"/>
      <c r="AC137" s="244"/>
      <c r="AD137" s="242"/>
      <c r="AE137" s="243"/>
      <c r="AF137" s="243"/>
      <c r="AG137" s="243"/>
      <c r="AH137" s="243"/>
      <c r="AI137" s="243"/>
      <c r="AJ137" s="244"/>
      <c r="AK137" s="242"/>
      <c r="AL137" s="243"/>
      <c r="AM137" s="243"/>
      <c r="AN137" s="243"/>
      <c r="AO137" s="243"/>
      <c r="AP137" s="243"/>
      <c r="AQ137" s="244"/>
      <c r="AR137" s="242"/>
      <c r="AS137" s="243"/>
      <c r="AT137" s="243"/>
      <c r="AU137" s="243"/>
      <c r="AV137" s="243"/>
      <c r="AW137" s="243"/>
      <c r="AX137" s="244"/>
      <c r="AY137" s="242"/>
      <c r="AZ137" s="243"/>
      <c r="BA137" s="245"/>
      <c r="BB137" s="980"/>
      <c r="BC137" s="981"/>
      <c r="BD137" s="1032"/>
      <c r="BE137" s="1033"/>
      <c r="BF137" s="1034"/>
      <c r="BG137" s="1035"/>
      <c r="BH137" s="1035"/>
      <c r="BI137" s="1035"/>
      <c r="BJ137" s="1036"/>
    </row>
    <row r="138" spans="2:62" ht="20.25" customHeight="1" x14ac:dyDescent="0.45">
      <c r="B138" s="983"/>
      <c r="C138" s="1072"/>
      <c r="D138" s="1073"/>
      <c r="E138" s="251"/>
      <c r="F138" s="252">
        <f>C137</f>
        <v>0</v>
      </c>
      <c r="G138" s="251"/>
      <c r="H138" s="252">
        <f>I137</f>
        <v>0</v>
      </c>
      <c r="I138" s="1074"/>
      <c r="J138" s="1075"/>
      <c r="K138" s="1076"/>
      <c r="L138" s="1077"/>
      <c r="M138" s="1077"/>
      <c r="N138" s="1073"/>
      <c r="O138" s="977"/>
      <c r="P138" s="978"/>
      <c r="Q138" s="978"/>
      <c r="R138" s="978"/>
      <c r="S138" s="979"/>
      <c r="T138" s="246" t="s">
        <v>448</v>
      </c>
      <c r="U138" s="247"/>
      <c r="V138" s="248"/>
      <c r="W138" s="234" t="str">
        <f>IF(W137="","",VLOOKUP(W137,'参考様式１（勤務表_シフト記号表）'!$C$6:$L$47,10,FALSE))</f>
        <v/>
      </c>
      <c r="X138" s="235" t="str">
        <f>IF(X137="","",VLOOKUP(X137,'参考様式１（勤務表_シフト記号表）'!$C$6:$L$47,10,FALSE))</f>
        <v/>
      </c>
      <c r="Y138" s="235" t="str">
        <f>IF(Y137="","",VLOOKUP(Y137,'参考様式１（勤務表_シフト記号表）'!$C$6:$L$47,10,FALSE))</f>
        <v/>
      </c>
      <c r="Z138" s="235" t="str">
        <f>IF(Z137="","",VLOOKUP(Z137,'参考様式１（勤務表_シフト記号表）'!$C$6:$L$47,10,FALSE))</f>
        <v/>
      </c>
      <c r="AA138" s="235" t="str">
        <f>IF(AA137="","",VLOOKUP(AA137,'参考様式１（勤務表_シフト記号表）'!$C$6:$L$47,10,FALSE))</f>
        <v/>
      </c>
      <c r="AB138" s="235" t="str">
        <f>IF(AB137="","",VLOOKUP(AB137,'参考様式１（勤務表_シフト記号表）'!$C$6:$L$47,10,FALSE))</f>
        <v/>
      </c>
      <c r="AC138" s="236" t="str">
        <f>IF(AC137="","",VLOOKUP(AC137,'参考様式１（勤務表_シフト記号表）'!$C$6:$L$47,10,FALSE))</f>
        <v/>
      </c>
      <c r="AD138" s="234" t="str">
        <f>IF(AD137="","",VLOOKUP(AD137,'参考様式１（勤務表_シフト記号表）'!$C$6:$L$47,10,FALSE))</f>
        <v/>
      </c>
      <c r="AE138" s="235" t="str">
        <f>IF(AE137="","",VLOOKUP(AE137,'参考様式１（勤務表_シフト記号表）'!$C$6:$L$47,10,FALSE))</f>
        <v/>
      </c>
      <c r="AF138" s="235" t="str">
        <f>IF(AF137="","",VLOOKUP(AF137,'参考様式１（勤務表_シフト記号表）'!$C$6:$L$47,10,FALSE))</f>
        <v/>
      </c>
      <c r="AG138" s="235" t="str">
        <f>IF(AG137="","",VLOOKUP(AG137,'参考様式１（勤務表_シフト記号表）'!$C$6:$L$47,10,FALSE))</f>
        <v/>
      </c>
      <c r="AH138" s="235" t="str">
        <f>IF(AH137="","",VLOOKUP(AH137,'参考様式１（勤務表_シフト記号表）'!$C$6:$L$47,10,FALSE))</f>
        <v/>
      </c>
      <c r="AI138" s="235" t="str">
        <f>IF(AI137="","",VLOOKUP(AI137,'参考様式１（勤務表_シフト記号表）'!$C$6:$L$47,10,FALSE))</f>
        <v/>
      </c>
      <c r="AJ138" s="236" t="str">
        <f>IF(AJ137="","",VLOOKUP(AJ137,'参考様式１（勤務表_シフト記号表）'!$C$6:$L$47,10,FALSE))</f>
        <v/>
      </c>
      <c r="AK138" s="234" t="str">
        <f>IF(AK137="","",VLOOKUP(AK137,'参考様式１（勤務表_シフト記号表）'!$C$6:$L$47,10,FALSE))</f>
        <v/>
      </c>
      <c r="AL138" s="235" t="str">
        <f>IF(AL137="","",VLOOKUP(AL137,'参考様式１（勤務表_シフト記号表）'!$C$6:$L$47,10,FALSE))</f>
        <v/>
      </c>
      <c r="AM138" s="235" t="str">
        <f>IF(AM137="","",VLOOKUP(AM137,'参考様式１（勤務表_シフト記号表）'!$C$6:$L$47,10,FALSE))</f>
        <v/>
      </c>
      <c r="AN138" s="235" t="str">
        <f>IF(AN137="","",VLOOKUP(AN137,'参考様式１（勤務表_シフト記号表）'!$C$6:$L$47,10,FALSE))</f>
        <v/>
      </c>
      <c r="AO138" s="235" t="str">
        <f>IF(AO137="","",VLOOKUP(AO137,'参考様式１（勤務表_シフト記号表）'!$C$6:$L$47,10,FALSE))</f>
        <v/>
      </c>
      <c r="AP138" s="235" t="str">
        <f>IF(AP137="","",VLOOKUP(AP137,'参考様式１（勤務表_シフト記号表）'!$C$6:$L$47,10,FALSE))</f>
        <v/>
      </c>
      <c r="AQ138" s="236" t="str">
        <f>IF(AQ137="","",VLOOKUP(AQ137,'参考様式１（勤務表_シフト記号表）'!$C$6:$L$47,10,FALSE))</f>
        <v/>
      </c>
      <c r="AR138" s="234" t="str">
        <f>IF(AR137="","",VLOOKUP(AR137,'参考様式１（勤務表_シフト記号表）'!$C$6:$L$47,10,FALSE))</f>
        <v/>
      </c>
      <c r="AS138" s="235" t="str">
        <f>IF(AS137="","",VLOOKUP(AS137,'参考様式１（勤務表_シフト記号表）'!$C$6:$L$47,10,FALSE))</f>
        <v/>
      </c>
      <c r="AT138" s="235" t="str">
        <f>IF(AT137="","",VLOOKUP(AT137,'参考様式１（勤務表_シフト記号表）'!$C$6:$L$47,10,FALSE))</f>
        <v/>
      </c>
      <c r="AU138" s="235" t="str">
        <f>IF(AU137="","",VLOOKUP(AU137,'参考様式１（勤務表_シフト記号表）'!$C$6:$L$47,10,FALSE))</f>
        <v/>
      </c>
      <c r="AV138" s="235" t="str">
        <f>IF(AV137="","",VLOOKUP(AV137,'参考様式１（勤務表_シフト記号表）'!$C$6:$L$47,10,FALSE))</f>
        <v/>
      </c>
      <c r="AW138" s="235" t="str">
        <f>IF(AW137="","",VLOOKUP(AW137,'参考様式１（勤務表_シフト記号表）'!$C$6:$L$47,10,FALSE))</f>
        <v/>
      </c>
      <c r="AX138" s="236" t="str">
        <f>IF(AX137="","",VLOOKUP(AX137,'参考様式１（勤務表_シフト記号表）'!$C$6:$L$47,10,FALSE))</f>
        <v/>
      </c>
      <c r="AY138" s="234" t="str">
        <f>IF(AY137="","",VLOOKUP(AY137,'参考様式１（勤務表_シフト記号表）'!$C$6:$L$47,10,FALSE))</f>
        <v/>
      </c>
      <c r="AZ138" s="235" t="str">
        <f>IF(AZ137="","",VLOOKUP(AZ137,'参考様式１（勤務表_シフト記号表）'!$C$6:$L$47,10,FALSE))</f>
        <v/>
      </c>
      <c r="BA138" s="235" t="str">
        <f>IF(BA137="","",VLOOKUP(BA137,'参考様式１（勤務表_シフト記号表）'!$C$6:$L$47,10,FALSE))</f>
        <v/>
      </c>
      <c r="BB138" s="1069">
        <f>IF($BE$3="４週",SUM(W138:AX138),IF($BE$3="暦月",SUM(W138:BA138),""))</f>
        <v>0</v>
      </c>
      <c r="BC138" s="1070"/>
      <c r="BD138" s="1071">
        <f>IF($BE$3="４週",BB138/4,IF($BE$3="暦月",(BB138/($BE$8/7)),""))</f>
        <v>0</v>
      </c>
      <c r="BE138" s="1070"/>
      <c r="BF138" s="1066"/>
      <c r="BG138" s="1067"/>
      <c r="BH138" s="1067"/>
      <c r="BI138" s="1067"/>
      <c r="BJ138" s="1068"/>
    </row>
    <row r="139" spans="2:62" ht="20.25" customHeight="1" x14ac:dyDescent="0.45">
      <c r="B139" s="982">
        <f>B137+1</f>
        <v>62</v>
      </c>
      <c r="C139" s="1043"/>
      <c r="D139" s="973"/>
      <c r="E139" s="229"/>
      <c r="F139" s="230"/>
      <c r="G139" s="229"/>
      <c r="H139" s="230"/>
      <c r="I139" s="1044"/>
      <c r="J139" s="1045"/>
      <c r="K139" s="971"/>
      <c r="L139" s="972"/>
      <c r="M139" s="972"/>
      <c r="N139" s="973"/>
      <c r="O139" s="977"/>
      <c r="P139" s="978"/>
      <c r="Q139" s="978"/>
      <c r="R139" s="978"/>
      <c r="S139" s="979"/>
      <c r="T139" s="249" t="s">
        <v>447</v>
      </c>
      <c r="V139" s="250"/>
      <c r="W139" s="242"/>
      <c r="X139" s="243"/>
      <c r="Y139" s="243"/>
      <c r="Z139" s="243"/>
      <c r="AA139" s="243"/>
      <c r="AB139" s="243"/>
      <c r="AC139" s="244"/>
      <c r="AD139" s="242"/>
      <c r="AE139" s="243"/>
      <c r="AF139" s="243"/>
      <c r="AG139" s="243"/>
      <c r="AH139" s="243"/>
      <c r="AI139" s="243"/>
      <c r="AJ139" s="244"/>
      <c r="AK139" s="242"/>
      <c r="AL139" s="243"/>
      <c r="AM139" s="243"/>
      <c r="AN139" s="243"/>
      <c r="AO139" s="243"/>
      <c r="AP139" s="243"/>
      <c r="AQ139" s="244"/>
      <c r="AR139" s="242"/>
      <c r="AS139" s="243"/>
      <c r="AT139" s="243"/>
      <c r="AU139" s="243"/>
      <c r="AV139" s="243"/>
      <c r="AW139" s="243"/>
      <c r="AX139" s="244"/>
      <c r="AY139" s="242"/>
      <c r="AZ139" s="243"/>
      <c r="BA139" s="245"/>
      <c r="BB139" s="980"/>
      <c r="BC139" s="981"/>
      <c r="BD139" s="1032"/>
      <c r="BE139" s="1033"/>
      <c r="BF139" s="1034"/>
      <c r="BG139" s="1035"/>
      <c r="BH139" s="1035"/>
      <c r="BI139" s="1035"/>
      <c r="BJ139" s="1036"/>
    </row>
    <row r="140" spans="2:62" ht="20.25" customHeight="1" x14ac:dyDescent="0.45">
      <c r="B140" s="983"/>
      <c r="C140" s="1072"/>
      <c r="D140" s="1073"/>
      <c r="E140" s="251"/>
      <c r="F140" s="252">
        <f>C139</f>
        <v>0</v>
      </c>
      <c r="G140" s="251"/>
      <c r="H140" s="252">
        <f>I139</f>
        <v>0</v>
      </c>
      <c r="I140" s="1074"/>
      <c r="J140" s="1075"/>
      <c r="K140" s="1076"/>
      <c r="L140" s="1077"/>
      <c r="M140" s="1077"/>
      <c r="N140" s="1073"/>
      <c r="O140" s="977"/>
      <c r="P140" s="978"/>
      <c r="Q140" s="978"/>
      <c r="R140" s="978"/>
      <c r="S140" s="979"/>
      <c r="T140" s="246" t="s">
        <v>448</v>
      </c>
      <c r="U140" s="247"/>
      <c r="V140" s="248"/>
      <c r="W140" s="234" t="str">
        <f>IF(W139="","",VLOOKUP(W139,'参考様式１（勤務表_シフト記号表）'!$C$6:$L$47,10,FALSE))</f>
        <v/>
      </c>
      <c r="X140" s="235" t="str">
        <f>IF(X139="","",VLOOKUP(X139,'参考様式１（勤務表_シフト記号表）'!$C$6:$L$47,10,FALSE))</f>
        <v/>
      </c>
      <c r="Y140" s="235" t="str">
        <f>IF(Y139="","",VLOOKUP(Y139,'参考様式１（勤務表_シフト記号表）'!$C$6:$L$47,10,FALSE))</f>
        <v/>
      </c>
      <c r="Z140" s="235" t="str">
        <f>IF(Z139="","",VLOOKUP(Z139,'参考様式１（勤務表_シフト記号表）'!$C$6:$L$47,10,FALSE))</f>
        <v/>
      </c>
      <c r="AA140" s="235" t="str">
        <f>IF(AA139="","",VLOOKUP(AA139,'参考様式１（勤務表_シフト記号表）'!$C$6:$L$47,10,FALSE))</f>
        <v/>
      </c>
      <c r="AB140" s="235" t="str">
        <f>IF(AB139="","",VLOOKUP(AB139,'参考様式１（勤務表_シフト記号表）'!$C$6:$L$47,10,FALSE))</f>
        <v/>
      </c>
      <c r="AC140" s="236" t="str">
        <f>IF(AC139="","",VLOOKUP(AC139,'参考様式１（勤務表_シフト記号表）'!$C$6:$L$47,10,FALSE))</f>
        <v/>
      </c>
      <c r="AD140" s="234" t="str">
        <f>IF(AD139="","",VLOOKUP(AD139,'参考様式１（勤務表_シフト記号表）'!$C$6:$L$47,10,FALSE))</f>
        <v/>
      </c>
      <c r="AE140" s="235" t="str">
        <f>IF(AE139="","",VLOOKUP(AE139,'参考様式１（勤務表_シフト記号表）'!$C$6:$L$47,10,FALSE))</f>
        <v/>
      </c>
      <c r="AF140" s="235" t="str">
        <f>IF(AF139="","",VLOOKUP(AF139,'参考様式１（勤務表_シフト記号表）'!$C$6:$L$47,10,FALSE))</f>
        <v/>
      </c>
      <c r="AG140" s="235" t="str">
        <f>IF(AG139="","",VLOOKUP(AG139,'参考様式１（勤務表_シフト記号表）'!$C$6:$L$47,10,FALSE))</f>
        <v/>
      </c>
      <c r="AH140" s="235" t="str">
        <f>IF(AH139="","",VLOOKUP(AH139,'参考様式１（勤務表_シフト記号表）'!$C$6:$L$47,10,FALSE))</f>
        <v/>
      </c>
      <c r="AI140" s="235" t="str">
        <f>IF(AI139="","",VLOOKUP(AI139,'参考様式１（勤務表_シフト記号表）'!$C$6:$L$47,10,FALSE))</f>
        <v/>
      </c>
      <c r="AJ140" s="236" t="str">
        <f>IF(AJ139="","",VLOOKUP(AJ139,'参考様式１（勤務表_シフト記号表）'!$C$6:$L$47,10,FALSE))</f>
        <v/>
      </c>
      <c r="AK140" s="234" t="str">
        <f>IF(AK139="","",VLOOKUP(AK139,'参考様式１（勤務表_シフト記号表）'!$C$6:$L$47,10,FALSE))</f>
        <v/>
      </c>
      <c r="AL140" s="235" t="str">
        <f>IF(AL139="","",VLOOKUP(AL139,'参考様式１（勤務表_シフト記号表）'!$C$6:$L$47,10,FALSE))</f>
        <v/>
      </c>
      <c r="AM140" s="235" t="str">
        <f>IF(AM139="","",VLOOKUP(AM139,'参考様式１（勤務表_シフト記号表）'!$C$6:$L$47,10,FALSE))</f>
        <v/>
      </c>
      <c r="AN140" s="235" t="str">
        <f>IF(AN139="","",VLOOKUP(AN139,'参考様式１（勤務表_シフト記号表）'!$C$6:$L$47,10,FALSE))</f>
        <v/>
      </c>
      <c r="AO140" s="235" t="str">
        <f>IF(AO139="","",VLOOKUP(AO139,'参考様式１（勤務表_シフト記号表）'!$C$6:$L$47,10,FALSE))</f>
        <v/>
      </c>
      <c r="AP140" s="235" t="str">
        <f>IF(AP139="","",VLOOKUP(AP139,'参考様式１（勤務表_シフト記号表）'!$C$6:$L$47,10,FALSE))</f>
        <v/>
      </c>
      <c r="AQ140" s="236" t="str">
        <f>IF(AQ139="","",VLOOKUP(AQ139,'参考様式１（勤務表_シフト記号表）'!$C$6:$L$47,10,FALSE))</f>
        <v/>
      </c>
      <c r="AR140" s="234" t="str">
        <f>IF(AR139="","",VLOOKUP(AR139,'参考様式１（勤務表_シフト記号表）'!$C$6:$L$47,10,FALSE))</f>
        <v/>
      </c>
      <c r="AS140" s="235" t="str">
        <f>IF(AS139="","",VLOOKUP(AS139,'参考様式１（勤務表_シフト記号表）'!$C$6:$L$47,10,FALSE))</f>
        <v/>
      </c>
      <c r="AT140" s="235" t="str">
        <f>IF(AT139="","",VLOOKUP(AT139,'参考様式１（勤務表_シフト記号表）'!$C$6:$L$47,10,FALSE))</f>
        <v/>
      </c>
      <c r="AU140" s="235" t="str">
        <f>IF(AU139="","",VLOOKUP(AU139,'参考様式１（勤務表_シフト記号表）'!$C$6:$L$47,10,FALSE))</f>
        <v/>
      </c>
      <c r="AV140" s="235" t="str">
        <f>IF(AV139="","",VLOOKUP(AV139,'参考様式１（勤務表_シフト記号表）'!$C$6:$L$47,10,FALSE))</f>
        <v/>
      </c>
      <c r="AW140" s="235" t="str">
        <f>IF(AW139="","",VLOOKUP(AW139,'参考様式１（勤務表_シフト記号表）'!$C$6:$L$47,10,FALSE))</f>
        <v/>
      </c>
      <c r="AX140" s="236" t="str">
        <f>IF(AX139="","",VLOOKUP(AX139,'参考様式１（勤務表_シフト記号表）'!$C$6:$L$47,10,FALSE))</f>
        <v/>
      </c>
      <c r="AY140" s="234" t="str">
        <f>IF(AY139="","",VLOOKUP(AY139,'参考様式１（勤務表_シフト記号表）'!$C$6:$L$47,10,FALSE))</f>
        <v/>
      </c>
      <c r="AZ140" s="235" t="str">
        <f>IF(AZ139="","",VLOOKUP(AZ139,'参考様式１（勤務表_シフト記号表）'!$C$6:$L$47,10,FALSE))</f>
        <v/>
      </c>
      <c r="BA140" s="235" t="str">
        <f>IF(BA139="","",VLOOKUP(BA139,'参考様式１（勤務表_シフト記号表）'!$C$6:$L$47,10,FALSE))</f>
        <v/>
      </c>
      <c r="BB140" s="1069">
        <f>IF($BE$3="４週",SUM(W140:AX140),IF($BE$3="暦月",SUM(W140:BA140),""))</f>
        <v>0</v>
      </c>
      <c r="BC140" s="1070"/>
      <c r="BD140" s="1071">
        <f>IF($BE$3="４週",BB140/4,IF($BE$3="暦月",(BB140/($BE$8/7)),""))</f>
        <v>0</v>
      </c>
      <c r="BE140" s="1070"/>
      <c r="BF140" s="1066"/>
      <c r="BG140" s="1067"/>
      <c r="BH140" s="1067"/>
      <c r="BI140" s="1067"/>
      <c r="BJ140" s="1068"/>
    </row>
    <row r="141" spans="2:62" ht="20.25" customHeight="1" x14ac:dyDescent="0.45">
      <c r="B141" s="982">
        <f>B139+1</f>
        <v>63</v>
      </c>
      <c r="C141" s="1043"/>
      <c r="D141" s="973"/>
      <c r="E141" s="229"/>
      <c r="F141" s="230"/>
      <c r="G141" s="229"/>
      <c r="H141" s="230"/>
      <c r="I141" s="1044"/>
      <c r="J141" s="1045"/>
      <c r="K141" s="971"/>
      <c r="L141" s="972"/>
      <c r="M141" s="972"/>
      <c r="N141" s="973"/>
      <c r="O141" s="977"/>
      <c r="P141" s="978"/>
      <c r="Q141" s="978"/>
      <c r="R141" s="978"/>
      <c r="S141" s="979"/>
      <c r="T141" s="249" t="s">
        <v>447</v>
      </c>
      <c r="V141" s="250"/>
      <c r="W141" s="242"/>
      <c r="X141" s="243"/>
      <c r="Y141" s="243"/>
      <c r="Z141" s="243"/>
      <c r="AA141" s="243"/>
      <c r="AB141" s="243"/>
      <c r="AC141" s="244"/>
      <c r="AD141" s="242"/>
      <c r="AE141" s="243"/>
      <c r="AF141" s="243"/>
      <c r="AG141" s="243"/>
      <c r="AH141" s="243"/>
      <c r="AI141" s="243"/>
      <c r="AJ141" s="244"/>
      <c r="AK141" s="242"/>
      <c r="AL141" s="243"/>
      <c r="AM141" s="243"/>
      <c r="AN141" s="243"/>
      <c r="AO141" s="243"/>
      <c r="AP141" s="243"/>
      <c r="AQ141" s="244"/>
      <c r="AR141" s="242"/>
      <c r="AS141" s="243"/>
      <c r="AT141" s="243"/>
      <c r="AU141" s="243"/>
      <c r="AV141" s="243"/>
      <c r="AW141" s="243"/>
      <c r="AX141" s="244"/>
      <c r="AY141" s="242"/>
      <c r="AZ141" s="243"/>
      <c r="BA141" s="245"/>
      <c r="BB141" s="980"/>
      <c r="BC141" s="981"/>
      <c r="BD141" s="1032"/>
      <c r="BE141" s="1033"/>
      <c r="BF141" s="1034"/>
      <c r="BG141" s="1035"/>
      <c r="BH141" s="1035"/>
      <c r="BI141" s="1035"/>
      <c r="BJ141" s="1036"/>
    </row>
    <row r="142" spans="2:62" ht="20.25" customHeight="1" x14ac:dyDescent="0.45">
      <c r="B142" s="983"/>
      <c r="C142" s="1072"/>
      <c r="D142" s="1073"/>
      <c r="E142" s="251"/>
      <c r="F142" s="252">
        <f>C141</f>
        <v>0</v>
      </c>
      <c r="G142" s="251"/>
      <c r="H142" s="252">
        <f>I141</f>
        <v>0</v>
      </c>
      <c r="I142" s="1074"/>
      <c r="J142" s="1075"/>
      <c r="K142" s="1076"/>
      <c r="L142" s="1077"/>
      <c r="M142" s="1077"/>
      <c r="N142" s="1073"/>
      <c r="O142" s="977"/>
      <c r="P142" s="978"/>
      <c r="Q142" s="978"/>
      <c r="R142" s="978"/>
      <c r="S142" s="979"/>
      <c r="T142" s="246" t="s">
        <v>448</v>
      </c>
      <c r="U142" s="247"/>
      <c r="V142" s="248"/>
      <c r="W142" s="234" t="str">
        <f>IF(W141="","",VLOOKUP(W141,'参考様式１（勤務表_シフト記号表）'!$C$6:$L$47,10,FALSE))</f>
        <v/>
      </c>
      <c r="X142" s="235" t="str">
        <f>IF(X141="","",VLOOKUP(X141,'参考様式１（勤務表_シフト記号表）'!$C$6:$L$47,10,FALSE))</f>
        <v/>
      </c>
      <c r="Y142" s="235" t="str">
        <f>IF(Y141="","",VLOOKUP(Y141,'参考様式１（勤務表_シフト記号表）'!$C$6:$L$47,10,FALSE))</f>
        <v/>
      </c>
      <c r="Z142" s="235" t="str">
        <f>IF(Z141="","",VLOOKUP(Z141,'参考様式１（勤務表_シフト記号表）'!$C$6:$L$47,10,FALSE))</f>
        <v/>
      </c>
      <c r="AA142" s="235" t="str">
        <f>IF(AA141="","",VLOOKUP(AA141,'参考様式１（勤務表_シフト記号表）'!$C$6:$L$47,10,FALSE))</f>
        <v/>
      </c>
      <c r="AB142" s="235" t="str">
        <f>IF(AB141="","",VLOOKUP(AB141,'参考様式１（勤務表_シフト記号表）'!$C$6:$L$47,10,FALSE))</f>
        <v/>
      </c>
      <c r="AC142" s="236" t="str">
        <f>IF(AC141="","",VLOOKUP(AC141,'参考様式１（勤務表_シフト記号表）'!$C$6:$L$47,10,FALSE))</f>
        <v/>
      </c>
      <c r="AD142" s="234" t="str">
        <f>IF(AD141="","",VLOOKUP(AD141,'参考様式１（勤務表_シフト記号表）'!$C$6:$L$47,10,FALSE))</f>
        <v/>
      </c>
      <c r="AE142" s="235" t="str">
        <f>IF(AE141="","",VLOOKUP(AE141,'参考様式１（勤務表_シフト記号表）'!$C$6:$L$47,10,FALSE))</f>
        <v/>
      </c>
      <c r="AF142" s="235" t="str">
        <f>IF(AF141="","",VLOOKUP(AF141,'参考様式１（勤務表_シフト記号表）'!$C$6:$L$47,10,FALSE))</f>
        <v/>
      </c>
      <c r="AG142" s="235" t="str">
        <f>IF(AG141="","",VLOOKUP(AG141,'参考様式１（勤務表_シフト記号表）'!$C$6:$L$47,10,FALSE))</f>
        <v/>
      </c>
      <c r="AH142" s="235" t="str">
        <f>IF(AH141="","",VLOOKUP(AH141,'参考様式１（勤務表_シフト記号表）'!$C$6:$L$47,10,FALSE))</f>
        <v/>
      </c>
      <c r="AI142" s="235" t="str">
        <f>IF(AI141="","",VLOOKUP(AI141,'参考様式１（勤務表_シフト記号表）'!$C$6:$L$47,10,FALSE))</f>
        <v/>
      </c>
      <c r="AJ142" s="236" t="str">
        <f>IF(AJ141="","",VLOOKUP(AJ141,'参考様式１（勤務表_シフト記号表）'!$C$6:$L$47,10,FALSE))</f>
        <v/>
      </c>
      <c r="AK142" s="234" t="str">
        <f>IF(AK141="","",VLOOKUP(AK141,'参考様式１（勤務表_シフト記号表）'!$C$6:$L$47,10,FALSE))</f>
        <v/>
      </c>
      <c r="AL142" s="235" t="str">
        <f>IF(AL141="","",VLOOKUP(AL141,'参考様式１（勤務表_シフト記号表）'!$C$6:$L$47,10,FALSE))</f>
        <v/>
      </c>
      <c r="AM142" s="235" t="str">
        <f>IF(AM141="","",VLOOKUP(AM141,'参考様式１（勤務表_シフト記号表）'!$C$6:$L$47,10,FALSE))</f>
        <v/>
      </c>
      <c r="AN142" s="235" t="str">
        <f>IF(AN141="","",VLOOKUP(AN141,'参考様式１（勤務表_シフト記号表）'!$C$6:$L$47,10,FALSE))</f>
        <v/>
      </c>
      <c r="AO142" s="235" t="str">
        <f>IF(AO141="","",VLOOKUP(AO141,'参考様式１（勤務表_シフト記号表）'!$C$6:$L$47,10,FALSE))</f>
        <v/>
      </c>
      <c r="AP142" s="235" t="str">
        <f>IF(AP141="","",VLOOKUP(AP141,'参考様式１（勤務表_シフト記号表）'!$C$6:$L$47,10,FALSE))</f>
        <v/>
      </c>
      <c r="AQ142" s="236" t="str">
        <f>IF(AQ141="","",VLOOKUP(AQ141,'参考様式１（勤務表_シフト記号表）'!$C$6:$L$47,10,FALSE))</f>
        <v/>
      </c>
      <c r="AR142" s="234" t="str">
        <f>IF(AR141="","",VLOOKUP(AR141,'参考様式１（勤務表_シフト記号表）'!$C$6:$L$47,10,FALSE))</f>
        <v/>
      </c>
      <c r="AS142" s="235" t="str">
        <f>IF(AS141="","",VLOOKUP(AS141,'参考様式１（勤務表_シフト記号表）'!$C$6:$L$47,10,FALSE))</f>
        <v/>
      </c>
      <c r="AT142" s="235" t="str">
        <f>IF(AT141="","",VLOOKUP(AT141,'参考様式１（勤務表_シフト記号表）'!$C$6:$L$47,10,FALSE))</f>
        <v/>
      </c>
      <c r="AU142" s="235" t="str">
        <f>IF(AU141="","",VLOOKUP(AU141,'参考様式１（勤務表_シフト記号表）'!$C$6:$L$47,10,FALSE))</f>
        <v/>
      </c>
      <c r="AV142" s="235" t="str">
        <f>IF(AV141="","",VLOOKUP(AV141,'参考様式１（勤務表_シフト記号表）'!$C$6:$L$47,10,FALSE))</f>
        <v/>
      </c>
      <c r="AW142" s="235" t="str">
        <f>IF(AW141="","",VLOOKUP(AW141,'参考様式１（勤務表_シフト記号表）'!$C$6:$L$47,10,FALSE))</f>
        <v/>
      </c>
      <c r="AX142" s="236" t="str">
        <f>IF(AX141="","",VLOOKUP(AX141,'参考様式１（勤務表_シフト記号表）'!$C$6:$L$47,10,FALSE))</f>
        <v/>
      </c>
      <c r="AY142" s="234" t="str">
        <f>IF(AY141="","",VLOOKUP(AY141,'参考様式１（勤務表_シフト記号表）'!$C$6:$L$47,10,FALSE))</f>
        <v/>
      </c>
      <c r="AZ142" s="235" t="str">
        <f>IF(AZ141="","",VLOOKUP(AZ141,'参考様式１（勤務表_シフト記号表）'!$C$6:$L$47,10,FALSE))</f>
        <v/>
      </c>
      <c r="BA142" s="235" t="str">
        <f>IF(BA141="","",VLOOKUP(BA141,'参考様式１（勤務表_シフト記号表）'!$C$6:$L$47,10,FALSE))</f>
        <v/>
      </c>
      <c r="BB142" s="1069">
        <f>IF($BE$3="４週",SUM(W142:AX142),IF($BE$3="暦月",SUM(W142:BA142),""))</f>
        <v>0</v>
      </c>
      <c r="BC142" s="1070"/>
      <c r="BD142" s="1071">
        <f>IF($BE$3="４週",BB142/4,IF($BE$3="暦月",(BB142/($BE$8/7)),""))</f>
        <v>0</v>
      </c>
      <c r="BE142" s="1070"/>
      <c r="BF142" s="1066"/>
      <c r="BG142" s="1067"/>
      <c r="BH142" s="1067"/>
      <c r="BI142" s="1067"/>
      <c r="BJ142" s="1068"/>
    </row>
    <row r="143" spans="2:62" ht="20.25" customHeight="1" x14ac:dyDescent="0.45">
      <c r="B143" s="982">
        <f>B141+1</f>
        <v>64</v>
      </c>
      <c r="C143" s="1043"/>
      <c r="D143" s="973"/>
      <c r="E143" s="229"/>
      <c r="F143" s="230"/>
      <c r="G143" s="229"/>
      <c r="H143" s="230"/>
      <c r="I143" s="1044"/>
      <c r="J143" s="1045"/>
      <c r="K143" s="971"/>
      <c r="L143" s="972"/>
      <c r="M143" s="972"/>
      <c r="N143" s="973"/>
      <c r="O143" s="977"/>
      <c r="P143" s="978"/>
      <c r="Q143" s="978"/>
      <c r="R143" s="978"/>
      <c r="S143" s="979"/>
      <c r="T143" s="249" t="s">
        <v>447</v>
      </c>
      <c r="V143" s="250"/>
      <c r="W143" s="242"/>
      <c r="X143" s="243"/>
      <c r="Y143" s="243"/>
      <c r="Z143" s="243"/>
      <c r="AA143" s="243"/>
      <c r="AB143" s="243"/>
      <c r="AC143" s="244"/>
      <c r="AD143" s="242"/>
      <c r="AE143" s="243"/>
      <c r="AF143" s="243"/>
      <c r="AG143" s="243"/>
      <c r="AH143" s="243"/>
      <c r="AI143" s="243"/>
      <c r="AJ143" s="244"/>
      <c r="AK143" s="242"/>
      <c r="AL143" s="243"/>
      <c r="AM143" s="243"/>
      <c r="AN143" s="243"/>
      <c r="AO143" s="243"/>
      <c r="AP143" s="243"/>
      <c r="AQ143" s="244"/>
      <c r="AR143" s="242"/>
      <c r="AS143" s="243"/>
      <c r="AT143" s="243"/>
      <c r="AU143" s="243"/>
      <c r="AV143" s="243"/>
      <c r="AW143" s="243"/>
      <c r="AX143" s="244"/>
      <c r="AY143" s="242"/>
      <c r="AZ143" s="243"/>
      <c r="BA143" s="245"/>
      <c r="BB143" s="980"/>
      <c r="BC143" s="981"/>
      <c r="BD143" s="1032"/>
      <c r="BE143" s="1033"/>
      <c r="BF143" s="1034"/>
      <c r="BG143" s="1035"/>
      <c r="BH143" s="1035"/>
      <c r="BI143" s="1035"/>
      <c r="BJ143" s="1036"/>
    </row>
    <row r="144" spans="2:62" ht="20.25" customHeight="1" x14ac:dyDescent="0.45">
      <c r="B144" s="983"/>
      <c r="C144" s="1072"/>
      <c r="D144" s="1073"/>
      <c r="E144" s="251"/>
      <c r="F144" s="252">
        <f>C143</f>
        <v>0</v>
      </c>
      <c r="G144" s="251"/>
      <c r="H144" s="252">
        <f>I143</f>
        <v>0</v>
      </c>
      <c r="I144" s="1074"/>
      <c r="J144" s="1075"/>
      <c r="K144" s="1076"/>
      <c r="L144" s="1077"/>
      <c r="M144" s="1077"/>
      <c r="N144" s="1073"/>
      <c r="O144" s="977"/>
      <c r="P144" s="978"/>
      <c r="Q144" s="978"/>
      <c r="R144" s="978"/>
      <c r="S144" s="979"/>
      <c r="T144" s="246" t="s">
        <v>448</v>
      </c>
      <c r="U144" s="247"/>
      <c r="V144" s="248"/>
      <c r="W144" s="234" t="str">
        <f>IF(W143="","",VLOOKUP(W143,'参考様式１（勤務表_シフト記号表）'!$C$6:$L$47,10,FALSE))</f>
        <v/>
      </c>
      <c r="X144" s="235" t="str">
        <f>IF(X143="","",VLOOKUP(X143,'参考様式１（勤務表_シフト記号表）'!$C$6:$L$47,10,FALSE))</f>
        <v/>
      </c>
      <c r="Y144" s="235" t="str">
        <f>IF(Y143="","",VLOOKUP(Y143,'参考様式１（勤務表_シフト記号表）'!$C$6:$L$47,10,FALSE))</f>
        <v/>
      </c>
      <c r="Z144" s="235" t="str">
        <f>IF(Z143="","",VLOOKUP(Z143,'参考様式１（勤務表_シフト記号表）'!$C$6:$L$47,10,FALSE))</f>
        <v/>
      </c>
      <c r="AA144" s="235" t="str">
        <f>IF(AA143="","",VLOOKUP(AA143,'参考様式１（勤務表_シフト記号表）'!$C$6:$L$47,10,FALSE))</f>
        <v/>
      </c>
      <c r="AB144" s="235" t="str">
        <f>IF(AB143="","",VLOOKUP(AB143,'参考様式１（勤務表_シフト記号表）'!$C$6:$L$47,10,FALSE))</f>
        <v/>
      </c>
      <c r="AC144" s="236" t="str">
        <f>IF(AC143="","",VLOOKUP(AC143,'参考様式１（勤務表_シフト記号表）'!$C$6:$L$47,10,FALSE))</f>
        <v/>
      </c>
      <c r="AD144" s="234" t="str">
        <f>IF(AD143="","",VLOOKUP(AD143,'参考様式１（勤務表_シフト記号表）'!$C$6:$L$47,10,FALSE))</f>
        <v/>
      </c>
      <c r="AE144" s="235" t="str">
        <f>IF(AE143="","",VLOOKUP(AE143,'参考様式１（勤務表_シフト記号表）'!$C$6:$L$47,10,FALSE))</f>
        <v/>
      </c>
      <c r="AF144" s="235" t="str">
        <f>IF(AF143="","",VLOOKUP(AF143,'参考様式１（勤務表_シフト記号表）'!$C$6:$L$47,10,FALSE))</f>
        <v/>
      </c>
      <c r="AG144" s="235" t="str">
        <f>IF(AG143="","",VLOOKUP(AG143,'参考様式１（勤務表_シフト記号表）'!$C$6:$L$47,10,FALSE))</f>
        <v/>
      </c>
      <c r="AH144" s="235" t="str">
        <f>IF(AH143="","",VLOOKUP(AH143,'参考様式１（勤務表_シフト記号表）'!$C$6:$L$47,10,FALSE))</f>
        <v/>
      </c>
      <c r="AI144" s="235" t="str">
        <f>IF(AI143="","",VLOOKUP(AI143,'参考様式１（勤務表_シフト記号表）'!$C$6:$L$47,10,FALSE))</f>
        <v/>
      </c>
      <c r="AJ144" s="236" t="str">
        <f>IF(AJ143="","",VLOOKUP(AJ143,'参考様式１（勤務表_シフト記号表）'!$C$6:$L$47,10,FALSE))</f>
        <v/>
      </c>
      <c r="AK144" s="234" t="str">
        <f>IF(AK143="","",VLOOKUP(AK143,'参考様式１（勤務表_シフト記号表）'!$C$6:$L$47,10,FALSE))</f>
        <v/>
      </c>
      <c r="AL144" s="235" t="str">
        <f>IF(AL143="","",VLOOKUP(AL143,'参考様式１（勤務表_シフト記号表）'!$C$6:$L$47,10,FALSE))</f>
        <v/>
      </c>
      <c r="AM144" s="235" t="str">
        <f>IF(AM143="","",VLOOKUP(AM143,'参考様式１（勤務表_シフト記号表）'!$C$6:$L$47,10,FALSE))</f>
        <v/>
      </c>
      <c r="AN144" s="235" t="str">
        <f>IF(AN143="","",VLOOKUP(AN143,'参考様式１（勤務表_シフト記号表）'!$C$6:$L$47,10,FALSE))</f>
        <v/>
      </c>
      <c r="AO144" s="235" t="str">
        <f>IF(AO143="","",VLOOKUP(AO143,'参考様式１（勤務表_シフト記号表）'!$C$6:$L$47,10,FALSE))</f>
        <v/>
      </c>
      <c r="AP144" s="235" t="str">
        <f>IF(AP143="","",VLOOKUP(AP143,'参考様式１（勤務表_シフト記号表）'!$C$6:$L$47,10,FALSE))</f>
        <v/>
      </c>
      <c r="AQ144" s="236" t="str">
        <f>IF(AQ143="","",VLOOKUP(AQ143,'参考様式１（勤務表_シフト記号表）'!$C$6:$L$47,10,FALSE))</f>
        <v/>
      </c>
      <c r="AR144" s="234" t="str">
        <f>IF(AR143="","",VLOOKUP(AR143,'参考様式１（勤務表_シフト記号表）'!$C$6:$L$47,10,FALSE))</f>
        <v/>
      </c>
      <c r="AS144" s="235" t="str">
        <f>IF(AS143="","",VLOOKUP(AS143,'参考様式１（勤務表_シフト記号表）'!$C$6:$L$47,10,FALSE))</f>
        <v/>
      </c>
      <c r="AT144" s="235" t="str">
        <f>IF(AT143="","",VLOOKUP(AT143,'参考様式１（勤務表_シフト記号表）'!$C$6:$L$47,10,FALSE))</f>
        <v/>
      </c>
      <c r="AU144" s="235" t="str">
        <f>IF(AU143="","",VLOOKUP(AU143,'参考様式１（勤務表_シフト記号表）'!$C$6:$L$47,10,FALSE))</f>
        <v/>
      </c>
      <c r="AV144" s="235" t="str">
        <f>IF(AV143="","",VLOOKUP(AV143,'参考様式１（勤務表_シフト記号表）'!$C$6:$L$47,10,FALSE))</f>
        <v/>
      </c>
      <c r="AW144" s="235" t="str">
        <f>IF(AW143="","",VLOOKUP(AW143,'参考様式１（勤務表_シフト記号表）'!$C$6:$L$47,10,FALSE))</f>
        <v/>
      </c>
      <c r="AX144" s="236" t="str">
        <f>IF(AX143="","",VLOOKUP(AX143,'参考様式１（勤務表_シフト記号表）'!$C$6:$L$47,10,FALSE))</f>
        <v/>
      </c>
      <c r="AY144" s="234" t="str">
        <f>IF(AY143="","",VLOOKUP(AY143,'参考様式１（勤務表_シフト記号表）'!$C$6:$L$47,10,FALSE))</f>
        <v/>
      </c>
      <c r="AZ144" s="235" t="str">
        <f>IF(AZ143="","",VLOOKUP(AZ143,'参考様式１（勤務表_シフト記号表）'!$C$6:$L$47,10,FALSE))</f>
        <v/>
      </c>
      <c r="BA144" s="235" t="str">
        <f>IF(BA143="","",VLOOKUP(BA143,'参考様式１（勤務表_シフト記号表）'!$C$6:$L$47,10,FALSE))</f>
        <v/>
      </c>
      <c r="BB144" s="1069">
        <f>IF($BE$3="４週",SUM(W144:AX144),IF($BE$3="暦月",SUM(W144:BA144),""))</f>
        <v>0</v>
      </c>
      <c r="BC144" s="1070"/>
      <c r="BD144" s="1071">
        <f>IF($BE$3="４週",BB144/4,IF($BE$3="暦月",(BB144/($BE$8/7)),""))</f>
        <v>0</v>
      </c>
      <c r="BE144" s="1070"/>
      <c r="BF144" s="1066"/>
      <c r="BG144" s="1067"/>
      <c r="BH144" s="1067"/>
      <c r="BI144" s="1067"/>
      <c r="BJ144" s="1068"/>
    </row>
    <row r="145" spans="2:62" ht="20.25" customHeight="1" x14ac:dyDescent="0.45">
      <c r="B145" s="982">
        <f>B143+1</f>
        <v>65</v>
      </c>
      <c r="C145" s="1043"/>
      <c r="D145" s="973"/>
      <c r="E145" s="229"/>
      <c r="F145" s="230"/>
      <c r="G145" s="229"/>
      <c r="H145" s="230"/>
      <c r="I145" s="1044"/>
      <c r="J145" s="1045"/>
      <c r="K145" s="971"/>
      <c r="L145" s="972"/>
      <c r="M145" s="972"/>
      <c r="N145" s="973"/>
      <c r="O145" s="977"/>
      <c r="P145" s="978"/>
      <c r="Q145" s="978"/>
      <c r="R145" s="978"/>
      <c r="S145" s="979"/>
      <c r="T145" s="249" t="s">
        <v>447</v>
      </c>
      <c r="V145" s="250"/>
      <c r="W145" s="242"/>
      <c r="X145" s="243"/>
      <c r="Y145" s="243"/>
      <c r="Z145" s="243"/>
      <c r="AA145" s="243"/>
      <c r="AB145" s="243"/>
      <c r="AC145" s="244"/>
      <c r="AD145" s="242"/>
      <c r="AE145" s="243"/>
      <c r="AF145" s="243"/>
      <c r="AG145" s="243"/>
      <c r="AH145" s="243"/>
      <c r="AI145" s="243"/>
      <c r="AJ145" s="244"/>
      <c r="AK145" s="242"/>
      <c r="AL145" s="243"/>
      <c r="AM145" s="243"/>
      <c r="AN145" s="243"/>
      <c r="AO145" s="243"/>
      <c r="AP145" s="243"/>
      <c r="AQ145" s="244"/>
      <c r="AR145" s="242"/>
      <c r="AS145" s="243"/>
      <c r="AT145" s="243"/>
      <c r="AU145" s="243"/>
      <c r="AV145" s="243"/>
      <c r="AW145" s="243"/>
      <c r="AX145" s="244"/>
      <c r="AY145" s="242"/>
      <c r="AZ145" s="243"/>
      <c r="BA145" s="245"/>
      <c r="BB145" s="980"/>
      <c r="BC145" s="981"/>
      <c r="BD145" s="1032"/>
      <c r="BE145" s="1033"/>
      <c r="BF145" s="1034"/>
      <c r="BG145" s="1035"/>
      <c r="BH145" s="1035"/>
      <c r="BI145" s="1035"/>
      <c r="BJ145" s="1036"/>
    </row>
    <row r="146" spans="2:62" ht="20.25" customHeight="1" x14ac:dyDescent="0.45">
      <c r="B146" s="983"/>
      <c r="C146" s="1072"/>
      <c r="D146" s="1073"/>
      <c r="E146" s="251"/>
      <c r="F146" s="252">
        <f>C145</f>
        <v>0</v>
      </c>
      <c r="G146" s="251"/>
      <c r="H146" s="252">
        <f>I145</f>
        <v>0</v>
      </c>
      <c r="I146" s="1074"/>
      <c r="J146" s="1075"/>
      <c r="K146" s="1076"/>
      <c r="L146" s="1077"/>
      <c r="M146" s="1077"/>
      <c r="N146" s="1073"/>
      <c r="O146" s="977"/>
      <c r="P146" s="978"/>
      <c r="Q146" s="978"/>
      <c r="R146" s="978"/>
      <c r="S146" s="979"/>
      <c r="T146" s="246" t="s">
        <v>448</v>
      </c>
      <c r="U146" s="247"/>
      <c r="V146" s="248"/>
      <c r="W146" s="234" t="str">
        <f>IF(W145="","",VLOOKUP(W145,'参考様式１（勤務表_シフト記号表）'!$C$6:$L$47,10,FALSE))</f>
        <v/>
      </c>
      <c r="X146" s="235" t="str">
        <f>IF(X145="","",VLOOKUP(X145,'参考様式１（勤務表_シフト記号表）'!$C$6:$L$47,10,FALSE))</f>
        <v/>
      </c>
      <c r="Y146" s="235" t="str">
        <f>IF(Y145="","",VLOOKUP(Y145,'参考様式１（勤務表_シフト記号表）'!$C$6:$L$47,10,FALSE))</f>
        <v/>
      </c>
      <c r="Z146" s="235" t="str">
        <f>IF(Z145="","",VLOOKUP(Z145,'参考様式１（勤務表_シフト記号表）'!$C$6:$L$47,10,FALSE))</f>
        <v/>
      </c>
      <c r="AA146" s="235" t="str">
        <f>IF(AA145="","",VLOOKUP(AA145,'参考様式１（勤務表_シフト記号表）'!$C$6:$L$47,10,FALSE))</f>
        <v/>
      </c>
      <c r="AB146" s="235" t="str">
        <f>IF(AB145="","",VLOOKUP(AB145,'参考様式１（勤務表_シフト記号表）'!$C$6:$L$47,10,FALSE))</f>
        <v/>
      </c>
      <c r="AC146" s="236" t="str">
        <f>IF(AC145="","",VLOOKUP(AC145,'参考様式１（勤務表_シフト記号表）'!$C$6:$L$47,10,FALSE))</f>
        <v/>
      </c>
      <c r="AD146" s="234" t="str">
        <f>IF(AD145="","",VLOOKUP(AD145,'参考様式１（勤務表_シフト記号表）'!$C$6:$L$47,10,FALSE))</f>
        <v/>
      </c>
      <c r="AE146" s="235" t="str">
        <f>IF(AE145="","",VLOOKUP(AE145,'参考様式１（勤務表_シフト記号表）'!$C$6:$L$47,10,FALSE))</f>
        <v/>
      </c>
      <c r="AF146" s="235" t="str">
        <f>IF(AF145="","",VLOOKUP(AF145,'参考様式１（勤務表_シフト記号表）'!$C$6:$L$47,10,FALSE))</f>
        <v/>
      </c>
      <c r="AG146" s="235" t="str">
        <f>IF(AG145="","",VLOOKUP(AG145,'参考様式１（勤務表_シフト記号表）'!$C$6:$L$47,10,FALSE))</f>
        <v/>
      </c>
      <c r="AH146" s="235" t="str">
        <f>IF(AH145="","",VLOOKUP(AH145,'参考様式１（勤務表_シフト記号表）'!$C$6:$L$47,10,FALSE))</f>
        <v/>
      </c>
      <c r="AI146" s="235" t="str">
        <f>IF(AI145="","",VLOOKUP(AI145,'参考様式１（勤務表_シフト記号表）'!$C$6:$L$47,10,FALSE))</f>
        <v/>
      </c>
      <c r="AJ146" s="236" t="str">
        <f>IF(AJ145="","",VLOOKUP(AJ145,'参考様式１（勤務表_シフト記号表）'!$C$6:$L$47,10,FALSE))</f>
        <v/>
      </c>
      <c r="AK146" s="234" t="str">
        <f>IF(AK145="","",VLOOKUP(AK145,'参考様式１（勤務表_シフト記号表）'!$C$6:$L$47,10,FALSE))</f>
        <v/>
      </c>
      <c r="AL146" s="235" t="str">
        <f>IF(AL145="","",VLOOKUP(AL145,'参考様式１（勤務表_シフト記号表）'!$C$6:$L$47,10,FALSE))</f>
        <v/>
      </c>
      <c r="AM146" s="235" t="str">
        <f>IF(AM145="","",VLOOKUP(AM145,'参考様式１（勤務表_シフト記号表）'!$C$6:$L$47,10,FALSE))</f>
        <v/>
      </c>
      <c r="AN146" s="235" t="str">
        <f>IF(AN145="","",VLOOKUP(AN145,'参考様式１（勤務表_シフト記号表）'!$C$6:$L$47,10,FALSE))</f>
        <v/>
      </c>
      <c r="AO146" s="235" t="str">
        <f>IF(AO145="","",VLOOKUP(AO145,'参考様式１（勤務表_シフト記号表）'!$C$6:$L$47,10,FALSE))</f>
        <v/>
      </c>
      <c r="AP146" s="235" t="str">
        <f>IF(AP145="","",VLOOKUP(AP145,'参考様式１（勤務表_シフト記号表）'!$C$6:$L$47,10,FALSE))</f>
        <v/>
      </c>
      <c r="AQ146" s="236" t="str">
        <f>IF(AQ145="","",VLOOKUP(AQ145,'参考様式１（勤務表_シフト記号表）'!$C$6:$L$47,10,FALSE))</f>
        <v/>
      </c>
      <c r="AR146" s="234" t="str">
        <f>IF(AR145="","",VLOOKUP(AR145,'参考様式１（勤務表_シフト記号表）'!$C$6:$L$47,10,FALSE))</f>
        <v/>
      </c>
      <c r="AS146" s="235" t="str">
        <f>IF(AS145="","",VLOOKUP(AS145,'参考様式１（勤務表_シフト記号表）'!$C$6:$L$47,10,FALSE))</f>
        <v/>
      </c>
      <c r="AT146" s="235" t="str">
        <f>IF(AT145="","",VLOOKUP(AT145,'参考様式１（勤務表_シフト記号表）'!$C$6:$L$47,10,FALSE))</f>
        <v/>
      </c>
      <c r="AU146" s="235" t="str">
        <f>IF(AU145="","",VLOOKUP(AU145,'参考様式１（勤務表_シフト記号表）'!$C$6:$L$47,10,FALSE))</f>
        <v/>
      </c>
      <c r="AV146" s="235" t="str">
        <f>IF(AV145="","",VLOOKUP(AV145,'参考様式１（勤務表_シフト記号表）'!$C$6:$L$47,10,FALSE))</f>
        <v/>
      </c>
      <c r="AW146" s="235" t="str">
        <f>IF(AW145="","",VLOOKUP(AW145,'参考様式１（勤務表_シフト記号表）'!$C$6:$L$47,10,FALSE))</f>
        <v/>
      </c>
      <c r="AX146" s="236" t="str">
        <f>IF(AX145="","",VLOOKUP(AX145,'参考様式１（勤務表_シフト記号表）'!$C$6:$L$47,10,FALSE))</f>
        <v/>
      </c>
      <c r="AY146" s="234" t="str">
        <f>IF(AY145="","",VLOOKUP(AY145,'参考様式１（勤務表_シフト記号表）'!$C$6:$L$47,10,FALSE))</f>
        <v/>
      </c>
      <c r="AZ146" s="235" t="str">
        <f>IF(AZ145="","",VLOOKUP(AZ145,'参考様式１（勤務表_シフト記号表）'!$C$6:$L$47,10,FALSE))</f>
        <v/>
      </c>
      <c r="BA146" s="235" t="str">
        <f>IF(BA145="","",VLOOKUP(BA145,'参考様式１（勤務表_シフト記号表）'!$C$6:$L$47,10,FALSE))</f>
        <v/>
      </c>
      <c r="BB146" s="1069">
        <f>IF($BE$3="４週",SUM(W146:AX146),IF($BE$3="暦月",SUM(W146:BA146),""))</f>
        <v>0</v>
      </c>
      <c r="BC146" s="1070"/>
      <c r="BD146" s="1071">
        <f>IF($BE$3="４週",BB146/4,IF($BE$3="暦月",(BB146/($BE$8/7)),""))</f>
        <v>0</v>
      </c>
      <c r="BE146" s="1070"/>
      <c r="BF146" s="1066"/>
      <c r="BG146" s="1067"/>
      <c r="BH146" s="1067"/>
      <c r="BI146" s="1067"/>
      <c r="BJ146" s="1068"/>
    </row>
    <row r="147" spans="2:62" ht="20.25" customHeight="1" x14ac:dyDescent="0.45">
      <c r="B147" s="982">
        <f>B145+1</f>
        <v>66</v>
      </c>
      <c r="C147" s="1043"/>
      <c r="D147" s="973"/>
      <c r="E147" s="229"/>
      <c r="F147" s="230"/>
      <c r="G147" s="229"/>
      <c r="H147" s="230"/>
      <c r="I147" s="1044"/>
      <c r="J147" s="1045"/>
      <c r="K147" s="971"/>
      <c r="L147" s="972"/>
      <c r="M147" s="972"/>
      <c r="N147" s="973"/>
      <c r="O147" s="977"/>
      <c r="P147" s="978"/>
      <c r="Q147" s="978"/>
      <c r="R147" s="978"/>
      <c r="S147" s="979"/>
      <c r="T147" s="249" t="s">
        <v>447</v>
      </c>
      <c r="V147" s="250"/>
      <c r="W147" s="242"/>
      <c r="X147" s="243"/>
      <c r="Y147" s="243"/>
      <c r="Z147" s="243"/>
      <c r="AA147" s="243"/>
      <c r="AB147" s="243"/>
      <c r="AC147" s="244"/>
      <c r="AD147" s="242"/>
      <c r="AE147" s="243"/>
      <c r="AF147" s="243"/>
      <c r="AG147" s="243"/>
      <c r="AH147" s="243"/>
      <c r="AI147" s="243"/>
      <c r="AJ147" s="244"/>
      <c r="AK147" s="242"/>
      <c r="AL147" s="243"/>
      <c r="AM147" s="243"/>
      <c r="AN147" s="243"/>
      <c r="AO147" s="243"/>
      <c r="AP147" s="243"/>
      <c r="AQ147" s="244"/>
      <c r="AR147" s="242"/>
      <c r="AS147" s="243"/>
      <c r="AT147" s="243"/>
      <c r="AU147" s="243"/>
      <c r="AV147" s="243"/>
      <c r="AW147" s="243"/>
      <c r="AX147" s="244"/>
      <c r="AY147" s="242"/>
      <c r="AZ147" s="243"/>
      <c r="BA147" s="245"/>
      <c r="BB147" s="980"/>
      <c r="BC147" s="981"/>
      <c r="BD147" s="1032"/>
      <c r="BE147" s="1033"/>
      <c r="BF147" s="1034"/>
      <c r="BG147" s="1035"/>
      <c r="BH147" s="1035"/>
      <c r="BI147" s="1035"/>
      <c r="BJ147" s="1036"/>
    </row>
    <row r="148" spans="2:62" ht="20.25" customHeight="1" x14ac:dyDescent="0.45">
      <c r="B148" s="983"/>
      <c r="C148" s="1072"/>
      <c r="D148" s="1073"/>
      <c r="E148" s="251"/>
      <c r="F148" s="252">
        <f>C147</f>
        <v>0</v>
      </c>
      <c r="G148" s="251"/>
      <c r="H148" s="252">
        <f>I147</f>
        <v>0</v>
      </c>
      <c r="I148" s="1074"/>
      <c r="J148" s="1075"/>
      <c r="K148" s="1076"/>
      <c r="L148" s="1077"/>
      <c r="M148" s="1077"/>
      <c r="N148" s="1073"/>
      <c r="O148" s="977"/>
      <c r="P148" s="978"/>
      <c r="Q148" s="978"/>
      <c r="R148" s="978"/>
      <c r="S148" s="979"/>
      <c r="T148" s="246" t="s">
        <v>448</v>
      </c>
      <c r="U148" s="247"/>
      <c r="V148" s="248"/>
      <c r="W148" s="234" t="str">
        <f>IF(W147="","",VLOOKUP(W147,'参考様式１（勤務表_シフト記号表）'!$C$6:$L$47,10,FALSE))</f>
        <v/>
      </c>
      <c r="X148" s="235" t="str">
        <f>IF(X147="","",VLOOKUP(X147,'参考様式１（勤務表_シフト記号表）'!$C$6:$L$47,10,FALSE))</f>
        <v/>
      </c>
      <c r="Y148" s="235" t="str">
        <f>IF(Y147="","",VLOOKUP(Y147,'参考様式１（勤務表_シフト記号表）'!$C$6:$L$47,10,FALSE))</f>
        <v/>
      </c>
      <c r="Z148" s="235" t="str">
        <f>IF(Z147="","",VLOOKUP(Z147,'参考様式１（勤務表_シフト記号表）'!$C$6:$L$47,10,FALSE))</f>
        <v/>
      </c>
      <c r="AA148" s="235" t="str">
        <f>IF(AA147="","",VLOOKUP(AA147,'参考様式１（勤務表_シフト記号表）'!$C$6:$L$47,10,FALSE))</f>
        <v/>
      </c>
      <c r="AB148" s="235" t="str">
        <f>IF(AB147="","",VLOOKUP(AB147,'参考様式１（勤務表_シフト記号表）'!$C$6:$L$47,10,FALSE))</f>
        <v/>
      </c>
      <c r="AC148" s="236" t="str">
        <f>IF(AC147="","",VLOOKUP(AC147,'参考様式１（勤務表_シフト記号表）'!$C$6:$L$47,10,FALSE))</f>
        <v/>
      </c>
      <c r="AD148" s="234" t="str">
        <f>IF(AD147="","",VLOOKUP(AD147,'参考様式１（勤務表_シフト記号表）'!$C$6:$L$47,10,FALSE))</f>
        <v/>
      </c>
      <c r="AE148" s="235" t="str">
        <f>IF(AE147="","",VLOOKUP(AE147,'参考様式１（勤務表_シフト記号表）'!$C$6:$L$47,10,FALSE))</f>
        <v/>
      </c>
      <c r="AF148" s="235" t="str">
        <f>IF(AF147="","",VLOOKUP(AF147,'参考様式１（勤務表_シフト記号表）'!$C$6:$L$47,10,FALSE))</f>
        <v/>
      </c>
      <c r="AG148" s="235" t="str">
        <f>IF(AG147="","",VLOOKUP(AG147,'参考様式１（勤務表_シフト記号表）'!$C$6:$L$47,10,FALSE))</f>
        <v/>
      </c>
      <c r="AH148" s="235" t="str">
        <f>IF(AH147="","",VLOOKUP(AH147,'参考様式１（勤務表_シフト記号表）'!$C$6:$L$47,10,FALSE))</f>
        <v/>
      </c>
      <c r="AI148" s="235" t="str">
        <f>IF(AI147="","",VLOOKUP(AI147,'参考様式１（勤務表_シフト記号表）'!$C$6:$L$47,10,FALSE))</f>
        <v/>
      </c>
      <c r="AJ148" s="236" t="str">
        <f>IF(AJ147="","",VLOOKUP(AJ147,'参考様式１（勤務表_シフト記号表）'!$C$6:$L$47,10,FALSE))</f>
        <v/>
      </c>
      <c r="AK148" s="234" t="str">
        <f>IF(AK147="","",VLOOKUP(AK147,'参考様式１（勤務表_シフト記号表）'!$C$6:$L$47,10,FALSE))</f>
        <v/>
      </c>
      <c r="AL148" s="235" t="str">
        <f>IF(AL147="","",VLOOKUP(AL147,'参考様式１（勤務表_シフト記号表）'!$C$6:$L$47,10,FALSE))</f>
        <v/>
      </c>
      <c r="AM148" s="235" t="str">
        <f>IF(AM147="","",VLOOKUP(AM147,'参考様式１（勤務表_シフト記号表）'!$C$6:$L$47,10,FALSE))</f>
        <v/>
      </c>
      <c r="AN148" s="235" t="str">
        <f>IF(AN147="","",VLOOKUP(AN147,'参考様式１（勤務表_シフト記号表）'!$C$6:$L$47,10,FALSE))</f>
        <v/>
      </c>
      <c r="AO148" s="235" t="str">
        <f>IF(AO147="","",VLOOKUP(AO147,'参考様式１（勤務表_シフト記号表）'!$C$6:$L$47,10,FALSE))</f>
        <v/>
      </c>
      <c r="AP148" s="235" t="str">
        <f>IF(AP147="","",VLOOKUP(AP147,'参考様式１（勤務表_シフト記号表）'!$C$6:$L$47,10,FALSE))</f>
        <v/>
      </c>
      <c r="AQ148" s="236" t="str">
        <f>IF(AQ147="","",VLOOKUP(AQ147,'参考様式１（勤務表_シフト記号表）'!$C$6:$L$47,10,FALSE))</f>
        <v/>
      </c>
      <c r="AR148" s="234" t="str">
        <f>IF(AR147="","",VLOOKUP(AR147,'参考様式１（勤務表_シフト記号表）'!$C$6:$L$47,10,FALSE))</f>
        <v/>
      </c>
      <c r="AS148" s="235" t="str">
        <f>IF(AS147="","",VLOOKUP(AS147,'参考様式１（勤務表_シフト記号表）'!$C$6:$L$47,10,FALSE))</f>
        <v/>
      </c>
      <c r="AT148" s="235" t="str">
        <f>IF(AT147="","",VLOOKUP(AT147,'参考様式１（勤務表_シフト記号表）'!$C$6:$L$47,10,FALSE))</f>
        <v/>
      </c>
      <c r="AU148" s="235" t="str">
        <f>IF(AU147="","",VLOOKUP(AU147,'参考様式１（勤務表_シフト記号表）'!$C$6:$L$47,10,FALSE))</f>
        <v/>
      </c>
      <c r="AV148" s="235" t="str">
        <f>IF(AV147="","",VLOOKUP(AV147,'参考様式１（勤務表_シフト記号表）'!$C$6:$L$47,10,FALSE))</f>
        <v/>
      </c>
      <c r="AW148" s="235" t="str">
        <f>IF(AW147="","",VLOOKUP(AW147,'参考様式１（勤務表_シフト記号表）'!$C$6:$L$47,10,FALSE))</f>
        <v/>
      </c>
      <c r="AX148" s="236" t="str">
        <f>IF(AX147="","",VLOOKUP(AX147,'参考様式１（勤務表_シフト記号表）'!$C$6:$L$47,10,FALSE))</f>
        <v/>
      </c>
      <c r="AY148" s="234" t="str">
        <f>IF(AY147="","",VLOOKUP(AY147,'参考様式１（勤務表_シフト記号表）'!$C$6:$L$47,10,FALSE))</f>
        <v/>
      </c>
      <c r="AZ148" s="235" t="str">
        <f>IF(AZ147="","",VLOOKUP(AZ147,'参考様式１（勤務表_シフト記号表）'!$C$6:$L$47,10,FALSE))</f>
        <v/>
      </c>
      <c r="BA148" s="235" t="str">
        <f>IF(BA147="","",VLOOKUP(BA147,'参考様式１（勤務表_シフト記号表）'!$C$6:$L$47,10,FALSE))</f>
        <v/>
      </c>
      <c r="BB148" s="1069">
        <f>IF($BE$3="４週",SUM(W148:AX148),IF($BE$3="暦月",SUM(W148:BA148),""))</f>
        <v>0</v>
      </c>
      <c r="BC148" s="1070"/>
      <c r="BD148" s="1071">
        <f>IF($BE$3="４週",BB148/4,IF($BE$3="暦月",(BB148/($BE$8/7)),""))</f>
        <v>0</v>
      </c>
      <c r="BE148" s="1070"/>
      <c r="BF148" s="1066"/>
      <c r="BG148" s="1067"/>
      <c r="BH148" s="1067"/>
      <c r="BI148" s="1067"/>
      <c r="BJ148" s="1068"/>
    </row>
    <row r="149" spans="2:62" ht="20.25" customHeight="1" x14ac:dyDescent="0.45">
      <c r="B149" s="982">
        <f>B147+1</f>
        <v>67</v>
      </c>
      <c r="C149" s="1043"/>
      <c r="D149" s="973"/>
      <c r="E149" s="229"/>
      <c r="F149" s="230"/>
      <c r="G149" s="229"/>
      <c r="H149" s="230"/>
      <c r="I149" s="1044"/>
      <c r="J149" s="1045"/>
      <c r="K149" s="971"/>
      <c r="L149" s="972"/>
      <c r="M149" s="972"/>
      <c r="N149" s="973"/>
      <c r="O149" s="977"/>
      <c r="P149" s="978"/>
      <c r="Q149" s="978"/>
      <c r="R149" s="978"/>
      <c r="S149" s="979"/>
      <c r="T149" s="249" t="s">
        <v>447</v>
      </c>
      <c r="V149" s="250"/>
      <c r="W149" s="242"/>
      <c r="X149" s="243"/>
      <c r="Y149" s="243"/>
      <c r="Z149" s="243"/>
      <c r="AA149" s="243"/>
      <c r="AB149" s="243"/>
      <c r="AC149" s="244"/>
      <c r="AD149" s="242"/>
      <c r="AE149" s="243"/>
      <c r="AF149" s="243"/>
      <c r="AG149" s="243"/>
      <c r="AH149" s="243"/>
      <c r="AI149" s="243"/>
      <c r="AJ149" s="244"/>
      <c r="AK149" s="242"/>
      <c r="AL149" s="243"/>
      <c r="AM149" s="243"/>
      <c r="AN149" s="243"/>
      <c r="AO149" s="243"/>
      <c r="AP149" s="243"/>
      <c r="AQ149" s="244"/>
      <c r="AR149" s="242"/>
      <c r="AS149" s="243"/>
      <c r="AT149" s="243"/>
      <c r="AU149" s="243"/>
      <c r="AV149" s="243"/>
      <c r="AW149" s="243"/>
      <c r="AX149" s="244"/>
      <c r="AY149" s="242"/>
      <c r="AZ149" s="243"/>
      <c r="BA149" s="245"/>
      <c r="BB149" s="980"/>
      <c r="BC149" s="981"/>
      <c r="BD149" s="1032"/>
      <c r="BE149" s="1033"/>
      <c r="BF149" s="1034"/>
      <c r="BG149" s="1035"/>
      <c r="BH149" s="1035"/>
      <c r="BI149" s="1035"/>
      <c r="BJ149" s="1036"/>
    </row>
    <row r="150" spans="2:62" ht="20.25" customHeight="1" x14ac:dyDescent="0.45">
      <c r="B150" s="983"/>
      <c r="C150" s="1072"/>
      <c r="D150" s="1073"/>
      <c r="E150" s="251"/>
      <c r="F150" s="252">
        <f>C149</f>
        <v>0</v>
      </c>
      <c r="G150" s="251"/>
      <c r="H150" s="252">
        <f>I149</f>
        <v>0</v>
      </c>
      <c r="I150" s="1074"/>
      <c r="J150" s="1075"/>
      <c r="K150" s="1076"/>
      <c r="L150" s="1077"/>
      <c r="M150" s="1077"/>
      <c r="N150" s="1073"/>
      <c r="O150" s="977"/>
      <c r="P150" s="978"/>
      <c r="Q150" s="978"/>
      <c r="R150" s="978"/>
      <c r="S150" s="979"/>
      <c r="T150" s="246" t="s">
        <v>448</v>
      </c>
      <c r="U150" s="247"/>
      <c r="V150" s="248"/>
      <c r="W150" s="234" t="str">
        <f>IF(W149="","",VLOOKUP(W149,'参考様式１（勤務表_シフト記号表）'!$C$6:$L$47,10,FALSE))</f>
        <v/>
      </c>
      <c r="X150" s="235" t="str">
        <f>IF(X149="","",VLOOKUP(X149,'参考様式１（勤務表_シフト記号表）'!$C$6:$L$47,10,FALSE))</f>
        <v/>
      </c>
      <c r="Y150" s="235" t="str">
        <f>IF(Y149="","",VLOOKUP(Y149,'参考様式１（勤務表_シフト記号表）'!$C$6:$L$47,10,FALSE))</f>
        <v/>
      </c>
      <c r="Z150" s="235" t="str">
        <f>IF(Z149="","",VLOOKUP(Z149,'参考様式１（勤務表_シフト記号表）'!$C$6:$L$47,10,FALSE))</f>
        <v/>
      </c>
      <c r="AA150" s="235" t="str">
        <f>IF(AA149="","",VLOOKUP(AA149,'参考様式１（勤務表_シフト記号表）'!$C$6:$L$47,10,FALSE))</f>
        <v/>
      </c>
      <c r="AB150" s="235" t="str">
        <f>IF(AB149="","",VLOOKUP(AB149,'参考様式１（勤務表_シフト記号表）'!$C$6:$L$47,10,FALSE))</f>
        <v/>
      </c>
      <c r="AC150" s="236" t="str">
        <f>IF(AC149="","",VLOOKUP(AC149,'参考様式１（勤務表_シフト記号表）'!$C$6:$L$47,10,FALSE))</f>
        <v/>
      </c>
      <c r="AD150" s="234" t="str">
        <f>IF(AD149="","",VLOOKUP(AD149,'参考様式１（勤務表_シフト記号表）'!$C$6:$L$47,10,FALSE))</f>
        <v/>
      </c>
      <c r="AE150" s="235" t="str">
        <f>IF(AE149="","",VLOOKUP(AE149,'参考様式１（勤務表_シフト記号表）'!$C$6:$L$47,10,FALSE))</f>
        <v/>
      </c>
      <c r="AF150" s="235" t="str">
        <f>IF(AF149="","",VLOOKUP(AF149,'参考様式１（勤務表_シフト記号表）'!$C$6:$L$47,10,FALSE))</f>
        <v/>
      </c>
      <c r="AG150" s="235" t="str">
        <f>IF(AG149="","",VLOOKUP(AG149,'参考様式１（勤務表_シフト記号表）'!$C$6:$L$47,10,FALSE))</f>
        <v/>
      </c>
      <c r="AH150" s="235" t="str">
        <f>IF(AH149="","",VLOOKUP(AH149,'参考様式１（勤務表_シフト記号表）'!$C$6:$L$47,10,FALSE))</f>
        <v/>
      </c>
      <c r="AI150" s="235" t="str">
        <f>IF(AI149="","",VLOOKUP(AI149,'参考様式１（勤務表_シフト記号表）'!$C$6:$L$47,10,FALSE))</f>
        <v/>
      </c>
      <c r="AJ150" s="236" t="str">
        <f>IF(AJ149="","",VLOOKUP(AJ149,'参考様式１（勤務表_シフト記号表）'!$C$6:$L$47,10,FALSE))</f>
        <v/>
      </c>
      <c r="AK150" s="234" t="str">
        <f>IF(AK149="","",VLOOKUP(AK149,'参考様式１（勤務表_シフト記号表）'!$C$6:$L$47,10,FALSE))</f>
        <v/>
      </c>
      <c r="AL150" s="235" t="str">
        <f>IF(AL149="","",VLOOKUP(AL149,'参考様式１（勤務表_シフト記号表）'!$C$6:$L$47,10,FALSE))</f>
        <v/>
      </c>
      <c r="AM150" s="235" t="str">
        <f>IF(AM149="","",VLOOKUP(AM149,'参考様式１（勤務表_シフト記号表）'!$C$6:$L$47,10,FALSE))</f>
        <v/>
      </c>
      <c r="AN150" s="235" t="str">
        <f>IF(AN149="","",VLOOKUP(AN149,'参考様式１（勤務表_シフト記号表）'!$C$6:$L$47,10,FALSE))</f>
        <v/>
      </c>
      <c r="AO150" s="235" t="str">
        <f>IF(AO149="","",VLOOKUP(AO149,'参考様式１（勤務表_シフト記号表）'!$C$6:$L$47,10,FALSE))</f>
        <v/>
      </c>
      <c r="AP150" s="235" t="str">
        <f>IF(AP149="","",VLOOKUP(AP149,'参考様式１（勤務表_シフト記号表）'!$C$6:$L$47,10,FALSE))</f>
        <v/>
      </c>
      <c r="AQ150" s="236" t="str">
        <f>IF(AQ149="","",VLOOKUP(AQ149,'参考様式１（勤務表_シフト記号表）'!$C$6:$L$47,10,FALSE))</f>
        <v/>
      </c>
      <c r="AR150" s="234" t="str">
        <f>IF(AR149="","",VLOOKUP(AR149,'参考様式１（勤務表_シフト記号表）'!$C$6:$L$47,10,FALSE))</f>
        <v/>
      </c>
      <c r="AS150" s="235" t="str">
        <f>IF(AS149="","",VLOOKUP(AS149,'参考様式１（勤務表_シフト記号表）'!$C$6:$L$47,10,FALSE))</f>
        <v/>
      </c>
      <c r="AT150" s="235" t="str">
        <f>IF(AT149="","",VLOOKUP(AT149,'参考様式１（勤務表_シフト記号表）'!$C$6:$L$47,10,FALSE))</f>
        <v/>
      </c>
      <c r="AU150" s="235" t="str">
        <f>IF(AU149="","",VLOOKUP(AU149,'参考様式１（勤務表_シフト記号表）'!$C$6:$L$47,10,FALSE))</f>
        <v/>
      </c>
      <c r="AV150" s="235" t="str">
        <f>IF(AV149="","",VLOOKUP(AV149,'参考様式１（勤務表_シフト記号表）'!$C$6:$L$47,10,FALSE))</f>
        <v/>
      </c>
      <c r="AW150" s="235" t="str">
        <f>IF(AW149="","",VLOOKUP(AW149,'参考様式１（勤務表_シフト記号表）'!$C$6:$L$47,10,FALSE))</f>
        <v/>
      </c>
      <c r="AX150" s="236" t="str">
        <f>IF(AX149="","",VLOOKUP(AX149,'参考様式１（勤務表_シフト記号表）'!$C$6:$L$47,10,FALSE))</f>
        <v/>
      </c>
      <c r="AY150" s="234" t="str">
        <f>IF(AY149="","",VLOOKUP(AY149,'参考様式１（勤務表_シフト記号表）'!$C$6:$L$47,10,FALSE))</f>
        <v/>
      </c>
      <c r="AZ150" s="235" t="str">
        <f>IF(AZ149="","",VLOOKUP(AZ149,'参考様式１（勤務表_シフト記号表）'!$C$6:$L$47,10,FALSE))</f>
        <v/>
      </c>
      <c r="BA150" s="235" t="str">
        <f>IF(BA149="","",VLOOKUP(BA149,'参考様式１（勤務表_シフト記号表）'!$C$6:$L$47,10,FALSE))</f>
        <v/>
      </c>
      <c r="BB150" s="1069">
        <f>IF($BE$3="４週",SUM(W150:AX150),IF($BE$3="暦月",SUM(W150:BA150),""))</f>
        <v>0</v>
      </c>
      <c r="BC150" s="1070"/>
      <c r="BD150" s="1071">
        <f>IF($BE$3="４週",BB150/4,IF($BE$3="暦月",(BB150/($BE$8/7)),""))</f>
        <v>0</v>
      </c>
      <c r="BE150" s="1070"/>
      <c r="BF150" s="1066"/>
      <c r="BG150" s="1067"/>
      <c r="BH150" s="1067"/>
      <c r="BI150" s="1067"/>
      <c r="BJ150" s="1068"/>
    </row>
    <row r="151" spans="2:62" ht="20.25" customHeight="1" x14ac:dyDescent="0.45">
      <c r="B151" s="982">
        <f>B149+1</f>
        <v>68</v>
      </c>
      <c r="C151" s="1043"/>
      <c r="D151" s="973"/>
      <c r="E151" s="229"/>
      <c r="F151" s="230"/>
      <c r="G151" s="229"/>
      <c r="H151" s="230"/>
      <c r="I151" s="1044"/>
      <c r="J151" s="1045"/>
      <c r="K151" s="971"/>
      <c r="L151" s="972"/>
      <c r="M151" s="972"/>
      <c r="N151" s="973"/>
      <c r="O151" s="977"/>
      <c r="P151" s="978"/>
      <c r="Q151" s="978"/>
      <c r="R151" s="978"/>
      <c r="S151" s="979"/>
      <c r="T151" s="249" t="s">
        <v>447</v>
      </c>
      <c r="V151" s="250"/>
      <c r="W151" s="242"/>
      <c r="X151" s="243"/>
      <c r="Y151" s="243"/>
      <c r="Z151" s="243"/>
      <c r="AA151" s="243"/>
      <c r="AB151" s="243"/>
      <c r="AC151" s="244"/>
      <c r="AD151" s="242"/>
      <c r="AE151" s="243"/>
      <c r="AF151" s="243"/>
      <c r="AG151" s="243"/>
      <c r="AH151" s="243"/>
      <c r="AI151" s="243"/>
      <c r="AJ151" s="244"/>
      <c r="AK151" s="242"/>
      <c r="AL151" s="243"/>
      <c r="AM151" s="243"/>
      <c r="AN151" s="243"/>
      <c r="AO151" s="243"/>
      <c r="AP151" s="243"/>
      <c r="AQ151" s="244"/>
      <c r="AR151" s="242"/>
      <c r="AS151" s="243"/>
      <c r="AT151" s="243"/>
      <c r="AU151" s="243"/>
      <c r="AV151" s="243"/>
      <c r="AW151" s="243"/>
      <c r="AX151" s="244"/>
      <c r="AY151" s="242"/>
      <c r="AZ151" s="243"/>
      <c r="BA151" s="245"/>
      <c r="BB151" s="980"/>
      <c r="BC151" s="981"/>
      <c r="BD151" s="1032"/>
      <c r="BE151" s="1033"/>
      <c r="BF151" s="1034"/>
      <c r="BG151" s="1035"/>
      <c r="BH151" s="1035"/>
      <c r="BI151" s="1035"/>
      <c r="BJ151" s="1036"/>
    </row>
    <row r="152" spans="2:62" ht="20.25" customHeight="1" x14ac:dyDescent="0.45">
      <c r="B152" s="983"/>
      <c r="C152" s="1072"/>
      <c r="D152" s="1073"/>
      <c r="E152" s="251"/>
      <c r="F152" s="252">
        <f>C151</f>
        <v>0</v>
      </c>
      <c r="G152" s="251"/>
      <c r="H152" s="252">
        <f>I151</f>
        <v>0</v>
      </c>
      <c r="I152" s="1074"/>
      <c r="J152" s="1075"/>
      <c r="K152" s="1076"/>
      <c r="L152" s="1077"/>
      <c r="M152" s="1077"/>
      <c r="N152" s="1073"/>
      <c r="O152" s="977"/>
      <c r="P152" s="978"/>
      <c r="Q152" s="978"/>
      <c r="R152" s="978"/>
      <c r="S152" s="979"/>
      <c r="T152" s="246" t="s">
        <v>448</v>
      </c>
      <c r="U152" s="247"/>
      <c r="V152" s="248"/>
      <c r="W152" s="234" t="str">
        <f>IF(W151="","",VLOOKUP(W151,'参考様式１（勤務表_シフト記号表）'!$C$6:$L$47,10,FALSE))</f>
        <v/>
      </c>
      <c r="X152" s="235" t="str">
        <f>IF(X151="","",VLOOKUP(X151,'参考様式１（勤務表_シフト記号表）'!$C$6:$L$47,10,FALSE))</f>
        <v/>
      </c>
      <c r="Y152" s="235" t="str">
        <f>IF(Y151="","",VLOOKUP(Y151,'参考様式１（勤務表_シフト記号表）'!$C$6:$L$47,10,FALSE))</f>
        <v/>
      </c>
      <c r="Z152" s="235" t="str">
        <f>IF(Z151="","",VLOOKUP(Z151,'参考様式１（勤務表_シフト記号表）'!$C$6:$L$47,10,FALSE))</f>
        <v/>
      </c>
      <c r="AA152" s="235" t="str">
        <f>IF(AA151="","",VLOOKUP(AA151,'参考様式１（勤務表_シフト記号表）'!$C$6:$L$47,10,FALSE))</f>
        <v/>
      </c>
      <c r="AB152" s="235" t="str">
        <f>IF(AB151="","",VLOOKUP(AB151,'参考様式１（勤務表_シフト記号表）'!$C$6:$L$47,10,FALSE))</f>
        <v/>
      </c>
      <c r="AC152" s="236" t="str">
        <f>IF(AC151="","",VLOOKUP(AC151,'参考様式１（勤務表_シフト記号表）'!$C$6:$L$47,10,FALSE))</f>
        <v/>
      </c>
      <c r="AD152" s="234" t="str">
        <f>IF(AD151="","",VLOOKUP(AD151,'参考様式１（勤務表_シフト記号表）'!$C$6:$L$47,10,FALSE))</f>
        <v/>
      </c>
      <c r="AE152" s="235" t="str">
        <f>IF(AE151="","",VLOOKUP(AE151,'参考様式１（勤務表_シフト記号表）'!$C$6:$L$47,10,FALSE))</f>
        <v/>
      </c>
      <c r="AF152" s="235" t="str">
        <f>IF(AF151="","",VLOOKUP(AF151,'参考様式１（勤務表_シフト記号表）'!$C$6:$L$47,10,FALSE))</f>
        <v/>
      </c>
      <c r="AG152" s="235" t="str">
        <f>IF(AG151="","",VLOOKUP(AG151,'参考様式１（勤務表_シフト記号表）'!$C$6:$L$47,10,FALSE))</f>
        <v/>
      </c>
      <c r="AH152" s="235" t="str">
        <f>IF(AH151="","",VLOOKUP(AH151,'参考様式１（勤務表_シフト記号表）'!$C$6:$L$47,10,FALSE))</f>
        <v/>
      </c>
      <c r="AI152" s="235" t="str">
        <f>IF(AI151="","",VLOOKUP(AI151,'参考様式１（勤務表_シフト記号表）'!$C$6:$L$47,10,FALSE))</f>
        <v/>
      </c>
      <c r="AJ152" s="236" t="str">
        <f>IF(AJ151="","",VLOOKUP(AJ151,'参考様式１（勤務表_シフト記号表）'!$C$6:$L$47,10,FALSE))</f>
        <v/>
      </c>
      <c r="AK152" s="234" t="str">
        <f>IF(AK151="","",VLOOKUP(AK151,'参考様式１（勤務表_シフト記号表）'!$C$6:$L$47,10,FALSE))</f>
        <v/>
      </c>
      <c r="AL152" s="235" t="str">
        <f>IF(AL151="","",VLOOKUP(AL151,'参考様式１（勤務表_シフト記号表）'!$C$6:$L$47,10,FALSE))</f>
        <v/>
      </c>
      <c r="AM152" s="235" t="str">
        <f>IF(AM151="","",VLOOKUP(AM151,'参考様式１（勤務表_シフト記号表）'!$C$6:$L$47,10,FALSE))</f>
        <v/>
      </c>
      <c r="AN152" s="235" t="str">
        <f>IF(AN151="","",VLOOKUP(AN151,'参考様式１（勤務表_シフト記号表）'!$C$6:$L$47,10,FALSE))</f>
        <v/>
      </c>
      <c r="AO152" s="235" t="str">
        <f>IF(AO151="","",VLOOKUP(AO151,'参考様式１（勤務表_シフト記号表）'!$C$6:$L$47,10,FALSE))</f>
        <v/>
      </c>
      <c r="AP152" s="235" t="str">
        <f>IF(AP151="","",VLOOKUP(AP151,'参考様式１（勤務表_シフト記号表）'!$C$6:$L$47,10,FALSE))</f>
        <v/>
      </c>
      <c r="AQ152" s="236" t="str">
        <f>IF(AQ151="","",VLOOKUP(AQ151,'参考様式１（勤務表_シフト記号表）'!$C$6:$L$47,10,FALSE))</f>
        <v/>
      </c>
      <c r="AR152" s="234" t="str">
        <f>IF(AR151="","",VLOOKUP(AR151,'参考様式１（勤務表_シフト記号表）'!$C$6:$L$47,10,FALSE))</f>
        <v/>
      </c>
      <c r="AS152" s="235" t="str">
        <f>IF(AS151="","",VLOOKUP(AS151,'参考様式１（勤務表_シフト記号表）'!$C$6:$L$47,10,FALSE))</f>
        <v/>
      </c>
      <c r="AT152" s="235" t="str">
        <f>IF(AT151="","",VLOOKUP(AT151,'参考様式１（勤務表_シフト記号表）'!$C$6:$L$47,10,FALSE))</f>
        <v/>
      </c>
      <c r="AU152" s="235" t="str">
        <f>IF(AU151="","",VLOOKUP(AU151,'参考様式１（勤務表_シフト記号表）'!$C$6:$L$47,10,FALSE))</f>
        <v/>
      </c>
      <c r="AV152" s="235" t="str">
        <f>IF(AV151="","",VLOOKUP(AV151,'参考様式１（勤務表_シフト記号表）'!$C$6:$L$47,10,FALSE))</f>
        <v/>
      </c>
      <c r="AW152" s="235" t="str">
        <f>IF(AW151="","",VLOOKUP(AW151,'参考様式１（勤務表_シフト記号表）'!$C$6:$L$47,10,FALSE))</f>
        <v/>
      </c>
      <c r="AX152" s="236" t="str">
        <f>IF(AX151="","",VLOOKUP(AX151,'参考様式１（勤務表_シフト記号表）'!$C$6:$L$47,10,FALSE))</f>
        <v/>
      </c>
      <c r="AY152" s="234" t="str">
        <f>IF(AY151="","",VLOOKUP(AY151,'参考様式１（勤務表_シフト記号表）'!$C$6:$L$47,10,FALSE))</f>
        <v/>
      </c>
      <c r="AZ152" s="235" t="str">
        <f>IF(AZ151="","",VLOOKUP(AZ151,'参考様式１（勤務表_シフト記号表）'!$C$6:$L$47,10,FALSE))</f>
        <v/>
      </c>
      <c r="BA152" s="235" t="str">
        <f>IF(BA151="","",VLOOKUP(BA151,'参考様式１（勤務表_シフト記号表）'!$C$6:$L$47,10,FALSE))</f>
        <v/>
      </c>
      <c r="BB152" s="1069">
        <f>IF($BE$3="４週",SUM(W152:AX152),IF($BE$3="暦月",SUM(W152:BA152),""))</f>
        <v>0</v>
      </c>
      <c r="BC152" s="1070"/>
      <c r="BD152" s="1071">
        <f>IF($BE$3="４週",BB152/4,IF($BE$3="暦月",(BB152/($BE$8/7)),""))</f>
        <v>0</v>
      </c>
      <c r="BE152" s="1070"/>
      <c r="BF152" s="1066"/>
      <c r="BG152" s="1067"/>
      <c r="BH152" s="1067"/>
      <c r="BI152" s="1067"/>
      <c r="BJ152" s="1068"/>
    </row>
    <row r="153" spans="2:62" ht="20.25" customHeight="1" x14ac:dyDescent="0.45">
      <c r="B153" s="982">
        <f>B151+1</f>
        <v>69</v>
      </c>
      <c r="C153" s="1043"/>
      <c r="D153" s="973"/>
      <c r="E153" s="229"/>
      <c r="F153" s="230"/>
      <c r="G153" s="229"/>
      <c r="H153" s="230"/>
      <c r="I153" s="1044"/>
      <c r="J153" s="1045"/>
      <c r="K153" s="971"/>
      <c r="L153" s="972"/>
      <c r="M153" s="972"/>
      <c r="N153" s="973"/>
      <c r="O153" s="977"/>
      <c r="P153" s="978"/>
      <c r="Q153" s="978"/>
      <c r="R153" s="978"/>
      <c r="S153" s="979"/>
      <c r="T153" s="249" t="s">
        <v>447</v>
      </c>
      <c r="V153" s="250"/>
      <c r="W153" s="242"/>
      <c r="X153" s="243"/>
      <c r="Y153" s="243"/>
      <c r="Z153" s="243"/>
      <c r="AA153" s="243"/>
      <c r="AB153" s="243"/>
      <c r="AC153" s="244"/>
      <c r="AD153" s="242"/>
      <c r="AE153" s="243"/>
      <c r="AF153" s="243"/>
      <c r="AG153" s="243"/>
      <c r="AH153" s="243"/>
      <c r="AI153" s="243"/>
      <c r="AJ153" s="244"/>
      <c r="AK153" s="242"/>
      <c r="AL153" s="243"/>
      <c r="AM153" s="243"/>
      <c r="AN153" s="243"/>
      <c r="AO153" s="243"/>
      <c r="AP153" s="243"/>
      <c r="AQ153" s="244"/>
      <c r="AR153" s="242"/>
      <c r="AS153" s="243"/>
      <c r="AT153" s="243"/>
      <c r="AU153" s="243"/>
      <c r="AV153" s="243"/>
      <c r="AW153" s="243"/>
      <c r="AX153" s="244"/>
      <c r="AY153" s="242"/>
      <c r="AZ153" s="243"/>
      <c r="BA153" s="245"/>
      <c r="BB153" s="980"/>
      <c r="BC153" s="981"/>
      <c r="BD153" s="1032"/>
      <c r="BE153" s="1033"/>
      <c r="BF153" s="1034"/>
      <c r="BG153" s="1035"/>
      <c r="BH153" s="1035"/>
      <c r="BI153" s="1035"/>
      <c r="BJ153" s="1036"/>
    </row>
    <row r="154" spans="2:62" ht="20.25" customHeight="1" x14ac:dyDescent="0.45">
      <c r="B154" s="983"/>
      <c r="C154" s="1072"/>
      <c r="D154" s="1073"/>
      <c r="E154" s="251"/>
      <c r="F154" s="252">
        <f>C153</f>
        <v>0</v>
      </c>
      <c r="G154" s="251"/>
      <c r="H154" s="252">
        <f>I153</f>
        <v>0</v>
      </c>
      <c r="I154" s="1074"/>
      <c r="J154" s="1075"/>
      <c r="K154" s="1076"/>
      <c r="L154" s="1077"/>
      <c r="M154" s="1077"/>
      <c r="N154" s="1073"/>
      <c r="O154" s="977"/>
      <c r="P154" s="978"/>
      <c r="Q154" s="978"/>
      <c r="R154" s="978"/>
      <c r="S154" s="979"/>
      <c r="T154" s="246" t="s">
        <v>448</v>
      </c>
      <c r="U154" s="247"/>
      <c r="V154" s="248"/>
      <c r="W154" s="234" t="str">
        <f>IF(W153="","",VLOOKUP(W153,'参考様式１（勤務表_シフト記号表）'!$C$6:$L$47,10,FALSE))</f>
        <v/>
      </c>
      <c r="X154" s="235" t="str">
        <f>IF(X153="","",VLOOKUP(X153,'参考様式１（勤務表_シフト記号表）'!$C$6:$L$47,10,FALSE))</f>
        <v/>
      </c>
      <c r="Y154" s="235" t="str">
        <f>IF(Y153="","",VLOOKUP(Y153,'参考様式１（勤務表_シフト記号表）'!$C$6:$L$47,10,FALSE))</f>
        <v/>
      </c>
      <c r="Z154" s="235" t="str">
        <f>IF(Z153="","",VLOOKUP(Z153,'参考様式１（勤務表_シフト記号表）'!$C$6:$L$47,10,FALSE))</f>
        <v/>
      </c>
      <c r="AA154" s="235" t="str">
        <f>IF(AA153="","",VLOOKUP(AA153,'参考様式１（勤務表_シフト記号表）'!$C$6:$L$47,10,FALSE))</f>
        <v/>
      </c>
      <c r="AB154" s="235" t="str">
        <f>IF(AB153="","",VLOOKUP(AB153,'参考様式１（勤務表_シフト記号表）'!$C$6:$L$47,10,FALSE))</f>
        <v/>
      </c>
      <c r="AC154" s="236" t="str">
        <f>IF(AC153="","",VLOOKUP(AC153,'参考様式１（勤務表_シフト記号表）'!$C$6:$L$47,10,FALSE))</f>
        <v/>
      </c>
      <c r="AD154" s="234" t="str">
        <f>IF(AD153="","",VLOOKUP(AD153,'参考様式１（勤務表_シフト記号表）'!$C$6:$L$47,10,FALSE))</f>
        <v/>
      </c>
      <c r="AE154" s="235" t="str">
        <f>IF(AE153="","",VLOOKUP(AE153,'参考様式１（勤務表_シフト記号表）'!$C$6:$L$47,10,FALSE))</f>
        <v/>
      </c>
      <c r="AF154" s="235" t="str">
        <f>IF(AF153="","",VLOOKUP(AF153,'参考様式１（勤務表_シフト記号表）'!$C$6:$L$47,10,FALSE))</f>
        <v/>
      </c>
      <c r="AG154" s="235" t="str">
        <f>IF(AG153="","",VLOOKUP(AG153,'参考様式１（勤務表_シフト記号表）'!$C$6:$L$47,10,FALSE))</f>
        <v/>
      </c>
      <c r="AH154" s="235" t="str">
        <f>IF(AH153="","",VLOOKUP(AH153,'参考様式１（勤務表_シフト記号表）'!$C$6:$L$47,10,FALSE))</f>
        <v/>
      </c>
      <c r="AI154" s="235" t="str">
        <f>IF(AI153="","",VLOOKUP(AI153,'参考様式１（勤務表_シフト記号表）'!$C$6:$L$47,10,FALSE))</f>
        <v/>
      </c>
      <c r="AJ154" s="236" t="str">
        <f>IF(AJ153="","",VLOOKUP(AJ153,'参考様式１（勤務表_シフト記号表）'!$C$6:$L$47,10,FALSE))</f>
        <v/>
      </c>
      <c r="AK154" s="234" t="str">
        <f>IF(AK153="","",VLOOKUP(AK153,'参考様式１（勤務表_シフト記号表）'!$C$6:$L$47,10,FALSE))</f>
        <v/>
      </c>
      <c r="AL154" s="235" t="str">
        <f>IF(AL153="","",VLOOKUP(AL153,'参考様式１（勤務表_シフト記号表）'!$C$6:$L$47,10,FALSE))</f>
        <v/>
      </c>
      <c r="AM154" s="235" t="str">
        <f>IF(AM153="","",VLOOKUP(AM153,'参考様式１（勤務表_シフト記号表）'!$C$6:$L$47,10,FALSE))</f>
        <v/>
      </c>
      <c r="AN154" s="235" t="str">
        <f>IF(AN153="","",VLOOKUP(AN153,'参考様式１（勤務表_シフト記号表）'!$C$6:$L$47,10,FALSE))</f>
        <v/>
      </c>
      <c r="AO154" s="235" t="str">
        <f>IF(AO153="","",VLOOKUP(AO153,'参考様式１（勤務表_シフト記号表）'!$C$6:$L$47,10,FALSE))</f>
        <v/>
      </c>
      <c r="AP154" s="235" t="str">
        <f>IF(AP153="","",VLOOKUP(AP153,'参考様式１（勤務表_シフト記号表）'!$C$6:$L$47,10,FALSE))</f>
        <v/>
      </c>
      <c r="AQ154" s="236" t="str">
        <f>IF(AQ153="","",VLOOKUP(AQ153,'参考様式１（勤務表_シフト記号表）'!$C$6:$L$47,10,FALSE))</f>
        <v/>
      </c>
      <c r="AR154" s="234" t="str">
        <f>IF(AR153="","",VLOOKUP(AR153,'参考様式１（勤務表_シフト記号表）'!$C$6:$L$47,10,FALSE))</f>
        <v/>
      </c>
      <c r="AS154" s="235" t="str">
        <f>IF(AS153="","",VLOOKUP(AS153,'参考様式１（勤務表_シフト記号表）'!$C$6:$L$47,10,FALSE))</f>
        <v/>
      </c>
      <c r="AT154" s="235" t="str">
        <f>IF(AT153="","",VLOOKUP(AT153,'参考様式１（勤務表_シフト記号表）'!$C$6:$L$47,10,FALSE))</f>
        <v/>
      </c>
      <c r="AU154" s="235" t="str">
        <f>IF(AU153="","",VLOOKUP(AU153,'参考様式１（勤務表_シフト記号表）'!$C$6:$L$47,10,FALSE))</f>
        <v/>
      </c>
      <c r="AV154" s="235" t="str">
        <f>IF(AV153="","",VLOOKUP(AV153,'参考様式１（勤務表_シフト記号表）'!$C$6:$L$47,10,FALSE))</f>
        <v/>
      </c>
      <c r="AW154" s="235" t="str">
        <f>IF(AW153="","",VLOOKUP(AW153,'参考様式１（勤務表_シフト記号表）'!$C$6:$L$47,10,FALSE))</f>
        <v/>
      </c>
      <c r="AX154" s="236" t="str">
        <f>IF(AX153="","",VLOOKUP(AX153,'参考様式１（勤務表_シフト記号表）'!$C$6:$L$47,10,FALSE))</f>
        <v/>
      </c>
      <c r="AY154" s="234" t="str">
        <f>IF(AY153="","",VLOOKUP(AY153,'参考様式１（勤務表_シフト記号表）'!$C$6:$L$47,10,FALSE))</f>
        <v/>
      </c>
      <c r="AZ154" s="235" t="str">
        <f>IF(AZ153="","",VLOOKUP(AZ153,'参考様式１（勤務表_シフト記号表）'!$C$6:$L$47,10,FALSE))</f>
        <v/>
      </c>
      <c r="BA154" s="235" t="str">
        <f>IF(BA153="","",VLOOKUP(BA153,'参考様式１（勤務表_シフト記号表）'!$C$6:$L$47,10,FALSE))</f>
        <v/>
      </c>
      <c r="BB154" s="1069">
        <f>IF($BE$3="４週",SUM(W154:AX154),IF($BE$3="暦月",SUM(W154:BA154),""))</f>
        <v>0</v>
      </c>
      <c r="BC154" s="1070"/>
      <c r="BD154" s="1071">
        <f>IF($BE$3="４週",BB154/4,IF($BE$3="暦月",(BB154/($BE$8/7)),""))</f>
        <v>0</v>
      </c>
      <c r="BE154" s="1070"/>
      <c r="BF154" s="1066"/>
      <c r="BG154" s="1067"/>
      <c r="BH154" s="1067"/>
      <c r="BI154" s="1067"/>
      <c r="BJ154" s="1068"/>
    </row>
    <row r="155" spans="2:62" ht="20.25" customHeight="1" x14ac:dyDescent="0.45">
      <c r="B155" s="982">
        <f>B153+1</f>
        <v>70</v>
      </c>
      <c r="C155" s="1043"/>
      <c r="D155" s="973"/>
      <c r="E155" s="229"/>
      <c r="F155" s="230"/>
      <c r="G155" s="229"/>
      <c r="H155" s="230"/>
      <c r="I155" s="1044"/>
      <c r="J155" s="1045"/>
      <c r="K155" s="971"/>
      <c r="L155" s="972"/>
      <c r="M155" s="972"/>
      <c r="N155" s="973"/>
      <c r="O155" s="977"/>
      <c r="P155" s="978"/>
      <c r="Q155" s="978"/>
      <c r="R155" s="978"/>
      <c r="S155" s="979"/>
      <c r="T155" s="249" t="s">
        <v>447</v>
      </c>
      <c r="V155" s="250"/>
      <c r="W155" s="242"/>
      <c r="X155" s="243"/>
      <c r="Y155" s="243"/>
      <c r="Z155" s="243"/>
      <c r="AA155" s="243"/>
      <c r="AB155" s="243"/>
      <c r="AC155" s="244"/>
      <c r="AD155" s="242"/>
      <c r="AE155" s="243"/>
      <c r="AF155" s="243"/>
      <c r="AG155" s="243"/>
      <c r="AH155" s="243"/>
      <c r="AI155" s="243"/>
      <c r="AJ155" s="244"/>
      <c r="AK155" s="242"/>
      <c r="AL155" s="243"/>
      <c r="AM155" s="243"/>
      <c r="AN155" s="243"/>
      <c r="AO155" s="243"/>
      <c r="AP155" s="243"/>
      <c r="AQ155" s="244"/>
      <c r="AR155" s="242"/>
      <c r="AS155" s="243"/>
      <c r="AT155" s="243"/>
      <c r="AU155" s="243"/>
      <c r="AV155" s="243"/>
      <c r="AW155" s="243"/>
      <c r="AX155" s="244"/>
      <c r="AY155" s="242"/>
      <c r="AZ155" s="243"/>
      <c r="BA155" s="245"/>
      <c r="BB155" s="980"/>
      <c r="BC155" s="981"/>
      <c r="BD155" s="1032"/>
      <c r="BE155" s="1033"/>
      <c r="BF155" s="1034"/>
      <c r="BG155" s="1035"/>
      <c r="BH155" s="1035"/>
      <c r="BI155" s="1035"/>
      <c r="BJ155" s="1036"/>
    </row>
    <row r="156" spans="2:62" ht="20.25" customHeight="1" x14ac:dyDescent="0.45">
      <c r="B156" s="983"/>
      <c r="C156" s="1072"/>
      <c r="D156" s="1073"/>
      <c r="E156" s="251"/>
      <c r="F156" s="252">
        <f>C155</f>
        <v>0</v>
      </c>
      <c r="G156" s="251"/>
      <c r="H156" s="252">
        <f>I155</f>
        <v>0</v>
      </c>
      <c r="I156" s="1074"/>
      <c r="J156" s="1075"/>
      <c r="K156" s="1076"/>
      <c r="L156" s="1077"/>
      <c r="M156" s="1077"/>
      <c r="N156" s="1073"/>
      <c r="O156" s="977"/>
      <c r="P156" s="978"/>
      <c r="Q156" s="978"/>
      <c r="R156" s="978"/>
      <c r="S156" s="979"/>
      <c r="T156" s="246" t="s">
        <v>448</v>
      </c>
      <c r="U156" s="247"/>
      <c r="V156" s="248"/>
      <c r="W156" s="234" t="str">
        <f>IF(W155="","",VLOOKUP(W155,'参考様式１（勤務表_シフト記号表）'!$C$6:$L$47,10,FALSE))</f>
        <v/>
      </c>
      <c r="X156" s="235" t="str">
        <f>IF(X155="","",VLOOKUP(X155,'参考様式１（勤務表_シフト記号表）'!$C$6:$L$47,10,FALSE))</f>
        <v/>
      </c>
      <c r="Y156" s="235" t="str">
        <f>IF(Y155="","",VLOOKUP(Y155,'参考様式１（勤務表_シフト記号表）'!$C$6:$L$47,10,FALSE))</f>
        <v/>
      </c>
      <c r="Z156" s="235" t="str">
        <f>IF(Z155="","",VLOOKUP(Z155,'参考様式１（勤務表_シフト記号表）'!$C$6:$L$47,10,FALSE))</f>
        <v/>
      </c>
      <c r="AA156" s="235" t="str">
        <f>IF(AA155="","",VLOOKUP(AA155,'参考様式１（勤務表_シフト記号表）'!$C$6:$L$47,10,FALSE))</f>
        <v/>
      </c>
      <c r="AB156" s="235" t="str">
        <f>IF(AB155="","",VLOOKUP(AB155,'参考様式１（勤務表_シフト記号表）'!$C$6:$L$47,10,FALSE))</f>
        <v/>
      </c>
      <c r="AC156" s="236" t="str">
        <f>IF(AC155="","",VLOOKUP(AC155,'参考様式１（勤務表_シフト記号表）'!$C$6:$L$47,10,FALSE))</f>
        <v/>
      </c>
      <c r="AD156" s="234" t="str">
        <f>IF(AD155="","",VLOOKUP(AD155,'参考様式１（勤務表_シフト記号表）'!$C$6:$L$47,10,FALSE))</f>
        <v/>
      </c>
      <c r="AE156" s="235" t="str">
        <f>IF(AE155="","",VLOOKUP(AE155,'参考様式１（勤務表_シフト記号表）'!$C$6:$L$47,10,FALSE))</f>
        <v/>
      </c>
      <c r="AF156" s="235" t="str">
        <f>IF(AF155="","",VLOOKUP(AF155,'参考様式１（勤務表_シフト記号表）'!$C$6:$L$47,10,FALSE))</f>
        <v/>
      </c>
      <c r="AG156" s="235" t="str">
        <f>IF(AG155="","",VLOOKUP(AG155,'参考様式１（勤務表_シフト記号表）'!$C$6:$L$47,10,FALSE))</f>
        <v/>
      </c>
      <c r="AH156" s="235" t="str">
        <f>IF(AH155="","",VLOOKUP(AH155,'参考様式１（勤務表_シフト記号表）'!$C$6:$L$47,10,FALSE))</f>
        <v/>
      </c>
      <c r="AI156" s="235" t="str">
        <f>IF(AI155="","",VLOOKUP(AI155,'参考様式１（勤務表_シフト記号表）'!$C$6:$L$47,10,FALSE))</f>
        <v/>
      </c>
      <c r="AJ156" s="236" t="str">
        <f>IF(AJ155="","",VLOOKUP(AJ155,'参考様式１（勤務表_シフト記号表）'!$C$6:$L$47,10,FALSE))</f>
        <v/>
      </c>
      <c r="AK156" s="234" t="str">
        <f>IF(AK155="","",VLOOKUP(AK155,'参考様式１（勤務表_シフト記号表）'!$C$6:$L$47,10,FALSE))</f>
        <v/>
      </c>
      <c r="AL156" s="235" t="str">
        <f>IF(AL155="","",VLOOKUP(AL155,'参考様式１（勤務表_シフト記号表）'!$C$6:$L$47,10,FALSE))</f>
        <v/>
      </c>
      <c r="AM156" s="235" t="str">
        <f>IF(AM155="","",VLOOKUP(AM155,'参考様式１（勤務表_シフト記号表）'!$C$6:$L$47,10,FALSE))</f>
        <v/>
      </c>
      <c r="AN156" s="235" t="str">
        <f>IF(AN155="","",VLOOKUP(AN155,'参考様式１（勤務表_シフト記号表）'!$C$6:$L$47,10,FALSE))</f>
        <v/>
      </c>
      <c r="AO156" s="235" t="str">
        <f>IF(AO155="","",VLOOKUP(AO155,'参考様式１（勤務表_シフト記号表）'!$C$6:$L$47,10,FALSE))</f>
        <v/>
      </c>
      <c r="AP156" s="235" t="str">
        <f>IF(AP155="","",VLOOKUP(AP155,'参考様式１（勤務表_シフト記号表）'!$C$6:$L$47,10,FALSE))</f>
        <v/>
      </c>
      <c r="AQ156" s="236" t="str">
        <f>IF(AQ155="","",VLOOKUP(AQ155,'参考様式１（勤務表_シフト記号表）'!$C$6:$L$47,10,FALSE))</f>
        <v/>
      </c>
      <c r="AR156" s="234" t="str">
        <f>IF(AR155="","",VLOOKUP(AR155,'参考様式１（勤務表_シフト記号表）'!$C$6:$L$47,10,FALSE))</f>
        <v/>
      </c>
      <c r="AS156" s="235" t="str">
        <f>IF(AS155="","",VLOOKUP(AS155,'参考様式１（勤務表_シフト記号表）'!$C$6:$L$47,10,FALSE))</f>
        <v/>
      </c>
      <c r="AT156" s="235" t="str">
        <f>IF(AT155="","",VLOOKUP(AT155,'参考様式１（勤務表_シフト記号表）'!$C$6:$L$47,10,FALSE))</f>
        <v/>
      </c>
      <c r="AU156" s="235" t="str">
        <f>IF(AU155="","",VLOOKUP(AU155,'参考様式１（勤務表_シフト記号表）'!$C$6:$L$47,10,FALSE))</f>
        <v/>
      </c>
      <c r="AV156" s="235" t="str">
        <f>IF(AV155="","",VLOOKUP(AV155,'参考様式１（勤務表_シフト記号表）'!$C$6:$L$47,10,FALSE))</f>
        <v/>
      </c>
      <c r="AW156" s="235" t="str">
        <f>IF(AW155="","",VLOOKUP(AW155,'参考様式１（勤務表_シフト記号表）'!$C$6:$L$47,10,FALSE))</f>
        <v/>
      </c>
      <c r="AX156" s="236" t="str">
        <f>IF(AX155="","",VLOOKUP(AX155,'参考様式１（勤務表_シフト記号表）'!$C$6:$L$47,10,FALSE))</f>
        <v/>
      </c>
      <c r="AY156" s="234" t="str">
        <f>IF(AY155="","",VLOOKUP(AY155,'参考様式１（勤務表_シフト記号表）'!$C$6:$L$47,10,FALSE))</f>
        <v/>
      </c>
      <c r="AZ156" s="235" t="str">
        <f>IF(AZ155="","",VLOOKUP(AZ155,'参考様式１（勤務表_シフト記号表）'!$C$6:$L$47,10,FALSE))</f>
        <v/>
      </c>
      <c r="BA156" s="235" t="str">
        <f>IF(BA155="","",VLOOKUP(BA155,'参考様式１（勤務表_シフト記号表）'!$C$6:$L$47,10,FALSE))</f>
        <v/>
      </c>
      <c r="BB156" s="1069">
        <f>IF($BE$3="４週",SUM(W156:AX156),IF($BE$3="暦月",SUM(W156:BA156),""))</f>
        <v>0</v>
      </c>
      <c r="BC156" s="1070"/>
      <c r="BD156" s="1071">
        <f>IF($BE$3="４週",BB156/4,IF($BE$3="暦月",(BB156/($BE$8/7)),""))</f>
        <v>0</v>
      </c>
      <c r="BE156" s="1070"/>
      <c r="BF156" s="1066"/>
      <c r="BG156" s="1067"/>
      <c r="BH156" s="1067"/>
      <c r="BI156" s="1067"/>
      <c r="BJ156" s="1068"/>
    </row>
    <row r="157" spans="2:62" ht="20.25" customHeight="1" x14ac:dyDescent="0.45">
      <c r="B157" s="982">
        <f>B155+1</f>
        <v>71</v>
      </c>
      <c r="C157" s="1043"/>
      <c r="D157" s="973"/>
      <c r="E157" s="229"/>
      <c r="F157" s="230"/>
      <c r="G157" s="229"/>
      <c r="H157" s="230"/>
      <c r="I157" s="1044"/>
      <c r="J157" s="1045"/>
      <c r="K157" s="971"/>
      <c r="L157" s="972"/>
      <c r="M157" s="972"/>
      <c r="N157" s="973"/>
      <c r="O157" s="977"/>
      <c r="P157" s="978"/>
      <c r="Q157" s="978"/>
      <c r="R157" s="978"/>
      <c r="S157" s="979"/>
      <c r="T157" s="249" t="s">
        <v>447</v>
      </c>
      <c r="V157" s="250"/>
      <c r="W157" s="242"/>
      <c r="X157" s="243"/>
      <c r="Y157" s="243"/>
      <c r="Z157" s="243"/>
      <c r="AA157" s="243"/>
      <c r="AB157" s="243"/>
      <c r="AC157" s="244"/>
      <c r="AD157" s="242"/>
      <c r="AE157" s="243"/>
      <c r="AF157" s="243"/>
      <c r="AG157" s="243"/>
      <c r="AH157" s="243"/>
      <c r="AI157" s="243"/>
      <c r="AJ157" s="244"/>
      <c r="AK157" s="242"/>
      <c r="AL157" s="243"/>
      <c r="AM157" s="243"/>
      <c r="AN157" s="243"/>
      <c r="AO157" s="243"/>
      <c r="AP157" s="243"/>
      <c r="AQ157" s="244"/>
      <c r="AR157" s="242"/>
      <c r="AS157" s="243"/>
      <c r="AT157" s="243"/>
      <c r="AU157" s="243"/>
      <c r="AV157" s="243"/>
      <c r="AW157" s="243"/>
      <c r="AX157" s="244"/>
      <c r="AY157" s="242"/>
      <c r="AZ157" s="243"/>
      <c r="BA157" s="245"/>
      <c r="BB157" s="980"/>
      <c r="BC157" s="981"/>
      <c r="BD157" s="1032"/>
      <c r="BE157" s="1033"/>
      <c r="BF157" s="1034"/>
      <c r="BG157" s="1035"/>
      <c r="BH157" s="1035"/>
      <c r="BI157" s="1035"/>
      <c r="BJ157" s="1036"/>
    </row>
    <row r="158" spans="2:62" ht="20.25" customHeight="1" x14ac:dyDescent="0.45">
      <c r="B158" s="983"/>
      <c r="C158" s="1072"/>
      <c r="D158" s="1073"/>
      <c r="E158" s="251"/>
      <c r="F158" s="252">
        <f>C157</f>
        <v>0</v>
      </c>
      <c r="G158" s="251"/>
      <c r="H158" s="252">
        <f>I157</f>
        <v>0</v>
      </c>
      <c r="I158" s="1074"/>
      <c r="J158" s="1075"/>
      <c r="K158" s="1076"/>
      <c r="L158" s="1077"/>
      <c r="M158" s="1077"/>
      <c r="N158" s="1073"/>
      <c r="O158" s="977"/>
      <c r="P158" s="978"/>
      <c r="Q158" s="978"/>
      <c r="R158" s="978"/>
      <c r="S158" s="979"/>
      <c r="T158" s="246" t="s">
        <v>448</v>
      </c>
      <c r="U158" s="247"/>
      <c r="V158" s="248"/>
      <c r="W158" s="234" t="str">
        <f>IF(W157="","",VLOOKUP(W157,'参考様式１（勤務表_シフト記号表）'!$C$6:$L$47,10,FALSE))</f>
        <v/>
      </c>
      <c r="X158" s="235" t="str">
        <f>IF(X157="","",VLOOKUP(X157,'参考様式１（勤務表_シフト記号表）'!$C$6:$L$47,10,FALSE))</f>
        <v/>
      </c>
      <c r="Y158" s="235" t="str">
        <f>IF(Y157="","",VLOOKUP(Y157,'参考様式１（勤務表_シフト記号表）'!$C$6:$L$47,10,FALSE))</f>
        <v/>
      </c>
      <c r="Z158" s="235" t="str">
        <f>IF(Z157="","",VLOOKUP(Z157,'参考様式１（勤務表_シフト記号表）'!$C$6:$L$47,10,FALSE))</f>
        <v/>
      </c>
      <c r="AA158" s="235" t="str">
        <f>IF(AA157="","",VLOOKUP(AA157,'参考様式１（勤務表_シフト記号表）'!$C$6:$L$47,10,FALSE))</f>
        <v/>
      </c>
      <c r="AB158" s="235" t="str">
        <f>IF(AB157="","",VLOOKUP(AB157,'参考様式１（勤務表_シフト記号表）'!$C$6:$L$47,10,FALSE))</f>
        <v/>
      </c>
      <c r="AC158" s="236" t="str">
        <f>IF(AC157="","",VLOOKUP(AC157,'参考様式１（勤務表_シフト記号表）'!$C$6:$L$47,10,FALSE))</f>
        <v/>
      </c>
      <c r="AD158" s="234" t="str">
        <f>IF(AD157="","",VLOOKUP(AD157,'参考様式１（勤務表_シフト記号表）'!$C$6:$L$47,10,FALSE))</f>
        <v/>
      </c>
      <c r="AE158" s="235" t="str">
        <f>IF(AE157="","",VLOOKUP(AE157,'参考様式１（勤務表_シフト記号表）'!$C$6:$L$47,10,FALSE))</f>
        <v/>
      </c>
      <c r="AF158" s="235" t="str">
        <f>IF(AF157="","",VLOOKUP(AF157,'参考様式１（勤務表_シフト記号表）'!$C$6:$L$47,10,FALSE))</f>
        <v/>
      </c>
      <c r="AG158" s="235" t="str">
        <f>IF(AG157="","",VLOOKUP(AG157,'参考様式１（勤務表_シフト記号表）'!$C$6:$L$47,10,FALSE))</f>
        <v/>
      </c>
      <c r="AH158" s="235" t="str">
        <f>IF(AH157="","",VLOOKUP(AH157,'参考様式１（勤務表_シフト記号表）'!$C$6:$L$47,10,FALSE))</f>
        <v/>
      </c>
      <c r="AI158" s="235" t="str">
        <f>IF(AI157="","",VLOOKUP(AI157,'参考様式１（勤務表_シフト記号表）'!$C$6:$L$47,10,FALSE))</f>
        <v/>
      </c>
      <c r="AJ158" s="236" t="str">
        <f>IF(AJ157="","",VLOOKUP(AJ157,'参考様式１（勤務表_シフト記号表）'!$C$6:$L$47,10,FALSE))</f>
        <v/>
      </c>
      <c r="AK158" s="234" t="str">
        <f>IF(AK157="","",VLOOKUP(AK157,'参考様式１（勤務表_シフト記号表）'!$C$6:$L$47,10,FALSE))</f>
        <v/>
      </c>
      <c r="AL158" s="235" t="str">
        <f>IF(AL157="","",VLOOKUP(AL157,'参考様式１（勤務表_シフト記号表）'!$C$6:$L$47,10,FALSE))</f>
        <v/>
      </c>
      <c r="AM158" s="235" t="str">
        <f>IF(AM157="","",VLOOKUP(AM157,'参考様式１（勤務表_シフト記号表）'!$C$6:$L$47,10,FALSE))</f>
        <v/>
      </c>
      <c r="AN158" s="235" t="str">
        <f>IF(AN157="","",VLOOKUP(AN157,'参考様式１（勤務表_シフト記号表）'!$C$6:$L$47,10,FALSE))</f>
        <v/>
      </c>
      <c r="AO158" s="235" t="str">
        <f>IF(AO157="","",VLOOKUP(AO157,'参考様式１（勤務表_シフト記号表）'!$C$6:$L$47,10,FALSE))</f>
        <v/>
      </c>
      <c r="AP158" s="235" t="str">
        <f>IF(AP157="","",VLOOKUP(AP157,'参考様式１（勤務表_シフト記号表）'!$C$6:$L$47,10,FALSE))</f>
        <v/>
      </c>
      <c r="AQ158" s="236" t="str">
        <f>IF(AQ157="","",VLOOKUP(AQ157,'参考様式１（勤務表_シフト記号表）'!$C$6:$L$47,10,FALSE))</f>
        <v/>
      </c>
      <c r="AR158" s="234" t="str">
        <f>IF(AR157="","",VLOOKUP(AR157,'参考様式１（勤務表_シフト記号表）'!$C$6:$L$47,10,FALSE))</f>
        <v/>
      </c>
      <c r="AS158" s="235" t="str">
        <f>IF(AS157="","",VLOOKUP(AS157,'参考様式１（勤務表_シフト記号表）'!$C$6:$L$47,10,FALSE))</f>
        <v/>
      </c>
      <c r="AT158" s="235" t="str">
        <f>IF(AT157="","",VLOOKUP(AT157,'参考様式１（勤務表_シフト記号表）'!$C$6:$L$47,10,FALSE))</f>
        <v/>
      </c>
      <c r="AU158" s="235" t="str">
        <f>IF(AU157="","",VLOOKUP(AU157,'参考様式１（勤務表_シフト記号表）'!$C$6:$L$47,10,FALSE))</f>
        <v/>
      </c>
      <c r="AV158" s="235" t="str">
        <f>IF(AV157="","",VLOOKUP(AV157,'参考様式１（勤務表_シフト記号表）'!$C$6:$L$47,10,FALSE))</f>
        <v/>
      </c>
      <c r="AW158" s="235" t="str">
        <f>IF(AW157="","",VLOOKUP(AW157,'参考様式１（勤務表_シフト記号表）'!$C$6:$L$47,10,FALSE))</f>
        <v/>
      </c>
      <c r="AX158" s="236" t="str">
        <f>IF(AX157="","",VLOOKUP(AX157,'参考様式１（勤務表_シフト記号表）'!$C$6:$L$47,10,FALSE))</f>
        <v/>
      </c>
      <c r="AY158" s="234" t="str">
        <f>IF(AY157="","",VLOOKUP(AY157,'参考様式１（勤務表_シフト記号表）'!$C$6:$L$47,10,FALSE))</f>
        <v/>
      </c>
      <c r="AZ158" s="235" t="str">
        <f>IF(AZ157="","",VLOOKUP(AZ157,'参考様式１（勤務表_シフト記号表）'!$C$6:$L$47,10,FALSE))</f>
        <v/>
      </c>
      <c r="BA158" s="235" t="str">
        <f>IF(BA157="","",VLOOKUP(BA157,'参考様式１（勤務表_シフト記号表）'!$C$6:$L$47,10,FALSE))</f>
        <v/>
      </c>
      <c r="BB158" s="1069">
        <f>IF($BE$3="４週",SUM(W158:AX158),IF($BE$3="暦月",SUM(W158:BA158),""))</f>
        <v>0</v>
      </c>
      <c r="BC158" s="1070"/>
      <c r="BD158" s="1071">
        <f>IF($BE$3="４週",BB158/4,IF($BE$3="暦月",(BB158/($BE$8/7)),""))</f>
        <v>0</v>
      </c>
      <c r="BE158" s="1070"/>
      <c r="BF158" s="1066"/>
      <c r="BG158" s="1067"/>
      <c r="BH158" s="1067"/>
      <c r="BI158" s="1067"/>
      <c r="BJ158" s="1068"/>
    </row>
    <row r="159" spans="2:62" ht="20.25" customHeight="1" x14ac:dyDescent="0.45">
      <c r="B159" s="982">
        <f>B157+1</f>
        <v>72</v>
      </c>
      <c r="C159" s="1043"/>
      <c r="D159" s="973"/>
      <c r="E159" s="229"/>
      <c r="F159" s="230"/>
      <c r="G159" s="229"/>
      <c r="H159" s="230"/>
      <c r="I159" s="1044"/>
      <c r="J159" s="1045"/>
      <c r="K159" s="971"/>
      <c r="L159" s="972"/>
      <c r="M159" s="972"/>
      <c r="N159" s="973"/>
      <c r="O159" s="977"/>
      <c r="P159" s="978"/>
      <c r="Q159" s="978"/>
      <c r="R159" s="978"/>
      <c r="S159" s="979"/>
      <c r="T159" s="249" t="s">
        <v>447</v>
      </c>
      <c r="V159" s="250"/>
      <c r="W159" s="242"/>
      <c r="X159" s="243"/>
      <c r="Y159" s="243"/>
      <c r="Z159" s="243"/>
      <c r="AA159" s="243"/>
      <c r="AB159" s="243"/>
      <c r="AC159" s="244"/>
      <c r="AD159" s="242"/>
      <c r="AE159" s="243"/>
      <c r="AF159" s="243"/>
      <c r="AG159" s="243"/>
      <c r="AH159" s="243"/>
      <c r="AI159" s="243"/>
      <c r="AJ159" s="244"/>
      <c r="AK159" s="242"/>
      <c r="AL159" s="243"/>
      <c r="AM159" s="243"/>
      <c r="AN159" s="243"/>
      <c r="AO159" s="243"/>
      <c r="AP159" s="243"/>
      <c r="AQ159" s="244"/>
      <c r="AR159" s="242"/>
      <c r="AS159" s="243"/>
      <c r="AT159" s="243"/>
      <c r="AU159" s="243"/>
      <c r="AV159" s="243"/>
      <c r="AW159" s="243"/>
      <c r="AX159" s="244"/>
      <c r="AY159" s="242"/>
      <c r="AZ159" s="243"/>
      <c r="BA159" s="245"/>
      <c r="BB159" s="980"/>
      <c r="BC159" s="981"/>
      <c r="BD159" s="1032"/>
      <c r="BE159" s="1033"/>
      <c r="BF159" s="1034"/>
      <c r="BG159" s="1035"/>
      <c r="BH159" s="1035"/>
      <c r="BI159" s="1035"/>
      <c r="BJ159" s="1036"/>
    </row>
    <row r="160" spans="2:62" ht="20.25" customHeight="1" x14ac:dyDescent="0.45">
      <c r="B160" s="983"/>
      <c r="C160" s="1072"/>
      <c r="D160" s="1073"/>
      <c r="E160" s="251"/>
      <c r="F160" s="252">
        <f>C159</f>
        <v>0</v>
      </c>
      <c r="G160" s="251"/>
      <c r="H160" s="252">
        <f>I159</f>
        <v>0</v>
      </c>
      <c r="I160" s="1074"/>
      <c r="J160" s="1075"/>
      <c r="K160" s="1076"/>
      <c r="L160" s="1077"/>
      <c r="M160" s="1077"/>
      <c r="N160" s="1073"/>
      <c r="O160" s="977"/>
      <c r="P160" s="978"/>
      <c r="Q160" s="978"/>
      <c r="R160" s="978"/>
      <c r="S160" s="979"/>
      <c r="T160" s="246" t="s">
        <v>448</v>
      </c>
      <c r="U160" s="247"/>
      <c r="V160" s="248"/>
      <c r="W160" s="234" t="str">
        <f>IF(W159="","",VLOOKUP(W159,'参考様式１（勤務表_シフト記号表）'!$C$6:$L$47,10,FALSE))</f>
        <v/>
      </c>
      <c r="X160" s="235" t="str">
        <f>IF(X159="","",VLOOKUP(X159,'参考様式１（勤務表_シフト記号表）'!$C$6:$L$47,10,FALSE))</f>
        <v/>
      </c>
      <c r="Y160" s="235" t="str">
        <f>IF(Y159="","",VLOOKUP(Y159,'参考様式１（勤務表_シフト記号表）'!$C$6:$L$47,10,FALSE))</f>
        <v/>
      </c>
      <c r="Z160" s="235" t="str">
        <f>IF(Z159="","",VLOOKUP(Z159,'参考様式１（勤務表_シフト記号表）'!$C$6:$L$47,10,FALSE))</f>
        <v/>
      </c>
      <c r="AA160" s="235" t="str">
        <f>IF(AA159="","",VLOOKUP(AA159,'参考様式１（勤務表_シフト記号表）'!$C$6:$L$47,10,FALSE))</f>
        <v/>
      </c>
      <c r="AB160" s="235" t="str">
        <f>IF(AB159="","",VLOOKUP(AB159,'参考様式１（勤務表_シフト記号表）'!$C$6:$L$47,10,FALSE))</f>
        <v/>
      </c>
      <c r="AC160" s="236" t="str">
        <f>IF(AC159="","",VLOOKUP(AC159,'参考様式１（勤務表_シフト記号表）'!$C$6:$L$47,10,FALSE))</f>
        <v/>
      </c>
      <c r="AD160" s="234" t="str">
        <f>IF(AD159="","",VLOOKUP(AD159,'参考様式１（勤務表_シフト記号表）'!$C$6:$L$47,10,FALSE))</f>
        <v/>
      </c>
      <c r="AE160" s="235" t="str">
        <f>IF(AE159="","",VLOOKUP(AE159,'参考様式１（勤務表_シフト記号表）'!$C$6:$L$47,10,FALSE))</f>
        <v/>
      </c>
      <c r="AF160" s="235" t="str">
        <f>IF(AF159="","",VLOOKUP(AF159,'参考様式１（勤務表_シフト記号表）'!$C$6:$L$47,10,FALSE))</f>
        <v/>
      </c>
      <c r="AG160" s="235" t="str">
        <f>IF(AG159="","",VLOOKUP(AG159,'参考様式１（勤務表_シフト記号表）'!$C$6:$L$47,10,FALSE))</f>
        <v/>
      </c>
      <c r="AH160" s="235" t="str">
        <f>IF(AH159="","",VLOOKUP(AH159,'参考様式１（勤務表_シフト記号表）'!$C$6:$L$47,10,FALSE))</f>
        <v/>
      </c>
      <c r="AI160" s="235" t="str">
        <f>IF(AI159="","",VLOOKUP(AI159,'参考様式１（勤務表_シフト記号表）'!$C$6:$L$47,10,FALSE))</f>
        <v/>
      </c>
      <c r="AJ160" s="236" t="str">
        <f>IF(AJ159="","",VLOOKUP(AJ159,'参考様式１（勤務表_シフト記号表）'!$C$6:$L$47,10,FALSE))</f>
        <v/>
      </c>
      <c r="AK160" s="234" t="str">
        <f>IF(AK159="","",VLOOKUP(AK159,'参考様式１（勤務表_シフト記号表）'!$C$6:$L$47,10,FALSE))</f>
        <v/>
      </c>
      <c r="AL160" s="235" t="str">
        <f>IF(AL159="","",VLOOKUP(AL159,'参考様式１（勤務表_シフト記号表）'!$C$6:$L$47,10,FALSE))</f>
        <v/>
      </c>
      <c r="AM160" s="235" t="str">
        <f>IF(AM159="","",VLOOKUP(AM159,'参考様式１（勤務表_シフト記号表）'!$C$6:$L$47,10,FALSE))</f>
        <v/>
      </c>
      <c r="AN160" s="235" t="str">
        <f>IF(AN159="","",VLOOKUP(AN159,'参考様式１（勤務表_シフト記号表）'!$C$6:$L$47,10,FALSE))</f>
        <v/>
      </c>
      <c r="AO160" s="235" t="str">
        <f>IF(AO159="","",VLOOKUP(AO159,'参考様式１（勤務表_シフト記号表）'!$C$6:$L$47,10,FALSE))</f>
        <v/>
      </c>
      <c r="AP160" s="235" t="str">
        <f>IF(AP159="","",VLOOKUP(AP159,'参考様式１（勤務表_シフト記号表）'!$C$6:$L$47,10,FALSE))</f>
        <v/>
      </c>
      <c r="AQ160" s="236" t="str">
        <f>IF(AQ159="","",VLOOKUP(AQ159,'参考様式１（勤務表_シフト記号表）'!$C$6:$L$47,10,FALSE))</f>
        <v/>
      </c>
      <c r="AR160" s="234" t="str">
        <f>IF(AR159="","",VLOOKUP(AR159,'参考様式１（勤務表_シフト記号表）'!$C$6:$L$47,10,FALSE))</f>
        <v/>
      </c>
      <c r="AS160" s="235" t="str">
        <f>IF(AS159="","",VLOOKUP(AS159,'参考様式１（勤務表_シフト記号表）'!$C$6:$L$47,10,FALSE))</f>
        <v/>
      </c>
      <c r="AT160" s="235" t="str">
        <f>IF(AT159="","",VLOOKUP(AT159,'参考様式１（勤務表_シフト記号表）'!$C$6:$L$47,10,FALSE))</f>
        <v/>
      </c>
      <c r="AU160" s="235" t="str">
        <f>IF(AU159="","",VLOOKUP(AU159,'参考様式１（勤務表_シフト記号表）'!$C$6:$L$47,10,FALSE))</f>
        <v/>
      </c>
      <c r="AV160" s="235" t="str">
        <f>IF(AV159="","",VLOOKUP(AV159,'参考様式１（勤務表_シフト記号表）'!$C$6:$L$47,10,FALSE))</f>
        <v/>
      </c>
      <c r="AW160" s="235" t="str">
        <f>IF(AW159="","",VLOOKUP(AW159,'参考様式１（勤務表_シフト記号表）'!$C$6:$L$47,10,FALSE))</f>
        <v/>
      </c>
      <c r="AX160" s="236" t="str">
        <f>IF(AX159="","",VLOOKUP(AX159,'参考様式１（勤務表_シフト記号表）'!$C$6:$L$47,10,FALSE))</f>
        <v/>
      </c>
      <c r="AY160" s="234" t="str">
        <f>IF(AY159="","",VLOOKUP(AY159,'参考様式１（勤務表_シフト記号表）'!$C$6:$L$47,10,FALSE))</f>
        <v/>
      </c>
      <c r="AZ160" s="235" t="str">
        <f>IF(AZ159="","",VLOOKUP(AZ159,'参考様式１（勤務表_シフト記号表）'!$C$6:$L$47,10,FALSE))</f>
        <v/>
      </c>
      <c r="BA160" s="235" t="str">
        <f>IF(BA159="","",VLOOKUP(BA159,'参考様式１（勤務表_シフト記号表）'!$C$6:$L$47,10,FALSE))</f>
        <v/>
      </c>
      <c r="BB160" s="1069">
        <f>IF($BE$3="４週",SUM(W160:AX160),IF($BE$3="暦月",SUM(W160:BA160),""))</f>
        <v>0</v>
      </c>
      <c r="BC160" s="1070"/>
      <c r="BD160" s="1071">
        <f>IF($BE$3="４週",BB160/4,IF($BE$3="暦月",(BB160/($BE$8/7)),""))</f>
        <v>0</v>
      </c>
      <c r="BE160" s="1070"/>
      <c r="BF160" s="1066"/>
      <c r="BG160" s="1067"/>
      <c r="BH160" s="1067"/>
      <c r="BI160" s="1067"/>
      <c r="BJ160" s="1068"/>
    </row>
    <row r="161" spans="2:62" ht="20.25" customHeight="1" x14ac:dyDescent="0.45">
      <c r="B161" s="982">
        <f>B159+1</f>
        <v>73</v>
      </c>
      <c r="C161" s="1043"/>
      <c r="D161" s="973"/>
      <c r="E161" s="229"/>
      <c r="F161" s="230"/>
      <c r="G161" s="229"/>
      <c r="H161" s="230"/>
      <c r="I161" s="1044"/>
      <c r="J161" s="1045"/>
      <c r="K161" s="971"/>
      <c r="L161" s="972"/>
      <c r="M161" s="972"/>
      <c r="N161" s="973"/>
      <c r="O161" s="977"/>
      <c r="P161" s="978"/>
      <c r="Q161" s="978"/>
      <c r="R161" s="978"/>
      <c r="S161" s="979"/>
      <c r="T161" s="249" t="s">
        <v>447</v>
      </c>
      <c r="V161" s="250"/>
      <c r="W161" s="242"/>
      <c r="X161" s="243"/>
      <c r="Y161" s="243"/>
      <c r="Z161" s="243"/>
      <c r="AA161" s="243"/>
      <c r="AB161" s="243"/>
      <c r="AC161" s="244"/>
      <c r="AD161" s="242"/>
      <c r="AE161" s="243"/>
      <c r="AF161" s="243"/>
      <c r="AG161" s="243"/>
      <c r="AH161" s="243"/>
      <c r="AI161" s="243"/>
      <c r="AJ161" s="244"/>
      <c r="AK161" s="242"/>
      <c r="AL161" s="243"/>
      <c r="AM161" s="243"/>
      <c r="AN161" s="243"/>
      <c r="AO161" s="243"/>
      <c r="AP161" s="243"/>
      <c r="AQ161" s="244"/>
      <c r="AR161" s="242"/>
      <c r="AS161" s="243"/>
      <c r="AT161" s="243"/>
      <c r="AU161" s="243"/>
      <c r="AV161" s="243"/>
      <c r="AW161" s="243"/>
      <c r="AX161" s="244"/>
      <c r="AY161" s="242"/>
      <c r="AZ161" s="243"/>
      <c r="BA161" s="245"/>
      <c r="BB161" s="980"/>
      <c r="BC161" s="981"/>
      <c r="BD161" s="1032"/>
      <c r="BE161" s="1033"/>
      <c r="BF161" s="1034"/>
      <c r="BG161" s="1035"/>
      <c r="BH161" s="1035"/>
      <c r="BI161" s="1035"/>
      <c r="BJ161" s="1036"/>
    </row>
    <row r="162" spans="2:62" ht="20.25" customHeight="1" x14ac:dyDescent="0.45">
      <c r="B162" s="983"/>
      <c r="C162" s="1072"/>
      <c r="D162" s="1073"/>
      <c r="E162" s="251"/>
      <c r="F162" s="252">
        <f>C161</f>
        <v>0</v>
      </c>
      <c r="G162" s="251"/>
      <c r="H162" s="252">
        <f>I161</f>
        <v>0</v>
      </c>
      <c r="I162" s="1074"/>
      <c r="J162" s="1075"/>
      <c r="K162" s="1076"/>
      <c r="L162" s="1077"/>
      <c r="M162" s="1077"/>
      <c r="N162" s="1073"/>
      <c r="O162" s="977"/>
      <c r="P162" s="978"/>
      <c r="Q162" s="978"/>
      <c r="R162" s="978"/>
      <c r="S162" s="979"/>
      <c r="T162" s="246" t="s">
        <v>448</v>
      </c>
      <c r="U162" s="247"/>
      <c r="V162" s="248"/>
      <c r="W162" s="234" t="str">
        <f>IF(W161="","",VLOOKUP(W161,'参考様式１（勤務表_シフト記号表）'!$C$6:$L$47,10,FALSE))</f>
        <v/>
      </c>
      <c r="X162" s="235" t="str">
        <f>IF(X161="","",VLOOKUP(X161,'参考様式１（勤務表_シフト記号表）'!$C$6:$L$47,10,FALSE))</f>
        <v/>
      </c>
      <c r="Y162" s="235" t="str">
        <f>IF(Y161="","",VLOOKUP(Y161,'参考様式１（勤務表_シフト記号表）'!$C$6:$L$47,10,FALSE))</f>
        <v/>
      </c>
      <c r="Z162" s="235" t="str">
        <f>IF(Z161="","",VLOOKUP(Z161,'参考様式１（勤務表_シフト記号表）'!$C$6:$L$47,10,FALSE))</f>
        <v/>
      </c>
      <c r="AA162" s="235" t="str">
        <f>IF(AA161="","",VLOOKUP(AA161,'参考様式１（勤務表_シフト記号表）'!$C$6:$L$47,10,FALSE))</f>
        <v/>
      </c>
      <c r="AB162" s="235" t="str">
        <f>IF(AB161="","",VLOOKUP(AB161,'参考様式１（勤務表_シフト記号表）'!$C$6:$L$47,10,FALSE))</f>
        <v/>
      </c>
      <c r="AC162" s="236" t="str">
        <f>IF(AC161="","",VLOOKUP(AC161,'参考様式１（勤務表_シフト記号表）'!$C$6:$L$47,10,FALSE))</f>
        <v/>
      </c>
      <c r="AD162" s="234" t="str">
        <f>IF(AD161="","",VLOOKUP(AD161,'参考様式１（勤務表_シフト記号表）'!$C$6:$L$47,10,FALSE))</f>
        <v/>
      </c>
      <c r="AE162" s="235" t="str">
        <f>IF(AE161="","",VLOOKUP(AE161,'参考様式１（勤務表_シフト記号表）'!$C$6:$L$47,10,FALSE))</f>
        <v/>
      </c>
      <c r="AF162" s="235" t="str">
        <f>IF(AF161="","",VLOOKUP(AF161,'参考様式１（勤務表_シフト記号表）'!$C$6:$L$47,10,FALSE))</f>
        <v/>
      </c>
      <c r="AG162" s="235" t="str">
        <f>IF(AG161="","",VLOOKUP(AG161,'参考様式１（勤務表_シフト記号表）'!$C$6:$L$47,10,FALSE))</f>
        <v/>
      </c>
      <c r="AH162" s="235" t="str">
        <f>IF(AH161="","",VLOOKUP(AH161,'参考様式１（勤務表_シフト記号表）'!$C$6:$L$47,10,FALSE))</f>
        <v/>
      </c>
      <c r="AI162" s="235" t="str">
        <f>IF(AI161="","",VLOOKUP(AI161,'参考様式１（勤務表_シフト記号表）'!$C$6:$L$47,10,FALSE))</f>
        <v/>
      </c>
      <c r="AJ162" s="236" t="str">
        <f>IF(AJ161="","",VLOOKUP(AJ161,'参考様式１（勤務表_シフト記号表）'!$C$6:$L$47,10,FALSE))</f>
        <v/>
      </c>
      <c r="AK162" s="234" t="str">
        <f>IF(AK161="","",VLOOKUP(AK161,'参考様式１（勤務表_シフト記号表）'!$C$6:$L$47,10,FALSE))</f>
        <v/>
      </c>
      <c r="AL162" s="235" t="str">
        <f>IF(AL161="","",VLOOKUP(AL161,'参考様式１（勤務表_シフト記号表）'!$C$6:$L$47,10,FALSE))</f>
        <v/>
      </c>
      <c r="AM162" s="235" t="str">
        <f>IF(AM161="","",VLOOKUP(AM161,'参考様式１（勤務表_シフト記号表）'!$C$6:$L$47,10,FALSE))</f>
        <v/>
      </c>
      <c r="AN162" s="235" t="str">
        <f>IF(AN161="","",VLOOKUP(AN161,'参考様式１（勤務表_シフト記号表）'!$C$6:$L$47,10,FALSE))</f>
        <v/>
      </c>
      <c r="AO162" s="235" t="str">
        <f>IF(AO161="","",VLOOKUP(AO161,'参考様式１（勤務表_シフト記号表）'!$C$6:$L$47,10,FALSE))</f>
        <v/>
      </c>
      <c r="AP162" s="235" t="str">
        <f>IF(AP161="","",VLOOKUP(AP161,'参考様式１（勤務表_シフト記号表）'!$C$6:$L$47,10,FALSE))</f>
        <v/>
      </c>
      <c r="AQ162" s="236" t="str">
        <f>IF(AQ161="","",VLOOKUP(AQ161,'参考様式１（勤務表_シフト記号表）'!$C$6:$L$47,10,FALSE))</f>
        <v/>
      </c>
      <c r="AR162" s="234" t="str">
        <f>IF(AR161="","",VLOOKUP(AR161,'参考様式１（勤務表_シフト記号表）'!$C$6:$L$47,10,FALSE))</f>
        <v/>
      </c>
      <c r="AS162" s="235" t="str">
        <f>IF(AS161="","",VLOOKUP(AS161,'参考様式１（勤務表_シフト記号表）'!$C$6:$L$47,10,FALSE))</f>
        <v/>
      </c>
      <c r="AT162" s="235" t="str">
        <f>IF(AT161="","",VLOOKUP(AT161,'参考様式１（勤務表_シフト記号表）'!$C$6:$L$47,10,FALSE))</f>
        <v/>
      </c>
      <c r="AU162" s="235" t="str">
        <f>IF(AU161="","",VLOOKUP(AU161,'参考様式１（勤務表_シフト記号表）'!$C$6:$L$47,10,FALSE))</f>
        <v/>
      </c>
      <c r="AV162" s="235" t="str">
        <f>IF(AV161="","",VLOOKUP(AV161,'参考様式１（勤務表_シフト記号表）'!$C$6:$L$47,10,FALSE))</f>
        <v/>
      </c>
      <c r="AW162" s="235" t="str">
        <f>IF(AW161="","",VLOOKUP(AW161,'参考様式１（勤務表_シフト記号表）'!$C$6:$L$47,10,FALSE))</f>
        <v/>
      </c>
      <c r="AX162" s="236" t="str">
        <f>IF(AX161="","",VLOOKUP(AX161,'参考様式１（勤務表_シフト記号表）'!$C$6:$L$47,10,FALSE))</f>
        <v/>
      </c>
      <c r="AY162" s="234" t="str">
        <f>IF(AY161="","",VLOOKUP(AY161,'参考様式１（勤務表_シフト記号表）'!$C$6:$L$47,10,FALSE))</f>
        <v/>
      </c>
      <c r="AZ162" s="235" t="str">
        <f>IF(AZ161="","",VLOOKUP(AZ161,'参考様式１（勤務表_シフト記号表）'!$C$6:$L$47,10,FALSE))</f>
        <v/>
      </c>
      <c r="BA162" s="235" t="str">
        <f>IF(BA161="","",VLOOKUP(BA161,'参考様式１（勤務表_シフト記号表）'!$C$6:$L$47,10,FALSE))</f>
        <v/>
      </c>
      <c r="BB162" s="1069">
        <f>IF($BE$3="４週",SUM(W162:AX162),IF($BE$3="暦月",SUM(W162:BA162),""))</f>
        <v>0</v>
      </c>
      <c r="BC162" s="1070"/>
      <c r="BD162" s="1071">
        <f>IF($BE$3="４週",BB162/4,IF($BE$3="暦月",(BB162/($BE$8/7)),""))</f>
        <v>0</v>
      </c>
      <c r="BE162" s="1070"/>
      <c r="BF162" s="1066"/>
      <c r="BG162" s="1067"/>
      <c r="BH162" s="1067"/>
      <c r="BI162" s="1067"/>
      <c r="BJ162" s="1068"/>
    </row>
    <row r="163" spans="2:62" ht="20.25" customHeight="1" x14ac:dyDescent="0.45">
      <c r="B163" s="982">
        <f>B161+1</f>
        <v>74</v>
      </c>
      <c r="C163" s="1043"/>
      <c r="D163" s="973"/>
      <c r="E163" s="229"/>
      <c r="F163" s="230"/>
      <c r="G163" s="229"/>
      <c r="H163" s="230"/>
      <c r="I163" s="1044"/>
      <c r="J163" s="1045"/>
      <c r="K163" s="971"/>
      <c r="L163" s="972"/>
      <c r="M163" s="972"/>
      <c r="N163" s="973"/>
      <c r="O163" s="977"/>
      <c r="P163" s="978"/>
      <c r="Q163" s="978"/>
      <c r="R163" s="978"/>
      <c r="S163" s="979"/>
      <c r="T163" s="249" t="s">
        <v>447</v>
      </c>
      <c r="V163" s="250"/>
      <c r="W163" s="242"/>
      <c r="X163" s="243"/>
      <c r="Y163" s="243"/>
      <c r="Z163" s="243"/>
      <c r="AA163" s="243"/>
      <c r="AB163" s="243"/>
      <c r="AC163" s="244"/>
      <c r="AD163" s="242"/>
      <c r="AE163" s="243"/>
      <c r="AF163" s="243"/>
      <c r="AG163" s="243"/>
      <c r="AH163" s="243"/>
      <c r="AI163" s="243"/>
      <c r="AJ163" s="244"/>
      <c r="AK163" s="242"/>
      <c r="AL163" s="243"/>
      <c r="AM163" s="243"/>
      <c r="AN163" s="243"/>
      <c r="AO163" s="243"/>
      <c r="AP163" s="243"/>
      <c r="AQ163" s="244"/>
      <c r="AR163" s="242"/>
      <c r="AS163" s="243"/>
      <c r="AT163" s="243"/>
      <c r="AU163" s="243"/>
      <c r="AV163" s="243"/>
      <c r="AW163" s="243"/>
      <c r="AX163" s="244"/>
      <c r="AY163" s="242"/>
      <c r="AZ163" s="243"/>
      <c r="BA163" s="245"/>
      <c r="BB163" s="980"/>
      <c r="BC163" s="981"/>
      <c r="BD163" s="1032"/>
      <c r="BE163" s="1033"/>
      <c r="BF163" s="1034"/>
      <c r="BG163" s="1035"/>
      <c r="BH163" s="1035"/>
      <c r="BI163" s="1035"/>
      <c r="BJ163" s="1036"/>
    </row>
    <row r="164" spans="2:62" ht="20.25" customHeight="1" x14ac:dyDescent="0.45">
      <c r="B164" s="983"/>
      <c r="C164" s="1072"/>
      <c r="D164" s="1073"/>
      <c r="E164" s="251"/>
      <c r="F164" s="252">
        <f>C163</f>
        <v>0</v>
      </c>
      <c r="G164" s="251"/>
      <c r="H164" s="252">
        <f>I163</f>
        <v>0</v>
      </c>
      <c r="I164" s="1074"/>
      <c r="J164" s="1075"/>
      <c r="K164" s="1076"/>
      <c r="L164" s="1077"/>
      <c r="M164" s="1077"/>
      <c r="N164" s="1073"/>
      <c r="O164" s="977"/>
      <c r="P164" s="978"/>
      <c r="Q164" s="978"/>
      <c r="R164" s="978"/>
      <c r="S164" s="979"/>
      <c r="T164" s="246" t="s">
        <v>448</v>
      </c>
      <c r="U164" s="247"/>
      <c r="V164" s="248"/>
      <c r="W164" s="234" t="str">
        <f>IF(W163="","",VLOOKUP(W163,'参考様式１（勤務表_シフト記号表）'!$C$6:$L$47,10,FALSE))</f>
        <v/>
      </c>
      <c r="X164" s="235" t="str">
        <f>IF(X163="","",VLOOKUP(X163,'参考様式１（勤務表_シフト記号表）'!$C$6:$L$47,10,FALSE))</f>
        <v/>
      </c>
      <c r="Y164" s="235" t="str">
        <f>IF(Y163="","",VLOOKUP(Y163,'参考様式１（勤務表_シフト記号表）'!$C$6:$L$47,10,FALSE))</f>
        <v/>
      </c>
      <c r="Z164" s="235" t="str">
        <f>IF(Z163="","",VLOOKUP(Z163,'参考様式１（勤務表_シフト記号表）'!$C$6:$L$47,10,FALSE))</f>
        <v/>
      </c>
      <c r="AA164" s="235" t="str">
        <f>IF(AA163="","",VLOOKUP(AA163,'参考様式１（勤務表_シフト記号表）'!$C$6:$L$47,10,FALSE))</f>
        <v/>
      </c>
      <c r="AB164" s="235" t="str">
        <f>IF(AB163="","",VLOOKUP(AB163,'参考様式１（勤務表_シフト記号表）'!$C$6:$L$47,10,FALSE))</f>
        <v/>
      </c>
      <c r="AC164" s="236" t="str">
        <f>IF(AC163="","",VLOOKUP(AC163,'参考様式１（勤務表_シフト記号表）'!$C$6:$L$47,10,FALSE))</f>
        <v/>
      </c>
      <c r="AD164" s="234" t="str">
        <f>IF(AD163="","",VLOOKUP(AD163,'参考様式１（勤務表_シフト記号表）'!$C$6:$L$47,10,FALSE))</f>
        <v/>
      </c>
      <c r="AE164" s="235" t="str">
        <f>IF(AE163="","",VLOOKUP(AE163,'参考様式１（勤務表_シフト記号表）'!$C$6:$L$47,10,FALSE))</f>
        <v/>
      </c>
      <c r="AF164" s="235" t="str">
        <f>IF(AF163="","",VLOOKUP(AF163,'参考様式１（勤務表_シフト記号表）'!$C$6:$L$47,10,FALSE))</f>
        <v/>
      </c>
      <c r="AG164" s="235" t="str">
        <f>IF(AG163="","",VLOOKUP(AG163,'参考様式１（勤務表_シフト記号表）'!$C$6:$L$47,10,FALSE))</f>
        <v/>
      </c>
      <c r="AH164" s="235" t="str">
        <f>IF(AH163="","",VLOOKUP(AH163,'参考様式１（勤務表_シフト記号表）'!$C$6:$L$47,10,FALSE))</f>
        <v/>
      </c>
      <c r="AI164" s="235" t="str">
        <f>IF(AI163="","",VLOOKUP(AI163,'参考様式１（勤務表_シフト記号表）'!$C$6:$L$47,10,FALSE))</f>
        <v/>
      </c>
      <c r="AJ164" s="236" t="str">
        <f>IF(AJ163="","",VLOOKUP(AJ163,'参考様式１（勤務表_シフト記号表）'!$C$6:$L$47,10,FALSE))</f>
        <v/>
      </c>
      <c r="AK164" s="234" t="str">
        <f>IF(AK163="","",VLOOKUP(AK163,'参考様式１（勤務表_シフト記号表）'!$C$6:$L$47,10,FALSE))</f>
        <v/>
      </c>
      <c r="AL164" s="235" t="str">
        <f>IF(AL163="","",VLOOKUP(AL163,'参考様式１（勤務表_シフト記号表）'!$C$6:$L$47,10,FALSE))</f>
        <v/>
      </c>
      <c r="AM164" s="235" t="str">
        <f>IF(AM163="","",VLOOKUP(AM163,'参考様式１（勤務表_シフト記号表）'!$C$6:$L$47,10,FALSE))</f>
        <v/>
      </c>
      <c r="AN164" s="235" t="str">
        <f>IF(AN163="","",VLOOKUP(AN163,'参考様式１（勤務表_シフト記号表）'!$C$6:$L$47,10,FALSE))</f>
        <v/>
      </c>
      <c r="AO164" s="235" t="str">
        <f>IF(AO163="","",VLOOKUP(AO163,'参考様式１（勤務表_シフト記号表）'!$C$6:$L$47,10,FALSE))</f>
        <v/>
      </c>
      <c r="AP164" s="235" t="str">
        <f>IF(AP163="","",VLOOKUP(AP163,'参考様式１（勤務表_シフト記号表）'!$C$6:$L$47,10,FALSE))</f>
        <v/>
      </c>
      <c r="AQ164" s="236" t="str">
        <f>IF(AQ163="","",VLOOKUP(AQ163,'参考様式１（勤務表_シフト記号表）'!$C$6:$L$47,10,FALSE))</f>
        <v/>
      </c>
      <c r="AR164" s="234" t="str">
        <f>IF(AR163="","",VLOOKUP(AR163,'参考様式１（勤務表_シフト記号表）'!$C$6:$L$47,10,FALSE))</f>
        <v/>
      </c>
      <c r="AS164" s="235" t="str">
        <f>IF(AS163="","",VLOOKUP(AS163,'参考様式１（勤務表_シフト記号表）'!$C$6:$L$47,10,FALSE))</f>
        <v/>
      </c>
      <c r="AT164" s="235" t="str">
        <f>IF(AT163="","",VLOOKUP(AT163,'参考様式１（勤務表_シフト記号表）'!$C$6:$L$47,10,FALSE))</f>
        <v/>
      </c>
      <c r="AU164" s="235" t="str">
        <f>IF(AU163="","",VLOOKUP(AU163,'参考様式１（勤務表_シフト記号表）'!$C$6:$L$47,10,FALSE))</f>
        <v/>
      </c>
      <c r="AV164" s="235" t="str">
        <f>IF(AV163="","",VLOOKUP(AV163,'参考様式１（勤務表_シフト記号表）'!$C$6:$L$47,10,FALSE))</f>
        <v/>
      </c>
      <c r="AW164" s="235" t="str">
        <f>IF(AW163="","",VLOOKUP(AW163,'参考様式１（勤務表_シフト記号表）'!$C$6:$L$47,10,FALSE))</f>
        <v/>
      </c>
      <c r="AX164" s="236" t="str">
        <f>IF(AX163="","",VLOOKUP(AX163,'参考様式１（勤務表_シフト記号表）'!$C$6:$L$47,10,FALSE))</f>
        <v/>
      </c>
      <c r="AY164" s="234" t="str">
        <f>IF(AY163="","",VLOOKUP(AY163,'参考様式１（勤務表_シフト記号表）'!$C$6:$L$47,10,FALSE))</f>
        <v/>
      </c>
      <c r="AZ164" s="235" t="str">
        <f>IF(AZ163="","",VLOOKUP(AZ163,'参考様式１（勤務表_シフト記号表）'!$C$6:$L$47,10,FALSE))</f>
        <v/>
      </c>
      <c r="BA164" s="235" t="str">
        <f>IF(BA163="","",VLOOKUP(BA163,'参考様式１（勤務表_シフト記号表）'!$C$6:$L$47,10,FALSE))</f>
        <v/>
      </c>
      <c r="BB164" s="1069">
        <f>IF($BE$3="４週",SUM(W164:AX164),IF($BE$3="暦月",SUM(W164:BA164),""))</f>
        <v>0</v>
      </c>
      <c r="BC164" s="1070"/>
      <c r="BD164" s="1071">
        <f>IF($BE$3="４週",BB164/4,IF($BE$3="暦月",(BB164/($BE$8/7)),""))</f>
        <v>0</v>
      </c>
      <c r="BE164" s="1070"/>
      <c r="BF164" s="1066"/>
      <c r="BG164" s="1067"/>
      <c r="BH164" s="1067"/>
      <c r="BI164" s="1067"/>
      <c r="BJ164" s="1068"/>
    </row>
    <row r="165" spans="2:62" ht="20.25" customHeight="1" x14ac:dyDescent="0.45">
      <c r="B165" s="982">
        <f>B163+1</f>
        <v>75</v>
      </c>
      <c r="C165" s="1043"/>
      <c r="D165" s="973"/>
      <c r="E165" s="229"/>
      <c r="F165" s="230"/>
      <c r="G165" s="229"/>
      <c r="H165" s="230"/>
      <c r="I165" s="1044"/>
      <c r="J165" s="1045"/>
      <c r="K165" s="971"/>
      <c r="L165" s="972"/>
      <c r="M165" s="972"/>
      <c r="N165" s="973"/>
      <c r="O165" s="977"/>
      <c r="P165" s="978"/>
      <c r="Q165" s="978"/>
      <c r="R165" s="978"/>
      <c r="S165" s="979"/>
      <c r="T165" s="249" t="s">
        <v>447</v>
      </c>
      <c r="V165" s="250"/>
      <c r="W165" s="242"/>
      <c r="X165" s="243"/>
      <c r="Y165" s="243"/>
      <c r="Z165" s="243"/>
      <c r="AA165" s="243"/>
      <c r="AB165" s="243"/>
      <c r="AC165" s="244"/>
      <c r="AD165" s="242"/>
      <c r="AE165" s="243"/>
      <c r="AF165" s="243"/>
      <c r="AG165" s="243"/>
      <c r="AH165" s="243"/>
      <c r="AI165" s="243"/>
      <c r="AJ165" s="244"/>
      <c r="AK165" s="242"/>
      <c r="AL165" s="243"/>
      <c r="AM165" s="243"/>
      <c r="AN165" s="243"/>
      <c r="AO165" s="243"/>
      <c r="AP165" s="243"/>
      <c r="AQ165" s="244"/>
      <c r="AR165" s="242"/>
      <c r="AS165" s="243"/>
      <c r="AT165" s="243"/>
      <c r="AU165" s="243"/>
      <c r="AV165" s="243"/>
      <c r="AW165" s="243"/>
      <c r="AX165" s="244"/>
      <c r="AY165" s="242"/>
      <c r="AZ165" s="243"/>
      <c r="BA165" s="245"/>
      <c r="BB165" s="980"/>
      <c r="BC165" s="981"/>
      <c r="BD165" s="1032"/>
      <c r="BE165" s="1033"/>
      <c r="BF165" s="1034"/>
      <c r="BG165" s="1035"/>
      <c r="BH165" s="1035"/>
      <c r="BI165" s="1035"/>
      <c r="BJ165" s="1036"/>
    </row>
    <row r="166" spans="2:62" ht="20.25" customHeight="1" x14ac:dyDescent="0.45">
      <c r="B166" s="983"/>
      <c r="C166" s="1072"/>
      <c r="D166" s="1073"/>
      <c r="E166" s="251"/>
      <c r="F166" s="252">
        <f>C165</f>
        <v>0</v>
      </c>
      <c r="G166" s="251"/>
      <c r="H166" s="252">
        <f>I165</f>
        <v>0</v>
      </c>
      <c r="I166" s="1074"/>
      <c r="J166" s="1075"/>
      <c r="K166" s="1076"/>
      <c r="L166" s="1077"/>
      <c r="M166" s="1077"/>
      <c r="N166" s="1073"/>
      <c r="O166" s="977"/>
      <c r="P166" s="978"/>
      <c r="Q166" s="978"/>
      <c r="R166" s="978"/>
      <c r="S166" s="979"/>
      <c r="T166" s="246" t="s">
        <v>448</v>
      </c>
      <c r="U166" s="247"/>
      <c r="V166" s="248"/>
      <c r="W166" s="234" t="str">
        <f>IF(W165="","",VLOOKUP(W165,'参考様式１（勤務表_シフト記号表）'!$C$6:$L$47,10,FALSE))</f>
        <v/>
      </c>
      <c r="X166" s="235" t="str">
        <f>IF(X165="","",VLOOKUP(X165,'参考様式１（勤務表_シフト記号表）'!$C$6:$L$47,10,FALSE))</f>
        <v/>
      </c>
      <c r="Y166" s="235" t="str">
        <f>IF(Y165="","",VLOOKUP(Y165,'参考様式１（勤務表_シフト記号表）'!$C$6:$L$47,10,FALSE))</f>
        <v/>
      </c>
      <c r="Z166" s="235" t="str">
        <f>IF(Z165="","",VLOOKUP(Z165,'参考様式１（勤務表_シフト記号表）'!$C$6:$L$47,10,FALSE))</f>
        <v/>
      </c>
      <c r="AA166" s="235" t="str">
        <f>IF(AA165="","",VLOOKUP(AA165,'参考様式１（勤務表_シフト記号表）'!$C$6:$L$47,10,FALSE))</f>
        <v/>
      </c>
      <c r="AB166" s="235" t="str">
        <f>IF(AB165="","",VLOOKUP(AB165,'参考様式１（勤務表_シフト記号表）'!$C$6:$L$47,10,FALSE))</f>
        <v/>
      </c>
      <c r="AC166" s="236" t="str">
        <f>IF(AC165="","",VLOOKUP(AC165,'参考様式１（勤務表_シフト記号表）'!$C$6:$L$47,10,FALSE))</f>
        <v/>
      </c>
      <c r="AD166" s="234" t="str">
        <f>IF(AD165="","",VLOOKUP(AD165,'参考様式１（勤務表_シフト記号表）'!$C$6:$L$47,10,FALSE))</f>
        <v/>
      </c>
      <c r="AE166" s="235" t="str">
        <f>IF(AE165="","",VLOOKUP(AE165,'参考様式１（勤務表_シフト記号表）'!$C$6:$L$47,10,FALSE))</f>
        <v/>
      </c>
      <c r="AF166" s="235" t="str">
        <f>IF(AF165="","",VLOOKUP(AF165,'参考様式１（勤務表_シフト記号表）'!$C$6:$L$47,10,FALSE))</f>
        <v/>
      </c>
      <c r="AG166" s="235" t="str">
        <f>IF(AG165="","",VLOOKUP(AG165,'参考様式１（勤務表_シフト記号表）'!$C$6:$L$47,10,FALSE))</f>
        <v/>
      </c>
      <c r="AH166" s="235" t="str">
        <f>IF(AH165="","",VLOOKUP(AH165,'参考様式１（勤務表_シフト記号表）'!$C$6:$L$47,10,FALSE))</f>
        <v/>
      </c>
      <c r="AI166" s="235" t="str">
        <f>IF(AI165="","",VLOOKUP(AI165,'参考様式１（勤務表_シフト記号表）'!$C$6:$L$47,10,FALSE))</f>
        <v/>
      </c>
      <c r="AJ166" s="236" t="str">
        <f>IF(AJ165="","",VLOOKUP(AJ165,'参考様式１（勤務表_シフト記号表）'!$C$6:$L$47,10,FALSE))</f>
        <v/>
      </c>
      <c r="AK166" s="234" t="str">
        <f>IF(AK165="","",VLOOKUP(AK165,'参考様式１（勤務表_シフト記号表）'!$C$6:$L$47,10,FALSE))</f>
        <v/>
      </c>
      <c r="AL166" s="235" t="str">
        <f>IF(AL165="","",VLOOKUP(AL165,'参考様式１（勤務表_シフト記号表）'!$C$6:$L$47,10,FALSE))</f>
        <v/>
      </c>
      <c r="AM166" s="235" t="str">
        <f>IF(AM165="","",VLOOKUP(AM165,'参考様式１（勤務表_シフト記号表）'!$C$6:$L$47,10,FALSE))</f>
        <v/>
      </c>
      <c r="AN166" s="235" t="str">
        <f>IF(AN165="","",VLOOKUP(AN165,'参考様式１（勤務表_シフト記号表）'!$C$6:$L$47,10,FALSE))</f>
        <v/>
      </c>
      <c r="AO166" s="235" t="str">
        <f>IF(AO165="","",VLOOKUP(AO165,'参考様式１（勤務表_シフト記号表）'!$C$6:$L$47,10,FALSE))</f>
        <v/>
      </c>
      <c r="AP166" s="235" t="str">
        <f>IF(AP165="","",VLOOKUP(AP165,'参考様式１（勤務表_シフト記号表）'!$C$6:$L$47,10,FALSE))</f>
        <v/>
      </c>
      <c r="AQ166" s="236" t="str">
        <f>IF(AQ165="","",VLOOKUP(AQ165,'参考様式１（勤務表_シフト記号表）'!$C$6:$L$47,10,FALSE))</f>
        <v/>
      </c>
      <c r="AR166" s="234" t="str">
        <f>IF(AR165="","",VLOOKUP(AR165,'参考様式１（勤務表_シフト記号表）'!$C$6:$L$47,10,FALSE))</f>
        <v/>
      </c>
      <c r="AS166" s="235" t="str">
        <f>IF(AS165="","",VLOOKUP(AS165,'参考様式１（勤務表_シフト記号表）'!$C$6:$L$47,10,FALSE))</f>
        <v/>
      </c>
      <c r="AT166" s="235" t="str">
        <f>IF(AT165="","",VLOOKUP(AT165,'参考様式１（勤務表_シフト記号表）'!$C$6:$L$47,10,FALSE))</f>
        <v/>
      </c>
      <c r="AU166" s="235" t="str">
        <f>IF(AU165="","",VLOOKUP(AU165,'参考様式１（勤務表_シフト記号表）'!$C$6:$L$47,10,FALSE))</f>
        <v/>
      </c>
      <c r="AV166" s="235" t="str">
        <f>IF(AV165="","",VLOOKUP(AV165,'参考様式１（勤務表_シフト記号表）'!$C$6:$L$47,10,FALSE))</f>
        <v/>
      </c>
      <c r="AW166" s="235" t="str">
        <f>IF(AW165="","",VLOOKUP(AW165,'参考様式１（勤務表_シフト記号表）'!$C$6:$L$47,10,FALSE))</f>
        <v/>
      </c>
      <c r="AX166" s="236" t="str">
        <f>IF(AX165="","",VLOOKUP(AX165,'参考様式１（勤務表_シフト記号表）'!$C$6:$L$47,10,FALSE))</f>
        <v/>
      </c>
      <c r="AY166" s="234" t="str">
        <f>IF(AY165="","",VLOOKUP(AY165,'参考様式１（勤務表_シフト記号表）'!$C$6:$L$47,10,FALSE))</f>
        <v/>
      </c>
      <c r="AZ166" s="235" t="str">
        <f>IF(AZ165="","",VLOOKUP(AZ165,'参考様式１（勤務表_シフト記号表）'!$C$6:$L$47,10,FALSE))</f>
        <v/>
      </c>
      <c r="BA166" s="235" t="str">
        <f>IF(BA165="","",VLOOKUP(BA165,'参考様式１（勤務表_シフト記号表）'!$C$6:$L$47,10,FALSE))</f>
        <v/>
      </c>
      <c r="BB166" s="1069">
        <f>IF($BE$3="４週",SUM(W166:AX166),IF($BE$3="暦月",SUM(W166:BA166),""))</f>
        <v>0</v>
      </c>
      <c r="BC166" s="1070"/>
      <c r="BD166" s="1071">
        <f>IF($BE$3="４週",BB166/4,IF($BE$3="暦月",(BB166/($BE$8/7)),""))</f>
        <v>0</v>
      </c>
      <c r="BE166" s="1070"/>
      <c r="BF166" s="1066"/>
      <c r="BG166" s="1067"/>
      <c r="BH166" s="1067"/>
      <c r="BI166" s="1067"/>
      <c r="BJ166" s="1068"/>
    </row>
    <row r="167" spans="2:62" ht="20.25" customHeight="1" x14ac:dyDescent="0.45">
      <c r="B167" s="982">
        <f>B165+1</f>
        <v>76</v>
      </c>
      <c r="C167" s="1043"/>
      <c r="D167" s="973"/>
      <c r="E167" s="229"/>
      <c r="F167" s="230"/>
      <c r="G167" s="229"/>
      <c r="H167" s="230"/>
      <c r="I167" s="1044"/>
      <c r="J167" s="1045"/>
      <c r="K167" s="971"/>
      <c r="L167" s="972"/>
      <c r="M167" s="972"/>
      <c r="N167" s="973"/>
      <c r="O167" s="977"/>
      <c r="P167" s="978"/>
      <c r="Q167" s="978"/>
      <c r="R167" s="978"/>
      <c r="S167" s="979"/>
      <c r="T167" s="249" t="s">
        <v>447</v>
      </c>
      <c r="V167" s="250"/>
      <c r="W167" s="242"/>
      <c r="X167" s="243"/>
      <c r="Y167" s="243"/>
      <c r="Z167" s="243"/>
      <c r="AA167" s="243"/>
      <c r="AB167" s="243"/>
      <c r="AC167" s="244"/>
      <c r="AD167" s="242"/>
      <c r="AE167" s="243"/>
      <c r="AF167" s="243"/>
      <c r="AG167" s="243"/>
      <c r="AH167" s="243"/>
      <c r="AI167" s="243"/>
      <c r="AJ167" s="244"/>
      <c r="AK167" s="242"/>
      <c r="AL167" s="243"/>
      <c r="AM167" s="243"/>
      <c r="AN167" s="243"/>
      <c r="AO167" s="243"/>
      <c r="AP167" s="243"/>
      <c r="AQ167" s="244"/>
      <c r="AR167" s="242"/>
      <c r="AS167" s="243"/>
      <c r="AT167" s="243"/>
      <c r="AU167" s="243"/>
      <c r="AV167" s="243"/>
      <c r="AW167" s="243"/>
      <c r="AX167" s="244"/>
      <c r="AY167" s="242"/>
      <c r="AZ167" s="243"/>
      <c r="BA167" s="245"/>
      <c r="BB167" s="980"/>
      <c r="BC167" s="981"/>
      <c r="BD167" s="1032"/>
      <c r="BE167" s="1033"/>
      <c r="BF167" s="1034"/>
      <c r="BG167" s="1035"/>
      <c r="BH167" s="1035"/>
      <c r="BI167" s="1035"/>
      <c r="BJ167" s="1036"/>
    </row>
    <row r="168" spans="2:62" ht="20.25" customHeight="1" x14ac:dyDescent="0.45">
      <c r="B168" s="983"/>
      <c r="C168" s="1072"/>
      <c r="D168" s="1073"/>
      <c r="E168" s="251"/>
      <c r="F168" s="252">
        <f>C167</f>
        <v>0</v>
      </c>
      <c r="G168" s="251"/>
      <c r="H168" s="252">
        <f>I167</f>
        <v>0</v>
      </c>
      <c r="I168" s="1074"/>
      <c r="J168" s="1075"/>
      <c r="K168" s="1076"/>
      <c r="L168" s="1077"/>
      <c r="M168" s="1077"/>
      <c r="N168" s="1073"/>
      <c r="O168" s="977"/>
      <c r="P168" s="978"/>
      <c r="Q168" s="978"/>
      <c r="R168" s="978"/>
      <c r="S168" s="979"/>
      <c r="T168" s="246" t="s">
        <v>448</v>
      </c>
      <c r="U168" s="247"/>
      <c r="V168" s="248"/>
      <c r="W168" s="234" t="str">
        <f>IF(W167="","",VLOOKUP(W167,'参考様式１（勤務表_シフト記号表）'!$C$6:$L$47,10,FALSE))</f>
        <v/>
      </c>
      <c r="X168" s="235" t="str">
        <f>IF(X167="","",VLOOKUP(X167,'参考様式１（勤務表_シフト記号表）'!$C$6:$L$47,10,FALSE))</f>
        <v/>
      </c>
      <c r="Y168" s="235" t="str">
        <f>IF(Y167="","",VLOOKUP(Y167,'参考様式１（勤務表_シフト記号表）'!$C$6:$L$47,10,FALSE))</f>
        <v/>
      </c>
      <c r="Z168" s="235" t="str">
        <f>IF(Z167="","",VLOOKUP(Z167,'参考様式１（勤務表_シフト記号表）'!$C$6:$L$47,10,FALSE))</f>
        <v/>
      </c>
      <c r="AA168" s="235" t="str">
        <f>IF(AA167="","",VLOOKUP(AA167,'参考様式１（勤務表_シフト記号表）'!$C$6:$L$47,10,FALSE))</f>
        <v/>
      </c>
      <c r="AB168" s="235" t="str">
        <f>IF(AB167="","",VLOOKUP(AB167,'参考様式１（勤務表_シフト記号表）'!$C$6:$L$47,10,FALSE))</f>
        <v/>
      </c>
      <c r="AC168" s="236" t="str">
        <f>IF(AC167="","",VLOOKUP(AC167,'参考様式１（勤務表_シフト記号表）'!$C$6:$L$47,10,FALSE))</f>
        <v/>
      </c>
      <c r="AD168" s="234" t="str">
        <f>IF(AD167="","",VLOOKUP(AD167,'参考様式１（勤務表_シフト記号表）'!$C$6:$L$47,10,FALSE))</f>
        <v/>
      </c>
      <c r="AE168" s="235" t="str">
        <f>IF(AE167="","",VLOOKUP(AE167,'参考様式１（勤務表_シフト記号表）'!$C$6:$L$47,10,FALSE))</f>
        <v/>
      </c>
      <c r="AF168" s="235" t="str">
        <f>IF(AF167="","",VLOOKUP(AF167,'参考様式１（勤務表_シフト記号表）'!$C$6:$L$47,10,FALSE))</f>
        <v/>
      </c>
      <c r="AG168" s="235" t="str">
        <f>IF(AG167="","",VLOOKUP(AG167,'参考様式１（勤務表_シフト記号表）'!$C$6:$L$47,10,FALSE))</f>
        <v/>
      </c>
      <c r="AH168" s="235" t="str">
        <f>IF(AH167="","",VLOOKUP(AH167,'参考様式１（勤務表_シフト記号表）'!$C$6:$L$47,10,FALSE))</f>
        <v/>
      </c>
      <c r="AI168" s="235" t="str">
        <f>IF(AI167="","",VLOOKUP(AI167,'参考様式１（勤務表_シフト記号表）'!$C$6:$L$47,10,FALSE))</f>
        <v/>
      </c>
      <c r="AJ168" s="236" t="str">
        <f>IF(AJ167="","",VLOOKUP(AJ167,'参考様式１（勤務表_シフト記号表）'!$C$6:$L$47,10,FALSE))</f>
        <v/>
      </c>
      <c r="AK168" s="234" t="str">
        <f>IF(AK167="","",VLOOKUP(AK167,'参考様式１（勤務表_シフト記号表）'!$C$6:$L$47,10,FALSE))</f>
        <v/>
      </c>
      <c r="AL168" s="235" t="str">
        <f>IF(AL167="","",VLOOKUP(AL167,'参考様式１（勤務表_シフト記号表）'!$C$6:$L$47,10,FALSE))</f>
        <v/>
      </c>
      <c r="AM168" s="235" t="str">
        <f>IF(AM167="","",VLOOKUP(AM167,'参考様式１（勤務表_シフト記号表）'!$C$6:$L$47,10,FALSE))</f>
        <v/>
      </c>
      <c r="AN168" s="235" t="str">
        <f>IF(AN167="","",VLOOKUP(AN167,'参考様式１（勤務表_シフト記号表）'!$C$6:$L$47,10,FALSE))</f>
        <v/>
      </c>
      <c r="AO168" s="235" t="str">
        <f>IF(AO167="","",VLOOKUP(AO167,'参考様式１（勤務表_シフト記号表）'!$C$6:$L$47,10,FALSE))</f>
        <v/>
      </c>
      <c r="AP168" s="235" t="str">
        <f>IF(AP167="","",VLOOKUP(AP167,'参考様式１（勤務表_シフト記号表）'!$C$6:$L$47,10,FALSE))</f>
        <v/>
      </c>
      <c r="AQ168" s="236" t="str">
        <f>IF(AQ167="","",VLOOKUP(AQ167,'参考様式１（勤務表_シフト記号表）'!$C$6:$L$47,10,FALSE))</f>
        <v/>
      </c>
      <c r="AR168" s="234" t="str">
        <f>IF(AR167="","",VLOOKUP(AR167,'参考様式１（勤務表_シフト記号表）'!$C$6:$L$47,10,FALSE))</f>
        <v/>
      </c>
      <c r="AS168" s="235" t="str">
        <f>IF(AS167="","",VLOOKUP(AS167,'参考様式１（勤務表_シフト記号表）'!$C$6:$L$47,10,FALSE))</f>
        <v/>
      </c>
      <c r="AT168" s="235" t="str">
        <f>IF(AT167="","",VLOOKUP(AT167,'参考様式１（勤務表_シフト記号表）'!$C$6:$L$47,10,FALSE))</f>
        <v/>
      </c>
      <c r="AU168" s="235" t="str">
        <f>IF(AU167="","",VLOOKUP(AU167,'参考様式１（勤務表_シフト記号表）'!$C$6:$L$47,10,FALSE))</f>
        <v/>
      </c>
      <c r="AV168" s="235" t="str">
        <f>IF(AV167="","",VLOOKUP(AV167,'参考様式１（勤務表_シフト記号表）'!$C$6:$L$47,10,FALSE))</f>
        <v/>
      </c>
      <c r="AW168" s="235" t="str">
        <f>IF(AW167="","",VLOOKUP(AW167,'参考様式１（勤務表_シフト記号表）'!$C$6:$L$47,10,FALSE))</f>
        <v/>
      </c>
      <c r="AX168" s="236" t="str">
        <f>IF(AX167="","",VLOOKUP(AX167,'参考様式１（勤務表_シフト記号表）'!$C$6:$L$47,10,FALSE))</f>
        <v/>
      </c>
      <c r="AY168" s="234" t="str">
        <f>IF(AY167="","",VLOOKUP(AY167,'参考様式１（勤務表_シフト記号表）'!$C$6:$L$47,10,FALSE))</f>
        <v/>
      </c>
      <c r="AZ168" s="235" t="str">
        <f>IF(AZ167="","",VLOOKUP(AZ167,'参考様式１（勤務表_シフト記号表）'!$C$6:$L$47,10,FALSE))</f>
        <v/>
      </c>
      <c r="BA168" s="235" t="str">
        <f>IF(BA167="","",VLOOKUP(BA167,'参考様式１（勤務表_シフト記号表）'!$C$6:$L$47,10,FALSE))</f>
        <v/>
      </c>
      <c r="BB168" s="1069">
        <f>IF($BE$3="４週",SUM(W168:AX168),IF($BE$3="暦月",SUM(W168:BA168),""))</f>
        <v>0</v>
      </c>
      <c r="BC168" s="1070"/>
      <c r="BD168" s="1071">
        <f>IF($BE$3="４週",BB168/4,IF($BE$3="暦月",(BB168/($BE$8/7)),""))</f>
        <v>0</v>
      </c>
      <c r="BE168" s="1070"/>
      <c r="BF168" s="1066"/>
      <c r="BG168" s="1067"/>
      <c r="BH168" s="1067"/>
      <c r="BI168" s="1067"/>
      <c r="BJ168" s="1068"/>
    </row>
    <row r="169" spans="2:62" ht="20.25" customHeight="1" x14ac:dyDescent="0.45">
      <c r="B169" s="982">
        <f>B167+1</f>
        <v>77</v>
      </c>
      <c r="C169" s="1043"/>
      <c r="D169" s="973"/>
      <c r="E169" s="229"/>
      <c r="F169" s="230"/>
      <c r="G169" s="229"/>
      <c r="H169" s="230"/>
      <c r="I169" s="1044"/>
      <c r="J169" s="1045"/>
      <c r="K169" s="971"/>
      <c r="L169" s="972"/>
      <c r="M169" s="972"/>
      <c r="N169" s="973"/>
      <c r="O169" s="977"/>
      <c r="P169" s="978"/>
      <c r="Q169" s="978"/>
      <c r="R169" s="978"/>
      <c r="S169" s="979"/>
      <c r="T169" s="249" t="s">
        <v>447</v>
      </c>
      <c r="V169" s="250"/>
      <c r="W169" s="242"/>
      <c r="X169" s="243"/>
      <c r="Y169" s="243"/>
      <c r="Z169" s="243"/>
      <c r="AA169" s="243"/>
      <c r="AB169" s="243"/>
      <c r="AC169" s="244"/>
      <c r="AD169" s="242"/>
      <c r="AE169" s="243"/>
      <c r="AF169" s="243"/>
      <c r="AG169" s="243"/>
      <c r="AH169" s="243"/>
      <c r="AI169" s="243"/>
      <c r="AJ169" s="244"/>
      <c r="AK169" s="242"/>
      <c r="AL169" s="243"/>
      <c r="AM169" s="243"/>
      <c r="AN169" s="243"/>
      <c r="AO169" s="243"/>
      <c r="AP169" s="243"/>
      <c r="AQ169" s="244"/>
      <c r="AR169" s="242"/>
      <c r="AS169" s="243"/>
      <c r="AT169" s="243"/>
      <c r="AU169" s="243"/>
      <c r="AV169" s="243"/>
      <c r="AW169" s="243"/>
      <c r="AX169" s="244"/>
      <c r="AY169" s="242"/>
      <c r="AZ169" s="243"/>
      <c r="BA169" s="245"/>
      <c r="BB169" s="980"/>
      <c r="BC169" s="981"/>
      <c r="BD169" s="1032"/>
      <c r="BE169" s="1033"/>
      <c r="BF169" s="1034"/>
      <c r="BG169" s="1035"/>
      <c r="BH169" s="1035"/>
      <c r="BI169" s="1035"/>
      <c r="BJ169" s="1036"/>
    </row>
    <row r="170" spans="2:62" ht="20.25" customHeight="1" x14ac:dyDescent="0.45">
      <c r="B170" s="983"/>
      <c r="C170" s="1072"/>
      <c r="D170" s="1073"/>
      <c r="E170" s="251"/>
      <c r="F170" s="252">
        <f>C169</f>
        <v>0</v>
      </c>
      <c r="G170" s="251"/>
      <c r="H170" s="252">
        <f>I169</f>
        <v>0</v>
      </c>
      <c r="I170" s="1074"/>
      <c r="J170" s="1075"/>
      <c r="K170" s="1076"/>
      <c r="L170" s="1077"/>
      <c r="M170" s="1077"/>
      <c r="N170" s="1073"/>
      <c r="O170" s="977"/>
      <c r="P170" s="978"/>
      <c r="Q170" s="978"/>
      <c r="R170" s="978"/>
      <c r="S170" s="979"/>
      <c r="T170" s="246" t="s">
        <v>448</v>
      </c>
      <c r="U170" s="247"/>
      <c r="V170" s="248"/>
      <c r="W170" s="234" t="str">
        <f>IF(W169="","",VLOOKUP(W169,'参考様式１（勤務表_シフト記号表）'!$C$6:$L$47,10,FALSE))</f>
        <v/>
      </c>
      <c r="X170" s="235" t="str">
        <f>IF(X169="","",VLOOKUP(X169,'参考様式１（勤務表_シフト記号表）'!$C$6:$L$47,10,FALSE))</f>
        <v/>
      </c>
      <c r="Y170" s="235" t="str">
        <f>IF(Y169="","",VLOOKUP(Y169,'参考様式１（勤務表_シフト記号表）'!$C$6:$L$47,10,FALSE))</f>
        <v/>
      </c>
      <c r="Z170" s="235" t="str">
        <f>IF(Z169="","",VLOOKUP(Z169,'参考様式１（勤務表_シフト記号表）'!$C$6:$L$47,10,FALSE))</f>
        <v/>
      </c>
      <c r="AA170" s="235" t="str">
        <f>IF(AA169="","",VLOOKUP(AA169,'参考様式１（勤務表_シフト記号表）'!$C$6:$L$47,10,FALSE))</f>
        <v/>
      </c>
      <c r="AB170" s="235" t="str">
        <f>IF(AB169="","",VLOOKUP(AB169,'参考様式１（勤務表_シフト記号表）'!$C$6:$L$47,10,FALSE))</f>
        <v/>
      </c>
      <c r="AC170" s="236" t="str">
        <f>IF(AC169="","",VLOOKUP(AC169,'参考様式１（勤務表_シフト記号表）'!$C$6:$L$47,10,FALSE))</f>
        <v/>
      </c>
      <c r="AD170" s="234" t="str">
        <f>IF(AD169="","",VLOOKUP(AD169,'参考様式１（勤務表_シフト記号表）'!$C$6:$L$47,10,FALSE))</f>
        <v/>
      </c>
      <c r="AE170" s="235" t="str">
        <f>IF(AE169="","",VLOOKUP(AE169,'参考様式１（勤務表_シフト記号表）'!$C$6:$L$47,10,FALSE))</f>
        <v/>
      </c>
      <c r="AF170" s="235" t="str">
        <f>IF(AF169="","",VLOOKUP(AF169,'参考様式１（勤務表_シフト記号表）'!$C$6:$L$47,10,FALSE))</f>
        <v/>
      </c>
      <c r="AG170" s="235" t="str">
        <f>IF(AG169="","",VLOOKUP(AG169,'参考様式１（勤務表_シフト記号表）'!$C$6:$L$47,10,FALSE))</f>
        <v/>
      </c>
      <c r="AH170" s="235" t="str">
        <f>IF(AH169="","",VLOOKUP(AH169,'参考様式１（勤務表_シフト記号表）'!$C$6:$L$47,10,FALSE))</f>
        <v/>
      </c>
      <c r="AI170" s="235" t="str">
        <f>IF(AI169="","",VLOOKUP(AI169,'参考様式１（勤務表_シフト記号表）'!$C$6:$L$47,10,FALSE))</f>
        <v/>
      </c>
      <c r="AJ170" s="236" t="str">
        <f>IF(AJ169="","",VLOOKUP(AJ169,'参考様式１（勤務表_シフト記号表）'!$C$6:$L$47,10,FALSE))</f>
        <v/>
      </c>
      <c r="AK170" s="234" t="str">
        <f>IF(AK169="","",VLOOKUP(AK169,'参考様式１（勤務表_シフト記号表）'!$C$6:$L$47,10,FALSE))</f>
        <v/>
      </c>
      <c r="AL170" s="235" t="str">
        <f>IF(AL169="","",VLOOKUP(AL169,'参考様式１（勤務表_シフト記号表）'!$C$6:$L$47,10,FALSE))</f>
        <v/>
      </c>
      <c r="AM170" s="235" t="str">
        <f>IF(AM169="","",VLOOKUP(AM169,'参考様式１（勤務表_シフト記号表）'!$C$6:$L$47,10,FALSE))</f>
        <v/>
      </c>
      <c r="AN170" s="235" t="str">
        <f>IF(AN169="","",VLOOKUP(AN169,'参考様式１（勤務表_シフト記号表）'!$C$6:$L$47,10,FALSE))</f>
        <v/>
      </c>
      <c r="AO170" s="235" t="str">
        <f>IF(AO169="","",VLOOKUP(AO169,'参考様式１（勤務表_シフト記号表）'!$C$6:$L$47,10,FALSE))</f>
        <v/>
      </c>
      <c r="AP170" s="235" t="str">
        <f>IF(AP169="","",VLOOKUP(AP169,'参考様式１（勤務表_シフト記号表）'!$C$6:$L$47,10,FALSE))</f>
        <v/>
      </c>
      <c r="AQ170" s="236" t="str">
        <f>IF(AQ169="","",VLOOKUP(AQ169,'参考様式１（勤務表_シフト記号表）'!$C$6:$L$47,10,FALSE))</f>
        <v/>
      </c>
      <c r="AR170" s="234" t="str">
        <f>IF(AR169="","",VLOOKUP(AR169,'参考様式１（勤務表_シフト記号表）'!$C$6:$L$47,10,FALSE))</f>
        <v/>
      </c>
      <c r="AS170" s="235" t="str">
        <f>IF(AS169="","",VLOOKUP(AS169,'参考様式１（勤務表_シフト記号表）'!$C$6:$L$47,10,FALSE))</f>
        <v/>
      </c>
      <c r="AT170" s="235" t="str">
        <f>IF(AT169="","",VLOOKUP(AT169,'参考様式１（勤務表_シフト記号表）'!$C$6:$L$47,10,FALSE))</f>
        <v/>
      </c>
      <c r="AU170" s="235" t="str">
        <f>IF(AU169="","",VLOOKUP(AU169,'参考様式１（勤務表_シフト記号表）'!$C$6:$L$47,10,FALSE))</f>
        <v/>
      </c>
      <c r="AV170" s="235" t="str">
        <f>IF(AV169="","",VLOOKUP(AV169,'参考様式１（勤務表_シフト記号表）'!$C$6:$L$47,10,FALSE))</f>
        <v/>
      </c>
      <c r="AW170" s="235" t="str">
        <f>IF(AW169="","",VLOOKUP(AW169,'参考様式１（勤務表_シフト記号表）'!$C$6:$L$47,10,FALSE))</f>
        <v/>
      </c>
      <c r="AX170" s="236" t="str">
        <f>IF(AX169="","",VLOOKUP(AX169,'参考様式１（勤務表_シフト記号表）'!$C$6:$L$47,10,FALSE))</f>
        <v/>
      </c>
      <c r="AY170" s="234" t="str">
        <f>IF(AY169="","",VLOOKUP(AY169,'参考様式１（勤務表_シフト記号表）'!$C$6:$L$47,10,FALSE))</f>
        <v/>
      </c>
      <c r="AZ170" s="235" t="str">
        <f>IF(AZ169="","",VLOOKUP(AZ169,'参考様式１（勤務表_シフト記号表）'!$C$6:$L$47,10,FALSE))</f>
        <v/>
      </c>
      <c r="BA170" s="235" t="str">
        <f>IF(BA169="","",VLOOKUP(BA169,'参考様式１（勤務表_シフト記号表）'!$C$6:$L$47,10,FALSE))</f>
        <v/>
      </c>
      <c r="BB170" s="1069">
        <f>IF($BE$3="４週",SUM(W170:AX170),IF($BE$3="暦月",SUM(W170:BA170),""))</f>
        <v>0</v>
      </c>
      <c r="BC170" s="1070"/>
      <c r="BD170" s="1071">
        <f>IF($BE$3="４週",BB170/4,IF($BE$3="暦月",(BB170/($BE$8/7)),""))</f>
        <v>0</v>
      </c>
      <c r="BE170" s="1070"/>
      <c r="BF170" s="1066"/>
      <c r="BG170" s="1067"/>
      <c r="BH170" s="1067"/>
      <c r="BI170" s="1067"/>
      <c r="BJ170" s="1068"/>
    </row>
    <row r="171" spans="2:62" ht="20.25" customHeight="1" x14ac:dyDescent="0.45">
      <c r="B171" s="982">
        <f>B169+1</f>
        <v>78</v>
      </c>
      <c r="C171" s="1043"/>
      <c r="D171" s="973"/>
      <c r="E171" s="229"/>
      <c r="F171" s="230"/>
      <c r="G171" s="229"/>
      <c r="H171" s="230"/>
      <c r="I171" s="1044"/>
      <c r="J171" s="1045"/>
      <c r="K171" s="971"/>
      <c r="L171" s="972"/>
      <c r="M171" s="972"/>
      <c r="N171" s="973"/>
      <c r="O171" s="977"/>
      <c r="P171" s="978"/>
      <c r="Q171" s="978"/>
      <c r="R171" s="978"/>
      <c r="S171" s="979"/>
      <c r="T171" s="249" t="s">
        <v>447</v>
      </c>
      <c r="V171" s="250"/>
      <c r="W171" s="242"/>
      <c r="X171" s="243"/>
      <c r="Y171" s="243"/>
      <c r="Z171" s="243"/>
      <c r="AA171" s="243"/>
      <c r="AB171" s="243"/>
      <c r="AC171" s="244"/>
      <c r="AD171" s="242"/>
      <c r="AE171" s="243"/>
      <c r="AF171" s="243"/>
      <c r="AG171" s="243"/>
      <c r="AH171" s="243"/>
      <c r="AI171" s="243"/>
      <c r="AJ171" s="244"/>
      <c r="AK171" s="242"/>
      <c r="AL171" s="243"/>
      <c r="AM171" s="243"/>
      <c r="AN171" s="243"/>
      <c r="AO171" s="243"/>
      <c r="AP171" s="243"/>
      <c r="AQ171" s="244"/>
      <c r="AR171" s="242"/>
      <c r="AS171" s="243"/>
      <c r="AT171" s="243"/>
      <c r="AU171" s="243"/>
      <c r="AV171" s="243"/>
      <c r="AW171" s="243"/>
      <c r="AX171" s="244"/>
      <c r="AY171" s="242"/>
      <c r="AZ171" s="243"/>
      <c r="BA171" s="245"/>
      <c r="BB171" s="980"/>
      <c r="BC171" s="981"/>
      <c r="BD171" s="1032"/>
      <c r="BE171" s="1033"/>
      <c r="BF171" s="1034"/>
      <c r="BG171" s="1035"/>
      <c r="BH171" s="1035"/>
      <c r="BI171" s="1035"/>
      <c r="BJ171" s="1036"/>
    </row>
    <row r="172" spans="2:62" ht="20.25" customHeight="1" x14ac:dyDescent="0.45">
      <c r="B172" s="983"/>
      <c r="C172" s="1072"/>
      <c r="D172" s="1073"/>
      <c r="E172" s="251"/>
      <c r="F172" s="252">
        <f>C171</f>
        <v>0</v>
      </c>
      <c r="G172" s="251"/>
      <c r="H172" s="252">
        <f>I171</f>
        <v>0</v>
      </c>
      <c r="I172" s="1074"/>
      <c r="J172" s="1075"/>
      <c r="K172" s="1076"/>
      <c r="L172" s="1077"/>
      <c r="M172" s="1077"/>
      <c r="N172" s="1073"/>
      <c r="O172" s="977"/>
      <c r="P172" s="978"/>
      <c r="Q172" s="978"/>
      <c r="R172" s="978"/>
      <c r="S172" s="979"/>
      <c r="T172" s="246" t="s">
        <v>448</v>
      </c>
      <c r="U172" s="247"/>
      <c r="V172" s="248"/>
      <c r="W172" s="234" t="str">
        <f>IF(W171="","",VLOOKUP(W171,'参考様式１（勤務表_シフト記号表）'!$C$6:$L$47,10,FALSE))</f>
        <v/>
      </c>
      <c r="X172" s="235" t="str">
        <f>IF(X171="","",VLOOKUP(X171,'参考様式１（勤務表_シフト記号表）'!$C$6:$L$47,10,FALSE))</f>
        <v/>
      </c>
      <c r="Y172" s="235" t="str">
        <f>IF(Y171="","",VLOOKUP(Y171,'参考様式１（勤務表_シフト記号表）'!$C$6:$L$47,10,FALSE))</f>
        <v/>
      </c>
      <c r="Z172" s="235" t="str">
        <f>IF(Z171="","",VLOOKUP(Z171,'参考様式１（勤務表_シフト記号表）'!$C$6:$L$47,10,FALSE))</f>
        <v/>
      </c>
      <c r="AA172" s="235" t="str">
        <f>IF(AA171="","",VLOOKUP(AA171,'参考様式１（勤務表_シフト記号表）'!$C$6:$L$47,10,FALSE))</f>
        <v/>
      </c>
      <c r="AB172" s="235" t="str">
        <f>IF(AB171="","",VLOOKUP(AB171,'参考様式１（勤務表_シフト記号表）'!$C$6:$L$47,10,FALSE))</f>
        <v/>
      </c>
      <c r="AC172" s="236" t="str">
        <f>IF(AC171="","",VLOOKUP(AC171,'参考様式１（勤務表_シフト記号表）'!$C$6:$L$47,10,FALSE))</f>
        <v/>
      </c>
      <c r="AD172" s="234" t="str">
        <f>IF(AD171="","",VLOOKUP(AD171,'参考様式１（勤務表_シフト記号表）'!$C$6:$L$47,10,FALSE))</f>
        <v/>
      </c>
      <c r="AE172" s="235" t="str">
        <f>IF(AE171="","",VLOOKUP(AE171,'参考様式１（勤務表_シフト記号表）'!$C$6:$L$47,10,FALSE))</f>
        <v/>
      </c>
      <c r="AF172" s="235" t="str">
        <f>IF(AF171="","",VLOOKUP(AF171,'参考様式１（勤務表_シフト記号表）'!$C$6:$L$47,10,FALSE))</f>
        <v/>
      </c>
      <c r="AG172" s="235" t="str">
        <f>IF(AG171="","",VLOOKUP(AG171,'参考様式１（勤務表_シフト記号表）'!$C$6:$L$47,10,FALSE))</f>
        <v/>
      </c>
      <c r="AH172" s="235" t="str">
        <f>IF(AH171="","",VLOOKUP(AH171,'参考様式１（勤務表_シフト記号表）'!$C$6:$L$47,10,FALSE))</f>
        <v/>
      </c>
      <c r="AI172" s="235" t="str">
        <f>IF(AI171="","",VLOOKUP(AI171,'参考様式１（勤務表_シフト記号表）'!$C$6:$L$47,10,FALSE))</f>
        <v/>
      </c>
      <c r="AJ172" s="236" t="str">
        <f>IF(AJ171="","",VLOOKUP(AJ171,'参考様式１（勤務表_シフト記号表）'!$C$6:$L$47,10,FALSE))</f>
        <v/>
      </c>
      <c r="AK172" s="234" t="str">
        <f>IF(AK171="","",VLOOKUP(AK171,'参考様式１（勤務表_シフト記号表）'!$C$6:$L$47,10,FALSE))</f>
        <v/>
      </c>
      <c r="AL172" s="235" t="str">
        <f>IF(AL171="","",VLOOKUP(AL171,'参考様式１（勤務表_シフト記号表）'!$C$6:$L$47,10,FALSE))</f>
        <v/>
      </c>
      <c r="AM172" s="235" t="str">
        <f>IF(AM171="","",VLOOKUP(AM171,'参考様式１（勤務表_シフト記号表）'!$C$6:$L$47,10,FALSE))</f>
        <v/>
      </c>
      <c r="AN172" s="235" t="str">
        <f>IF(AN171="","",VLOOKUP(AN171,'参考様式１（勤務表_シフト記号表）'!$C$6:$L$47,10,FALSE))</f>
        <v/>
      </c>
      <c r="AO172" s="235" t="str">
        <f>IF(AO171="","",VLOOKUP(AO171,'参考様式１（勤務表_シフト記号表）'!$C$6:$L$47,10,FALSE))</f>
        <v/>
      </c>
      <c r="AP172" s="235" t="str">
        <f>IF(AP171="","",VLOOKUP(AP171,'参考様式１（勤務表_シフト記号表）'!$C$6:$L$47,10,FALSE))</f>
        <v/>
      </c>
      <c r="AQ172" s="236" t="str">
        <f>IF(AQ171="","",VLOOKUP(AQ171,'参考様式１（勤務表_シフト記号表）'!$C$6:$L$47,10,FALSE))</f>
        <v/>
      </c>
      <c r="AR172" s="234" t="str">
        <f>IF(AR171="","",VLOOKUP(AR171,'参考様式１（勤務表_シフト記号表）'!$C$6:$L$47,10,FALSE))</f>
        <v/>
      </c>
      <c r="AS172" s="235" t="str">
        <f>IF(AS171="","",VLOOKUP(AS171,'参考様式１（勤務表_シフト記号表）'!$C$6:$L$47,10,FALSE))</f>
        <v/>
      </c>
      <c r="AT172" s="235" t="str">
        <f>IF(AT171="","",VLOOKUP(AT171,'参考様式１（勤務表_シフト記号表）'!$C$6:$L$47,10,FALSE))</f>
        <v/>
      </c>
      <c r="AU172" s="235" t="str">
        <f>IF(AU171="","",VLOOKUP(AU171,'参考様式１（勤務表_シフト記号表）'!$C$6:$L$47,10,FALSE))</f>
        <v/>
      </c>
      <c r="AV172" s="235" t="str">
        <f>IF(AV171="","",VLOOKUP(AV171,'参考様式１（勤務表_シフト記号表）'!$C$6:$L$47,10,FALSE))</f>
        <v/>
      </c>
      <c r="AW172" s="235" t="str">
        <f>IF(AW171="","",VLOOKUP(AW171,'参考様式１（勤務表_シフト記号表）'!$C$6:$L$47,10,FALSE))</f>
        <v/>
      </c>
      <c r="AX172" s="236" t="str">
        <f>IF(AX171="","",VLOOKUP(AX171,'参考様式１（勤務表_シフト記号表）'!$C$6:$L$47,10,FALSE))</f>
        <v/>
      </c>
      <c r="AY172" s="234" t="str">
        <f>IF(AY171="","",VLOOKUP(AY171,'参考様式１（勤務表_シフト記号表）'!$C$6:$L$47,10,FALSE))</f>
        <v/>
      </c>
      <c r="AZ172" s="235" t="str">
        <f>IF(AZ171="","",VLOOKUP(AZ171,'参考様式１（勤務表_シフト記号表）'!$C$6:$L$47,10,FALSE))</f>
        <v/>
      </c>
      <c r="BA172" s="235" t="str">
        <f>IF(BA171="","",VLOOKUP(BA171,'参考様式１（勤務表_シフト記号表）'!$C$6:$L$47,10,FALSE))</f>
        <v/>
      </c>
      <c r="BB172" s="1069">
        <f>IF($BE$3="４週",SUM(W172:AX172),IF($BE$3="暦月",SUM(W172:BA172),""))</f>
        <v>0</v>
      </c>
      <c r="BC172" s="1070"/>
      <c r="BD172" s="1071">
        <f>IF($BE$3="４週",BB172/4,IF($BE$3="暦月",(BB172/($BE$8/7)),""))</f>
        <v>0</v>
      </c>
      <c r="BE172" s="1070"/>
      <c r="BF172" s="1066"/>
      <c r="BG172" s="1067"/>
      <c r="BH172" s="1067"/>
      <c r="BI172" s="1067"/>
      <c r="BJ172" s="1068"/>
    </row>
    <row r="173" spans="2:62" ht="20.25" customHeight="1" x14ac:dyDescent="0.45">
      <c r="B173" s="982">
        <f>B171+1</f>
        <v>79</v>
      </c>
      <c r="C173" s="1043"/>
      <c r="D173" s="973"/>
      <c r="E173" s="229"/>
      <c r="F173" s="230"/>
      <c r="G173" s="229"/>
      <c r="H173" s="230"/>
      <c r="I173" s="1044"/>
      <c r="J173" s="1045"/>
      <c r="K173" s="971"/>
      <c r="L173" s="972"/>
      <c r="M173" s="972"/>
      <c r="N173" s="973"/>
      <c r="O173" s="977"/>
      <c r="P173" s="978"/>
      <c r="Q173" s="978"/>
      <c r="R173" s="978"/>
      <c r="S173" s="979"/>
      <c r="T173" s="249" t="s">
        <v>447</v>
      </c>
      <c r="V173" s="250"/>
      <c r="W173" s="242"/>
      <c r="X173" s="243"/>
      <c r="Y173" s="243"/>
      <c r="Z173" s="243"/>
      <c r="AA173" s="243"/>
      <c r="AB173" s="243"/>
      <c r="AC173" s="244"/>
      <c r="AD173" s="242"/>
      <c r="AE173" s="243"/>
      <c r="AF173" s="243"/>
      <c r="AG173" s="243"/>
      <c r="AH173" s="243"/>
      <c r="AI173" s="243"/>
      <c r="AJ173" s="244"/>
      <c r="AK173" s="242"/>
      <c r="AL173" s="243"/>
      <c r="AM173" s="243"/>
      <c r="AN173" s="243"/>
      <c r="AO173" s="243"/>
      <c r="AP173" s="243"/>
      <c r="AQ173" s="244"/>
      <c r="AR173" s="242"/>
      <c r="AS173" s="243"/>
      <c r="AT173" s="243"/>
      <c r="AU173" s="243"/>
      <c r="AV173" s="243"/>
      <c r="AW173" s="243"/>
      <c r="AX173" s="244"/>
      <c r="AY173" s="242"/>
      <c r="AZ173" s="243"/>
      <c r="BA173" s="245"/>
      <c r="BB173" s="980"/>
      <c r="BC173" s="981"/>
      <c r="BD173" s="1032"/>
      <c r="BE173" s="1033"/>
      <c r="BF173" s="1034"/>
      <c r="BG173" s="1035"/>
      <c r="BH173" s="1035"/>
      <c r="BI173" s="1035"/>
      <c r="BJ173" s="1036"/>
    </row>
    <row r="174" spans="2:62" ht="20.25" customHeight="1" x14ac:dyDescent="0.45">
      <c r="B174" s="983"/>
      <c r="C174" s="1072"/>
      <c r="D174" s="1073"/>
      <c r="E174" s="251"/>
      <c r="F174" s="252">
        <f>C173</f>
        <v>0</v>
      </c>
      <c r="G174" s="251"/>
      <c r="H174" s="252">
        <f>I173</f>
        <v>0</v>
      </c>
      <c r="I174" s="1074"/>
      <c r="J174" s="1075"/>
      <c r="K174" s="1076"/>
      <c r="L174" s="1077"/>
      <c r="M174" s="1077"/>
      <c r="N174" s="1073"/>
      <c r="O174" s="977"/>
      <c r="P174" s="978"/>
      <c r="Q174" s="978"/>
      <c r="R174" s="978"/>
      <c r="S174" s="979"/>
      <c r="T174" s="246" t="s">
        <v>448</v>
      </c>
      <c r="U174" s="247"/>
      <c r="V174" s="248"/>
      <c r="W174" s="234" t="str">
        <f>IF(W173="","",VLOOKUP(W173,'参考様式１（勤務表_シフト記号表）'!$C$6:$L$47,10,FALSE))</f>
        <v/>
      </c>
      <c r="X174" s="235" t="str">
        <f>IF(X173="","",VLOOKUP(X173,'参考様式１（勤務表_シフト記号表）'!$C$6:$L$47,10,FALSE))</f>
        <v/>
      </c>
      <c r="Y174" s="235" t="str">
        <f>IF(Y173="","",VLOOKUP(Y173,'参考様式１（勤務表_シフト記号表）'!$C$6:$L$47,10,FALSE))</f>
        <v/>
      </c>
      <c r="Z174" s="235" t="str">
        <f>IF(Z173="","",VLOOKUP(Z173,'参考様式１（勤務表_シフト記号表）'!$C$6:$L$47,10,FALSE))</f>
        <v/>
      </c>
      <c r="AA174" s="235" t="str">
        <f>IF(AA173="","",VLOOKUP(AA173,'参考様式１（勤務表_シフト記号表）'!$C$6:$L$47,10,FALSE))</f>
        <v/>
      </c>
      <c r="AB174" s="235" t="str">
        <f>IF(AB173="","",VLOOKUP(AB173,'参考様式１（勤務表_シフト記号表）'!$C$6:$L$47,10,FALSE))</f>
        <v/>
      </c>
      <c r="AC174" s="236" t="str">
        <f>IF(AC173="","",VLOOKUP(AC173,'参考様式１（勤務表_シフト記号表）'!$C$6:$L$47,10,FALSE))</f>
        <v/>
      </c>
      <c r="AD174" s="234" t="str">
        <f>IF(AD173="","",VLOOKUP(AD173,'参考様式１（勤務表_シフト記号表）'!$C$6:$L$47,10,FALSE))</f>
        <v/>
      </c>
      <c r="AE174" s="235" t="str">
        <f>IF(AE173="","",VLOOKUP(AE173,'参考様式１（勤務表_シフト記号表）'!$C$6:$L$47,10,FALSE))</f>
        <v/>
      </c>
      <c r="AF174" s="235" t="str">
        <f>IF(AF173="","",VLOOKUP(AF173,'参考様式１（勤務表_シフト記号表）'!$C$6:$L$47,10,FALSE))</f>
        <v/>
      </c>
      <c r="AG174" s="235" t="str">
        <f>IF(AG173="","",VLOOKUP(AG173,'参考様式１（勤務表_シフト記号表）'!$C$6:$L$47,10,FALSE))</f>
        <v/>
      </c>
      <c r="AH174" s="235" t="str">
        <f>IF(AH173="","",VLOOKUP(AH173,'参考様式１（勤務表_シフト記号表）'!$C$6:$L$47,10,FALSE))</f>
        <v/>
      </c>
      <c r="AI174" s="235" t="str">
        <f>IF(AI173="","",VLOOKUP(AI173,'参考様式１（勤務表_シフト記号表）'!$C$6:$L$47,10,FALSE))</f>
        <v/>
      </c>
      <c r="AJ174" s="236" t="str">
        <f>IF(AJ173="","",VLOOKUP(AJ173,'参考様式１（勤務表_シフト記号表）'!$C$6:$L$47,10,FALSE))</f>
        <v/>
      </c>
      <c r="AK174" s="234" t="str">
        <f>IF(AK173="","",VLOOKUP(AK173,'参考様式１（勤務表_シフト記号表）'!$C$6:$L$47,10,FALSE))</f>
        <v/>
      </c>
      <c r="AL174" s="235" t="str">
        <f>IF(AL173="","",VLOOKUP(AL173,'参考様式１（勤務表_シフト記号表）'!$C$6:$L$47,10,FALSE))</f>
        <v/>
      </c>
      <c r="AM174" s="235" t="str">
        <f>IF(AM173="","",VLOOKUP(AM173,'参考様式１（勤務表_シフト記号表）'!$C$6:$L$47,10,FALSE))</f>
        <v/>
      </c>
      <c r="AN174" s="235" t="str">
        <f>IF(AN173="","",VLOOKUP(AN173,'参考様式１（勤務表_シフト記号表）'!$C$6:$L$47,10,FALSE))</f>
        <v/>
      </c>
      <c r="AO174" s="235" t="str">
        <f>IF(AO173="","",VLOOKUP(AO173,'参考様式１（勤務表_シフト記号表）'!$C$6:$L$47,10,FALSE))</f>
        <v/>
      </c>
      <c r="AP174" s="235" t="str">
        <f>IF(AP173="","",VLOOKUP(AP173,'参考様式１（勤務表_シフト記号表）'!$C$6:$L$47,10,FALSE))</f>
        <v/>
      </c>
      <c r="AQ174" s="236" t="str">
        <f>IF(AQ173="","",VLOOKUP(AQ173,'参考様式１（勤務表_シフト記号表）'!$C$6:$L$47,10,FALSE))</f>
        <v/>
      </c>
      <c r="AR174" s="234" t="str">
        <f>IF(AR173="","",VLOOKUP(AR173,'参考様式１（勤務表_シフト記号表）'!$C$6:$L$47,10,FALSE))</f>
        <v/>
      </c>
      <c r="AS174" s="235" t="str">
        <f>IF(AS173="","",VLOOKUP(AS173,'参考様式１（勤務表_シフト記号表）'!$C$6:$L$47,10,FALSE))</f>
        <v/>
      </c>
      <c r="AT174" s="235" t="str">
        <f>IF(AT173="","",VLOOKUP(AT173,'参考様式１（勤務表_シフト記号表）'!$C$6:$L$47,10,FALSE))</f>
        <v/>
      </c>
      <c r="AU174" s="235" t="str">
        <f>IF(AU173="","",VLOOKUP(AU173,'参考様式１（勤務表_シフト記号表）'!$C$6:$L$47,10,FALSE))</f>
        <v/>
      </c>
      <c r="AV174" s="235" t="str">
        <f>IF(AV173="","",VLOOKUP(AV173,'参考様式１（勤務表_シフト記号表）'!$C$6:$L$47,10,FALSE))</f>
        <v/>
      </c>
      <c r="AW174" s="235" t="str">
        <f>IF(AW173="","",VLOOKUP(AW173,'参考様式１（勤務表_シフト記号表）'!$C$6:$L$47,10,FALSE))</f>
        <v/>
      </c>
      <c r="AX174" s="236" t="str">
        <f>IF(AX173="","",VLOOKUP(AX173,'参考様式１（勤務表_シフト記号表）'!$C$6:$L$47,10,FALSE))</f>
        <v/>
      </c>
      <c r="AY174" s="234" t="str">
        <f>IF(AY173="","",VLOOKUP(AY173,'参考様式１（勤務表_シフト記号表）'!$C$6:$L$47,10,FALSE))</f>
        <v/>
      </c>
      <c r="AZ174" s="235" t="str">
        <f>IF(AZ173="","",VLOOKUP(AZ173,'参考様式１（勤務表_シフト記号表）'!$C$6:$L$47,10,FALSE))</f>
        <v/>
      </c>
      <c r="BA174" s="235" t="str">
        <f>IF(BA173="","",VLOOKUP(BA173,'参考様式１（勤務表_シフト記号表）'!$C$6:$L$47,10,FALSE))</f>
        <v/>
      </c>
      <c r="BB174" s="1069">
        <f>IF($BE$3="４週",SUM(W174:AX174),IF($BE$3="暦月",SUM(W174:BA174),""))</f>
        <v>0</v>
      </c>
      <c r="BC174" s="1070"/>
      <c r="BD174" s="1071">
        <f>IF($BE$3="４週",BB174/4,IF($BE$3="暦月",(BB174/($BE$8/7)),""))</f>
        <v>0</v>
      </c>
      <c r="BE174" s="1070"/>
      <c r="BF174" s="1066"/>
      <c r="BG174" s="1067"/>
      <c r="BH174" s="1067"/>
      <c r="BI174" s="1067"/>
      <c r="BJ174" s="1068"/>
    </row>
    <row r="175" spans="2:62" ht="20.25" customHeight="1" x14ac:dyDescent="0.45">
      <c r="B175" s="982">
        <f>B173+1</f>
        <v>80</v>
      </c>
      <c r="C175" s="1043"/>
      <c r="D175" s="973"/>
      <c r="E175" s="229"/>
      <c r="F175" s="230"/>
      <c r="G175" s="229"/>
      <c r="H175" s="230"/>
      <c r="I175" s="1044"/>
      <c r="J175" s="1045"/>
      <c r="K175" s="971"/>
      <c r="L175" s="972"/>
      <c r="M175" s="972"/>
      <c r="N175" s="973"/>
      <c r="O175" s="977"/>
      <c r="P175" s="978"/>
      <c r="Q175" s="978"/>
      <c r="R175" s="978"/>
      <c r="S175" s="979"/>
      <c r="T175" s="249" t="s">
        <v>447</v>
      </c>
      <c r="V175" s="250"/>
      <c r="W175" s="242"/>
      <c r="X175" s="243"/>
      <c r="Y175" s="243"/>
      <c r="Z175" s="243"/>
      <c r="AA175" s="243"/>
      <c r="AB175" s="243"/>
      <c r="AC175" s="244"/>
      <c r="AD175" s="242"/>
      <c r="AE175" s="243"/>
      <c r="AF175" s="243"/>
      <c r="AG175" s="243"/>
      <c r="AH175" s="243"/>
      <c r="AI175" s="243"/>
      <c r="AJ175" s="244"/>
      <c r="AK175" s="242"/>
      <c r="AL175" s="243"/>
      <c r="AM175" s="243"/>
      <c r="AN175" s="243"/>
      <c r="AO175" s="243"/>
      <c r="AP175" s="243"/>
      <c r="AQ175" s="244"/>
      <c r="AR175" s="242"/>
      <c r="AS175" s="243"/>
      <c r="AT175" s="243"/>
      <c r="AU175" s="243"/>
      <c r="AV175" s="243"/>
      <c r="AW175" s="243"/>
      <c r="AX175" s="244"/>
      <c r="AY175" s="242"/>
      <c r="AZ175" s="243"/>
      <c r="BA175" s="245"/>
      <c r="BB175" s="980"/>
      <c r="BC175" s="981"/>
      <c r="BD175" s="1032"/>
      <c r="BE175" s="1033"/>
      <c r="BF175" s="1034"/>
      <c r="BG175" s="1035"/>
      <c r="BH175" s="1035"/>
      <c r="BI175" s="1035"/>
      <c r="BJ175" s="1036"/>
    </row>
    <row r="176" spans="2:62" ht="20.25" customHeight="1" x14ac:dyDescent="0.45">
      <c r="B176" s="983"/>
      <c r="C176" s="1072"/>
      <c r="D176" s="1073"/>
      <c r="E176" s="251"/>
      <c r="F176" s="252">
        <f>C175</f>
        <v>0</v>
      </c>
      <c r="G176" s="251"/>
      <c r="H176" s="252">
        <f>I175</f>
        <v>0</v>
      </c>
      <c r="I176" s="1074"/>
      <c r="J176" s="1075"/>
      <c r="K176" s="1076"/>
      <c r="L176" s="1077"/>
      <c r="M176" s="1077"/>
      <c r="N176" s="1073"/>
      <c r="O176" s="977"/>
      <c r="P176" s="978"/>
      <c r="Q176" s="978"/>
      <c r="R176" s="978"/>
      <c r="S176" s="979"/>
      <c r="T176" s="246" t="s">
        <v>448</v>
      </c>
      <c r="U176" s="247"/>
      <c r="V176" s="248"/>
      <c r="W176" s="234" t="str">
        <f>IF(W175="","",VLOOKUP(W175,'参考様式１（勤務表_シフト記号表）'!$C$6:$L$47,10,FALSE))</f>
        <v/>
      </c>
      <c r="X176" s="235" t="str">
        <f>IF(X175="","",VLOOKUP(X175,'参考様式１（勤務表_シフト記号表）'!$C$6:$L$47,10,FALSE))</f>
        <v/>
      </c>
      <c r="Y176" s="235" t="str">
        <f>IF(Y175="","",VLOOKUP(Y175,'参考様式１（勤務表_シフト記号表）'!$C$6:$L$47,10,FALSE))</f>
        <v/>
      </c>
      <c r="Z176" s="235" t="str">
        <f>IF(Z175="","",VLOOKUP(Z175,'参考様式１（勤務表_シフト記号表）'!$C$6:$L$47,10,FALSE))</f>
        <v/>
      </c>
      <c r="AA176" s="235" t="str">
        <f>IF(AA175="","",VLOOKUP(AA175,'参考様式１（勤務表_シフト記号表）'!$C$6:$L$47,10,FALSE))</f>
        <v/>
      </c>
      <c r="AB176" s="235" t="str">
        <f>IF(AB175="","",VLOOKUP(AB175,'参考様式１（勤務表_シフト記号表）'!$C$6:$L$47,10,FALSE))</f>
        <v/>
      </c>
      <c r="AC176" s="236" t="str">
        <f>IF(AC175="","",VLOOKUP(AC175,'参考様式１（勤務表_シフト記号表）'!$C$6:$L$47,10,FALSE))</f>
        <v/>
      </c>
      <c r="AD176" s="234" t="str">
        <f>IF(AD175="","",VLOOKUP(AD175,'参考様式１（勤務表_シフト記号表）'!$C$6:$L$47,10,FALSE))</f>
        <v/>
      </c>
      <c r="AE176" s="235" t="str">
        <f>IF(AE175="","",VLOOKUP(AE175,'参考様式１（勤務表_シフト記号表）'!$C$6:$L$47,10,FALSE))</f>
        <v/>
      </c>
      <c r="AF176" s="235" t="str">
        <f>IF(AF175="","",VLOOKUP(AF175,'参考様式１（勤務表_シフト記号表）'!$C$6:$L$47,10,FALSE))</f>
        <v/>
      </c>
      <c r="AG176" s="235" t="str">
        <f>IF(AG175="","",VLOOKUP(AG175,'参考様式１（勤務表_シフト記号表）'!$C$6:$L$47,10,FALSE))</f>
        <v/>
      </c>
      <c r="AH176" s="235" t="str">
        <f>IF(AH175="","",VLOOKUP(AH175,'参考様式１（勤務表_シフト記号表）'!$C$6:$L$47,10,FALSE))</f>
        <v/>
      </c>
      <c r="AI176" s="235" t="str">
        <f>IF(AI175="","",VLOOKUP(AI175,'参考様式１（勤務表_シフト記号表）'!$C$6:$L$47,10,FALSE))</f>
        <v/>
      </c>
      <c r="AJ176" s="236" t="str">
        <f>IF(AJ175="","",VLOOKUP(AJ175,'参考様式１（勤務表_シフト記号表）'!$C$6:$L$47,10,FALSE))</f>
        <v/>
      </c>
      <c r="AK176" s="234" t="str">
        <f>IF(AK175="","",VLOOKUP(AK175,'参考様式１（勤務表_シフト記号表）'!$C$6:$L$47,10,FALSE))</f>
        <v/>
      </c>
      <c r="AL176" s="235" t="str">
        <f>IF(AL175="","",VLOOKUP(AL175,'参考様式１（勤務表_シフト記号表）'!$C$6:$L$47,10,FALSE))</f>
        <v/>
      </c>
      <c r="AM176" s="235" t="str">
        <f>IF(AM175="","",VLOOKUP(AM175,'参考様式１（勤務表_シフト記号表）'!$C$6:$L$47,10,FALSE))</f>
        <v/>
      </c>
      <c r="AN176" s="235" t="str">
        <f>IF(AN175="","",VLOOKUP(AN175,'参考様式１（勤務表_シフト記号表）'!$C$6:$L$47,10,FALSE))</f>
        <v/>
      </c>
      <c r="AO176" s="235" t="str">
        <f>IF(AO175="","",VLOOKUP(AO175,'参考様式１（勤務表_シフト記号表）'!$C$6:$L$47,10,FALSE))</f>
        <v/>
      </c>
      <c r="AP176" s="235" t="str">
        <f>IF(AP175="","",VLOOKUP(AP175,'参考様式１（勤務表_シフト記号表）'!$C$6:$L$47,10,FALSE))</f>
        <v/>
      </c>
      <c r="AQ176" s="236" t="str">
        <f>IF(AQ175="","",VLOOKUP(AQ175,'参考様式１（勤務表_シフト記号表）'!$C$6:$L$47,10,FALSE))</f>
        <v/>
      </c>
      <c r="AR176" s="234" t="str">
        <f>IF(AR175="","",VLOOKUP(AR175,'参考様式１（勤務表_シフト記号表）'!$C$6:$L$47,10,FALSE))</f>
        <v/>
      </c>
      <c r="AS176" s="235" t="str">
        <f>IF(AS175="","",VLOOKUP(AS175,'参考様式１（勤務表_シフト記号表）'!$C$6:$L$47,10,FALSE))</f>
        <v/>
      </c>
      <c r="AT176" s="235" t="str">
        <f>IF(AT175="","",VLOOKUP(AT175,'参考様式１（勤務表_シフト記号表）'!$C$6:$L$47,10,FALSE))</f>
        <v/>
      </c>
      <c r="AU176" s="235" t="str">
        <f>IF(AU175="","",VLOOKUP(AU175,'参考様式１（勤務表_シフト記号表）'!$C$6:$L$47,10,FALSE))</f>
        <v/>
      </c>
      <c r="AV176" s="235" t="str">
        <f>IF(AV175="","",VLOOKUP(AV175,'参考様式１（勤務表_シフト記号表）'!$C$6:$L$47,10,FALSE))</f>
        <v/>
      </c>
      <c r="AW176" s="235" t="str">
        <f>IF(AW175="","",VLOOKUP(AW175,'参考様式１（勤務表_シフト記号表）'!$C$6:$L$47,10,FALSE))</f>
        <v/>
      </c>
      <c r="AX176" s="236" t="str">
        <f>IF(AX175="","",VLOOKUP(AX175,'参考様式１（勤務表_シフト記号表）'!$C$6:$L$47,10,FALSE))</f>
        <v/>
      </c>
      <c r="AY176" s="234" t="str">
        <f>IF(AY175="","",VLOOKUP(AY175,'参考様式１（勤務表_シフト記号表）'!$C$6:$L$47,10,FALSE))</f>
        <v/>
      </c>
      <c r="AZ176" s="235" t="str">
        <f>IF(AZ175="","",VLOOKUP(AZ175,'参考様式１（勤務表_シフト記号表）'!$C$6:$L$47,10,FALSE))</f>
        <v/>
      </c>
      <c r="BA176" s="235" t="str">
        <f>IF(BA175="","",VLOOKUP(BA175,'参考様式１（勤務表_シフト記号表）'!$C$6:$L$47,10,FALSE))</f>
        <v/>
      </c>
      <c r="BB176" s="1069">
        <f>IF($BE$3="４週",SUM(W176:AX176),IF($BE$3="暦月",SUM(W176:BA176),""))</f>
        <v>0</v>
      </c>
      <c r="BC176" s="1070"/>
      <c r="BD176" s="1071">
        <f>IF($BE$3="４週",BB176/4,IF($BE$3="暦月",(BB176/($BE$8/7)),""))</f>
        <v>0</v>
      </c>
      <c r="BE176" s="1070"/>
      <c r="BF176" s="1066"/>
      <c r="BG176" s="1067"/>
      <c r="BH176" s="1067"/>
      <c r="BI176" s="1067"/>
      <c r="BJ176" s="1068"/>
    </row>
    <row r="177" spans="2:62" ht="20.25" customHeight="1" x14ac:dyDescent="0.45">
      <c r="B177" s="982">
        <f>B175+1</f>
        <v>81</v>
      </c>
      <c r="C177" s="1043"/>
      <c r="D177" s="973"/>
      <c r="E177" s="229"/>
      <c r="F177" s="230"/>
      <c r="G177" s="229"/>
      <c r="H177" s="230"/>
      <c r="I177" s="1044"/>
      <c r="J177" s="1045"/>
      <c r="K177" s="971"/>
      <c r="L177" s="972"/>
      <c r="M177" s="972"/>
      <c r="N177" s="973"/>
      <c r="O177" s="977"/>
      <c r="P177" s="978"/>
      <c r="Q177" s="978"/>
      <c r="R177" s="978"/>
      <c r="S177" s="979"/>
      <c r="T177" s="249" t="s">
        <v>447</v>
      </c>
      <c r="V177" s="250"/>
      <c r="W177" s="242"/>
      <c r="X177" s="243"/>
      <c r="Y177" s="243"/>
      <c r="Z177" s="243"/>
      <c r="AA177" s="243"/>
      <c r="AB177" s="243"/>
      <c r="AC177" s="244"/>
      <c r="AD177" s="242"/>
      <c r="AE177" s="243"/>
      <c r="AF177" s="243"/>
      <c r="AG177" s="243"/>
      <c r="AH177" s="243"/>
      <c r="AI177" s="243"/>
      <c r="AJ177" s="244"/>
      <c r="AK177" s="242"/>
      <c r="AL177" s="243"/>
      <c r="AM177" s="243"/>
      <c r="AN177" s="243"/>
      <c r="AO177" s="243"/>
      <c r="AP177" s="243"/>
      <c r="AQ177" s="244"/>
      <c r="AR177" s="242"/>
      <c r="AS177" s="243"/>
      <c r="AT177" s="243"/>
      <c r="AU177" s="243"/>
      <c r="AV177" s="243"/>
      <c r="AW177" s="243"/>
      <c r="AX177" s="244"/>
      <c r="AY177" s="242"/>
      <c r="AZ177" s="243"/>
      <c r="BA177" s="245"/>
      <c r="BB177" s="980"/>
      <c r="BC177" s="981"/>
      <c r="BD177" s="1032"/>
      <c r="BE177" s="1033"/>
      <c r="BF177" s="1034"/>
      <c r="BG177" s="1035"/>
      <c r="BH177" s="1035"/>
      <c r="BI177" s="1035"/>
      <c r="BJ177" s="1036"/>
    </row>
    <row r="178" spans="2:62" ht="20.25" customHeight="1" x14ac:dyDescent="0.45">
      <c r="B178" s="983"/>
      <c r="C178" s="1072"/>
      <c r="D178" s="1073"/>
      <c r="E178" s="251"/>
      <c r="F178" s="252">
        <f>C177</f>
        <v>0</v>
      </c>
      <c r="G178" s="251"/>
      <c r="H178" s="252">
        <f>I177</f>
        <v>0</v>
      </c>
      <c r="I178" s="1074"/>
      <c r="J178" s="1075"/>
      <c r="K178" s="1076"/>
      <c r="L178" s="1077"/>
      <c r="M178" s="1077"/>
      <c r="N178" s="1073"/>
      <c r="O178" s="977"/>
      <c r="P178" s="978"/>
      <c r="Q178" s="978"/>
      <c r="R178" s="978"/>
      <c r="S178" s="979"/>
      <c r="T178" s="246" t="s">
        <v>448</v>
      </c>
      <c r="U178" s="247"/>
      <c r="V178" s="248"/>
      <c r="W178" s="234" t="str">
        <f>IF(W177="","",VLOOKUP(W177,'参考様式１（勤務表_シフト記号表）'!$C$6:$L$47,10,FALSE))</f>
        <v/>
      </c>
      <c r="X178" s="235" t="str">
        <f>IF(X177="","",VLOOKUP(X177,'参考様式１（勤務表_シフト記号表）'!$C$6:$L$47,10,FALSE))</f>
        <v/>
      </c>
      <c r="Y178" s="235" t="str">
        <f>IF(Y177="","",VLOOKUP(Y177,'参考様式１（勤務表_シフト記号表）'!$C$6:$L$47,10,FALSE))</f>
        <v/>
      </c>
      <c r="Z178" s="235" t="str">
        <f>IF(Z177="","",VLOOKUP(Z177,'参考様式１（勤務表_シフト記号表）'!$C$6:$L$47,10,FALSE))</f>
        <v/>
      </c>
      <c r="AA178" s="235" t="str">
        <f>IF(AA177="","",VLOOKUP(AA177,'参考様式１（勤務表_シフト記号表）'!$C$6:$L$47,10,FALSE))</f>
        <v/>
      </c>
      <c r="AB178" s="235" t="str">
        <f>IF(AB177="","",VLOOKUP(AB177,'参考様式１（勤務表_シフト記号表）'!$C$6:$L$47,10,FALSE))</f>
        <v/>
      </c>
      <c r="AC178" s="236" t="str">
        <f>IF(AC177="","",VLOOKUP(AC177,'参考様式１（勤務表_シフト記号表）'!$C$6:$L$47,10,FALSE))</f>
        <v/>
      </c>
      <c r="AD178" s="234" t="str">
        <f>IF(AD177="","",VLOOKUP(AD177,'参考様式１（勤務表_シフト記号表）'!$C$6:$L$47,10,FALSE))</f>
        <v/>
      </c>
      <c r="AE178" s="235" t="str">
        <f>IF(AE177="","",VLOOKUP(AE177,'参考様式１（勤務表_シフト記号表）'!$C$6:$L$47,10,FALSE))</f>
        <v/>
      </c>
      <c r="AF178" s="235" t="str">
        <f>IF(AF177="","",VLOOKUP(AF177,'参考様式１（勤務表_シフト記号表）'!$C$6:$L$47,10,FALSE))</f>
        <v/>
      </c>
      <c r="AG178" s="235" t="str">
        <f>IF(AG177="","",VLOOKUP(AG177,'参考様式１（勤務表_シフト記号表）'!$C$6:$L$47,10,FALSE))</f>
        <v/>
      </c>
      <c r="AH178" s="235" t="str">
        <f>IF(AH177="","",VLOOKUP(AH177,'参考様式１（勤務表_シフト記号表）'!$C$6:$L$47,10,FALSE))</f>
        <v/>
      </c>
      <c r="AI178" s="235" t="str">
        <f>IF(AI177="","",VLOOKUP(AI177,'参考様式１（勤務表_シフト記号表）'!$C$6:$L$47,10,FALSE))</f>
        <v/>
      </c>
      <c r="AJ178" s="236" t="str">
        <f>IF(AJ177="","",VLOOKUP(AJ177,'参考様式１（勤務表_シフト記号表）'!$C$6:$L$47,10,FALSE))</f>
        <v/>
      </c>
      <c r="AK178" s="234" t="str">
        <f>IF(AK177="","",VLOOKUP(AK177,'参考様式１（勤務表_シフト記号表）'!$C$6:$L$47,10,FALSE))</f>
        <v/>
      </c>
      <c r="AL178" s="235" t="str">
        <f>IF(AL177="","",VLOOKUP(AL177,'参考様式１（勤務表_シフト記号表）'!$C$6:$L$47,10,FALSE))</f>
        <v/>
      </c>
      <c r="AM178" s="235" t="str">
        <f>IF(AM177="","",VLOOKUP(AM177,'参考様式１（勤務表_シフト記号表）'!$C$6:$L$47,10,FALSE))</f>
        <v/>
      </c>
      <c r="AN178" s="235" t="str">
        <f>IF(AN177="","",VLOOKUP(AN177,'参考様式１（勤務表_シフト記号表）'!$C$6:$L$47,10,FALSE))</f>
        <v/>
      </c>
      <c r="AO178" s="235" t="str">
        <f>IF(AO177="","",VLOOKUP(AO177,'参考様式１（勤務表_シフト記号表）'!$C$6:$L$47,10,FALSE))</f>
        <v/>
      </c>
      <c r="AP178" s="235" t="str">
        <f>IF(AP177="","",VLOOKUP(AP177,'参考様式１（勤務表_シフト記号表）'!$C$6:$L$47,10,FALSE))</f>
        <v/>
      </c>
      <c r="AQ178" s="236" t="str">
        <f>IF(AQ177="","",VLOOKUP(AQ177,'参考様式１（勤務表_シフト記号表）'!$C$6:$L$47,10,FALSE))</f>
        <v/>
      </c>
      <c r="AR178" s="234" t="str">
        <f>IF(AR177="","",VLOOKUP(AR177,'参考様式１（勤務表_シフト記号表）'!$C$6:$L$47,10,FALSE))</f>
        <v/>
      </c>
      <c r="AS178" s="235" t="str">
        <f>IF(AS177="","",VLOOKUP(AS177,'参考様式１（勤務表_シフト記号表）'!$C$6:$L$47,10,FALSE))</f>
        <v/>
      </c>
      <c r="AT178" s="235" t="str">
        <f>IF(AT177="","",VLOOKUP(AT177,'参考様式１（勤務表_シフト記号表）'!$C$6:$L$47,10,FALSE))</f>
        <v/>
      </c>
      <c r="AU178" s="235" t="str">
        <f>IF(AU177="","",VLOOKUP(AU177,'参考様式１（勤務表_シフト記号表）'!$C$6:$L$47,10,FALSE))</f>
        <v/>
      </c>
      <c r="AV178" s="235" t="str">
        <f>IF(AV177="","",VLOOKUP(AV177,'参考様式１（勤務表_シフト記号表）'!$C$6:$L$47,10,FALSE))</f>
        <v/>
      </c>
      <c r="AW178" s="235" t="str">
        <f>IF(AW177="","",VLOOKUP(AW177,'参考様式１（勤務表_シフト記号表）'!$C$6:$L$47,10,FALSE))</f>
        <v/>
      </c>
      <c r="AX178" s="236" t="str">
        <f>IF(AX177="","",VLOOKUP(AX177,'参考様式１（勤務表_シフト記号表）'!$C$6:$L$47,10,FALSE))</f>
        <v/>
      </c>
      <c r="AY178" s="234" t="str">
        <f>IF(AY177="","",VLOOKUP(AY177,'参考様式１（勤務表_シフト記号表）'!$C$6:$L$47,10,FALSE))</f>
        <v/>
      </c>
      <c r="AZ178" s="235" t="str">
        <f>IF(AZ177="","",VLOOKUP(AZ177,'参考様式１（勤務表_シフト記号表）'!$C$6:$L$47,10,FALSE))</f>
        <v/>
      </c>
      <c r="BA178" s="235" t="str">
        <f>IF(BA177="","",VLOOKUP(BA177,'参考様式１（勤務表_シフト記号表）'!$C$6:$L$47,10,FALSE))</f>
        <v/>
      </c>
      <c r="BB178" s="1069">
        <f>IF($BE$3="４週",SUM(W178:AX178),IF($BE$3="暦月",SUM(W178:BA178),""))</f>
        <v>0</v>
      </c>
      <c r="BC178" s="1070"/>
      <c r="BD178" s="1071">
        <f>IF($BE$3="４週",BB178/4,IF($BE$3="暦月",(BB178/($BE$8/7)),""))</f>
        <v>0</v>
      </c>
      <c r="BE178" s="1070"/>
      <c r="BF178" s="1066"/>
      <c r="BG178" s="1067"/>
      <c r="BH178" s="1067"/>
      <c r="BI178" s="1067"/>
      <c r="BJ178" s="1068"/>
    </row>
    <row r="179" spans="2:62" ht="20.25" customHeight="1" x14ac:dyDescent="0.45">
      <c r="B179" s="982">
        <f>B177+1</f>
        <v>82</v>
      </c>
      <c r="C179" s="1043"/>
      <c r="D179" s="973"/>
      <c r="E179" s="229"/>
      <c r="F179" s="230"/>
      <c r="G179" s="229"/>
      <c r="H179" s="230"/>
      <c r="I179" s="1044"/>
      <c r="J179" s="1045"/>
      <c r="K179" s="971"/>
      <c r="L179" s="972"/>
      <c r="M179" s="972"/>
      <c r="N179" s="973"/>
      <c r="O179" s="977"/>
      <c r="P179" s="978"/>
      <c r="Q179" s="978"/>
      <c r="R179" s="978"/>
      <c r="S179" s="979"/>
      <c r="T179" s="249" t="s">
        <v>447</v>
      </c>
      <c r="V179" s="250"/>
      <c r="W179" s="242"/>
      <c r="X179" s="243"/>
      <c r="Y179" s="243"/>
      <c r="Z179" s="243"/>
      <c r="AA179" s="243"/>
      <c r="AB179" s="243"/>
      <c r="AC179" s="244"/>
      <c r="AD179" s="242"/>
      <c r="AE179" s="243"/>
      <c r="AF179" s="243"/>
      <c r="AG179" s="243"/>
      <c r="AH179" s="243"/>
      <c r="AI179" s="243"/>
      <c r="AJ179" s="244"/>
      <c r="AK179" s="242"/>
      <c r="AL179" s="243"/>
      <c r="AM179" s="243"/>
      <c r="AN179" s="243"/>
      <c r="AO179" s="243"/>
      <c r="AP179" s="243"/>
      <c r="AQ179" s="244"/>
      <c r="AR179" s="242"/>
      <c r="AS179" s="243"/>
      <c r="AT179" s="243"/>
      <c r="AU179" s="243"/>
      <c r="AV179" s="243"/>
      <c r="AW179" s="243"/>
      <c r="AX179" s="244"/>
      <c r="AY179" s="242"/>
      <c r="AZ179" s="243"/>
      <c r="BA179" s="245"/>
      <c r="BB179" s="980"/>
      <c r="BC179" s="981"/>
      <c r="BD179" s="1032"/>
      <c r="BE179" s="1033"/>
      <c r="BF179" s="1034"/>
      <c r="BG179" s="1035"/>
      <c r="BH179" s="1035"/>
      <c r="BI179" s="1035"/>
      <c r="BJ179" s="1036"/>
    </row>
    <row r="180" spans="2:62" ht="20.25" customHeight="1" x14ac:dyDescent="0.45">
      <c r="B180" s="983"/>
      <c r="C180" s="1072"/>
      <c r="D180" s="1073"/>
      <c r="E180" s="251"/>
      <c r="F180" s="252">
        <f>C179</f>
        <v>0</v>
      </c>
      <c r="G180" s="251"/>
      <c r="H180" s="252">
        <f>I179</f>
        <v>0</v>
      </c>
      <c r="I180" s="1074"/>
      <c r="J180" s="1075"/>
      <c r="K180" s="1076"/>
      <c r="L180" s="1077"/>
      <c r="M180" s="1077"/>
      <c r="N180" s="1073"/>
      <c r="O180" s="977"/>
      <c r="P180" s="978"/>
      <c r="Q180" s="978"/>
      <c r="R180" s="978"/>
      <c r="S180" s="979"/>
      <c r="T180" s="246" t="s">
        <v>448</v>
      </c>
      <c r="U180" s="247"/>
      <c r="V180" s="248"/>
      <c r="W180" s="234" t="str">
        <f>IF(W179="","",VLOOKUP(W179,'参考様式１（勤務表_シフト記号表）'!$C$6:$L$47,10,FALSE))</f>
        <v/>
      </c>
      <c r="X180" s="235" t="str">
        <f>IF(X179="","",VLOOKUP(X179,'参考様式１（勤務表_シフト記号表）'!$C$6:$L$47,10,FALSE))</f>
        <v/>
      </c>
      <c r="Y180" s="235" t="str">
        <f>IF(Y179="","",VLOOKUP(Y179,'参考様式１（勤務表_シフト記号表）'!$C$6:$L$47,10,FALSE))</f>
        <v/>
      </c>
      <c r="Z180" s="235" t="str">
        <f>IF(Z179="","",VLOOKUP(Z179,'参考様式１（勤務表_シフト記号表）'!$C$6:$L$47,10,FALSE))</f>
        <v/>
      </c>
      <c r="AA180" s="235" t="str">
        <f>IF(AA179="","",VLOOKUP(AA179,'参考様式１（勤務表_シフト記号表）'!$C$6:$L$47,10,FALSE))</f>
        <v/>
      </c>
      <c r="AB180" s="235" t="str">
        <f>IF(AB179="","",VLOOKUP(AB179,'参考様式１（勤務表_シフト記号表）'!$C$6:$L$47,10,FALSE))</f>
        <v/>
      </c>
      <c r="AC180" s="236" t="str">
        <f>IF(AC179="","",VLOOKUP(AC179,'参考様式１（勤務表_シフト記号表）'!$C$6:$L$47,10,FALSE))</f>
        <v/>
      </c>
      <c r="AD180" s="234" t="str">
        <f>IF(AD179="","",VLOOKUP(AD179,'参考様式１（勤務表_シフト記号表）'!$C$6:$L$47,10,FALSE))</f>
        <v/>
      </c>
      <c r="AE180" s="235" t="str">
        <f>IF(AE179="","",VLOOKUP(AE179,'参考様式１（勤務表_シフト記号表）'!$C$6:$L$47,10,FALSE))</f>
        <v/>
      </c>
      <c r="AF180" s="235" t="str">
        <f>IF(AF179="","",VLOOKUP(AF179,'参考様式１（勤務表_シフト記号表）'!$C$6:$L$47,10,FALSE))</f>
        <v/>
      </c>
      <c r="AG180" s="235" t="str">
        <f>IF(AG179="","",VLOOKUP(AG179,'参考様式１（勤務表_シフト記号表）'!$C$6:$L$47,10,FALSE))</f>
        <v/>
      </c>
      <c r="AH180" s="235" t="str">
        <f>IF(AH179="","",VLOOKUP(AH179,'参考様式１（勤務表_シフト記号表）'!$C$6:$L$47,10,FALSE))</f>
        <v/>
      </c>
      <c r="AI180" s="235" t="str">
        <f>IF(AI179="","",VLOOKUP(AI179,'参考様式１（勤務表_シフト記号表）'!$C$6:$L$47,10,FALSE))</f>
        <v/>
      </c>
      <c r="AJ180" s="236" t="str">
        <f>IF(AJ179="","",VLOOKUP(AJ179,'参考様式１（勤務表_シフト記号表）'!$C$6:$L$47,10,FALSE))</f>
        <v/>
      </c>
      <c r="AK180" s="234" t="str">
        <f>IF(AK179="","",VLOOKUP(AK179,'参考様式１（勤務表_シフト記号表）'!$C$6:$L$47,10,FALSE))</f>
        <v/>
      </c>
      <c r="AL180" s="235" t="str">
        <f>IF(AL179="","",VLOOKUP(AL179,'参考様式１（勤務表_シフト記号表）'!$C$6:$L$47,10,FALSE))</f>
        <v/>
      </c>
      <c r="AM180" s="235" t="str">
        <f>IF(AM179="","",VLOOKUP(AM179,'参考様式１（勤務表_シフト記号表）'!$C$6:$L$47,10,FALSE))</f>
        <v/>
      </c>
      <c r="AN180" s="235" t="str">
        <f>IF(AN179="","",VLOOKUP(AN179,'参考様式１（勤務表_シフト記号表）'!$C$6:$L$47,10,FALSE))</f>
        <v/>
      </c>
      <c r="AO180" s="235" t="str">
        <f>IF(AO179="","",VLOOKUP(AO179,'参考様式１（勤務表_シフト記号表）'!$C$6:$L$47,10,FALSE))</f>
        <v/>
      </c>
      <c r="AP180" s="235" t="str">
        <f>IF(AP179="","",VLOOKUP(AP179,'参考様式１（勤務表_シフト記号表）'!$C$6:$L$47,10,FALSE))</f>
        <v/>
      </c>
      <c r="AQ180" s="236" t="str">
        <f>IF(AQ179="","",VLOOKUP(AQ179,'参考様式１（勤務表_シフト記号表）'!$C$6:$L$47,10,FALSE))</f>
        <v/>
      </c>
      <c r="AR180" s="234" t="str">
        <f>IF(AR179="","",VLOOKUP(AR179,'参考様式１（勤務表_シフト記号表）'!$C$6:$L$47,10,FALSE))</f>
        <v/>
      </c>
      <c r="AS180" s="235" t="str">
        <f>IF(AS179="","",VLOOKUP(AS179,'参考様式１（勤務表_シフト記号表）'!$C$6:$L$47,10,FALSE))</f>
        <v/>
      </c>
      <c r="AT180" s="235" t="str">
        <f>IF(AT179="","",VLOOKUP(AT179,'参考様式１（勤務表_シフト記号表）'!$C$6:$L$47,10,FALSE))</f>
        <v/>
      </c>
      <c r="AU180" s="235" t="str">
        <f>IF(AU179="","",VLOOKUP(AU179,'参考様式１（勤務表_シフト記号表）'!$C$6:$L$47,10,FALSE))</f>
        <v/>
      </c>
      <c r="AV180" s="235" t="str">
        <f>IF(AV179="","",VLOOKUP(AV179,'参考様式１（勤務表_シフト記号表）'!$C$6:$L$47,10,FALSE))</f>
        <v/>
      </c>
      <c r="AW180" s="235" t="str">
        <f>IF(AW179="","",VLOOKUP(AW179,'参考様式１（勤務表_シフト記号表）'!$C$6:$L$47,10,FALSE))</f>
        <v/>
      </c>
      <c r="AX180" s="236" t="str">
        <f>IF(AX179="","",VLOOKUP(AX179,'参考様式１（勤務表_シフト記号表）'!$C$6:$L$47,10,FALSE))</f>
        <v/>
      </c>
      <c r="AY180" s="234" t="str">
        <f>IF(AY179="","",VLOOKUP(AY179,'参考様式１（勤務表_シフト記号表）'!$C$6:$L$47,10,FALSE))</f>
        <v/>
      </c>
      <c r="AZ180" s="235" t="str">
        <f>IF(AZ179="","",VLOOKUP(AZ179,'参考様式１（勤務表_シフト記号表）'!$C$6:$L$47,10,FALSE))</f>
        <v/>
      </c>
      <c r="BA180" s="235" t="str">
        <f>IF(BA179="","",VLOOKUP(BA179,'参考様式１（勤務表_シフト記号表）'!$C$6:$L$47,10,FALSE))</f>
        <v/>
      </c>
      <c r="BB180" s="1069">
        <f>IF($BE$3="４週",SUM(W180:AX180),IF($BE$3="暦月",SUM(W180:BA180),""))</f>
        <v>0</v>
      </c>
      <c r="BC180" s="1070"/>
      <c r="BD180" s="1071">
        <f>IF($BE$3="４週",BB180/4,IF($BE$3="暦月",(BB180/($BE$8/7)),""))</f>
        <v>0</v>
      </c>
      <c r="BE180" s="1070"/>
      <c r="BF180" s="1066"/>
      <c r="BG180" s="1067"/>
      <c r="BH180" s="1067"/>
      <c r="BI180" s="1067"/>
      <c r="BJ180" s="1068"/>
    </row>
    <row r="181" spans="2:62" ht="20.25" customHeight="1" x14ac:dyDescent="0.45">
      <c r="B181" s="982">
        <f>B179+1</f>
        <v>83</v>
      </c>
      <c r="C181" s="1043"/>
      <c r="D181" s="973"/>
      <c r="E181" s="229"/>
      <c r="F181" s="230"/>
      <c r="G181" s="229"/>
      <c r="H181" s="230"/>
      <c r="I181" s="1044"/>
      <c r="J181" s="1045"/>
      <c r="K181" s="971"/>
      <c r="L181" s="972"/>
      <c r="M181" s="972"/>
      <c r="N181" s="973"/>
      <c r="O181" s="977"/>
      <c r="P181" s="978"/>
      <c r="Q181" s="978"/>
      <c r="R181" s="978"/>
      <c r="S181" s="979"/>
      <c r="T181" s="249" t="s">
        <v>447</v>
      </c>
      <c r="V181" s="250"/>
      <c r="W181" s="242"/>
      <c r="X181" s="243"/>
      <c r="Y181" s="243"/>
      <c r="Z181" s="243"/>
      <c r="AA181" s="243"/>
      <c r="AB181" s="243"/>
      <c r="AC181" s="244"/>
      <c r="AD181" s="242"/>
      <c r="AE181" s="243"/>
      <c r="AF181" s="243"/>
      <c r="AG181" s="243"/>
      <c r="AH181" s="243"/>
      <c r="AI181" s="243"/>
      <c r="AJ181" s="244"/>
      <c r="AK181" s="242"/>
      <c r="AL181" s="243"/>
      <c r="AM181" s="243"/>
      <c r="AN181" s="243"/>
      <c r="AO181" s="243"/>
      <c r="AP181" s="243"/>
      <c r="AQ181" s="244"/>
      <c r="AR181" s="242"/>
      <c r="AS181" s="243"/>
      <c r="AT181" s="243"/>
      <c r="AU181" s="243"/>
      <c r="AV181" s="243"/>
      <c r="AW181" s="243"/>
      <c r="AX181" s="244"/>
      <c r="AY181" s="242"/>
      <c r="AZ181" s="243"/>
      <c r="BA181" s="245"/>
      <c r="BB181" s="980"/>
      <c r="BC181" s="981"/>
      <c r="BD181" s="1032"/>
      <c r="BE181" s="1033"/>
      <c r="BF181" s="1034"/>
      <c r="BG181" s="1035"/>
      <c r="BH181" s="1035"/>
      <c r="BI181" s="1035"/>
      <c r="BJ181" s="1036"/>
    </row>
    <row r="182" spans="2:62" ht="20.25" customHeight="1" x14ac:dyDescent="0.45">
      <c r="B182" s="983"/>
      <c r="C182" s="1072"/>
      <c r="D182" s="1073"/>
      <c r="E182" s="251"/>
      <c r="F182" s="252">
        <f>C181</f>
        <v>0</v>
      </c>
      <c r="G182" s="251"/>
      <c r="H182" s="252">
        <f>I181</f>
        <v>0</v>
      </c>
      <c r="I182" s="1074"/>
      <c r="J182" s="1075"/>
      <c r="K182" s="1076"/>
      <c r="L182" s="1077"/>
      <c r="M182" s="1077"/>
      <c r="N182" s="1073"/>
      <c r="O182" s="977"/>
      <c r="P182" s="978"/>
      <c r="Q182" s="978"/>
      <c r="R182" s="978"/>
      <c r="S182" s="979"/>
      <c r="T182" s="246" t="s">
        <v>448</v>
      </c>
      <c r="U182" s="247"/>
      <c r="V182" s="248"/>
      <c r="W182" s="234" t="str">
        <f>IF(W181="","",VLOOKUP(W181,'参考様式１（勤務表_シフト記号表）'!$C$6:$L$47,10,FALSE))</f>
        <v/>
      </c>
      <c r="X182" s="235" t="str">
        <f>IF(X181="","",VLOOKUP(X181,'参考様式１（勤務表_シフト記号表）'!$C$6:$L$47,10,FALSE))</f>
        <v/>
      </c>
      <c r="Y182" s="235" t="str">
        <f>IF(Y181="","",VLOOKUP(Y181,'参考様式１（勤務表_シフト記号表）'!$C$6:$L$47,10,FALSE))</f>
        <v/>
      </c>
      <c r="Z182" s="235" t="str">
        <f>IF(Z181="","",VLOOKUP(Z181,'参考様式１（勤務表_シフト記号表）'!$C$6:$L$47,10,FALSE))</f>
        <v/>
      </c>
      <c r="AA182" s="235" t="str">
        <f>IF(AA181="","",VLOOKUP(AA181,'参考様式１（勤務表_シフト記号表）'!$C$6:$L$47,10,FALSE))</f>
        <v/>
      </c>
      <c r="AB182" s="235" t="str">
        <f>IF(AB181="","",VLOOKUP(AB181,'参考様式１（勤務表_シフト記号表）'!$C$6:$L$47,10,FALSE))</f>
        <v/>
      </c>
      <c r="AC182" s="236" t="str">
        <f>IF(AC181="","",VLOOKUP(AC181,'参考様式１（勤務表_シフト記号表）'!$C$6:$L$47,10,FALSE))</f>
        <v/>
      </c>
      <c r="AD182" s="234" t="str">
        <f>IF(AD181="","",VLOOKUP(AD181,'参考様式１（勤務表_シフト記号表）'!$C$6:$L$47,10,FALSE))</f>
        <v/>
      </c>
      <c r="AE182" s="235" t="str">
        <f>IF(AE181="","",VLOOKUP(AE181,'参考様式１（勤務表_シフト記号表）'!$C$6:$L$47,10,FALSE))</f>
        <v/>
      </c>
      <c r="AF182" s="235" t="str">
        <f>IF(AF181="","",VLOOKUP(AF181,'参考様式１（勤務表_シフト記号表）'!$C$6:$L$47,10,FALSE))</f>
        <v/>
      </c>
      <c r="AG182" s="235" t="str">
        <f>IF(AG181="","",VLOOKUP(AG181,'参考様式１（勤務表_シフト記号表）'!$C$6:$L$47,10,FALSE))</f>
        <v/>
      </c>
      <c r="AH182" s="235" t="str">
        <f>IF(AH181="","",VLOOKUP(AH181,'参考様式１（勤務表_シフト記号表）'!$C$6:$L$47,10,FALSE))</f>
        <v/>
      </c>
      <c r="AI182" s="235" t="str">
        <f>IF(AI181="","",VLOOKUP(AI181,'参考様式１（勤務表_シフト記号表）'!$C$6:$L$47,10,FALSE))</f>
        <v/>
      </c>
      <c r="AJ182" s="236" t="str">
        <f>IF(AJ181="","",VLOOKUP(AJ181,'参考様式１（勤務表_シフト記号表）'!$C$6:$L$47,10,FALSE))</f>
        <v/>
      </c>
      <c r="AK182" s="234" t="str">
        <f>IF(AK181="","",VLOOKUP(AK181,'参考様式１（勤務表_シフト記号表）'!$C$6:$L$47,10,FALSE))</f>
        <v/>
      </c>
      <c r="AL182" s="235" t="str">
        <f>IF(AL181="","",VLOOKUP(AL181,'参考様式１（勤務表_シフト記号表）'!$C$6:$L$47,10,FALSE))</f>
        <v/>
      </c>
      <c r="AM182" s="235" t="str">
        <f>IF(AM181="","",VLOOKUP(AM181,'参考様式１（勤務表_シフト記号表）'!$C$6:$L$47,10,FALSE))</f>
        <v/>
      </c>
      <c r="AN182" s="235" t="str">
        <f>IF(AN181="","",VLOOKUP(AN181,'参考様式１（勤務表_シフト記号表）'!$C$6:$L$47,10,FALSE))</f>
        <v/>
      </c>
      <c r="AO182" s="235" t="str">
        <f>IF(AO181="","",VLOOKUP(AO181,'参考様式１（勤務表_シフト記号表）'!$C$6:$L$47,10,FALSE))</f>
        <v/>
      </c>
      <c r="AP182" s="235" t="str">
        <f>IF(AP181="","",VLOOKUP(AP181,'参考様式１（勤務表_シフト記号表）'!$C$6:$L$47,10,FALSE))</f>
        <v/>
      </c>
      <c r="AQ182" s="236" t="str">
        <f>IF(AQ181="","",VLOOKUP(AQ181,'参考様式１（勤務表_シフト記号表）'!$C$6:$L$47,10,FALSE))</f>
        <v/>
      </c>
      <c r="AR182" s="234" t="str">
        <f>IF(AR181="","",VLOOKUP(AR181,'参考様式１（勤務表_シフト記号表）'!$C$6:$L$47,10,FALSE))</f>
        <v/>
      </c>
      <c r="AS182" s="235" t="str">
        <f>IF(AS181="","",VLOOKUP(AS181,'参考様式１（勤務表_シフト記号表）'!$C$6:$L$47,10,FALSE))</f>
        <v/>
      </c>
      <c r="AT182" s="235" t="str">
        <f>IF(AT181="","",VLOOKUP(AT181,'参考様式１（勤務表_シフト記号表）'!$C$6:$L$47,10,FALSE))</f>
        <v/>
      </c>
      <c r="AU182" s="235" t="str">
        <f>IF(AU181="","",VLOOKUP(AU181,'参考様式１（勤務表_シフト記号表）'!$C$6:$L$47,10,FALSE))</f>
        <v/>
      </c>
      <c r="AV182" s="235" t="str">
        <f>IF(AV181="","",VLOOKUP(AV181,'参考様式１（勤務表_シフト記号表）'!$C$6:$L$47,10,FALSE))</f>
        <v/>
      </c>
      <c r="AW182" s="235" t="str">
        <f>IF(AW181="","",VLOOKUP(AW181,'参考様式１（勤務表_シフト記号表）'!$C$6:$L$47,10,FALSE))</f>
        <v/>
      </c>
      <c r="AX182" s="236" t="str">
        <f>IF(AX181="","",VLOOKUP(AX181,'参考様式１（勤務表_シフト記号表）'!$C$6:$L$47,10,FALSE))</f>
        <v/>
      </c>
      <c r="AY182" s="234" t="str">
        <f>IF(AY181="","",VLOOKUP(AY181,'参考様式１（勤務表_シフト記号表）'!$C$6:$L$47,10,FALSE))</f>
        <v/>
      </c>
      <c r="AZ182" s="235" t="str">
        <f>IF(AZ181="","",VLOOKUP(AZ181,'参考様式１（勤務表_シフト記号表）'!$C$6:$L$47,10,FALSE))</f>
        <v/>
      </c>
      <c r="BA182" s="235" t="str">
        <f>IF(BA181="","",VLOOKUP(BA181,'参考様式１（勤務表_シフト記号表）'!$C$6:$L$47,10,FALSE))</f>
        <v/>
      </c>
      <c r="BB182" s="1069">
        <f>IF($BE$3="４週",SUM(W182:AX182),IF($BE$3="暦月",SUM(W182:BA182),""))</f>
        <v>0</v>
      </c>
      <c r="BC182" s="1070"/>
      <c r="BD182" s="1071">
        <f>IF($BE$3="４週",BB182/4,IF($BE$3="暦月",(BB182/($BE$8/7)),""))</f>
        <v>0</v>
      </c>
      <c r="BE182" s="1070"/>
      <c r="BF182" s="1066"/>
      <c r="BG182" s="1067"/>
      <c r="BH182" s="1067"/>
      <c r="BI182" s="1067"/>
      <c r="BJ182" s="1068"/>
    </row>
    <row r="183" spans="2:62" ht="20.25" customHeight="1" x14ac:dyDescent="0.45">
      <c r="B183" s="982">
        <f>B181+1</f>
        <v>84</v>
      </c>
      <c r="C183" s="1043"/>
      <c r="D183" s="973"/>
      <c r="E183" s="229"/>
      <c r="F183" s="230"/>
      <c r="G183" s="229"/>
      <c r="H183" s="230"/>
      <c r="I183" s="1044"/>
      <c r="J183" s="1045"/>
      <c r="K183" s="971"/>
      <c r="L183" s="972"/>
      <c r="M183" s="972"/>
      <c r="N183" s="973"/>
      <c r="O183" s="977"/>
      <c r="P183" s="978"/>
      <c r="Q183" s="978"/>
      <c r="R183" s="978"/>
      <c r="S183" s="979"/>
      <c r="T183" s="249" t="s">
        <v>447</v>
      </c>
      <c r="V183" s="250"/>
      <c r="W183" s="242"/>
      <c r="X183" s="243"/>
      <c r="Y183" s="243"/>
      <c r="Z183" s="243"/>
      <c r="AA183" s="243"/>
      <c r="AB183" s="243"/>
      <c r="AC183" s="244"/>
      <c r="AD183" s="242"/>
      <c r="AE183" s="243"/>
      <c r="AF183" s="243"/>
      <c r="AG183" s="243"/>
      <c r="AH183" s="243"/>
      <c r="AI183" s="243"/>
      <c r="AJ183" s="244"/>
      <c r="AK183" s="242"/>
      <c r="AL183" s="243"/>
      <c r="AM183" s="243"/>
      <c r="AN183" s="243"/>
      <c r="AO183" s="243"/>
      <c r="AP183" s="243"/>
      <c r="AQ183" s="244"/>
      <c r="AR183" s="242"/>
      <c r="AS183" s="243"/>
      <c r="AT183" s="243"/>
      <c r="AU183" s="243"/>
      <c r="AV183" s="243"/>
      <c r="AW183" s="243"/>
      <c r="AX183" s="244"/>
      <c r="AY183" s="242"/>
      <c r="AZ183" s="243"/>
      <c r="BA183" s="245"/>
      <c r="BB183" s="980"/>
      <c r="BC183" s="981"/>
      <c r="BD183" s="1032"/>
      <c r="BE183" s="1033"/>
      <c r="BF183" s="1034"/>
      <c r="BG183" s="1035"/>
      <c r="BH183" s="1035"/>
      <c r="BI183" s="1035"/>
      <c r="BJ183" s="1036"/>
    </row>
    <row r="184" spans="2:62" ht="20.25" customHeight="1" x14ac:dyDescent="0.45">
      <c r="B184" s="983"/>
      <c r="C184" s="1072"/>
      <c r="D184" s="1073"/>
      <c r="E184" s="251"/>
      <c r="F184" s="252">
        <f>C183</f>
        <v>0</v>
      </c>
      <c r="G184" s="251"/>
      <c r="H184" s="252">
        <f>I183</f>
        <v>0</v>
      </c>
      <c r="I184" s="1074"/>
      <c r="J184" s="1075"/>
      <c r="K184" s="1076"/>
      <c r="L184" s="1077"/>
      <c r="M184" s="1077"/>
      <c r="N184" s="1073"/>
      <c r="O184" s="977"/>
      <c r="P184" s="978"/>
      <c r="Q184" s="978"/>
      <c r="R184" s="978"/>
      <c r="S184" s="979"/>
      <c r="T184" s="246" t="s">
        <v>448</v>
      </c>
      <c r="U184" s="247"/>
      <c r="V184" s="248"/>
      <c r="W184" s="234" t="str">
        <f>IF(W183="","",VLOOKUP(W183,'参考様式１（勤務表_シフト記号表）'!$C$6:$L$47,10,FALSE))</f>
        <v/>
      </c>
      <c r="X184" s="235" t="str">
        <f>IF(X183="","",VLOOKUP(X183,'参考様式１（勤務表_シフト記号表）'!$C$6:$L$47,10,FALSE))</f>
        <v/>
      </c>
      <c r="Y184" s="235" t="str">
        <f>IF(Y183="","",VLOOKUP(Y183,'参考様式１（勤務表_シフト記号表）'!$C$6:$L$47,10,FALSE))</f>
        <v/>
      </c>
      <c r="Z184" s="235" t="str">
        <f>IF(Z183="","",VLOOKUP(Z183,'参考様式１（勤務表_シフト記号表）'!$C$6:$L$47,10,FALSE))</f>
        <v/>
      </c>
      <c r="AA184" s="235" t="str">
        <f>IF(AA183="","",VLOOKUP(AA183,'参考様式１（勤務表_シフト記号表）'!$C$6:$L$47,10,FALSE))</f>
        <v/>
      </c>
      <c r="AB184" s="235" t="str">
        <f>IF(AB183="","",VLOOKUP(AB183,'参考様式１（勤務表_シフト記号表）'!$C$6:$L$47,10,FALSE))</f>
        <v/>
      </c>
      <c r="AC184" s="236" t="str">
        <f>IF(AC183="","",VLOOKUP(AC183,'参考様式１（勤務表_シフト記号表）'!$C$6:$L$47,10,FALSE))</f>
        <v/>
      </c>
      <c r="AD184" s="234" t="str">
        <f>IF(AD183="","",VLOOKUP(AD183,'参考様式１（勤務表_シフト記号表）'!$C$6:$L$47,10,FALSE))</f>
        <v/>
      </c>
      <c r="AE184" s="235" t="str">
        <f>IF(AE183="","",VLOOKUP(AE183,'参考様式１（勤務表_シフト記号表）'!$C$6:$L$47,10,FALSE))</f>
        <v/>
      </c>
      <c r="AF184" s="235" t="str">
        <f>IF(AF183="","",VLOOKUP(AF183,'参考様式１（勤務表_シフト記号表）'!$C$6:$L$47,10,FALSE))</f>
        <v/>
      </c>
      <c r="AG184" s="235" t="str">
        <f>IF(AG183="","",VLOOKUP(AG183,'参考様式１（勤務表_シフト記号表）'!$C$6:$L$47,10,FALSE))</f>
        <v/>
      </c>
      <c r="AH184" s="235" t="str">
        <f>IF(AH183="","",VLOOKUP(AH183,'参考様式１（勤務表_シフト記号表）'!$C$6:$L$47,10,FALSE))</f>
        <v/>
      </c>
      <c r="AI184" s="235" t="str">
        <f>IF(AI183="","",VLOOKUP(AI183,'参考様式１（勤務表_シフト記号表）'!$C$6:$L$47,10,FALSE))</f>
        <v/>
      </c>
      <c r="AJ184" s="236" t="str">
        <f>IF(AJ183="","",VLOOKUP(AJ183,'参考様式１（勤務表_シフト記号表）'!$C$6:$L$47,10,FALSE))</f>
        <v/>
      </c>
      <c r="AK184" s="234" t="str">
        <f>IF(AK183="","",VLOOKUP(AK183,'参考様式１（勤務表_シフト記号表）'!$C$6:$L$47,10,FALSE))</f>
        <v/>
      </c>
      <c r="AL184" s="235" t="str">
        <f>IF(AL183="","",VLOOKUP(AL183,'参考様式１（勤務表_シフト記号表）'!$C$6:$L$47,10,FALSE))</f>
        <v/>
      </c>
      <c r="AM184" s="235" t="str">
        <f>IF(AM183="","",VLOOKUP(AM183,'参考様式１（勤務表_シフト記号表）'!$C$6:$L$47,10,FALSE))</f>
        <v/>
      </c>
      <c r="AN184" s="235" t="str">
        <f>IF(AN183="","",VLOOKUP(AN183,'参考様式１（勤務表_シフト記号表）'!$C$6:$L$47,10,FALSE))</f>
        <v/>
      </c>
      <c r="AO184" s="235" t="str">
        <f>IF(AO183="","",VLOOKUP(AO183,'参考様式１（勤務表_シフト記号表）'!$C$6:$L$47,10,FALSE))</f>
        <v/>
      </c>
      <c r="AP184" s="235" t="str">
        <f>IF(AP183="","",VLOOKUP(AP183,'参考様式１（勤務表_シフト記号表）'!$C$6:$L$47,10,FALSE))</f>
        <v/>
      </c>
      <c r="AQ184" s="236" t="str">
        <f>IF(AQ183="","",VLOOKUP(AQ183,'参考様式１（勤務表_シフト記号表）'!$C$6:$L$47,10,FALSE))</f>
        <v/>
      </c>
      <c r="AR184" s="234" t="str">
        <f>IF(AR183="","",VLOOKUP(AR183,'参考様式１（勤務表_シフト記号表）'!$C$6:$L$47,10,FALSE))</f>
        <v/>
      </c>
      <c r="AS184" s="235" t="str">
        <f>IF(AS183="","",VLOOKUP(AS183,'参考様式１（勤務表_シフト記号表）'!$C$6:$L$47,10,FALSE))</f>
        <v/>
      </c>
      <c r="AT184" s="235" t="str">
        <f>IF(AT183="","",VLOOKUP(AT183,'参考様式１（勤務表_シフト記号表）'!$C$6:$L$47,10,FALSE))</f>
        <v/>
      </c>
      <c r="AU184" s="235" t="str">
        <f>IF(AU183="","",VLOOKUP(AU183,'参考様式１（勤務表_シフト記号表）'!$C$6:$L$47,10,FALSE))</f>
        <v/>
      </c>
      <c r="AV184" s="235" t="str">
        <f>IF(AV183="","",VLOOKUP(AV183,'参考様式１（勤務表_シフト記号表）'!$C$6:$L$47,10,FALSE))</f>
        <v/>
      </c>
      <c r="AW184" s="235" t="str">
        <f>IF(AW183="","",VLOOKUP(AW183,'参考様式１（勤務表_シフト記号表）'!$C$6:$L$47,10,FALSE))</f>
        <v/>
      </c>
      <c r="AX184" s="236" t="str">
        <f>IF(AX183="","",VLOOKUP(AX183,'参考様式１（勤務表_シフト記号表）'!$C$6:$L$47,10,FALSE))</f>
        <v/>
      </c>
      <c r="AY184" s="234" t="str">
        <f>IF(AY183="","",VLOOKUP(AY183,'参考様式１（勤務表_シフト記号表）'!$C$6:$L$47,10,FALSE))</f>
        <v/>
      </c>
      <c r="AZ184" s="235" t="str">
        <f>IF(AZ183="","",VLOOKUP(AZ183,'参考様式１（勤務表_シフト記号表）'!$C$6:$L$47,10,FALSE))</f>
        <v/>
      </c>
      <c r="BA184" s="235" t="str">
        <f>IF(BA183="","",VLOOKUP(BA183,'参考様式１（勤務表_シフト記号表）'!$C$6:$L$47,10,FALSE))</f>
        <v/>
      </c>
      <c r="BB184" s="1069">
        <f>IF($BE$3="４週",SUM(W184:AX184),IF($BE$3="暦月",SUM(W184:BA184),""))</f>
        <v>0</v>
      </c>
      <c r="BC184" s="1070"/>
      <c r="BD184" s="1071">
        <f>IF($BE$3="４週",BB184/4,IF($BE$3="暦月",(BB184/($BE$8/7)),""))</f>
        <v>0</v>
      </c>
      <c r="BE184" s="1070"/>
      <c r="BF184" s="1066"/>
      <c r="BG184" s="1067"/>
      <c r="BH184" s="1067"/>
      <c r="BI184" s="1067"/>
      <c r="BJ184" s="1068"/>
    </row>
    <row r="185" spans="2:62" ht="20.25" customHeight="1" x14ac:dyDescent="0.45">
      <c r="B185" s="982">
        <f>B183+1</f>
        <v>85</v>
      </c>
      <c r="C185" s="1043"/>
      <c r="D185" s="973"/>
      <c r="E185" s="229"/>
      <c r="F185" s="230"/>
      <c r="G185" s="229"/>
      <c r="H185" s="230"/>
      <c r="I185" s="1044"/>
      <c r="J185" s="1045"/>
      <c r="K185" s="971"/>
      <c r="L185" s="972"/>
      <c r="M185" s="972"/>
      <c r="N185" s="973"/>
      <c r="O185" s="977"/>
      <c r="P185" s="978"/>
      <c r="Q185" s="978"/>
      <c r="R185" s="978"/>
      <c r="S185" s="979"/>
      <c r="T185" s="249" t="s">
        <v>447</v>
      </c>
      <c r="V185" s="250"/>
      <c r="W185" s="242"/>
      <c r="X185" s="243"/>
      <c r="Y185" s="243"/>
      <c r="Z185" s="243"/>
      <c r="AA185" s="243"/>
      <c r="AB185" s="243"/>
      <c r="AC185" s="244"/>
      <c r="AD185" s="242"/>
      <c r="AE185" s="243"/>
      <c r="AF185" s="243"/>
      <c r="AG185" s="243"/>
      <c r="AH185" s="243"/>
      <c r="AI185" s="243"/>
      <c r="AJ185" s="244"/>
      <c r="AK185" s="242"/>
      <c r="AL185" s="243"/>
      <c r="AM185" s="243"/>
      <c r="AN185" s="243"/>
      <c r="AO185" s="243"/>
      <c r="AP185" s="243"/>
      <c r="AQ185" s="244"/>
      <c r="AR185" s="242"/>
      <c r="AS185" s="243"/>
      <c r="AT185" s="243"/>
      <c r="AU185" s="243"/>
      <c r="AV185" s="243"/>
      <c r="AW185" s="243"/>
      <c r="AX185" s="244"/>
      <c r="AY185" s="242"/>
      <c r="AZ185" s="243"/>
      <c r="BA185" s="245"/>
      <c r="BB185" s="980"/>
      <c r="BC185" s="981"/>
      <c r="BD185" s="1032"/>
      <c r="BE185" s="1033"/>
      <c r="BF185" s="1034"/>
      <c r="BG185" s="1035"/>
      <c r="BH185" s="1035"/>
      <c r="BI185" s="1035"/>
      <c r="BJ185" s="1036"/>
    </row>
    <row r="186" spans="2:62" ht="20.25" customHeight="1" x14ac:dyDescent="0.45">
      <c r="B186" s="983"/>
      <c r="C186" s="1072"/>
      <c r="D186" s="1073"/>
      <c r="E186" s="251"/>
      <c r="F186" s="252">
        <f>C185</f>
        <v>0</v>
      </c>
      <c r="G186" s="251"/>
      <c r="H186" s="252">
        <f>I185</f>
        <v>0</v>
      </c>
      <c r="I186" s="1074"/>
      <c r="J186" s="1075"/>
      <c r="K186" s="1076"/>
      <c r="L186" s="1077"/>
      <c r="M186" s="1077"/>
      <c r="N186" s="1073"/>
      <c r="O186" s="977"/>
      <c r="P186" s="978"/>
      <c r="Q186" s="978"/>
      <c r="R186" s="978"/>
      <c r="S186" s="979"/>
      <c r="T186" s="246" t="s">
        <v>448</v>
      </c>
      <c r="U186" s="247"/>
      <c r="V186" s="248"/>
      <c r="W186" s="234" t="str">
        <f>IF(W185="","",VLOOKUP(W185,'参考様式１（勤務表_シフト記号表）'!$C$6:$L$47,10,FALSE))</f>
        <v/>
      </c>
      <c r="X186" s="235" t="str">
        <f>IF(X185="","",VLOOKUP(X185,'参考様式１（勤務表_シフト記号表）'!$C$6:$L$47,10,FALSE))</f>
        <v/>
      </c>
      <c r="Y186" s="235" t="str">
        <f>IF(Y185="","",VLOOKUP(Y185,'参考様式１（勤務表_シフト記号表）'!$C$6:$L$47,10,FALSE))</f>
        <v/>
      </c>
      <c r="Z186" s="235" t="str">
        <f>IF(Z185="","",VLOOKUP(Z185,'参考様式１（勤務表_シフト記号表）'!$C$6:$L$47,10,FALSE))</f>
        <v/>
      </c>
      <c r="AA186" s="235" t="str">
        <f>IF(AA185="","",VLOOKUP(AA185,'参考様式１（勤務表_シフト記号表）'!$C$6:$L$47,10,FALSE))</f>
        <v/>
      </c>
      <c r="AB186" s="235" t="str">
        <f>IF(AB185="","",VLOOKUP(AB185,'参考様式１（勤務表_シフト記号表）'!$C$6:$L$47,10,FALSE))</f>
        <v/>
      </c>
      <c r="AC186" s="236" t="str">
        <f>IF(AC185="","",VLOOKUP(AC185,'参考様式１（勤務表_シフト記号表）'!$C$6:$L$47,10,FALSE))</f>
        <v/>
      </c>
      <c r="AD186" s="234" t="str">
        <f>IF(AD185="","",VLOOKUP(AD185,'参考様式１（勤務表_シフト記号表）'!$C$6:$L$47,10,FALSE))</f>
        <v/>
      </c>
      <c r="AE186" s="235" t="str">
        <f>IF(AE185="","",VLOOKUP(AE185,'参考様式１（勤務表_シフト記号表）'!$C$6:$L$47,10,FALSE))</f>
        <v/>
      </c>
      <c r="AF186" s="235" t="str">
        <f>IF(AF185="","",VLOOKUP(AF185,'参考様式１（勤務表_シフト記号表）'!$C$6:$L$47,10,FALSE))</f>
        <v/>
      </c>
      <c r="AG186" s="235" t="str">
        <f>IF(AG185="","",VLOOKUP(AG185,'参考様式１（勤務表_シフト記号表）'!$C$6:$L$47,10,FALSE))</f>
        <v/>
      </c>
      <c r="AH186" s="235" t="str">
        <f>IF(AH185="","",VLOOKUP(AH185,'参考様式１（勤務表_シフト記号表）'!$C$6:$L$47,10,FALSE))</f>
        <v/>
      </c>
      <c r="AI186" s="235" t="str">
        <f>IF(AI185="","",VLOOKUP(AI185,'参考様式１（勤務表_シフト記号表）'!$C$6:$L$47,10,FALSE))</f>
        <v/>
      </c>
      <c r="AJ186" s="236" t="str">
        <f>IF(AJ185="","",VLOOKUP(AJ185,'参考様式１（勤務表_シフト記号表）'!$C$6:$L$47,10,FALSE))</f>
        <v/>
      </c>
      <c r="AK186" s="234" t="str">
        <f>IF(AK185="","",VLOOKUP(AK185,'参考様式１（勤務表_シフト記号表）'!$C$6:$L$47,10,FALSE))</f>
        <v/>
      </c>
      <c r="AL186" s="235" t="str">
        <f>IF(AL185="","",VLOOKUP(AL185,'参考様式１（勤務表_シフト記号表）'!$C$6:$L$47,10,FALSE))</f>
        <v/>
      </c>
      <c r="AM186" s="235" t="str">
        <f>IF(AM185="","",VLOOKUP(AM185,'参考様式１（勤務表_シフト記号表）'!$C$6:$L$47,10,FALSE))</f>
        <v/>
      </c>
      <c r="AN186" s="235" t="str">
        <f>IF(AN185="","",VLOOKUP(AN185,'参考様式１（勤務表_シフト記号表）'!$C$6:$L$47,10,FALSE))</f>
        <v/>
      </c>
      <c r="AO186" s="235" t="str">
        <f>IF(AO185="","",VLOOKUP(AO185,'参考様式１（勤務表_シフト記号表）'!$C$6:$L$47,10,FALSE))</f>
        <v/>
      </c>
      <c r="AP186" s="235" t="str">
        <f>IF(AP185="","",VLOOKUP(AP185,'参考様式１（勤務表_シフト記号表）'!$C$6:$L$47,10,FALSE))</f>
        <v/>
      </c>
      <c r="AQ186" s="236" t="str">
        <f>IF(AQ185="","",VLOOKUP(AQ185,'参考様式１（勤務表_シフト記号表）'!$C$6:$L$47,10,FALSE))</f>
        <v/>
      </c>
      <c r="AR186" s="234" t="str">
        <f>IF(AR185="","",VLOOKUP(AR185,'参考様式１（勤務表_シフト記号表）'!$C$6:$L$47,10,FALSE))</f>
        <v/>
      </c>
      <c r="AS186" s="235" t="str">
        <f>IF(AS185="","",VLOOKUP(AS185,'参考様式１（勤務表_シフト記号表）'!$C$6:$L$47,10,FALSE))</f>
        <v/>
      </c>
      <c r="AT186" s="235" t="str">
        <f>IF(AT185="","",VLOOKUP(AT185,'参考様式１（勤務表_シフト記号表）'!$C$6:$L$47,10,FALSE))</f>
        <v/>
      </c>
      <c r="AU186" s="235" t="str">
        <f>IF(AU185="","",VLOOKUP(AU185,'参考様式１（勤務表_シフト記号表）'!$C$6:$L$47,10,FALSE))</f>
        <v/>
      </c>
      <c r="AV186" s="235" t="str">
        <f>IF(AV185="","",VLOOKUP(AV185,'参考様式１（勤務表_シフト記号表）'!$C$6:$L$47,10,FALSE))</f>
        <v/>
      </c>
      <c r="AW186" s="235" t="str">
        <f>IF(AW185="","",VLOOKUP(AW185,'参考様式１（勤務表_シフト記号表）'!$C$6:$L$47,10,FALSE))</f>
        <v/>
      </c>
      <c r="AX186" s="236" t="str">
        <f>IF(AX185="","",VLOOKUP(AX185,'参考様式１（勤務表_シフト記号表）'!$C$6:$L$47,10,FALSE))</f>
        <v/>
      </c>
      <c r="AY186" s="234" t="str">
        <f>IF(AY185="","",VLOOKUP(AY185,'参考様式１（勤務表_シフト記号表）'!$C$6:$L$47,10,FALSE))</f>
        <v/>
      </c>
      <c r="AZ186" s="235" t="str">
        <f>IF(AZ185="","",VLOOKUP(AZ185,'参考様式１（勤務表_シフト記号表）'!$C$6:$L$47,10,FALSE))</f>
        <v/>
      </c>
      <c r="BA186" s="235" t="str">
        <f>IF(BA185="","",VLOOKUP(BA185,'参考様式１（勤務表_シフト記号表）'!$C$6:$L$47,10,FALSE))</f>
        <v/>
      </c>
      <c r="BB186" s="1069">
        <f>IF($BE$3="４週",SUM(W186:AX186),IF($BE$3="暦月",SUM(W186:BA186),""))</f>
        <v>0</v>
      </c>
      <c r="BC186" s="1070"/>
      <c r="BD186" s="1071">
        <f>IF($BE$3="４週",BB186/4,IF($BE$3="暦月",(BB186/($BE$8/7)),""))</f>
        <v>0</v>
      </c>
      <c r="BE186" s="1070"/>
      <c r="BF186" s="1066"/>
      <c r="BG186" s="1067"/>
      <c r="BH186" s="1067"/>
      <c r="BI186" s="1067"/>
      <c r="BJ186" s="1068"/>
    </row>
    <row r="187" spans="2:62" ht="20.25" customHeight="1" x14ac:dyDescent="0.45">
      <c r="B187" s="982">
        <f>B185+1</f>
        <v>86</v>
      </c>
      <c r="C187" s="1043"/>
      <c r="D187" s="973"/>
      <c r="E187" s="229"/>
      <c r="F187" s="230"/>
      <c r="G187" s="229"/>
      <c r="H187" s="230"/>
      <c r="I187" s="1044"/>
      <c r="J187" s="1045"/>
      <c r="K187" s="971"/>
      <c r="L187" s="972"/>
      <c r="M187" s="972"/>
      <c r="N187" s="973"/>
      <c r="O187" s="977"/>
      <c r="P187" s="978"/>
      <c r="Q187" s="978"/>
      <c r="R187" s="978"/>
      <c r="S187" s="979"/>
      <c r="T187" s="249" t="s">
        <v>447</v>
      </c>
      <c r="V187" s="250"/>
      <c r="W187" s="242"/>
      <c r="X187" s="243"/>
      <c r="Y187" s="243"/>
      <c r="Z187" s="243"/>
      <c r="AA187" s="243"/>
      <c r="AB187" s="243"/>
      <c r="AC187" s="244"/>
      <c r="AD187" s="242"/>
      <c r="AE187" s="243"/>
      <c r="AF187" s="243"/>
      <c r="AG187" s="243"/>
      <c r="AH187" s="243"/>
      <c r="AI187" s="243"/>
      <c r="AJ187" s="244"/>
      <c r="AK187" s="242"/>
      <c r="AL187" s="243"/>
      <c r="AM187" s="243"/>
      <c r="AN187" s="243"/>
      <c r="AO187" s="243"/>
      <c r="AP187" s="243"/>
      <c r="AQ187" s="244"/>
      <c r="AR187" s="242"/>
      <c r="AS187" s="243"/>
      <c r="AT187" s="243"/>
      <c r="AU187" s="243"/>
      <c r="AV187" s="243"/>
      <c r="AW187" s="243"/>
      <c r="AX187" s="244"/>
      <c r="AY187" s="242"/>
      <c r="AZ187" s="243"/>
      <c r="BA187" s="245"/>
      <c r="BB187" s="980"/>
      <c r="BC187" s="981"/>
      <c r="BD187" s="1032"/>
      <c r="BE187" s="1033"/>
      <c r="BF187" s="1034"/>
      <c r="BG187" s="1035"/>
      <c r="BH187" s="1035"/>
      <c r="BI187" s="1035"/>
      <c r="BJ187" s="1036"/>
    </row>
    <row r="188" spans="2:62" ht="20.25" customHeight="1" x14ac:dyDescent="0.45">
      <c r="B188" s="983"/>
      <c r="C188" s="1072"/>
      <c r="D188" s="1073"/>
      <c r="E188" s="251"/>
      <c r="F188" s="252">
        <f>C187</f>
        <v>0</v>
      </c>
      <c r="G188" s="251"/>
      <c r="H188" s="252">
        <f>I187</f>
        <v>0</v>
      </c>
      <c r="I188" s="1074"/>
      <c r="J188" s="1075"/>
      <c r="K188" s="1076"/>
      <c r="L188" s="1077"/>
      <c r="M188" s="1077"/>
      <c r="N188" s="1073"/>
      <c r="O188" s="977"/>
      <c r="P188" s="978"/>
      <c r="Q188" s="978"/>
      <c r="R188" s="978"/>
      <c r="S188" s="979"/>
      <c r="T188" s="246" t="s">
        <v>448</v>
      </c>
      <c r="U188" s="247"/>
      <c r="V188" s="248"/>
      <c r="W188" s="234" t="str">
        <f>IF(W187="","",VLOOKUP(W187,'参考様式１（勤務表_シフト記号表）'!$C$6:$L$47,10,FALSE))</f>
        <v/>
      </c>
      <c r="X188" s="235" t="str">
        <f>IF(X187="","",VLOOKUP(X187,'参考様式１（勤務表_シフト記号表）'!$C$6:$L$47,10,FALSE))</f>
        <v/>
      </c>
      <c r="Y188" s="235" t="str">
        <f>IF(Y187="","",VLOOKUP(Y187,'参考様式１（勤務表_シフト記号表）'!$C$6:$L$47,10,FALSE))</f>
        <v/>
      </c>
      <c r="Z188" s="235" t="str">
        <f>IF(Z187="","",VLOOKUP(Z187,'参考様式１（勤務表_シフト記号表）'!$C$6:$L$47,10,FALSE))</f>
        <v/>
      </c>
      <c r="AA188" s="235" t="str">
        <f>IF(AA187="","",VLOOKUP(AA187,'参考様式１（勤務表_シフト記号表）'!$C$6:$L$47,10,FALSE))</f>
        <v/>
      </c>
      <c r="AB188" s="235" t="str">
        <f>IF(AB187="","",VLOOKUP(AB187,'参考様式１（勤務表_シフト記号表）'!$C$6:$L$47,10,FALSE))</f>
        <v/>
      </c>
      <c r="AC188" s="236" t="str">
        <f>IF(AC187="","",VLOOKUP(AC187,'参考様式１（勤務表_シフト記号表）'!$C$6:$L$47,10,FALSE))</f>
        <v/>
      </c>
      <c r="AD188" s="234" t="str">
        <f>IF(AD187="","",VLOOKUP(AD187,'参考様式１（勤務表_シフト記号表）'!$C$6:$L$47,10,FALSE))</f>
        <v/>
      </c>
      <c r="AE188" s="235" t="str">
        <f>IF(AE187="","",VLOOKUP(AE187,'参考様式１（勤務表_シフト記号表）'!$C$6:$L$47,10,FALSE))</f>
        <v/>
      </c>
      <c r="AF188" s="235" t="str">
        <f>IF(AF187="","",VLOOKUP(AF187,'参考様式１（勤務表_シフト記号表）'!$C$6:$L$47,10,FALSE))</f>
        <v/>
      </c>
      <c r="AG188" s="235" t="str">
        <f>IF(AG187="","",VLOOKUP(AG187,'参考様式１（勤務表_シフト記号表）'!$C$6:$L$47,10,FALSE))</f>
        <v/>
      </c>
      <c r="AH188" s="235" t="str">
        <f>IF(AH187="","",VLOOKUP(AH187,'参考様式１（勤務表_シフト記号表）'!$C$6:$L$47,10,FALSE))</f>
        <v/>
      </c>
      <c r="AI188" s="235" t="str">
        <f>IF(AI187="","",VLOOKUP(AI187,'参考様式１（勤務表_シフト記号表）'!$C$6:$L$47,10,FALSE))</f>
        <v/>
      </c>
      <c r="AJ188" s="236" t="str">
        <f>IF(AJ187="","",VLOOKUP(AJ187,'参考様式１（勤務表_シフト記号表）'!$C$6:$L$47,10,FALSE))</f>
        <v/>
      </c>
      <c r="AK188" s="234" t="str">
        <f>IF(AK187="","",VLOOKUP(AK187,'参考様式１（勤務表_シフト記号表）'!$C$6:$L$47,10,FALSE))</f>
        <v/>
      </c>
      <c r="AL188" s="235" t="str">
        <f>IF(AL187="","",VLOOKUP(AL187,'参考様式１（勤務表_シフト記号表）'!$C$6:$L$47,10,FALSE))</f>
        <v/>
      </c>
      <c r="AM188" s="235" t="str">
        <f>IF(AM187="","",VLOOKUP(AM187,'参考様式１（勤務表_シフト記号表）'!$C$6:$L$47,10,FALSE))</f>
        <v/>
      </c>
      <c r="AN188" s="235" t="str">
        <f>IF(AN187="","",VLOOKUP(AN187,'参考様式１（勤務表_シフト記号表）'!$C$6:$L$47,10,FALSE))</f>
        <v/>
      </c>
      <c r="AO188" s="235" t="str">
        <f>IF(AO187="","",VLOOKUP(AO187,'参考様式１（勤務表_シフト記号表）'!$C$6:$L$47,10,FALSE))</f>
        <v/>
      </c>
      <c r="AP188" s="235" t="str">
        <f>IF(AP187="","",VLOOKUP(AP187,'参考様式１（勤務表_シフト記号表）'!$C$6:$L$47,10,FALSE))</f>
        <v/>
      </c>
      <c r="AQ188" s="236" t="str">
        <f>IF(AQ187="","",VLOOKUP(AQ187,'参考様式１（勤務表_シフト記号表）'!$C$6:$L$47,10,FALSE))</f>
        <v/>
      </c>
      <c r="AR188" s="234" t="str">
        <f>IF(AR187="","",VLOOKUP(AR187,'参考様式１（勤務表_シフト記号表）'!$C$6:$L$47,10,FALSE))</f>
        <v/>
      </c>
      <c r="AS188" s="235" t="str">
        <f>IF(AS187="","",VLOOKUP(AS187,'参考様式１（勤務表_シフト記号表）'!$C$6:$L$47,10,FALSE))</f>
        <v/>
      </c>
      <c r="AT188" s="235" t="str">
        <f>IF(AT187="","",VLOOKUP(AT187,'参考様式１（勤務表_シフト記号表）'!$C$6:$L$47,10,FALSE))</f>
        <v/>
      </c>
      <c r="AU188" s="235" t="str">
        <f>IF(AU187="","",VLOOKUP(AU187,'参考様式１（勤務表_シフト記号表）'!$C$6:$L$47,10,FALSE))</f>
        <v/>
      </c>
      <c r="AV188" s="235" t="str">
        <f>IF(AV187="","",VLOOKUP(AV187,'参考様式１（勤務表_シフト記号表）'!$C$6:$L$47,10,FALSE))</f>
        <v/>
      </c>
      <c r="AW188" s="235" t="str">
        <f>IF(AW187="","",VLOOKUP(AW187,'参考様式１（勤務表_シフト記号表）'!$C$6:$L$47,10,FALSE))</f>
        <v/>
      </c>
      <c r="AX188" s="236" t="str">
        <f>IF(AX187="","",VLOOKUP(AX187,'参考様式１（勤務表_シフト記号表）'!$C$6:$L$47,10,FALSE))</f>
        <v/>
      </c>
      <c r="AY188" s="234" t="str">
        <f>IF(AY187="","",VLOOKUP(AY187,'参考様式１（勤務表_シフト記号表）'!$C$6:$L$47,10,FALSE))</f>
        <v/>
      </c>
      <c r="AZ188" s="235" t="str">
        <f>IF(AZ187="","",VLOOKUP(AZ187,'参考様式１（勤務表_シフト記号表）'!$C$6:$L$47,10,FALSE))</f>
        <v/>
      </c>
      <c r="BA188" s="235" t="str">
        <f>IF(BA187="","",VLOOKUP(BA187,'参考様式１（勤務表_シフト記号表）'!$C$6:$L$47,10,FALSE))</f>
        <v/>
      </c>
      <c r="BB188" s="1069">
        <f>IF($BE$3="４週",SUM(W188:AX188),IF($BE$3="暦月",SUM(W188:BA188),""))</f>
        <v>0</v>
      </c>
      <c r="BC188" s="1070"/>
      <c r="BD188" s="1071">
        <f>IF($BE$3="４週",BB188/4,IF($BE$3="暦月",(BB188/($BE$8/7)),""))</f>
        <v>0</v>
      </c>
      <c r="BE188" s="1070"/>
      <c r="BF188" s="1066"/>
      <c r="BG188" s="1067"/>
      <c r="BH188" s="1067"/>
      <c r="BI188" s="1067"/>
      <c r="BJ188" s="1068"/>
    </row>
    <row r="189" spans="2:62" ht="20.25" customHeight="1" x14ac:dyDescent="0.45">
      <c r="B189" s="982">
        <f>B187+1</f>
        <v>87</v>
      </c>
      <c r="C189" s="1043"/>
      <c r="D189" s="973"/>
      <c r="E189" s="229"/>
      <c r="F189" s="230"/>
      <c r="G189" s="229"/>
      <c r="H189" s="230"/>
      <c r="I189" s="1044"/>
      <c r="J189" s="1045"/>
      <c r="K189" s="971"/>
      <c r="L189" s="972"/>
      <c r="M189" s="972"/>
      <c r="N189" s="973"/>
      <c r="O189" s="977"/>
      <c r="P189" s="978"/>
      <c r="Q189" s="978"/>
      <c r="R189" s="978"/>
      <c r="S189" s="979"/>
      <c r="T189" s="249" t="s">
        <v>447</v>
      </c>
      <c r="V189" s="250"/>
      <c r="W189" s="242"/>
      <c r="X189" s="243"/>
      <c r="Y189" s="243"/>
      <c r="Z189" s="243"/>
      <c r="AA189" s="243"/>
      <c r="AB189" s="243"/>
      <c r="AC189" s="244"/>
      <c r="AD189" s="242"/>
      <c r="AE189" s="243"/>
      <c r="AF189" s="243"/>
      <c r="AG189" s="243"/>
      <c r="AH189" s="243"/>
      <c r="AI189" s="243"/>
      <c r="AJ189" s="244"/>
      <c r="AK189" s="242"/>
      <c r="AL189" s="243"/>
      <c r="AM189" s="243"/>
      <c r="AN189" s="243"/>
      <c r="AO189" s="243"/>
      <c r="AP189" s="243"/>
      <c r="AQ189" s="244"/>
      <c r="AR189" s="242"/>
      <c r="AS189" s="243"/>
      <c r="AT189" s="243"/>
      <c r="AU189" s="243"/>
      <c r="AV189" s="243"/>
      <c r="AW189" s="243"/>
      <c r="AX189" s="244"/>
      <c r="AY189" s="242"/>
      <c r="AZ189" s="243"/>
      <c r="BA189" s="245"/>
      <c r="BB189" s="980"/>
      <c r="BC189" s="981"/>
      <c r="BD189" s="1032"/>
      <c r="BE189" s="1033"/>
      <c r="BF189" s="1034"/>
      <c r="BG189" s="1035"/>
      <c r="BH189" s="1035"/>
      <c r="BI189" s="1035"/>
      <c r="BJ189" s="1036"/>
    </row>
    <row r="190" spans="2:62" ht="20.25" customHeight="1" x14ac:dyDescent="0.45">
      <c r="B190" s="983"/>
      <c r="C190" s="1072"/>
      <c r="D190" s="1073"/>
      <c r="E190" s="251"/>
      <c r="F190" s="252">
        <f>C189</f>
        <v>0</v>
      </c>
      <c r="G190" s="251"/>
      <c r="H190" s="252">
        <f>I189</f>
        <v>0</v>
      </c>
      <c r="I190" s="1074"/>
      <c r="J190" s="1075"/>
      <c r="K190" s="1076"/>
      <c r="L190" s="1077"/>
      <c r="M190" s="1077"/>
      <c r="N190" s="1073"/>
      <c r="O190" s="977"/>
      <c r="P190" s="978"/>
      <c r="Q190" s="978"/>
      <c r="R190" s="978"/>
      <c r="S190" s="979"/>
      <c r="T190" s="246" t="s">
        <v>448</v>
      </c>
      <c r="U190" s="247"/>
      <c r="V190" s="248"/>
      <c r="W190" s="234" t="str">
        <f>IF(W189="","",VLOOKUP(W189,'参考様式１（勤務表_シフト記号表）'!$C$6:$L$47,10,FALSE))</f>
        <v/>
      </c>
      <c r="X190" s="235" t="str">
        <f>IF(X189="","",VLOOKUP(X189,'参考様式１（勤務表_シフト記号表）'!$C$6:$L$47,10,FALSE))</f>
        <v/>
      </c>
      <c r="Y190" s="235" t="str">
        <f>IF(Y189="","",VLOOKUP(Y189,'参考様式１（勤務表_シフト記号表）'!$C$6:$L$47,10,FALSE))</f>
        <v/>
      </c>
      <c r="Z190" s="235" t="str">
        <f>IF(Z189="","",VLOOKUP(Z189,'参考様式１（勤務表_シフト記号表）'!$C$6:$L$47,10,FALSE))</f>
        <v/>
      </c>
      <c r="AA190" s="235" t="str">
        <f>IF(AA189="","",VLOOKUP(AA189,'参考様式１（勤務表_シフト記号表）'!$C$6:$L$47,10,FALSE))</f>
        <v/>
      </c>
      <c r="AB190" s="235" t="str">
        <f>IF(AB189="","",VLOOKUP(AB189,'参考様式１（勤務表_シフト記号表）'!$C$6:$L$47,10,FALSE))</f>
        <v/>
      </c>
      <c r="AC190" s="236" t="str">
        <f>IF(AC189="","",VLOOKUP(AC189,'参考様式１（勤務表_シフト記号表）'!$C$6:$L$47,10,FALSE))</f>
        <v/>
      </c>
      <c r="AD190" s="234" t="str">
        <f>IF(AD189="","",VLOOKUP(AD189,'参考様式１（勤務表_シフト記号表）'!$C$6:$L$47,10,FALSE))</f>
        <v/>
      </c>
      <c r="AE190" s="235" t="str">
        <f>IF(AE189="","",VLOOKUP(AE189,'参考様式１（勤務表_シフト記号表）'!$C$6:$L$47,10,FALSE))</f>
        <v/>
      </c>
      <c r="AF190" s="235" t="str">
        <f>IF(AF189="","",VLOOKUP(AF189,'参考様式１（勤務表_シフト記号表）'!$C$6:$L$47,10,FALSE))</f>
        <v/>
      </c>
      <c r="AG190" s="235" t="str">
        <f>IF(AG189="","",VLOOKUP(AG189,'参考様式１（勤務表_シフト記号表）'!$C$6:$L$47,10,FALSE))</f>
        <v/>
      </c>
      <c r="AH190" s="235" t="str">
        <f>IF(AH189="","",VLOOKUP(AH189,'参考様式１（勤務表_シフト記号表）'!$C$6:$L$47,10,FALSE))</f>
        <v/>
      </c>
      <c r="AI190" s="235" t="str">
        <f>IF(AI189="","",VLOOKUP(AI189,'参考様式１（勤務表_シフト記号表）'!$C$6:$L$47,10,FALSE))</f>
        <v/>
      </c>
      <c r="AJ190" s="236" t="str">
        <f>IF(AJ189="","",VLOOKUP(AJ189,'参考様式１（勤務表_シフト記号表）'!$C$6:$L$47,10,FALSE))</f>
        <v/>
      </c>
      <c r="AK190" s="234" t="str">
        <f>IF(AK189="","",VLOOKUP(AK189,'参考様式１（勤務表_シフト記号表）'!$C$6:$L$47,10,FALSE))</f>
        <v/>
      </c>
      <c r="AL190" s="235" t="str">
        <f>IF(AL189="","",VLOOKUP(AL189,'参考様式１（勤務表_シフト記号表）'!$C$6:$L$47,10,FALSE))</f>
        <v/>
      </c>
      <c r="AM190" s="235" t="str">
        <f>IF(AM189="","",VLOOKUP(AM189,'参考様式１（勤務表_シフト記号表）'!$C$6:$L$47,10,FALSE))</f>
        <v/>
      </c>
      <c r="AN190" s="235" t="str">
        <f>IF(AN189="","",VLOOKUP(AN189,'参考様式１（勤務表_シフト記号表）'!$C$6:$L$47,10,FALSE))</f>
        <v/>
      </c>
      <c r="AO190" s="235" t="str">
        <f>IF(AO189="","",VLOOKUP(AO189,'参考様式１（勤務表_シフト記号表）'!$C$6:$L$47,10,FALSE))</f>
        <v/>
      </c>
      <c r="AP190" s="235" t="str">
        <f>IF(AP189="","",VLOOKUP(AP189,'参考様式１（勤務表_シフト記号表）'!$C$6:$L$47,10,FALSE))</f>
        <v/>
      </c>
      <c r="AQ190" s="236" t="str">
        <f>IF(AQ189="","",VLOOKUP(AQ189,'参考様式１（勤務表_シフト記号表）'!$C$6:$L$47,10,FALSE))</f>
        <v/>
      </c>
      <c r="AR190" s="234" t="str">
        <f>IF(AR189="","",VLOOKUP(AR189,'参考様式１（勤務表_シフト記号表）'!$C$6:$L$47,10,FALSE))</f>
        <v/>
      </c>
      <c r="AS190" s="235" t="str">
        <f>IF(AS189="","",VLOOKUP(AS189,'参考様式１（勤務表_シフト記号表）'!$C$6:$L$47,10,FALSE))</f>
        <v/>
      </c>
      <c r="AT190" s="235" t="str">
        <f>IF(AT189="","",VLOOKUP(AT189,'参考様式１（勤務表_シフト記号表）'!$C$6:$L$47,10,FALSE))</f>
        <v/>
      </c>
      <c r="AU190" s="235" t="str">
        <f>IF(AU189="","",VLOOKUP(AU189,'参考様式１（勤務表_シフト記号表）'!$C$6:$L$47,10,FALSE))</f>
        <v/>
      </c>
      <c r="AV190" s="235" t="str">
        <f>IF(AV189="","",VLOOKUP(AV189,'参考様式１（勤務表_シフト記号表）'!$C$6:$L$47,10,FALSE))</f>
        <v/>
      </c>
      <c r="AW190" s="235" t="str">
        <f>IF(AW189="","",VLOOKUP(AW189,'参考様式１（勤務表_シフト記号表）'!$C$6:$L$47,10,FALSE))</f>
        <v/>
      </c>
      <c r="AX190" s="236" t="str">
        <f>IF(AX189="","",VLOOKUP(AX189,'参考様式１（勤務表_シフト記号表）'!$C$6:$L$47,10,FALSE))</f>
        <v/>
      </c>
      <c r="AY190" s="234" t="str">
        <f>IF(AY189="","",VLOOKUP(AY189,'参考様式１（勤務表_シフト記号表）'!$C$6:$L$47,10,FALSE))</f>
        <v/>
      </c>
      <c r="AZ190" s="235" t="str">
        <f>IF(AZ189="","",VLOOKUP(AZ189,'参考様式１（勤務表_シフト記号表）'!$C$6:$L$47,10,FALSE))</f>
        <v/>
      </c>
      <c r="BA190" s="235" t="str">
        <f>IF(BA189="","",VLOOKUP(BA189,'参考様式１（勤務表_シフト記号表）'!$C$6:$L$47,10,FALSE))</f>
        <v/>
      </c>
      <c r="BB190" s="1069">
        <f>IF($BE$3="４週",SUM(W190:AX190),IF($BE$3="暦月",SUM(W190:BA190),""))</f>
        <v>0</v>
      </c>
      <c r="BC190" s="1070"/>
      <c r="BD190" s="1071">
        <f>IF($BE$3="４週",BB190/4,IF($BE$3="暦月",(BB190/($BE$8/7)),""))</f>
        <v>0</v>
      </c>
      <c r="BE190" s="1070"/>
      <c r="BF190" s="1066"/>
      <c r="BG190" s="1067"/>
      <c r="BH190" s="1067"/>
      <c r="BI190" s="1067"/>
      <c r="BJ190" s="1068"/>
    </row>
    <row r="191" spans="2:62" ht="20.25" customHeight="1" x14ac:dyDescent="0.45">
      <c r="B191" s="982">
        <f>B189+1</f>
        <v>88</v>
      </c>
      <c r="C191" s="1043"/>
      <c r="D191" s="973"/>
      <c r="E191" s="229"/>
      <c r="F191" s="230"/>
      <c r="G191" s="229"/>
      <c r="H191" s="230"/>
      <c r="I191" s="1044"/>
      <c r="J191" s="1045"/>
      <c r="K191" s="971"/>
      <c r="L191" s="972"/>
      <c r="M191" s="972"/>
      <c r="N191" s="973"/>
      <c r="O191" s="977"/>
      <c r="P191" s="978"/>
      <c r="Q191" s="978"/>
      <c r="R191" s="978"/>
      <c r="S191" s="979"/>
      <c r="T191" s="249" t="s">
        <v>447</v>
      </c>
      <c r="V191" s="250"/>
      <c r="W191" s="242"/>
      <c r="X191" s="243"/>
      <c r="Y191" s="243"/>
      <c r="Z191" s="243"/>
      <c r="AA191" s="243"/>
      <c r="AB191" s="243"/>
      <c r="AC191" s="244"/>
      <c r="AD191" s="242"/>
      <c r="AE191" s="243"/>
      <c r="AF191" s="243"/>
      <c r="AG191" s="243"/>
      <c r="AH191" s="243"/>
      <c r="AI191" s="243"/>
      <c r="AJ191" s="244"/>
      <c r="AK191" s="242"/>
      <c r="AL191" s="243"/>
      <c r="AM191" s="243"/>
      <c r="AN191" s="243"/>
      <c r="AO191" s="243"/>
      <c r="AP191" s="243"/>
      <c r="AQ191" s="244"/>
      <c r="AR191" s="242"/>
      <c r="AS191" s="243"/>
      <c r="AT191" s="243"/>
      <c r="AU191" s="243"/>
      <c r="AV191" s="243"/>
      <c r="AW191" s="243"/>
      <c r="AX191" s="244"/>
      <c r="AY191" s="242"/>
      <c r="AZ191" s="243"/>
      <c r="BA191" s="245"/>
      <c r="BB191" s="980"/>
      <c r="BC191" s="981"/>
      <c r="BD191" s="1032"/>
      <c r="BE191" s="1033"/>
      <c r="BF191" s="1034"/>
      <c r="BG191" s="1035"/>
      <c r="BH191" s="1035"/>
      <c r="BI191" s="1035"/>
      <c r="BJ191" s="1036"/>
    </row>
    <row r="192" spans="2:62" ht="20.25" customHeight="1" x14ac:dyDescent="0.45">
      <c r="B192" s="983"/>
      <c r="C192" s="1072"/>
      <c r="D192" s="1073"/>
      <c r="E192" s="251"/>
      <c r="F192" s="252">
        <f>C191</f>
        <v>0</v>
      </c>
      <c r="G192" s="251"/>
      <c r="H192" s="252">
        <f>I191</f>
        <v>0</v>
      </c>
      <c r="I192" s="1074"/>
      <c r="J192" s="1075"/>
      <c r="K192" s="1076"/>
      <c r="L192" s="1077"/>
      <c r="M192" s="1077"/>
      <c r="N192" s="1073"/>
      <c r="O192" s="977"/>
      <c r="P192" s="978"/>
      <c r="Q192" s="978"/>
      <c r="R192" s="978"/>
      <c r="S192" s="979"/>
      <c r="T192" s="246" t="s">
        <v>448</v>
      </c>
      <c r="U192" s="247"/>
      <c r="V192" s="248"/>
      <c r="W192" s="234" t="str">
        <f>IF(W191="","",VLOOKUP(W191,'参考様式１（勤務表_シフト記号表）'!$C$6:$L$47,10,FALSE))</f>
        <v/>
      </c>
      <c r="X192" s="235" t="str">
        <f>IF(X191="","",VLOOKUP(X191,'参考様式１（勤務表_シフト記号表）'!$C$6:$L$47,10,FALSE))</f>
        <v/>
      </c>
      <c r="Y192" s="235" t="str">
        <f>IF(Y191="","",VLOOKUP(Y191,'参考様式１（勤務表_シフト記号表）'!$C$6:$L$47,10,FALSE))</f>
        <v/>
      </c>
      <c r="Z192" s="235" t="str">
        <f>IF(Z191="","",VLOOKUP(Z191,'参考様式１（勤務表_シフト記号表）'!$C$6:$L$47,10,FALSE))</f>
        <v/>
      </c>
      <c r="AA192" s="235" t="str">
        <f>IF(AA191="","",VLOOKUP(AA191,'参考様式１（勤務表_シフト記号表）'!$C$6:$L$47,10,FALSE))</f>
        <v/>
      </c>
      <c r="AB192" s="235" t="str">
        <f>IF(AB191="","",VLOOKUP(AB191,'参考様式１（勤務表_シフト記号表）'!$C$6:$L$47,10,FALSE))</f>
        <v/>
      </c>
      <c r="AC192" s="236" t="str">
        <f>IF(AC191="","",VLOOKUP(AC191,'参考様式１（勤務表_シフト記号表）'!$C$6:$L$47,10,FALSE))</f>
        <v/>
      </c>
      <c r="AD192" s="234" t="str">
        <f>IF(AD191="","",VLOOKUP(AD191,'参考様式１（勤務表_シフト記号表）'!$C$6:$L$47,10,FALSE))</f>
        <v/>
      </c>
      <c r="AE192" s="235" t="str">
        <f>IF(AE191="","",VLOOKUP(AE191,'参考様式１（勤務表_シフト記号表）'!$C$6:$L$47,10,FALSE))</f>
        <v/>
      </c>
      <c r="AF192" s="235" t="str">
        <f>IF(AF191="","",VLOOKUP(AF191,'参考様式１（勤務表_シフト記号表）'!$C$6:$L$47,10,FALSE))</f>
        <v/>
      </c>
      <c r="AG192" s="235" t="str">
        <f>IF(AG191="","",VLOOKUP(AG191,'参考様式１（勤務表_シフト記号表）'!$C$6:$L$47,10,FALSE))</f>
        <v/>
      </c>
      <c r="AH192" s="235" t="str">
        <f>IF(AH191="","",VLOOKUP(AH191,'参考様式１（勤務表_シフト記号表）'!$C$6:$L$47,10,FALSE))</f>
        <v/>
      </c>
      <c r="AI192" s="235" t="str">
        <f>IF(AI191="","",VLOOKUP(AI191,'参考様式１（勤務表_シフト記号表）'!$C$6:$L$47,10,FALSE))</f>
        <v/>
      </c>
      <c r="AJ192" s="236" t="str">
        <f>IF(AJ191="","",VLOOKUP(AJ191,'参考様式１（勤務表_シフト記号表）'!$C$6:$L$47,10,FALSE))</f>
        <v/>
      </c>
      <c r="AK192" s="234" t="str">
        <f>IF(AK191="","",VLOOKUP(AK191,'参考様式１（勤務表_シフト記号表）'!$C$6:$L$47,10,FALSE))</f>
        <v/>
      </c>
      <c r="AL192" s="235" t="str">
        <f>IF(AL191="","",VLOOKUP(AL191,'参考様式１（勤務表_シフト記号表）'!$C$6:$L$47,10,FALSE))</f>
        <v/>
      </c>
      <c r="AM192" s="235" t="str">
        <f>IF(AM191="","",VLOOKUP(AM191,'参考様式１（勤務表_シフト記号表）'!$C$6:$L$47,10,FALSE))</f>
        <v/>
      </c>
      <c r="AN192" s="235" t="str">
        <f>IF(AN191="","",VLOOKUP(AN191,'参考様式１（勤務表_シフト記号表）'!$C$6:$L$47,10,FALSE))</f>
        <v/>
      </c>
      <c r="AO192" s="235" t="str">
        <f>IF(AO191="","",VLOOKUP(AO191,'参考様式１（勤務表_シフト記号表）'!$C$6:$L$47,10,FALSE))</f>
        <v/>
      </c>
      <c r="AP192" s="235" t="str">
        <f>IF(AP191="","",VLOOKUP(AP191,'参考様式１（勤務表_シフト記号表）'!$C$6:$L$47,10,FALSE))</f>
        <v/>
      </c>
      <c r="AQ192" s="236" t="str">
        <f>IF(AQ191="","",VLOOKUP(AQ191,'参考様式１（勤務表_シフト記号表）'!$C$6:$L$47,10,FALSE))</f>
        <v/>
      </c>
      <c r="AR192" s="234" t="str">
        <f>IF(AR191="","",VLOOKUP(AR191,'参考様式１（勤務表_シフト記号表）'!$C$6:$L$47,10,FALSE))</f>
        <v/>
      </c>
      <c r="AS192" s="235" t="str">
        <f>IF(AS191="","",VLOOKUP(AS191,'参考様式１（勤務表_シフト記号表）'!$C$6:$L$47,10,FALSE))</f>
        <v/>
      </c>
      <c r="AT192" s="235" t="str">
        <f>IF(AT191="","",VLOOKUP(AT191,'参考様式１（勤務表_シフト記号表）'!$C$6:$L$47,10,FALSE))</f>
        <v/>
      </c>
      <c r="AU192" s="235" t="str">
        <f>IF(AU191="","",VLOOKUP(AU191,'参考様式１（勤務表_シフト記号表）'!$C$6:$L$47,10,FALSE))</f>
        <v/>
      </c>
      <c r="AV192" s="235" t="str">
        <f>IF(AV191="","",VLOOKUP(AV191,'参考様式１（勤務表_シフト記号表）'!$C$6:$L$47,10,FALSE))</f>
        <v/>
      </c>
      <c r="AW192" s="235" t="str">
        <f>IF(AW191="","",VLOOKUP(AW191,'参考様式１（勤務表_シフト記号表）'!$C$6:$L$47,10,FALSE))</f>
        <v/>
      </c>
      <c r="AX192" s="236" t="str">
        <f>IF(AX191="","",VLOOKUP(AX191,'参考様式１（勤務表_シフト記号表）'!$C$6:$L$47,10,FALSE))</f>
        <v/>
      </c>
      <c r="AY192" s="234" t="str">
        <f>IF(AY191="","",VLOOKUP(AY191,'参考様式１（勤務表_シフト記号表）'!$C$6:$L$47,10,FALSE))</f>
        <v/>
      </c>
      <c r="AZ192" s="235" t="str">
        <f>IF(AZ191="","",VLOOKUP(AZ191,'参考様式１（勤務表_シフト記号表）'!$C$6:$L$47,10,FALSE))</f>
        <v/>
      </c>
      <c r="BA192" s="235" t="str">
        <f>IF(BA191="","",VLOOKUP(BA191,'参考様式１（勤務表_シフト記号表）'!$C$6:$L$47,10,FALSE))</f>
        <v/>
      </c>
      <c r="BB192" s="1069">
        <f>IF($BE$3="４週",SUM(W192:AX192),IF($BE$3="暦月",SUM(W192:BA192),""))</f>
        <v>0</v>
      </c>
      <c r="BC192" s="1070"/>
      <c r="BD192" s="1071">
        <f>IF($BE$3="４週",BB192/4,IF($BE$3="暦月",(BB192/($BE$8/7)),""))</f>
        <v>0</v>
      </c>
      <c r="BE192" s="1070"/>
      <c r="BF192" s="1066"/>
      <c r="BG192" s="1067"/>
      <c r="BH192" s="1067"/>
      <c r="BI192" s="1067"/>
      <c r="BJ192" s="1068"/>
    </row>
    <row r="193" spans="2:62" ht="20.25" customHeight="1" x14ac:dyDescent="0.45">
      <c r="B193" s="982">
        <f>B191+1</f>
        <v>89</v>
      </c>
      <c r="C193" s="1043"/>
      <c r="D193" s="973"/>
      <c r="E193" s="229"/>
      <c r="F193" s="230"/>
      <c r="G193" s="229"/>
      <c r="H193" s="230"/>
      <c r="I193" s="1044"/>
      <c r="J193" s="1045"/>
      <c r="K193" s="971"/>
      <c r="L193" s="972"/>
      <c r="M193" s="972"/>
      <c r="N193" s="973"/>
      <c r="O193" s="977"/>
      <c r="P193" s="978"/>
      <c r="Q193" s="978"/>
      <c r="R193" s="978"/>
      <c r="S193" s="979"/>
      <c r="T193" s="249" t="s">
        <v>447</v>
      </c>
      <c r="V193" s="250"/>
      <c r="W193" s="242"/>
      <c r="X193" s="243"/>
      <c r="Y193" s="243"/>
      <c r="Z193" s="243"/>
      <c r="AA193" s="243"/>
      <c r="AB193" s="243"/>
      <c r="AC193" s="244"/>
      <c r="AD193" s="242"/>
      <c r="AE193" s="243"/>
      <c r="AF193" s="243"/>
      <c r="AG193" s="243"/>
      <c r="AH193" s="243"/>
      <c r="AI193" s="243"/>
      <c r="AJ193" s="244"/>
      <c r="AK193" s="242"/>
      <c r="AL193" s="243"/>
      <c r="AM193" s="243"/>
      <c r="AN193" s="243"/>
      <c r="AO193" s="243"/>
      <c r="AP193" s="243"/>
      <c r="AQ193" s="244"/>
      <c r="AR193" s="242"/>
      <c r="AS193" s="243"/>
      <c r="AT193" s="243"/>
      <c r="AU193" s="243"/>
      <c r="AV193" s="243"/>
      <c r="AW193" s="243"/>
      <c r="AX193" s="244"/>
      <c r="AY193" s="242"/>
      <c r="AZ193" s="243"/>
      <c r="BA193" s="245"/>
      <c r="BB193" s="980"/>
      <c r="BC193" s="981"/>
      <c r="BD193" s="1032"/>
      <c r="BE193" s="1033"/>
      <c r="BF193" s="1034"/>
      <c r="BG193" s="1035"/>
      <c r="BH193" s="1035"/>
      <c r="BI193" s="1035"/>
      <c r="BJ193" s="1036"/>
    </row>
    <row r="194" spans="2:62" ht="20.25" customHeight="1" x14ac:dyDescent="0.45">
      <c r="B194" s="983"/>
      <c r="C194" s="1072"/>
      <c r="D194" s="1073"/>
      <c r="E194" s="251"/>
      <c r="F194" s="252">
        <f>C193</f>
        <v>0</v>
      </c>
      <c r="G194" s="251"/>
      <c r="H194" s="252">
        <f>I193</f>
        <v>0</v>
      </c>
      <c r="I194" s="1074"/>
      <c r="J194" s="1075"/>
      <c r="K194" s="1076"/>
      <c r="L194" s="1077"/>
      <c r="M194" s="1077"/>
      <c r="N194" s="1073"/>
      <c r="O194" s="977"/>
      <c r="P194" s="978"/>
      <c r="Q194" s="978"/>
      <c r="R194" s="978"/>
      <c r="S194" s="979"/>
      <c r="T194" s="246" t="s">
        <v>448</v>
      </c>
      <c r="U194" s="247"/>
      <c r="V194" s="248"/>
      <c r="W194" s="234" t="str">
        <f>IF(W193="","",VLOOKUP(W193,'参考様式１（勤務表_シフト記号表）'!$C$6:$L$47,10,FALSE))</f>
        <v/>
      </c>
      <c r="X194" s="235" t="str">
        <f>IF(X193="","",VLOOKUP(X193,'参考様式１（勤務表_シフト記号表）'!$C$6:$L$47,10,FALSE))</f>
        <v/>
      </c>
      <c r="Y194" s="235" t="str">
        <f>IF(Y193="","",VLOOKUP(Y193,'参考様式１（勤務表_シフト記号表）'!$C$6:$L$47,10,FALSE))</f>
        <v/>
      </c>
      <c r="Z194" s="235" t="str">
        <f>IF(Z193="","",VLOOKUP(Z193,'参考様式１（勤務表_シフト記号表）'!$C$6:$L$47,10,FALSE))</f>
        <v/>
      </c>
      <c r="AA194" s="235" t="str">
        <f>IF(AA193="","",VLOOKUP(AA193,'参考様式１（勤務表_シフト記号表）'!$C$6:$L$47,10,FALSE))</f>
        <v/>
      </c>
      <c r="AB194" s="235" t="str">
        <f>IF(AB193="","",VLOOKUP(AB193,'参考様式１（勤務表_シフト記号表）'!$C$6:$L$47,10,FALSE))</f>
        <v/>
      </c>
      <c r="AC194" s="236" t="str">
        <f>IF(AC193="","",VLOOKUP(AC193,'参考様式１（勤務表_シフト記号表）'!$C$6:$L$47,10,FALSE))</f>
        <v/>
      </c>
      <c r="AD194" s="234" t="str">
        <f>IF(AD193="","",VLOOKUP(AD193,'参考様式１（勤務表_シフト記号表）'!$C$6:$L$47,10,FALSE))</f>
        <v/>
      </c>
      <c r="AE194" s="235" t="str">
        <f>IF(AE193="","",VLOOKUP(AE193,'参考様式１（勤務表_シフト記号表）'!$C$6:$L$47,10,FALSE))</f>
        <v/>
      </c>
      <c r="AF194" s="235" t="str">
        <f>IF(AF193="","",VLOOKUP(AF193,'参考様式１（勤務表_シフト記号表）'!$C$6:$L$47,10,FALSE))</f>
        <v/>
      </c>
      <c r="AG194" s="235" t="str">
        <f>IF(AG193="","",VLOOKUP(AG193,'参考様式１（勤務表_シフト記号表）'!$C$6:$L$47,10,FALSE))</f>
        <v/>
      </c>
      <c r="AH194" s="235" t="str">
        <f>IF(AH193="","",VLOOKUP(AH193,'参考様式１（勤務表_シフト記号表）'!$C$6:$L$47,10,FALSE))</f>
        <v/>
      </c>
      <c r="AI194" s="235" t="str">
        <f>IF(AI193="","",VLOOKUP(AI193,'参考様式１（勤務表_シフト記号表）'!$C$6:$L$47,10,FALSE))</f>
        <v/>
      </c>
      <c r="AJ194" s="236" t="str">
        <f>IF(AJ193="","",VLOOKUP(AJ193,'参考様式１（勤務表_シフト記号表）'!$C$6:$L$47,10,FALSE))</f>
        <v/>
      </c>
      <c r="AK194" s="234" t="str">
        <f>IF(AK193="","",VLOOKUP(AK193,'参考様式１（勤務表_シフト記号表）'!$C$6:$L$47,10,FALSE))</f>
        <v/>
      </c>
      <c r="AL194" s="235" t="str">
        <f>IF(AL193="","",VLOOKUP(AL193,'参考様式１（勤務表_シフト記号表）'!$C$6:$L$47,10,FALSE))</f>
        <v/>
      </c>
      <c r="AM194" s="235" t="str">
        <f>IF(AM193="","",VLOOKUP(AM193,'参考様式１（勤務表_シフト記号表）'!$C$6:$L$47,10,FALSE))</f>
        <v/>
      </c>
      <c r="AN194" s="235" t="str">
        <f>IF(AN193="","",VLOOKUP(AN193,'参考様式１（勤務表_シフト記号表）'!$C$6:$L$47,10,FALSE))</f>
        <v/>
      </c>
      <c r="AO194" s="235" t="str">
        <f>IF(AO193="","",VLOOKUP(AO193,'参考様式１（勤務表_シフト記号表）'!$C$6:$L$47,10,FALSE))</f>
        <v/>
      </c>
      <c r="AP194" s="235" t="str">
        <f>IF(AP193="","",VLOOKUP(AP193,'参考様式１（勤務表_シフト記号表）'!$C$6:$L$47,10,FALSE))</f>
        <v/>
      </c>
      <c r="AQ194" s="236" t="str">
        <f>IF(AQ193="","",VLOOKUP(AQ193,'参考様式１（勤務表_シフト記号表）'!$C$6:$L$47,10,FALSE))</f>
        <v/>
      </c>
      <c r="AR194" s="234" t="str">
        <f>IF(AR193="","",VLOOKUP(AR193,'参考様式１（勤務表_シフト記号表）'!$C$6:$L$47,10,FALSE))</f>
        <v/>
      </c>
      <c r="AS194" s="235" t="str">
        <f>IF(AS193="","",VLOOKUP(AS193,'参考様式１（勤務表_シフト記号表）'!$C$6:$L$47,10,FALSE))</f>
        <v/>
      </c>
      <c r="AT194" s="235" t="str">
        <f>IF(AT193="","",VLOOKUP(AT193,'参考様式１（勤務表_シフト記号表）'!$C$6:$L$47,10,FALSE))</f>
        <v/>
      </c>
      <c r="AU194" s="235" t="str">
        <f>IF(AU193="","",VLOOKUP(AU193,'参考様式１（勤務表_シフト記号表）'!$C$6:$L$47,10,FALSE))</f>
        <v/>
      </c>
      <c r="AV194" s="235" t="str">
        <f>IF(AV193="","",VLOOKUP(AV193,'参考様式１（勤務表_シフト記号表）'!$C$6:$L$47,10,FALSE))</f>
        <v/>
      </c>
      <c r="AW194" s="235" t="str">
        <f>IF(AW193="","",VLOOKUP(AW193,'参考様式１（勤務表_シフト記号表）'!$C$6:$L$47,10,FALSE))</f>
        <v/>
      </c>
      <c r="AX194" s="236" t="str">
        <f>IF(AX193="","",VLOOKUP(AX193,'参考様式１（勤務表_シフト記号表）'!$C$6:$L$47,10,FALSE))</f>
        <v/>
      </c>
      <c r="AY194" s="234" t="str">
        <f>IF(AY193="","",VLOOKUP(AY193,'参考様式１（勤務表_シフト記号表）'!$C$6:$L$47,10,FALSE))</f>
        <v/>
      </c>
      <c r="AZ194" s="235" t="str">
        <f>IF(AZ193="","",VLOOKUP(AZ193,'参考様式１（勤務表_シフト記号表）'!$C$6:$L$47,10,FALSE))</f>
        <v/>
      </c>
      <c r="BA194" s="235" t="str">
        <f>IF(BA193="","",VLOOKUP(BA193,'参考様式１（勤務表_シフト記号表）'!$C$6:$L$47,10,FALSE))</f>
        <v/>
      </c>
      <c r="BB194" s="1069">
        <f>IF($BE$3="４週",SUM(W194:AX194),IF($BE$3="暦月",SUM(W194:BA194),""))</f>
        <v>0</v>
      </c>
      <c r="BC194" s="1070"/>
      <c r="BD194" s="1071">
        <f>IF($BE$3="４週",BB194/4,IF($BE$3="暦月",(BB194/($BE$8/7)),""))</f>
        <v>0</v>
      </c>
      <c r="BE194" s="1070"/>
      <c r="BF194" s="1066"/>
      <c r="BG194" s="1067"/>
      <c r="BH194" s="1067"/>
      <c r="BI194" s="1067"/>
      <c r="BJ194" s="1068"/>
    </row>
    <row r="195" spans="2:62" ht="20.25" customHeight="1" x14ac:dyDescent="0.45">
      <c r="B195" s="982">
        <f>B193+1</f>
        <v>90</v>
      </c>
      <c r="C195" s="1043"/>
      <c r="D195" s="973"/>
      <c r="E195" s="229"/>
      <c r="F195" s="230"/>
      <c r="G195" s="229"/>
      <c r="H195" s="230"/>
      <c r="I195" s="1044"/>
      <c r="J195" s="1045"/>
      <c r="K195" s="971"/>
      <c r="L195" s="972"/>
      <c r="M195" s="972"/>
      <c r="N195" s="973"/>
      <c r="O195" s="977"/>
      <c r="P195" s="978"/>
      <c r="Q195" s="978"/>
      <c r="R195" s="978"/>
      <c r="S195" s="979"/>
      <c r="T195" s="249" t="s">
        <v>447</v>
      </c>
      <c r="V195" s="250"/>
      <c r="W195" s="242"/>
      <c r="X195" s="243"/>
      <c r="Y195" s="243"/>
      <c r="Z195" s="243"/>
      <c r="AA195" s="243"/>
      <c r="AB195" s="243"/>
      <c r="AC195" s="244"/>
      <c r="AD195" s="242"/>
      <c r="AE195" s="243"/>
      <c r="AF195" s="243"/>
      <c r="AG195" s="243"/>
      <c r="AH195" s="243"/>
      <c r="AI195" s="243"/>
      <c r="AJ195" s="244"/>
      <c r="AK195" s="242"/>
      <c r="AL195" s="243"/>
      <c r="AM195" s="243"/>
      <c r="AN195" s="243"/>
      <c r="AO195" s="243"/>
      <c r="AP195" s="243"/>
      <c r="AQ195" s="244"/>
      <c r="AR195" s="242"/>
      <c r="AS195" s="243"/>
      <c r="AT195" s="243"/>
      <c r="AU195" s="243"/>
      <c r="AV195" s="243"/>
      <c r="AW195" s="243"/>
      <c r="AX195" s="244"/>
      <c r="AY195" s="242"/>
      <c r="AZ195" s="243"/>
      <c r="BA195" s="245"/>
      <c r="BB195" s="980"/>
      <c r="BC195" s="981"/>
      <c r="BD195" s="1032"/>
      <c r="BE195" s="1033"/>
      <c r="BF195" s="1034"/>
      <c r="BG195" s="1035"/>
      <c r="BH195" s="1035"/>
      <c r="BI195" s="1035"/>
      <c r="BJ195" s="1036"/>
    </row>
    <row r="196" spans="2:62" ht="20.25" customHeight="1" x14ac:dyDescent="0.45">
      <c r="B196" s="983"/>
      <c r="C196" s="1072"/>
      <c r="D196" s="1073"/>
      <c r="E196" s="251"/>
      <c r="F196" s="252">
        <f>C195</f>
        <v>0</v>
      </c>
      <c r="G196" s="251"/>
      <c r="H196" s="252">
        <f>I195</f>
        <v>0</v>
      </c>
      <c r="I196" s="1074"/>
      <c r="J196" s="1075"/>
      <c r="K196" s="1076"/>
      <c r="L196" s="1077"/>
      <c r="M196" s="1077"/>
      <c r="N196" s="1073"/>
      <c r="O196" s="977"/>
      <c r="P196" s="978"/>
      <c r="Q196" s="978"/>
      <c r="R196" s="978"/>
      <c r="S196" s="979"/>
      <c r="T196" s="246" t="s">
        <v>448</v>
      </c>
      <c r="U196" s="247"/>
      <c r="V196" s="248"/>
      <c r="W196" s="234" t="str">
        <f>IF(W195="","",VLOOKUP(W195,'参考様式１（勤務表_シフト記号表）'!$C$6:$L$47,10,FALSE))</f>
        <v/>
      </c>
      <c r="X196" s="235" t="str">
        <f>IF(X195="","",VLOOKUP(X195,'参考様式１（勤務表_シフト記号表）'!$C$6:$L$47,10,FALSE))</f>
        <v/>
      </c>
      <c r="Y196" s="235" t="str">
        <f>IF(Y195="","",VLOOKUP(Y195,'参考様式１（勤務表_シフト記号表）'!$C$6:$L$47,10,FALSE))</f>
        <v/>
      </c>
      <c r="Z196" s="235" t="str">
        <f>IF(Z195="","",VLOOKUP(Z195,'参考様式１（勤務表_シフト記号表）'!$C$6:$L$47,10,FALSE))</f>
        <v/>
      </c>
      <c r="AA196" s="235" t="str">
        <f>IF(AA195="","",VLOOKUP(AA195,'参考様式１（勤務表_シフト記号表）'!$C$6:$L$47,10,FALSE))</f>
        <v/>
      </c>
      <c r="AB196" s="235" t="str">
        <f>IF(AB195="","",VLOOKUP(AB195,'参考様式１（勤務表_シフト記号表）'!$C$6:$L$47,10,FALSE))</f>
        <v/>
      </c>
      <c r="AC196" s="236" t="str">
        <f>IF(AC195="","",VLOOKUP(AC195,'参考様式１（勤務表_シフト記号表）'!$C$6:$L$47,10,FALSE))</f>
        <v/>
      </c>
      <c r="AD196" s="234" t="str">
        <f>IF(AD195="","",VLOOKUP(AD195,'参考様式１（勤務表_シフト記号表）'!$C$6:$L$47,10,FALSE))</f>
        <v/>
      </c>
      <c r="AE196" s="235" t="str">
        <f>IF(AE195="","",VLOOKUP(AE195,'参考様式１（勤務表_シフト記号表）'!$C$6:$L$47,10,FALSE))</f>
        <v/>
      </c>
      <c r="AF196" s="235" t="str">
        <f>IF(AF195="","",VLOOKUP(AF195,'参考様式１（勤務表_シフト記号表）'!$C$6:$L$47,10,FALSE))</f>
        <v/>
      </c>
      <c r="AG196" s="235" t="str">
        <f>IF(AG195="","",VLOOKUP(AG195,'参考様式１（勤務表_シフト記号表）'!$C$6:$L$47,10,FALSE))</f>
        <v/>
      </c>
      <c r="AH196" s="235" t="str">
        <f>IF(AH195="","",VLOOKUP(AH195,'参考様式１（勤務表_シフト記号表）'!$C$6:$L$47,10,FALSE))</f>
        <v/>
      </c>
      <c r="AI196" s="235" t="str">
        <f>IF(AI195="","",VLOOKUP(AI195,'参考様式１（勤務表_シフト記号表）'!$C$6:$L$47,10,FALSE))</f>
        <v/>
      </c>
      <c r="AJ196" s="236" t="str">
        <f>IF(AJ195="","",VLOOKUP(AJ195,'参考様式１（勤務表_シフト記号表）'!$C$6:$L$47,10,FALSE))</f>
        <v/>
      </c>
      <c r="AK196" s="234" t="str">
        <f>IF(AK195="","",VLOOKUP(AK195,'参考様式１（勤務表_シフト記号表）'!$C$6:$L$47,10,FALSE))</f>
        <v/>
      </c>
      <c r="AL196" s="235" t="str">
        <f>IF(AL195="","",VLOOKUP(AL195,'参考様式１（勤務表_シフト記号表）'!$C$6:$L$47,10,FALSE))</f>
        <v/>
      </c>
      <c r="AM196" s="235" t="str">
        <f>IF(AM195="","",VLOOKUP(AM195,'参考様式１（勤務表_シフト記号表）'!$C$6:$L$47,10,FALSE))</f>
        <v/>
      </c>
      <c r="AN196" s="235" t="str">
        <f>IF(AN195="","",VLOOKUP(AN195,'参考様式１（勤務表_シフト記号表）'!$C$6:$L$47,10,FALSE))</f>
        <v/>
      </c>
      <c r="AO196" s="235" t="str">
        <f>IF(AO195="","",VLOOKUP(AO195,'参考様式１（勤務表_シフト記号表）'!$C$6:$L$47,10,FALSE))</f>
        <v/>
      </c>
      <c r="AP196" s="235" t="str">
        <f>IF(AP195="","",VLOOKUP(AP195,'参考様式１（勤務表_シフト記号表）'!$C$6:$L$47,10,FALSE))</f>
        <v/>
      </c>
      <c r="AQ196" s="236" t="str">
        <f>IF(AQ195="","",VLOOKUP(AQ195,'参考様式１（勤務表_シフト記号表）'!$C$6:$L$47,10,FALSE))</f>
        <v/>
      </c>
      <c r="AR196" s="234" t="str">
        <f>IF(AR195="","",VLOOKUP(AR195,'参考様式１（勤務表_シフト記号表）'!$C$6:$L$47,10,FALSE))</f>
        <v/>
      </c>
      <c r="AS196" s="235" t="str">
        <f>IF(AS195="","",VLOOKUP(AS195,'参考様式１（勤務表_シフト記号表）'!$C$6:$L$47,10,FALSE))</f>
        <v/>
      </c>
      <c r="AT196" s="235" t="str">
        <f>IF(AT195="","",VLOOKUP(AT195,'参考様式１（勤務表_シフト記号表）'!$C$6:$L$47,10,FALSE))</f>
        <v/>
      </c>
      <c r="AU196" s="235" t="str">
        <f>IF(AU195="","",VLOOKUP(AU195,'参考様式１（勤務表_シフト記号表）'!$C$6:$L$47,10,FALSE))</f>
        <v/>
      </c>
      <c r="AV196" s="235" t="str">
        <f>IF(AV195="","",VLOOKUP(AV195,'参考様式１（勤務表_シフト記号表）'!$C$6:$L$47,10,FALSE))</f>
        <v/>
      </c>
      <c r="AW196" s="235" t="str">
        <f>IF(AW195="","",VLOOKUP(AW195,'参考様式１（勤務表_シフト記号表）'!$C$6:$L$47,10,FALSE))</f>
        <v/>
      </c>
      <c r="AX196" s="236" t="str">
        <f>IF(AX195="","",VLOOKUP(AX195,'参考様式１（勤務表_シフト記号表）'!$C$6:$L$47,10,FALSE))</f>
        <v/>
      </c>
      <c r="AY196" s="234" t="str">
        <f>IF(AY195="","",VLOOKUP(AY195,'参考様式１（勤務表_シフト記号表）'!$C$6:$L$47,10,FALSE))</f>
        <v/>
      </c>
      <c r="AZ196" s="235" t="str">
        <f>IF(AZ195="","",VLOOKUP(AZ195,'参考様式１（勤務表_シフト記号表）'!$C$6:$L$47,10,FALSE))</f>
        <v/>
      </c>
      <c r="BA196" s="235" t="str">
        <f>IF(BA195="","",VLOOKUP(BA195,'参考様式１（勤務表_シフト記号表）'!$C$6:$L$47,10,FALSE))</f>
        <v/>
      </c>
      <c r="BB196" s="1069">
        <f>IF($BE$3="４週",SUM(W196:AX196),IF($BE$3="暦月",SUM(W196:BA196),""))</f>
        <v>0</v>
      </c>
      <c r="BC196" s="1070"/>
      <c r="BD196" s="1071">
        <f>IF($BE$3="４週",BB196/4,IF($BE$3="暦月",(BB196/($BE$8/7)),""))</f>
        <v>0</v>
      </c>
      <c r="BE196" s="1070"/>
      <c r="BF196" s="1066"/>
      <c r="BG196" s="1067"/>
      <c r="BH196" s="1067"/>
      <c r="BI196" s="1067"/>
      <c r="BJ196" s="1068"/>
    </row>
    <row r="197" spans="2:62" ht="20.25" customHeight="1" x14ac:dyDescent="0.45">
      <c r="B197" s="982">
        <f>B195+1</f>
        <v>91</v>
      </c>
      <c r="C197" s="1043"/>
      <c r="D197" s="973"/>
      <c r="E197" s="229"/>
      <c r="F197" s="230"/>
      <c r="G197" s="229"/>
      <c r="H197" s="230"/>
      <c r="I197" s="1044"/>
      <c r="J197" s="1045"/>
      <c r="K197" s="971"/>
      <c r="L197" s="972"/>
      <c r="M197" s="972"/>
      <c r="N197" s="973"/>
      <c r="O197" s="977"/>
      <c r="P197" s="978"/>
      <c r="Q197" s="978"/>
      <c r="R197" s="978"/>
      <c r="S197" s="979"/>
      <c r="T197" s="249" t="s">
        <v>447</v>
      </c>
      <c r="V197" s="250"/>
      <c r="W197" s="242"/>
      <c r="X197" s="243"/>
      <c r="Y197" s="243"/>
      <c r="Z197" s="243"/>
      <c r="AA197" s="243"/>
      <c r="AB197" s="243"/>
      <c r="AC197" s="244"/>
      <c r="AD197" s="242"/>
      <c r="AE197" s="243"/>
      <c r="AF197" s="243"/>
      <c r="AG197" s="243"/>
      <c r="AH197" s="243"/>
      <c r="AI197" s="243"/>
      <c r="AJ197" s="244"/>
      <c r="AK197" s="242"/>
      <c r="AL197" s="243"/>
      <c r="AM197" s="243"/>
      <c r="AN197" s="243"/>
      <c r="AO197" s="243"/>
      <c r="AP197" s="243"/>
      <c r="AQ197" s="244"/>
      <c r="AR197" s="242"/>
      <c r="AS197" s="243"/>
      <c r="AT197" s="243"/>
      <c r="AU197" s="243"/>
      <c r="AV197" s="243"/>
      <c r="AW197" s="243"/>
      <c r="AX197" s="244"/>
      <c r="AY197" s="242"/>
      <c r="AZ197" s="243"/>
      <c r="BA197" s="245"/>
      <c r="BB197" s="980"/>
      <c r="BC197" s="981"/>
      <c r="BD197" s="1032"/>
      <c r="BE197" s="1033"/>
      <c r="BF197" s="1034"/>
      <c r="BG197" s="1035"/>
      <c r="BH197" s="1035"/>
      <c r="BI197" s="1035"/>
      <c r="BJ197" s="1036"/>
    </row>
    <row r="198" spans="2:62" ht="20.25" customHeight="1" x14ac:dyDescent="0.45">
      <c r="B198" s="983"/>
      <c r="C198" s="1072"/>
      <c r="D198" s="1073"/>
      <c r="E198" s="251"/>
      <c r="F198" s="252">
        <f>C197</f>
        <v>0</v>
      </c>
      <c r="G198" s="251"/>
      <c r="H198" s="252">
        <f>I197</f>
        <v>0</v>
      </c>
      <c r="I198" s="1074"/>
      <c r="J198" s="1075"/>
      <c r="K198" s="1076"/>
      <c r="L198" s="1077"/>
      <c r="M198" s="1077"/>
      <c r="N198" s="1073"/>
      <c r="O198" s="977"/>
      <c r="P198" s="978"/>
      <c r="Q198" s="978"/>
      <c r="R198" s="978"/>
      <c r="S198" s="979"/>
      <c r="T198" s="246" t="s">
        <v>448</v>
      </c>
      <c r="U198" s="247"/>
      <c r="V198" s="248"/>
      <c r="W198" s="234" t="str">
        <f>IF(W197="","",VLOOKUP(W197,'参考様式１（勤務表_シフト記号表）'!$C$6:$L$47,10,FALSE))</f>
        <v/>
      </c>
      <c r="X198" s="235" t="str">
        <f>IF(X197="","",VLOOKUP(X197,'参考様式１（勤務表_シフト記号表）'!$C$6:$L$47,10,FALSE))</f>
        <v/>
      </c>
      <c r="Y198" s="235" t="str">
        <f>IF(Y197="","",VLOOKUP(Y197,'参考様式１（勤務表_シフト記号表）'!$C$6:$L$47,10,FALSE))</f>
        <v/>
      </c>
      <c r="Z198" s="235" t="str">
        <f>IF(Z197="","",VLOOKUP(Z197,'参考様式１（勤務表_シフト記号表）'!$C$6:$L$47,10,FALSE))</f>
        <v/>
      </c>
      <c r="AA198" s="235" t="str">
        <f>IF(AA197="","",VLOOKUP(AA197,'参考様式１（勤務表_シフト記号表）'!$C$6:$L$47,10,FALSE))</f>
        <v/>
      </c>
      <c r="AB198" s="235" t="str">
        <f>IF(AB197="","",VLOOKUP(AB197,'参考様式１（勤務表_シフト記号表）'!$C$6:$L$47,10,FALSE))</f>
        <v/>
      </c>
      <c r="AC198" s="236" t="str">
        <f>IF(AC197="","",VLOOKUP(AC197,'参考様式１（勤務表_シフト記号表）'!$C$6:$L$47,10,FALSE))</f>
        <v/>
      </c>
      <c r="AD198" s="234" t="str">
        <f>IF(AD197="","",VLOOKUP(AD197,'参考様式１（勤務表_シフト記号表）'!$C$6:$L$47,10,FALSE))</f>
        <v/>
      </c>
      <c r="AE198" s="235" t="str">
        <f>IF(AE197="","",VLOOKUP(AE197,'参考様式１（勤務表_シフト記号表）'!$C$6:$L$47,10,FALSE))</f>
        <v/>
      </c>
      <c r="AF198" s="235" t="str">
        <f>IF(AF197="","",VLOOKUP(AF197,'参考様式１（勤務表_シフト記号表）'!$C$6:$L$47,10,FALSE))</f>
        <v/>
      </c>
      <c r="AG198" s="235" t="str">
        <f>IF(AG197="","",VLOOKUP(AG197,'参考様式１（勤務表_シフト記号表）'!$C$6:$L$47,10,FALSE))</f>
        <v/>
      </c>
      <c r="AH198" s="235" t="str">
        <f>IF(AH197="","",VLOOKUP(AH197,'参考様式１（勤務表_シフト記号表）'!$C$6:$L$47,10,FALSE))</f>
        <v/>
      </c>
      <c r="AI198" s="235" t="str">
        <f>IF(AI197="","",VLOOKUP(AI197,'参考様式１（勤務表_シフト記号表）'!$C$6:$L$47,10,FALSE))</f>
        <v/>
      </c>
      <c r="AJ198" s="236" t="str">
        <f>IF(AJ197="","",VLOOKUP(AJ197,'参考様式１（勤務表_シフト記号表）'!$C$6:$L$47,10,FALSE))</f>
        <v/>
      </c>
      <c r="AK198" s="234" t="str">
        <f>IF(AK197="","",VLOOKUP(AK197,'参考様式１（勤務表_シフト記号表）'!$C$6:$L$47,10,FALSE))</f>
        <v/>
      </c>
      <c r="AL198" s="235" t="str">
        <f>IF(AL197="","",VLOOKUP(AL197,'参考様式１（勤務表_シフト記号表）'!$C$6:$L$47,10,FALSE))</f>
        <v/>
      </c>
      <c r="AM198" s="235" t="str">
        <f>IF(AM197="","",VLOOKUP(AM197,'参考様式１（勤務表_シフト記号表）'!$C$6:$L$47,10,FALSE))</f>
        <v/>
      </c>
      <c r="AN198" s="235" t="str">
        <f>IF(AN197="","",VLOOKUP(AN197,'参考様式１（勤務表_シフト記号表）'!$C$6:$L$47,10,FALSE))</f>
        <v/>
      </c>
      <c r="AO198" s="235" t="str">
        <f>IF(AO197="","",VLOOKUP(AO197,'参考様式１（勤務表_シフト記号表）'!$C$6:$L$47,10,FALSE))</f>
        <v/>
      </c>
      <c r="AP198" s="235" t="str">
        <f>IF(AP197="","",VLOOKUP(AP197,'参考様式１（勤務表_シフト記号表）'!$C$6:$L$47,10,FALSE))</f>
        <v/>
      </c>
      <c r="AQ198" s="236" t="str">
        <f>IF(AQ197="","",VLOOKUP(AQ197,'参考様式１（勤務表_シフト記号表）'!$C$6:$L$47,10,FALSE))</f>
        <v/>
      </c>
      <c r="AR198" s="234" t="str">
        <f>IF(AR197="","",VLOOKUP(AR197,'参考様式１（勤務表_シフト記号表）'!$C$6:$L$47,10,FALSE))</f>
        <v/>
      </c>
      <c r="AS198" s="235" t="str">
        <f>IF(AS197="","",VLOOKUP(AS197,'参考様式１（勤務表_シフト記号表）'!$C$6:$L$47,10,FALSE))</f>
        <v/>
      </c>
      <c r="AT198" s="235" t="str">
        <f>IF(AT197="","",VLOOKUP(AT197,'参考様式１（勤務表_シフト記号表）'!$C$6:$L$47,10,FALSE))</f>
        <v/>
      </c>
      <c r="AU198" s="235" t="str">
        <f>IF(AU197="","",VLOOKUP(AU197,'参考様式１（勤務表_シフト記号表）'!$C$6:$L$47,10,FALSE))</f>
        <v/>
      </c>
      <c r="AV198" s="235" t="str">
        <f>IF(AV197="","",VLOOKUP(AV197,'参考様式１（勤務表_シフト記号表）'!$C$6:$L$47,10,FALSE))</f>
        <v/>
      </c>
      <c r="AW198" s="235" t="str">
        <f>IF(AW197="","",VLOOKUP(AW197,'参考様式１（勤務表_シフト記号表）'!$C$6:$L$47,10,FALSE))</f>
        <v/>
      </c>
      <c r="AX198" s="236" t="str">
        <f>IF(AX197="","",VLOOKUP(AX197,'参考様式１（勤務表_シフト記号表）'!$C$6:$L$47,10,FALSE))</f>
        <v/>
      </c>
      <c r="AY198" s="234" t="str">
        <f>IF(AY197="","",VLOOKUP(AY197,'参考様式１（勤務表_シフト記号表）'!$C$6:$L$47,10,FALSE))</f>
        <v/>
      </c>
      <c r="AZ198" s="235" t="str">
        <f>IF(AZ197="","",VLOOKUP(AZ197,'参考様式１（勤務表_シフト記号表）'!$C$6:$L$47,10,FALSE))</f>
        <v/>
      </c>
      <c r="BA198" s="235" t="str">
        <f>IF(BA197="","",VLOOKUP(BA197,'参考様式１（勤務表_シフト記号表）'!$C$6:$L$47,10,FALSE))</f>
        <v/>
      </c>
      <c r="BB198" s="1069">
        <f>IF($BE$3="４週",SUM(W198:AX198),IF($BE$3="暦月",SUM(W198:BA198),""))</f>
        <v>0</v>
      </c>
      <c r="BC198" s="1070"/>
      <c r="BD198" s="1071">
        <f>IF($BE$3="４週",BB198/4,IF($BE$3="暦月",(BB198/($BE$8/7)),""))</f>
        <v>0</v>
      </c>
      <c r="BE198" s="1070"/>
      <c r="BF198" s="1066"/>
      <c r="BG198" s="1067"/>
      <c r="BH198" s="1067"/>
      <c r="BI198" s="1067"/>
      <c r="BJ198" s="1068"/>
    </row>
    <row r="199" spans="2:62" ht="20.25" customHeight="1" x14ac:dyDescent="0.45">
      <c r="B199" s="982">
        <f>B197+1</f>
        <v>92</v>
      </c>
      <c r="C199" s="1043"/>
      <c r="D199" s="973"/>
      <c r="E199" s="229"/>
      <c r="F199" s="230"/>
      <c r="G199" s="229"/>
      <c r="H199" s="230"/>
      <c r="I199" s="1044"/>
      <c r="J199" s="1045"/>
      <c r="K199" s="971"/>
      <c r="L199" s="972"/>
      <c r="M199" s="972"/>
      <c r="N199" s="973"/>
      <c r="O199" s="977"/>
      <c r="P199" s="978"/>
      <c r="Q199" s="978"/>
      <c r="R199" s="978"/>
      <c r="S199" s="979"/>
      <c r="T199" s="249" t="s">
        <v>447</v>
      </c>
      <c r="V199" s="250"/>
      <c r="W199" s="242"/>
      <c r="X199" s="243"/>
      <c r="Y199" s="243"/>
      <c r="Z199" s="243"/>
      <c r="AA199" s="243"/>
      <c r="AB199" s="243"/>
      <c r="AC199" s="244"/>
      <c r="AD199" s="242"/>
      <c r="AE199" s="243"/>
      <c r="AF199" s="243"/>
      <c r="AG199" s="243"/>
      <c r="AH199" s="243"/>
      <c r="AI199" s="243"/>
      <c r="AJ199" s="244"/>
      <c r="AK199" s="242"/>
      <c r="AL199" s="243"/>
      <c r="AM199" s="243"/>
      <c r="AN199" s="243"/>
      <c r="AO199" s="243"/>
      <c r="AP199" s="243"/>
      <c r="AQ199" s="244"/>
      <c r="AR199" s="242"/>
      <c r="AS199" s="243"/>
      <c r="AT199" s="243"/>
      <c r="AU199" s="243"/>
      <c r="AV199" s="243"/>
      <c r="AW199" s="243"/>
      <c r="AX199" s="244"/>
      <c r="AY199" s="242"/>
      <c r="AZ199" s="243"/>
      <c r="BA199" s="245"/>
      <c r="BB199" s="980"/>
      <c r="BC199" s="981"/>
      <c r="BD199" s="1032"/>
      <c r="BE199" s="1033"/>
      <c r="BF199" s="1034"/>
      <c r="BG199" s="1035"/>
      <c r="BH199" s="1035"/>
      <c r="BI199" s="1035"/>
      <c r="BJ199" s="1036"/>
    </row>
    <row r="200" spans="2:62" ht="20.25" customHeight="1" x14ac:dyDescent="0.45">
      <c r="B200" s="983"/>
      <c r="C200" s="1072"/>
      <c r="D200" s="1073"/>
      <c r="E200" s="251"/>
      <c r="F200" s="252">
        <f>C199</f>
        <v>0</v>
      </c>
      <c r="G200" s="251"/>
      <c r="H200" s="252">
        <f>I199</f>
        <v>0</v>
      </c>
      <c r="I200" s="1074"/>
      <c r="J200" s="1075"/>
      <c r="K200" s="1076"/>
      <c r="L200" s="1077"/>
      <c r="M200" s="1077"/>
      <c r="N200" s="1073"/>
      <c r="O200" s="977"/>
      <c r="P200" s="978"/>
      <c r="Q200" s="978"/>
      <c r="R200" s="978"/>
      <c r="S200" s="979"/>
      <c r="T200" s="246" t="s">
        <v>448</v>
      </c>
      <c r="U200" s="247"/>
      <c r="V200" s="248"/>
      <c r="W200" s="234" t="str">
        <f>IF(W199="","",VLOOKUP(W199,'参考様式１（勤務表_シフト記号表）'!$C$6:$L$47,10,FALSE))</f>
        <v/>
      </c>
      <c r="X200" s="235" t="str">
        <f>IF(X199="","",VLOOKUP(X199,'参考様式１（勤務表_シフト記号表）'!$C$6:$L$47,10,FALSE))</f>
        <v/>
      </c>
      <c r="Y200" s="235" t="str">
        <f>IF(Y199="","",VLOOKUP(Y199,'参考様式１（勤務表_シフト記号表）'!$C$6:$L$47,10,FALSE))</f>
        <v/>
      </c>
      <c r="Z200" s="235" t="str">
        <f>IF(Z199="","",VLOOKUP(Z199,'参考様式１（勤務表_シフト記号表）'!$C$6:$L$47,10,FALSE))</f>
        <v/>
      </c>
      <c r="AA200" s="235" t="str">
        <f>IF(AA199="","",VLOOKUP(AA199,'参考様式１（勤務表_シフト記号表）'!$C$6:$L$47,10,FALSE))</f>
        <v/>
      </c>
      <c r="AB200" s="235" t="str">
        <f>IF(AB199="","",VLOOKUP(AB199,'参考様式１（勤務表_シフト記号表）'!$C$6:$L$47,10,FALSE))</f>
        <v/>
      </c>
      <c r="AC200" s="236" t="str">
        <f>IF(AC199="","",VLOOKUP(AC199,'参考様式１（勤務表_シフト記号表）'!$C$6:$L$47,10,FALSE))</f>
        <v/>
      </c>
      <c r="AD200" s="234" t="str">
        <f>IF(AD199="","",VLOOKUP(AD199,'参考様式１（勤務表_シフト記号表）'!$C$6:$L$47,10,FALSE))</f>
        <v/>
      </c>
      <c r="AE200" s="235" t="str">
        <f>IF(AE199="","",VLOOKUP(AE199,'参考様式１（勤務表_シフト記号表）'!$C$6:$L$47,10,FALSE))</f>
        <v/>
      </c>
      <c r="AF200" s="235" t="str">
        <f>IF(AF199="","",VLOOKUP(AF199,'参考様式１（勤務表_シフト記号表）'!$C$6:$L$47,10,FALSE))</f>
        <v/>
      </c>
      <c r="AG200" s="235" t="str">
        <f>IF(AG199="","",VLOOKUP(AG199,'参考様式１（勤務表_シフト記号表）'!$C$6:$L$47,10,FALSE))</f>
        <v/>
      </c>
      <c r="AH200" s="235" t="str">
        <f>IF(AH199="","",VLOOKUP(AH199,'参考様式１（勤務表_シフト記号表）'!$C$6:$L$47,10,FALSE))</f>
        <v/>
      </c>
      <c r="AI200" s="235" t="str">
        <f>IF(AI199="","",VLOOKUP(AI199,'参考様式１（勤務表_シフト記号表）'!$C$6:$L$47,10,FALSE))</f>
        <v/>
      </c>
      <c r="AJ200" s="236" t="str">
        <f>IF(AJ199="","",VLOOKUP(AJ199,'参考様式１（勤務表_シフト記号表）'!$C$6:$L$47,10,FALSE))</f>
        <v/>
      </c>
      <c r="AK200" s="234" t="str">
        <f>IF(AK199="","",VLOOKUP(AK199,'参考様式１（勤務表_シフト記号表）'!$C$6:$L$47,10,FALSE))</f>
        <v/>
      </c>
      <c r="AL200" s="235" t="str">
        <f>IF(AL199="","",VLOOKUP(AL199,'参考様式１（勤務表_シフト記号表）'!$C$6:$L$47,10,FALSE))</f>
        <v/>
      </c>
      <c r="AM200" s="235" t="str">
        <f>IF(AM199="","",VLOOKUP(AM199,'参考様式１（勤務表_シフト記号表）'!$C$6:$L$47,10,FALSE))</f>
        <v/>
      </c>
      <c r="AN200" s="235" t="str">
        <f>IF(AN199="","",VLOOKUP(AN199,'参考様式１（勤務表_シフト記号表）'!$C$6:$L$47,10,FALSE))</f>
        <v/>
      </c>
      <c r="AO200" s="235" t="str">
        <f>IF(AO199="","",VLOOKUP(AO199,'参考様式１（勤務表_シフト記号表）'!$C$6:$L$47,10,FALSE))</f>
        <v/>
      </c>
      <c r="AP200" s="235" t="str">
        <f>IF(AP199="","",VLOOKUP(AP199,'参考様式１（勤務表_シフト記号表）'!$C$6:$L$47,10,FALSE))</f>
        <v/>
      </c>
      <c r="AQ200" s="236" t="str">
        <f>IF(AQ199="","",VLOOKUP(AQ199,'参考様式１（勤務表_シフト記号表）'!$C$6:$L$47,10,FALSE))</f>
        <v/>
      </c>
      <c r="AR200" s="234" t="str">
        <f>IF(AR199="","",VLOOKUP(AR199,'参考様式１（勤務表_シフト記号表）'!$C$6:$L$47,10,FALSE))</f>
        <v/>
      </c>
      <c r="AS200" s="235" t="str">
        <f>IF(AS199="","",VLOOKUP(AS199,'参考様式１（勤務表_シフト記号表）'!$C$6:$L$47,10,FALSE))</f>
        <v/>
      </c>
      <c r="AT200" s="235" t="str">
        <f>IF(AT199="","",VLOOKUP(AT199,'参考様式１（勤務表_シフト記号表）'!$C$6:$L$47,10,FALSE))</f>
        <v/>
      </c>
      <c r="AU200" s="235" t="str">
        <f>IF(AU199="","",VLOOKUP(AU199,'参考様式１（勤務表_シフト記号表）'!$C$6:$L$47,10,FALSE))</f>
        <v/>
      </c>
      <c r="AV200" s="235" t="str">
        <f>IF(AV199="","",VLOOKUP(AV199,'参考様式１（勤務表_シフト記号表）'!$C$6:$L$47,10,FALSE))</f>
        <v/>
      </c>
      <c r="AW200" s="235" t="str">
        <f>IF(AW199="","",VLOOKUP(AW199,'参考様式１（勤務表_シフト記号表）'!$C$6:$L$47,10,FALSE))</f>
        <v/>
      </c>
      <c r="AX200" s="236" t="str">
        <f>IF(AX199="","",VLOOKUP(AX199,'参考様式１（勤務表_シフト記号表）'!$C$6:$L$47,10,FALSE))</f>
        <v/>
      </c>
      <c r="AY200" s="234" t="str">
        <f>IF(AY199="","",VLOOKUP(AY199,'参考様式１（勤務表_シフト記号表）'!$C$6:$L$47,10,FALSE))</f>
        <v/>
      </c>
      <c r="AZ200" s="235" t="str">
        <f>IF(AZ199="","",VLOOKUP(AZ199,'参考様式１（勤務表_シフト記号表）'!$C$6:$L$47,10,FALSE))</f>
        <v/>
      </c>
      <c r="BA200" s="235" t="str">
        <f>IF(BA199="","",VLOOKUP(BA199,'参考様式１（勤務表_シフト記号表）'!$C$6:$L$47,10,FALSE))</f>
        <v/>
      </c>
      <c r="BB200" s="1069">
        <f>IF($BE$3="４週",SUM(W200:AX200),IF($BE$3="暦月",SUM(W200:BA200),""))</f>
        <v>0</v>
      </c>
      <c r="BC200" s="1070"/>
      <c r="BD200" s="1071">
        <f>IF($BE$3="４週",BB200/4,IF($BE$3="暦月",(BB200/($BE$8/7)),""))</f>
        <v>0</v>
      </c>
      <c r="BE200" s="1070"/>
      <c r="BF200" s="1066"/>
      <c r="BG200" s="1067"/>
      <c r="BH200" s="1067"/>
      <c r="BI200" s="1067"/>
      <c r="BJ200" s="1068"/>
    </row>
    <row r="201" spans="2:62" ht="20.25" customHeight="1" x14ac:dyDescent="0.45">
      <c r="B201" s="982">
        <f>B199+1</f>
        <v>93</v>
      </c>
      <c r="C201" s="1043"/>
      <c r="D201" s="973"/>
      <c r="E201" s="229"/>
      <c r="F201" s="230"/>
      <c r="G201" s="229"/>
      <c r="H201" s="230"/>
      <c r="I201" s="1044"/>
      <c r="J201" s="1045"/>
      <c r="K201" s="971"/>
      <c r="L201" s="972"/>
      <c r="M201" s="972"/>
      <c r="N201" s="973"/>
      <c r="O201" s="977"/>
      <c r="P201" s="978"/>
      <c r="Q201" s="978"/>
      <c r="R201" s="978"/>
      <c r="S201" s="979"/>
      <c r="T201" s="249" t="s">
        <v>447</v>
      </c>
      <c r="V201" s="250"/>
      <c r="W201" s="242"/>
      <c r="X201" s="243"/>
      <c r="Y201" s="243"/>
      <c r="Z201" s="243"/>
      <c r="AA201" s="243"/>
      <c r="AB201" s="243"/>
      <c r="AC201" s="244"/>
      <c r="AD201" s="242"/>
      <c r="AE201" s="243"/>
      <c r="AF201" s="243"/>
      <c r="AG201" s="243"/>
      <c r="AH201" s="243"/>
      <c r="AI201" s="243"/>
      <c r="AJ201" s="244"/>
      <c r="AK201" s="242"/>
      <c r="AL201" s="243"/>
      <c r="AM201" s="243"/>
      <c r="AN201" s="243"/>
      <c r="AO201" s="243"/>
      <c r="AP201" s="243"/>
      <c r="AQ201" s="244"/>
      <c r="AR201" s="242"/>
      <c r="AS201" s="243"/>
      <c r="AT201" s="243"/>
      <c r="AU201" s="243"/>
      <c r="AV201" s="243"/>
      <c r="AW201" s="243"/>
      <c r="AX201" s="244"/>
      <c r="AY201" s="242"/>
      <c r="AZ201" s="243"/>
      <c r="BA201" s="245"/>
      <c r="BB201" s="980"/>
      <c r="BC201" s="981"/>
      <c r="BD201" s="1032"/>
      <c r="BE201" s="1033"/>
      <c r="BF201" s="1034"/>
      <c r="BG201" s="1035"/>
      <c r="BH201" s="1035"/>
      <c r="BI201" s="1035"/>
      <c r="BJ201" s="1036"/>
    </row>
    <row r="202" spans="2:62" ht="20.25" customHeight="1" x14ac:dyDescent="0.45">
      <c r="B202" s="983"/>
      <c r="C202" s="1072"/>
      <c r="D202" s="1073"/>
      <c r="E202" s="251"/>
      <c r="F202" s="252">
        <f>C201</f>
        <v>0</v>
      </c>
      <c r="G202" s="251"/>
      <c r="H202" s="252">
        <f>I201</f>
        <v>0</v>
      </c>
      <c r="I202" s="1074"/>
      <c r="J202" s="1075"/>
      <c r="K202" s="1076"/>
      <c r="L202" s="1077"/>
      <c r="M202" s="1077"/>
      <c r="N202" s="1073"/>
      <c r="O202" s="977"/>
      <c r="P202" s="978"/>
      <c r="Q202" s="978"/>
      <c r="R202" s="978"/>
      <c r="S202" s="979"/>
      <c r="T202" s="246" t="s">
        <v>448</v>
      </c>
      <c r="U202" s="247"/>
      <c r="V202" s="248"/>
      <c r="W202" s="234" t="str">
        <f>IF(W201="","",VLOOKUP(W201,'参考様式１（勤務表_シフト記号表）'!$C$6:$L$47,10,FALSE))</f>
        <v/>
      </c>
      <c r="X202" s="235" t="str">
        <f>IF(X201="","",VLOOKUP(X201,'参考様式１（勤務表_シフト記号表）'!$C$6:$L$47,10,FALSE))</f>
        <v/>
      </c>
      <c r="Y202" s="235" t="str">
        <f>IF(Y201="","",VLOOKUP(Y201,'参考様式１（勤務表_シフト記号表）'!$C$6:$L$47,10,FALSE))</f>
        <v/>
      </c>
      <c r="Z202" s="235" t="str">
        <f>IF(Z201="","",VLOOKUP(Z201,'参考様式１（勤務表_シフト記号表）'!$C$6:$L$47,10,FALSE))</f>
        <v/>
      </c>
      <c r="AA202" s="235" t="str">
        <f>IF(AA201="","",VLOOKUP(AA201,'参考様式１（勤務表_シフト記号表）'!$C$6:$L$47,10,FALSE))</f>
        <v/>
      </c>
      <c r="AB202" s="235" t="str">
        <f>IF(AB201="","",VLOOKUP(AB201,'参考様式１（勤務表_シフト記号表）'!$C$6:$L$47,10,FALSE))</f>
        <v/>
      </c>
      <c r="AC202" s="236" t="str">
        <f>IF(AC201="","",VLOOKUP(AC201,'参考様式１（勤務表_シフト記号表）'!$C$6:$L$47,10,FALSE))</f>
        <v/>
      </c>
      <c r="AD202" s="234" t="str">
        <f>IF(AD201="","",VLOOKUP(AD201,'参考様式１（勤務表_シフト記号表）'!$C$6:$L$47,10,FALSE))</f>
        <v/>
      </c>
      <c r="AE202" s="235" t="str">
        <f>IF(AE201="","",VLOOKUP(AE201,'参考様式１（勤務表_シフト記号表）'!$C$6:$L$47,10,FALSE))</f>
        <v/>
      </c>
      <c r="AF202" s="235" t="str">
        <f>IF(AF201="","",VLOOKUP(AF201,'参考様式１（勤務表_シフト記号表）'!$C$6:$L$47,10,FALSE))</f>
        <v/>
      </c>
      <c r="AG202" s="235" t="str">
        <f>IF(AG201="","",VLOOKUP(AG201,'参考様式１（勤務表_シフト記号表）'!$C$6:$L$47,10,FALSE))</f>
        <v/>
      </c>
      <c r="AH202" s="235" t="str">
        <f>IF(AH201="","",VLOOKUP(AH201,'参考様式１（勤務表_シフト記号表）'!$C$6:$L$47,10,FALSE))</f>
        <v/>
      </c>
      <c r="AI202" s="235" t="str">
        <f>IF(AI201="","",VLOOKUP(AI201,'参考様式１（勤務表_シフト記号表）'!$C$6:$L$47,10,FALSE))</f>
        <v/>
      </c>
      <c r="AJ202" s="236" t="str">
        <f>IF(AJ201="","",VLOOKUP(AJ201,'参考様式１（勤務表_シフト記号表）'!$C$6:$L$47,10,FALSE))</f>
        <v/>
      </c>
      <c r="AK202" s="234" t="str">
        <f>IF(AK201="","",VLOOKUP(AK201,'参考様式１（勤務表_シフト記号表）'!$C$6:$L$47,10,FALSE))</f>
        <v/>
      </c>
      <c r="AL202" s="235" t="str">
        <f>IF(AL201="","",VLOOKUP(AL201,'参考様式１（勤務表_シフト記号表）'!$C$6:$L$47,10,FALSE))</f>
        <v/>
      </c>
      <c r="AM202" s="235" t="str">
        <f>IF(AM201="","",VLOOKUP(AM201,'参考様式１（勤務表_シフト記号表）'!$C$6:$L$47,10,FALSE))</f>
        <v/>
      </c>
      <c r="AN202" s="235" t="str">
        <f>IF(AN201="","",VLOOKUP(AN201,'参考様式１（勤務表_シフト記号表）'!$C$6:$L$47,10,FALSE))</f>
        <v/>
      </c>
      <c r="AO202" s="235" t="str">
        <f>IF(AO201="","",VLOOKUP(AO201,'参考様式１（勤務表_シフト記号表）'!$C$6:$L$47,10,FALSE))</f>
        <v/>
      </c>
      <c r="AP202" s="235" t="str">
        <f>IF(AP201="","",VLOOKUP(AP201,'参考様式１（勤務表_シフト記号表）'!$C$6:$L$47,10,FALSE))</f>
        <v/>
      </c>
      <c r="AQ202" s="236" t="str">
        <f>IF(AQ201="","",VLOOKUP(AQ201,'参考様式１（勤務表_シフト記号表）'!$C$6:$L$47,10,FALSE))</f>
        <v/>
      </c>
      <c r="AR202" s="234" t="str">
        <f>IF(AR201="","",VLOOKUP(AR201,'参考様式１（勤務表_シフト記号表）'!$C$6:$L$47,10,FALSE))</f>
        <v/>
      </c>
      <c r="AS202" s="235" t="str">
        <f>IF(AS201="","",VLOOKUP(AS201,'参考様式１（勤務表_シフト記号表）'!$C$6:$L$47,10,FALSE))</f>
        <v/>
      </c>
      <c r="AT202" s="235" t="str">
        <f>IF(AT201="","",VLOOKUP(AT201,'参考様式１（勤務表_シフト記号表）'!$C$6:$L$47,10,FALSE))</f>
        <v/>
      </c>
      <c r="AU202" s="235" t="str">
        <f>IF(AU201="","",VLOOKUP(AU201,'参考様式１（勤務表_シフト記号表）'!$C$6:$L$47,10,FALSE))</f>
        <v/>
      </c>
      <c r="AV202" s="235" t="str">
        <f>IF(AV201="","",VLOOKUP(AV201,'参考様式１（勤務表_シフト記号表）'!$C$6:$L$47,10,FALSE))</f>
        <v/>
      </c>
      <c r="AW202" s="235" t="str">
        <f>IF(AW201="","",VLOOKUP(AW201,'参考様式１（勤務表_シフト記号表）'!$C$6:$L$47,10,FALSE))</f>
        <v/>
      </c>
      <c r="AX202" s="236" t="str">
        <f>IF(AX201="","",VLOOKUP(AX201,'参考様式１（勤務表_シフト記号表）'!$C$6:$L$47,10,FALSE))</f>
        <v/>
      </c>
      <c r="AY202" s="234" t="str">
        <f>IF(AY201="","",VLOOKUP(AY201,'参考様式１（勤務表_シフト記号表）'!$C$6:$L$47,10,FALSE))</f>
        <v/>
      </c>
      <c r="AZ202" s="235" t="str">
        <f>IF(AZ201="","",VLOOKUP(AZ201,'参考様式１（勤務表_シフト記号表）'!$C$6:$L$47,10,FALSE))</f>
        <v/>
      </c>
      <c r="BA202" s="235" t="str">
        <f>IF(BA201="","",VLOOKUP(BA201,'参考様式１（勤務表_シフト記号表）'!$C$6:$L$47,10,FALSE))</f>
        <v/>
      </c>
      <c r="BB202" s="1069">
        <f>IF($BE$3="４週",SUM(W202:AX202),IF($BE$3="暦月",SUM(W202:BA202),""))</f>
        <v>0</v>
      </c>
      <c r="BC202" s="1070"/>
      <c r="BD202" s="1071">
        <f>IF($BE$3="４週",BB202/4,IF($BE$3="暦月",(BB202/($BE$8/7)),""))</f>
        <v>0</v>
      </c>
      <c r="BE202" s="1070"/>
      <c r="BF202" s="1066"/>
      <c r="BG202" s="1067"/>
      <c r="BH202" s="1067"/>
      <c r="BI202" s="1067"/>
      <c r="BJ202" s="1068"/>
    </row>
    <row r="203" spans="2:62" ht="20.25" customHeight="1" x14ac:dyDescent="0.45">
      <c r="B203" s="982">
        <f>B201+1</f>
        <v>94</v>
      </c>
      <c r="C203" s="1043"/>
      <c r="D203" s="973"/>
      <c r="E203" s="229"/>
      <c r="F203" s="230"/>
      <c r="G203" s="229"/>
      <c r="H203" s="230"/>
      <c r="I203" s="1044"/>
      <c r="J203" s="1045"/>
      <c r="K203" s="971"/>
      <c r="L203" s="972"/>
      <c r="M203" s="972"/>
      <c r="N203" s="973"/>
      <c r="O203" s="977"/>
      <c r="P203" s="978"/>
      <c r="Q203" s="978"/>
      <c r="R203" s="978"/>
      <c r="S203" s="979"/>
      <c r="T203" s="249" t="s">
        <v>447</v>
      </c>
      <c r="V203" s="250"/>
      <c r="W203" s="242"/>
      <c r="X203" s="243"/>
      <c r="Y203" s="243"/>
      <c r="Z203" s="243"/>
      <c r="AA203" s="243"/>
      <c r="AB203" s="243"/>
      <c r="AC203" s="244"/>
      <c r="AD203" s="242"/>
      <c r="AE203" s="243"/>
      <c r="AF203" s="243"/>
      <c r="AG203" s="243"/>
      <c r="AH203" s="243"/>
      <c r="AI203" s="243"/>
      <c r="AJ203" s="244"/>
      <c r="AK203" s="242"/>
      <c r="AL203" s="243"/>
      <c r="AM203" s="243"/>
      <c r="AN203" s="243"/>
      <c r="AO203" s="243"/>
      <c r="AP203" s="243"/>
      <c r="AQ203" s="244"/>
      <c r="AR203" s="242"/>
      <c r="AS203" s="243"/>
      <c r="AT203" s="243"/>
      <c r="AU203" s="243"/>
      <c r="AV203" s="243"/>
      <c r="AW203" s="243"/>
      <c r="AX203" s="244"/>
      <c r="AY203" s="242"/>
      <c r="AZ203" s="243"/>
      <c r="BA203" s="245"/>
      <c r="BB203" s="980"/>
      <c r="BC203" s="981"/>
      <c r="BD203" s="1032"/>
      <c r="BE203" s="1033"/>
      <c r="BF203" s="1034"/>
      <c r="BG203" s="1035"/>
      <c r="BH203" s="1035"/>
      <c r="BI203" s="1035"/>
      <c r="BJ203" s="1036"/>
    </row>
    <row r="204" spans="2:62" ht="20.25" customHeight="1" x14ac:dyDescent="0.45">
      <c r="B204" s="983"/>
      <c r="C204" s="1072"/>
      <c r="D204" s="1073"/>
      <c r="E204" s="251"/>
      <c r="F204" s="252">
        <f>C203</f>
        <v>0</v>
      </c>
      <c r="G204" s="251"/>
      <c r="H204" s="252">
        <f>I203</f>
        <v>0</v>
      </c>
      <c r="I204" s="1074"/>
      <c r="J204" s="1075"/>
      <c r="K204" s="1076"/>
      <c r="L204" s="1077"/>
      <c r="M204" s="1077"/>
      <c r="N204" s="1073"/>
      <c r="O204" s="977"/>
      <c r="P204" s="978"/>
      <c r="Q204" s="978"/>
      <c r="R204" s="978"/>
      <c r="S204" s="979"/>
      <c r="T204" s="246" t="s">
        <v>448</v>
      </c>
      <c r="U204" s="247"/>
      <c r="V204" s="248"/>
      <c r="W204" s="234" t="str">
        <f>IF(W203="","",VLOOKUP(W203,'参考様式１（勤務表_シフト記号表）'!$C$6:$L$47,10,FALSE))</f>
        <v/>
      </c>
      <c r="X204" s="235" t="str">
        <f>IF(X203="","",VLOOKUP(X203,'参考様式１（勤務表_シフト記号表）'!$C$6:$L$47,10,FALSE))</f>
        <v/>
      </c>
      <c r="Y204" s="235" t="str">
        <f>IF(Y203="","",VLOOKUP(Y203,'参考様式１（勤務表_シフト記号表）'!$C$6:$L$47,10,FALSE))</f>
        <v/>
      </c>
      <c r="Z204" s="235" t="str">
        <f>IF(Z203="","",VLOOKUP(Z203,'参考様式１（勤務表_シフト記号表）'!$C$6:$L$47,10,FALSE))</f>
        <v/>
      </c>
      <c r="AA204" s="235" t="str">
        <f>IF(AA203="","",VLOOKUP(AA203,'参考様式１（勤務表_シフト記号表）'!$C$6:$L$47,10,FALSE))</f>
        <v/>
      </c>
      <c r="AB204" s="235" t="str">
        <f>IF(AB203="","",VLOOKUP(AB203,'参考様式１（勤務表_シフト記号表）'!$C$6:$L$47,10,FALSE))</f>
        <v/>
      </c>
      <c r="AC204" s="236" t="str">
        <f>IF(AC203="","",VLOOKUP(AC203,'参考様式１（勤務表_シフト記号表）'!$C$6:$L$47,10,FALSE))</f>
        <v/>
      </c>
      <c r="AD204" s="234" t="str">
        <f>IF(AD203="","",VLOOKUP(AD203,'参考様式１（勤務表_シフト記号表）'!$C$6:$L$47,10,FALSE))</f>
        <v/>
      </c>
      <c r="AE204" s="235" t="str">
        <f>IF(AE203="","",VLOOKUP(AE203,'参考様式１（勤務表_シフト記号表）'!$C$6:$L$47,10,FALSE))</f>
        <v/>
      </c>
      <c r="AF204" s="235" t="str">
        <f>IF(AF203="","",VLOOKUP(AF203,'参考様式１（勤務表_シフト記号表）'!$C$6:$L$47,10,FALSE))</f>
        <v/>
      </c>
      <c r="AG204" s="235" t="str">
        <f>IF(AG203="","",VLOOKUP(AG203,'参考様式１（勤務表_シフト記号表）'!$C$6:$L$47,10,FALSE))</f>
        <v/>
      </c>
      <c r="AH204" s="235" t="str">
        <f>IF(AH203="","",VLOOKUP(AH203,'参考様式１（勤務表_シフト記号表）'!$C$6:$L$47,10,FALSE))</f>
        <v/>
      </c>
      <c r="AI204" s="235" t="str">
        <f>IF(AI203="","",VLOOKUP(AI203,'参考様式１（勤務表_シフト記号表）'!$C$6:$L$47,10,FALSE))</f>
        <v/>
      </c>
      <c r="AJ204" s="236" t="str">
        <f>IF(AJ203="","",VLOOKUP(AJ203,'参考様式１（勤務表_シフト記号表）'!$C$6:$L$47,10,FALSE))</f>
        <v/>
      </c>
      <c r="AK204" s="234" t="str">
        <f>IF(AK203="","",VLOOKUP(AK203,'参考様式１（勤務表_シフト記号表）'!$C$6:$L$47,10,FALSE))</f>
        <v/>
      </c>
      <c r="AL204" s="235" t="str">
        <f>IF(AL203="","",VLOOKUP(AL203,'参考様式１（勤務表_シフト記号表）'!$C$6:$L$47,10,FALSE))</f>
        <v/>
      </c>
      <c r="AM204" s="235" t="str">
        <f>IF(AM203="","",VLOOKUP(AM203,'参考様式１（勤務表_シフト記号表）'!$C$6:$L$47,10,FALSE))</f>
        <v/>
      </c>
      <c r="AN204" s="235" t="str">
        <f>IF(AN203="","",VLOOKUP(AN203,'参考様式１（勤務表_シフト記号表）'!$C$6:$L$47,10,FALSE))</f>
        <v/>
      </c>
      <c r="AO204" s="235" t="str">
        <f>IF(AO203="","",VLOOKUP(AO203,'参考様式１（勤務表_シフト記号表）'!$C$6:$L$47,10,FALSE))</f>
        <v/>
      </c>
      <c r="AP204" s="235" t="str">
        <f>IF(AP203="","",VLOOKUP(AP203,'参考様式１（勤務表_シフト記号表）'!$C$6:$L$47,10,FALSE))</f>
        <v/>
      </c>
      <c r="AQ204" s="236" t="str">
        <f>IF(AQ203="","",VLOOKUP(AQ203,'参考様式１（勤務表_シフト記号表）'!$C$6:$L$47,10,FALSE))</f>
        <v/>
      </c>
      <c r="AR204" s="234" t="str">
        <f>IF(AR203="","",VLOOKUP(AR203,'参考様式１（勤務表_シフト記号表）'!$C$6:$L$47,10,FALSE))</f>
        <v/>
      </c>
      <c r="AS204" s="235" t="str">
        <f>IF(AS203="","",VLOOKUP(AS203,'参考様式１（勤務表_シフト記号表）'!$C$6:$L$47,10,FALSE))</f>
        <v/>
      </c>
      <c r="AT204" s="235" t="str">
        <f>IF(AT203="","",VLOOKUP(AT203,'参考様式１（勤務表_シフト記号表）'!$C$6:$L$47,10,FALSE))</f>
        <v/>
      </c>
      <c r="AU204" s="235" t="str">
        <f>IF(AU203="","",VLOOKUP(AU203,'参考様式１（勤務表_シフト記号表）'!$C$6:$L$47,10,FALSE))</f>
        <v/>
      </c>
      <c r="AV204" s="235" t="str">
        <f>IF(AV203="","",VLOOKUP(AV203,'参考様式１（勤務表_シフト記号表）'!$C$6:$L$47,10,FALSE))</f>
        <v/>
      </c>
      <c r="AW204" s="235" t="str">
        <f>IF(AW203="","",VLOOKUP(AW203,'参考様式１（勤務表_シフト記号表）'!$C$6:$L$47,10,FALSE))</f>
        <v/>
      </c>
      <c r="AX204" s="236" t="str">
        <f>IF(AX203="","",VLOOKUP(AX203,'参考様式１（勤務表_シフト記号表）'!$C$6:$L$47,10,FALSE))</f>
        <v/>
      </c>
      <c r="AY204" s="234" t="str">
        <f>IF(AY203="","",VLOOKUP(AY203,'参考様式１（勤務表_シフト記号表）'!$C$6:$L$47,10,FALSE))</f>
        <v/>
      </c>
      <c r="AZ204" s="235" t="str">
        <f>IF(AZ203="","",VLOOKUP(AZ203,'参考様式１（勤務表_シフト記号表）'!$C$6:$L$47,10,FALSE))</f>
        <v/>
      </c>
      <c r="BA204" s="235" t="str">
        <f>IF(BA203="","",VLOOKUP(BA203,'参考様式１（勤務表_シフト記号表）'!$C$6:$L$47,10,FALSE))</f>
        <v/>
      </c>
      <c r="BB204" s="1069">
        <f>IF($BE$3="４週",SUM(W204:AX204),IF($BE$3="暦月",SUM(W204:BA204),""))</f>
        <v>0</v>
      </c>
      <c r="BC204" s="1070"/>
      <c r="BD204" s="1071">
        <f>IF($BE$3="４週",BB204/4,IF($BE$3="暦月",(BB204/($BE$8/7)),""))</f>
        <v>0</v>
      </c>
      <c r="BE204" s="1070"/>
      <c r="BF204" s="1066"/>
      <c r="BG204" s="1067"/>
      <c r="BH204" s="1067"/>
      <c r="BI204" s="1067"/>
      <c r="BJ204" s="1068"/>
    </row>
    <row r="205" spans="2:62" ht="20.25" customHeight="1" x14ac:dyDescent="0.45">
      <c r="B205" s="982">
        <f>B203+1</f>
        <v>95</v>
      </c>
      <c r="C205" s="1043"/>
      <c r="D205" s="973"/>
      <c r="E205" s="229"/>
      <c r="F205" s="230"/>
      <c r="G205" s="229"/>
      <c r="H205" s="230"/>
      <c r="I205" s="1044"/>
      <c r="J205" s="1045"/>
      <c r="K205" s="971"/>
      <c r="L205" s="972"/>
      <c r="M205" s="972"/>
      <c r="N205" s="973"/>
      <c r="O205" s="977"/>
      <c r="P205" s="978"/>
      <c r="Q205" s="978"/>
      <c r="R205" s="978"/>
      <c r="S205" s="979"/>
      <c r="T205" s="249" t="s">
        <v>447</v>
      </c>
      <c r="V205" s="250"/>
      <c r="W205" s="242"/>
      <c r="X205" s="243"/>
      <c r="Y205" s="243"/>
      <c r="Z205" s="243"/>
      <c r="AA205" s="243"/>
      <c r="AB205" s="243"/>
      <c r="AC205" s="244"/>
      <c r="AD205" s="242"/>
      <c r="AE205" s="243"/>
      <c r="AF205" s="243"/>
      <c r="AG205" s="243"/>
      <c r="AH205" s="243"/>
      <c r="AI205" s="243"/>
      <c r="AJ205" s="244"/>
      <c r="AK205" s="242"/>
      <c r="AL205" s="243"/>
      <c r="AM205" s="243"/>
      <c r="AN205" s="243"/>
      <c r="AO205" s="243"/>
      <c r="AP205" s="243"/>
      <c r="AQ205" s="244"/>
      <c r="AR205" s="242"/>
      <c r="AS205" s="243"/>
      <c r="AT205" s="243"/>
      <c r="AU205" s="243"/>
      <c r="AV205" s="243"/>
      <c r="AW205" s="243"/>
      <c r="AX205" s="244"/>
      <c r="AY205" s="242"/>
      <c r="AZ205" s="243"/>
      <c r="BA205" s="245"/>
      <c r="BB205" s="980"/>
      <c r="BC205" s="981"/>
      <c r="BD205" s="1032"/>
      <c r="BE205" s="1033"/>
      <c r="BF205" s="1034"/>
      <c r="BG205" s="1035"/>
      <c r="BH205" s="1035"/>
      <c r="BI205" s="1035"/>
      <c r="BJ205" s="1036"/>
    </row>
    <row r="206" spans="2:62" ht="20.25" customHeight="1" x14ac:dyDescent="0.45">
      <c r="B206" s="983"/>
      <c r="C206" s="1072"/>
      <c r="D206" s="1073"/>
      <c r="E206" s="251"/>
      <c r="F206" s="252">
        <f>C205</f>
        <v>0</v>
      </c>
      <c r="G206" s="251"/>
      <c r="H206" s="252">
        <f>I205</f>
        <v>0</v>
      </c>
      <c r="I206" s="1074"/>
      <c r="J206" s="1075"/>
      <c r="K206" s="1076"/>
      <c r="L206" s="1077"/>
      <c r="M206" s="1077"/>
      <c r="N206" s="1073"/>
      <c r="O206" s="977"/>
      <c r="P206" s="978"/>
      <c r="Q206" s="978"/>
      <c r="R206" s="978"/>
      <c r="S206" s="979"/>
      <c r="T206" s="246" t="s">
        <v>448</v>
      </c>
      <c r="U206" s="247"/>
      <c r="V206" s="248"/>
      <c r="W206" s="234" t="str">
        <f>IF(W205="","",VLOOKUP(W205,'参考様式１（勤務表_シフト記号表）'!$C$6:$L$47,10,FALSE))</f>
        <v/>
      </c>
      <c r="X206" s="235" t="str">
        <f>IF(X205="","",VLOOKUP(X205,'参考様式１（勤務表_シフト記号表）'!$C$6:$L$47,10,FALSE))</f>
        <v/>
      </c>
      <c r="Y206" s="235" t="str">
        <f>IF(Y205="","",VLOOKUP(Y205,'参考様式１（勤務表_シフト記号表）'!$C$6:$L$47,10,FALSE))</f>
        <v/>
      </c>
      <c r="Z206" s="235" t="str">
        <f>IF(Z205="","",VLOOKUP(Z205,'参考様式１（勤務表_シフト記号表）'!$C$6:$L$47,10,FALSE))</f>
        <v/>
      </c>
      <c r="AA206" s="235" t="str">
        <f>IF(AA205="","",VLOOKUP(AA205,'参考様式１（勤務表_シフト記号表）'!$C$6:$L$47,10,FALSE))</f>
        <v/>
      </c>
      <c r="AB206" s="235" t="str">
        <f>IF(AB205="","",VLOOKUP(AB205,'参考様式１（勤務表_シフト記号表）'!$C$6:$L$47,10,FALSE))</f>
        <v/>
      </c>
      <c r="AC206" s="236" t="str">
        <f>IF(AC205="","",VLOOKUP(AC205,'参考様式１（勤務表_シフト記号表）'!$C$6:$L$47,10,FALSE))</f>
        <v/>
      </c>
      <c r="AD206" s="234" t="str">
        <f>IF(AD205="","",VLOOKUP(AD205,'参考様式１（勤務表_シフト記号表）'!$C$6:$L$47,10,FALSE))</f>
        <v/>
      </c>
      <c r="AE206" s="235" t="str">
        <f>IF(AE205="","",VLOOKUP(AE205,'参考様式１（勤務表_シフト記号表）'!$C$6:$L$47,10,FALSE))</f>
        <v/>
      </c>
      <c r="AF206" s="235" t="str">
        <f>IF(AF205="","",VLOOKUP(AF205,'参考様式１（勤務表_シフト記号表）'!$C$6:$L$47,10,FALSE))</f>
        <v/>
      </c>
      <c r="AG206" s="235" t="str">
        <f>IF(AG205="","",VLOOKUP(AG205,'参考様式１（勤務表_シフト記号表）'!$C$6:$L$47,10,FALSE))</f>
        <v/>
      </c>
      <c r="AH206" s="235" t="str">
        <f>IF(AH205="","",VLOOKUP(AH205,'参考様式１（勤務表_シフト記号表）'!$C$6:$L$47,10,FALSE))</f>
        <v/>
      </c>
      <c r="AI206" s="235" t="str">
        <f>IF(AI205="","",VLOOKUP(AI205,'参考様式１（勤務表_シフト記号表）'!$C$6:$L$47,10,FALSE))</f>
        <v/>
      </c>
      <c r="AJ206" s="236" t="str">
        <f>IF(AJ205="","",VLOOKUP(AJ205,'参考様式１（勤務表_シフト記号表）'!$C$6:$L$47,10,FALSE))</f>
        <v/>
      </c>
      <c r="AK206" s="234" t="str">
        <f>IF(AK205="","",VLOOKUP(AK205,'参考様式１（勤務表_シフト記号表）'!$C$6:$L$47,10,FALSE))</f>
        <v/>
      </c>
      <c r="AL206" s="235" t="str">
        <f>IF(AL205="","",VLOOKUP(AL205,'参考様式１（勤務表_シフト記号表）'!$C$6:$L$47,10,FALSE))</f>
        <v/>
      </c>
      <c r="AM206" s="235" t="str">
        <f>IF(AM205="","",VLOOKUP(AM205,'参考様式１（勤務表_シフト記号表）'!$C$6:$L$47,10,FALSE))</f>
        <v/>
      </c>
      <c r="AN206" s="235" t="str">
        <f>IF(AN205="","",VLOOKUP(AN205,'参考様式１（勤務表_シフト記号表）'!$C$6:$L$47,10,FALSE))</f>
        <v/>
      </c>
      <c r="AO206" s="235" t="str">
        <f>IF(AO205="","",VLOOKUP(AO205,'参考様式１（勤務表_シフト記号表）'!$C$6:$L$47,10,FALSE))</f>
        <v/>
      </c>
      <c r="AP206" s="235" t="str">
        <f>IF(AP205="","",VLOOKUP(AP205,'参考様式１（勤務表_シフト記号表）'!$C$6:$L$47,10,FALSE))</f>
        <v/>
      </c>
      <c r="AQ206" s="236" t="str">
        <f>IF(AQ205="","",VLOOKUP(AQ205,'参考様式１（勤務表_シフト記号表）'!$C$6:$L$47,10,FALSE))</f>
        <v/>
      </c>
      <c r="AR206" s="234" t="str">
        <f>IF(AR205="","",VLOOKUP(AR205,'参考様式１（勤務表_シフト記号表）'!$C$6:$L$47,10,FALSE))</f>
        <v/>
      </c>
      <c r="AS206" s="235" t="str">
        <f>IF(AS205="","",VLOOKUP(AS205,'参考様式１（勤務表_シフト記号表）'!$C$6:$L$47,10,FALSE))</f>
        <v/>
      </c>
      <c r="AT206" s="235" t="str">
        <f>IF(AT205="","",VLOOKUP(AT205,'参考様式１（勤務表_シフト記号表）'!$C$6:$L$47,10,FALSE))</f>
        <v/>
      </c>
      <c r="AU206" s="235" t="str">
        <f>IF(AU205="","",VLOOKUP(AU205,'参考様式１（勤務表_シフト記号表）'!$C$6:$L$47,10,FALSE))</f>
        <v/>
      </c>
      <c r="AV206" s="235" t="str">
        <f>IF(AV205="","",VLOOKUP(AV205,'参考様式１（勤務表_シフト記号表）'!$C$6:$L$47,10,FALSE))</f>
        <v/>
      </c>
      <c r="AW206" s="235" t="str">
        <f>IF(AW205="","",VLOOKUP(AW205,'参考様式１（勤務表_シフト記号表）'!$C$6:$L$47,10,FALSE))</f>
        <v/>
      </c>
      <c r="AX206" s="236" t="str">
        <f>IF(AX205="","",VLOOKUP(AX205,'参考様式１（勤務表_シフト記号表）'!$C$6:$L$47,10,FALSE))</f>
        <v/>
      </c>
      <c r="AY206" s="234" t="str">
        <f>IF(AY205="","",VLOOKUP(AY205,'参考様式１（勤務表_シフト記号表）'!$C$6:$L$47,10,FALSE))</f>
        <v/>
      </c>
      <c r="AZ206" s="235" t="str">
        <f>IF(AZ205="","",VLOOKUP(AZ205,'参考様式１（勤務表_シフト記号表）'!$C$6:$L$47,10,FALSE))</f>
        <v/>
      </c>
      <c r="BA206" s="235" t="str">
        <f>IF(BA205="","",VLOOKUP(BA205,'参考様式１（勤務表_シフト記号表）'!$C$6:$L$47,10,FALSE))</f>
        <v/>
      </c>
      <c r="BB206" s="1069">
        <f>IF($BE$3="４週",SUM(W206:AX206),IF($BE$3="暦月",SUM(W206:BA206),""))</f>
        <v>0</v>
      </c>
      <c r="BC206" s="1070"/>
      <c r="BD206" s="1071">
        <f>IF($BE$3="４週",BB206/4,IF($BE$3="暦月",(BB206/($BE$8/7)),""))</f>
        <v>0</v>
      </c>
      <c r="BE206" s="1070"/>
      <c r="BF206" s="1066"/>
      <c r="BG206" s="1067"/>
      <c r="BH206" s="1067"/>
      <c r="BI206" s="1067"/>
      <c r="BJ206" s="1068"/>
    </row>
    <row r="207" spans="2:62" ht="20.25" customHeight="1" x14ac:dyDescent="0.45">
      <c r="B207" s="982">
        <f>B205+1</f>
        <v>96</v>
      </c>
      <c r="C207" s="1043"/>
      <c r="D207" s="973"/>
      <c r="E207" s="229"/>
      <c r="F207" s="230"/>
      <c r="G207" s="229"/>
      <c r="H207" s="230"/>
      <c r="I207" s="1044"/>
      <c r="J207" s="1045"/>
      <c r="K207" s="971"/>
      <c r="L207" s="972"/>
      <c r="M207" s="972"/>
      <c r="N207" s="973"/>
      <c r="O207" s="977"/>
      <c r="P207" s="978"/>
      <c r="Q207" s="978"/>
      <c r="R207" s="978"/>
      <c r="S207" s="979"/>
      <c r="T207" s="249" t="s">
        <v>447</v>
      </c>
      <c r="V207" s="250"/>
      <c r="W207" s="242"/>
      <c r="X207" s="243"/>
      <c r="Y207" s="243"/>
      <c r="Z207" s="243"/>
      <c r="AA207" s="243"/>
      <c r="AB207" s="243"/>
      <c r="AC207" s="244"/>
      <c r="AD207" s="242"/>
      <c r="AE207" s="243"/>
      <c r="AF207" s="243"/>
      <c r="AG207" s="243"/>
      <c r="AH207" s="243"/>
      <c r="AI207" s="243"/>
      <c r="AJ207" s="244"/>
      <c r="AK207" s="242"/>
      <c r="AL207" s="243"/>
      <c r="AM207" s="243"/>
      <c r="AN207" s="243"/>
      <c r="AO207" s="243"/>
      <c r="AP207" s="243"/>
      <c r="AQ207" s="244"/>
      <c r="AR207" s="242"/>
      <c r="AS207" s="243"/>
      <c r="AT207" s="243"/>
      <c r="AU207" s="243"/>
      <c r="AV207" s="243"/>
      <c r="AW207" s="243"/>
      <c r="AX207" s="244"/>
      <c r="AY207" s="242"/>
      <c r="AZ207" s="243"/>
      <c r="BA207" s="245"/>
      <c r="BB207" s="980"/>
      <c r="BC207" s="981"/>
      <c r="BD207" s="1032"/>
      <c r="BE207" s="1033"/>
      <c r="BF207" s="1034"/>
      <c r="BG207" s="1035"/>
      <c r="BH207" s="1035"/>
      <c r="BI207" s="1035"/>
      <c r="BJ207" s="1036"/>
    </row>
    <row r="208" spans="2:62" ht="20.25" customHeight="1" x14ac:dyDescent="0.45">
      <c r="B208" s="983"/>
      <c r="C208" s="1072"/>
      <c r="D208" s="1073"/>
      <c r="E208" s="251"/>
      <c r="F208" s="252">
        <f>C207</f>
        <v>0</v>
      </c>
      <c r="G208" s="251"/>
      <c r="H208" s="252">
        <f>I207</f>
        <v>0</v>
      </c>
      <c r="I208" s="1074"/>
      <c r="J208" s="1075"/>
      <c r="K208" s="1076"/>
      <c r="L208" s="1077"/>
      <c r="M208" s="1077"/>
      <c r="N208" s="1073"/>
      <c r="O208" s="977"/>
      <c r="P208" s="978"/>
      <c r="Q208" s="978"/>
      <c r="R208" s="978"/>
      <c r="S208" s="979"/>
      <c r="T208" s="246" t="s">
        <v>448</v>
      </c>
      <c r="U208" s="247"/>
      <c r="V208" s="248"/>
      <c r="W208" s="234" t="str">
        <f>IF(W207="","",VLOOKUP(W207,'参考様式１（勤務表_シフト記号表）'!$C$6:$L$47,10,FALSE))</f>
        <v/>
      </c>
      <c r="X208" s="235" t="str">
        <f>IF(X207="","",VLOOKUP(X207,'参考様式１（勤務表_シフト記号表）'!$C$6:$L$47,10,FALSE))</f>
        <v/>
      </c>
      <c r="Y208" s="235" t="str">
        <f>IF(Y207="","",VLOOKUP(Y207,'参考様式１（勤務表_シフト記号表）'!$C$6:$L$47,10,FALSE))</f>
        <v/>
      </c>
      <c r="Z208" s="235" t="str">
        <f>IF(Z207="","",VLOOKUP(Z207,'参考様式１（勤務表_シフト記号表）'!$C$6:$L$47,10,FALSE))</f>
        <v/>
      </c>
      <c r="AA208" s="235" t="str">
        <f>IF(AA207="","",VLOOKUP(AA207,'参考様式１（勤務表_シフト記号表）'!$C$6:$L$47,10,FALSE))</f>
        <v/>
      </c>
      <c r="AB208" s="235" t="str">
        <f>IF(AB207="","",VLOOKUP(AB207,'参考様式１（勤務表_シフト記号表）'!$C$6:$L$47,10,FALSE))</f>
        <v/>
      </c>
      <c r="AC208" s="236" t="str">
        <f>IF(AC207="","",VLOOKUP(AC207,'参考様式１（勤務表_シフト記号表）'!$C$6:$L$47,10,FALSE))</f>
        <v/>
      </c>
      <c r="AD208" s="234" t="str">
        <f>IF(AD207="","",VLOOKUP(AD207,'参考様式１（勤務表_シフト記号表）'!$C$6:$L$47,10,FALSE))</f>
        <v/>
      </c>
      <c r="AE208" s="235" t="str">
        <f>IF(AE207="","",VLOOKUP(AE207,'参考様式１（勤務表_シフト記号表）'!$C$6:$L$47,10,FALSE))</f>
        <v/>
      </c>
      <c r="AF208" s="235" t="str">
        <f>IF(AF207="","",VLOOKUP(AF207,'参考様式１（勤務表_シフト記号表）'!$C$6:$L$47,10,FALSE))</f>
        <v/>
      </c>
      <c r="AG208" s="235" t="str">
        <f>IF(AG207="","",VLOOKUP(AG207,'参考様式１（勤務表_シフト記号表）'!$C$6:$L$47,10,FALSE))</f>
        <v/>
      </c>
      <c r="AH208" s="235" t="str">
        <f>IF(AH207="","",VLOOKUP(AH207,'参考様式１（勤務表_シフト記号表）'!$C$6:$L$47,10,FALSE))</f>
        <v/>
      </c>
      <c r="AI208" s="235" t="str">
        <f>IF(AI207="","",VLOOKUP(AI207,'参考様式１（勤務表_シフト記号表）'!$C$6:$L$47,10,FALSE))</f>
        <v/>
      </c>
      <c r="AJ208" s="236" t="str">
        <f>IF(AJ207="","",VLOOKUP(AJ207,'参考様式１（勤務表_シフト記号表）'!$C$6:$L$47,10,FALSE))</f>
        <v/>
      </c>
      <c r="AK208" s="234" t="str">
        <f>IF(AK207="","",VLOOKUP(AK207,'参考様式１（勤務表_シフト記号表）'!$C$6:$L$47,10,FALSE))</f>
        <v/>
      </c>
      <c r="AL208" s="235" t="str">
        <f>IF(AL207="","",VLOOKUP(AL207,'参考様式１（勤務表_シフト記号表）'!$C$6:$L$47,10,FALSE))</f>
        <v/>
      </c>
      <c r="AM208" s="235" t="str">
        <f>IF(AM207="","",VLOOKUP(AM207,'参考様式１（勤務表_シフト記号表）'!$C$6:$L$47,10,FALSE))</f>
        <v/>
      </c>
      <c r="AN208" s="235" t="str">
        <f>IF(AN207="","",VLOOKUP(AN207,'参考様式１（勤務表_シフト記号表）'!$C$6:$L$47,10,FALSE))</f>
        <v/>
      </c>
      <c r="AO208" s="235" t="str">
        <f>IF(AO207="","",VLOOKUP(AO207,'参考様式１（勤務表_シフト記号表）'!$C$6:$L$47,10,FALSE))</f>
        <v/>
      </c>
      <c r="AP208" s="235" t="str">
        <f>IF(AP207="","",VLOOKUP(AP207,'参考様式１（勤務表_シフト記号表）'!$C$6:$L$47,10,FALSE))</f>
        <v/>
      </c>
      <c r="AQ208" s="236" t="str">
        <f>IF(AQ207="","",VLOOKUP(AQ207,'参考様式１（勤務表_シフト記号表）'!$C$6:$L$47,10,FALSE))</f>
        <v/>
      </c>
      <c r="AR208" s="234" t="str">
        <f>IF(AR207="","",VLOOKUP(AR207,'参考様式１（勤務表_シフト記号表）'!$C$6:$L$47,10,FALSE))</f>
        <v/>
      </c>
      <c r="AS208" s="235" t="str">
        <f>IF(AS207="","",VLOOKUP(AS207,'参考様式１（勤務表_シフト記号表）'!$C$6:$L$47,10,FALSE))</f>
        <v/>
      </c>
      <c r="AT208" s="235" t="str">
        <f>IF(AT207="","",VLOOKUP(AT207,'参考様式１（勤務表_シフト記号表）'!$C$6:$L$47,10,FALSE))</f>
        <v/>
      </c>
      <c r="AU208" s="235" t="str">
        <f>IF(AU207="","",VLOOKUP(AU207,'参考様式１（勤務表_シフト記号表）'!$C$6:$L$47,10,FALSE))</f>
        <v/>
      </c>
      <c r="AV208" s="235" t="str">
        <f>IF(AV207="","",VLOOKUP(AV207,'参考様式１（勤務表_シフト記号表）'!$C$6:$L$47,10,FALSE))</f>
        <v/>
      </c>
      <c r="AW208" s="235" t="str">
        <f>IF(AW207="","",VLOOKUP(AW207,'参考様式１（勤務表_シフト記号表）'!$C$6:$L$47,10,FALSE))</f>
        <v/>
      </c>
      <c r="AX208" s="236" t="str">
        <f>IF(AX207="","",VLOOKUP(AX207,'参考様式１（勤務表_シフト記号表）'!$C$6:$L$47,10,FALSE))</f>
        <v/>
      </c>
      <c r="AY208" s="234" t="str">
        <f>IF(AY207="","",VLOOKUP(AY207,'参考様式１（勤務表_シフト記号表）'!$C$6:$L$47,10,FALSE))</f>
        <v/>
      </c>
      <c r="AZ208" s="235" t="str">
        <f>IF(AZ207="","",VLOOKUP(AZ207,'参考様式１（勤務表_シフト記号表）'!$C$6:$L$47,10,FALSE))</f>
        <v/>
      </c>
      <c r="BA208" s="235" t="str">
        <f>IF(BA207="","",VLOOKUP(BA207,'参考様式１（勤務表_シフト記号表）'!$C$6:$L$47,10,FALSE))</f>
        <v/>
      </c>
      <c r="BB208" s="1069">
        <f>IF($BE$3="４週",SUM(W208:AX208),IF($BE$3="暦月",SUM(W208:BA208),""))</f>
        <v>0</v>
      </c>
      <c r="BC208" s="1070"/>
      <c r="BD208" s="1071">
        <f>IF($BE$3="４週",BB208/4,IF($BE$3="暦月",(BB208/($BE$8/7)),""))</f>
        <v>0</v>
      </c>
      <c r="BE208" s="1070"/>
      <c r="BF208" s="1066"/>
      <c r="BG208" s="1067"/>
      <c r="BH208" s="1067"/>
      <c r="BI208" s="1067"/>
      <c r="BJ208" s="1068"/>
    </row>
    <row r="209" spans="2:62" ht="20.25" customHeight="1" x14ac:dyDescent="0.45">
      <c r="B209" s="982">
        <f>B207+1</f>
        <v>97</v>
      </c>
      <c r="C209" s="1043"/>
      <c r="D209" s="973"/>
      <c r="E209" s="229"/>
      <c r="F209" s="230"/>
      <c r="G209" s="229"/>
      <c r="H209" s="230"/>
      <c r="I209" s="1044"/>
      <c r="J209" s="1045"/>
      <c r="K209" s="971"/>
      <c r="L209" s="972"/>
      <c r="M209" s="972"/>
      <c r="N209" s="973"/>
      <c r="O209" s="977"/>
      <c r="P209" s="978"/>
      <c r="Q209" s="978"/>
      <c r="R209" s="978"/>
      <c r="S209" s="979"/>
      <c r="T209" s="249" t="s">
        <v>447</v>
      </c>
      <c r="V209" s="250"/>
      <c r="W209" s="242"/>
      <c r="X209" s="243"/>
      <c r="Y209" s="243"/>
      <c r="Z209" s="243"/>
      <c r="AA209" s="243"/>
      <c r="AB209" s="243"/>
      <c r="AC209" s="244"/>
      <c r="AD209" s="242"/>
      <c r="AE209" s="243"/>
      <c r="AF209" s="243"/>
      <c r="AG209" s="243"/>
      <c r="AH209" s="243"/>
      <c r="AI209" s="243"/>
      <c r="AJ209" s="244"/>
      <c r="AK209" s="242"/>
      <c r="AL209" s="243"/>
      <c r="AM209" s="243"/>
      <c r="AN209" s="243"/>
      <c r="AO209" s="243"/>
      <c r="AP209" s="243"/>
      <c r="AQ209" s="244"/>
      <c r="AR209" s="242"/>
      <c r="AS209" s="243"/>
      <c r="AT209" s="243"/>
      <c r="AU209" s="243"/>
      <c r="AV209" s="243"/>
      <c r="AW209" s="243"/>
      <c r="AX209" s="244"/>
      <c r="AY209" s="242"/>
      <c r="AZ209" s="243"/>
      <c r="BA209" s="245"/>
      <c r="BB209" s="980"/>
      <c r="BC209" s="981"/>
      <c r="BD209" s="1032"/>
      <c r="BE209" s="1033"/>
      <c r="BF209" s="1034"/>
      <c r="BG209" s="1035"/>
      <c r="BH209" s="1035"/>
      <c r="BI209" s="1035"/>
      <c r="BJ209" s="1036"/>
    </row>
    <row r="210" spans="2:62" ht="20.25" customHeight="1" x14ac:dyDescent="0.45">
      <c r="B210" s="983"/>
      <c r="C210" s="1072"/>
      <c r="D210" s="1073"/>
      <c r="E210" s="251"/>
      <c r="F210" s="252">
        <f>C209</f>
        <v>0</v>
      </c>
      <c r="G210" s="251"/>
      <c r="H210" s="252">
        <f>I209</f>
        <v>0</v>
      </c>
      <c r="I210" s="1074"/>
      <c r="J210" s="1075"/>
      <c r="K210" s="1076"/>
      <c r="L210" s="1077"/>
      <c r="M210" s="1077"/>
      <c r="N210" s="1073"/>
      <c r="O210" s="977"/>
      <c r="P210" s="978"/>
      <c r="Q210" s="978"/>
      <c r="R210" s="978"/>
      <c r="S210" s="979"/>
      <c r="T210" s="246" t="s">
        <v>448</v>
      </c>
      <c r="U210" s="247"/>
      <c r="V210" s="248"/>
      <c r="W210" s="234" t="str">
        <f>IF(W209="","",VLOOKUP(W209,'参考様式１（勤務表_シフト記号表）'!$C$6:$L$47,10,FALSE))</f>
        <v/>
      </c>
      <c r="X210" s="235" t="str">
        <f>IF(X209="","",VLOOKUP(X209,'参考様式１（勤務表_シフト記号表）'!$C$6:$L$47,10,FALSE))</f>
        <v/>
      </c>
      <c r="Y210" s="235" t="str">
        <f>IF(Y209="","",VLOOKUP(Y209,'参考様式１（勤務表_シフト記号表）'!$C$6:$L$47,10,FALSE))</f>
        <v/>
      </c>
      <c r="Z210" s="235" t="str">
        <f>IF(Z209="","",VLOOKUP(Z209,'参考様式１（勤務表_シフト記号表）'!$C$6:$L$47,10,FALSE))</f>
        <v/>
      </c>
      <c r="AA210" s="235" t="str">
        <f>IF(AA209="","",VLOOKUP(AA209,'参考様式１（勤務表_シフト記号表）'!$C$6:$L$47,10,FALSE))</f>
        <v/>
      </c>
      <c r="AB210" s="235" t="str">
        <f>IF(AB209="","",VLOOKUP(AB209,'参考様式１（勤務表_シフト記号表）'!$C$6:$L$47,10,FALSE))</f>
        <v/>
      </c>
      <c r="AC210" s="236" t="str">
        <f>IF(AC209="","",VLOOKUP(AC209,'参考様式１（勤務表_シフト記号表）'!$C$6:$L$47,10,FALSE))</f>
        <v/>
      </c>
      <c r="AD210" s="234" t="str">
        <f>IF(AD209="","",VLOOKUP(AD209,'参考様式１（勤務表_シフト記号表）'!$C$6:$L$47,10,FALSE))</f>
        <v/>
      </c>
      <c r="AE210" s="235" t="str">
        <f>IF(AE209="","",VLOOKUP(AE209,'参考様式１（勤務表_シフト記号表）'!$C$6:$L$47,10,FALSE))</f>
        <v/>
      </c>
      <c r="AF210" s="235" t="str">
        <f>IF(AF209="","",VLOOKUP(AF209,'参考様式１（勤務表_シフト記号表）'!$C$6:$L$47,10,FALSE))</f>
        <v/>
      </c>
      <c r="AG210" s="235" t="str">
        <f>IF(AG209="","",VLOOKUP(AG209,'参考様式１（勤務表_シフト記号表）'!$C$6:$L$47,10,FALSE))</f>
        <v/>
      </c>
      <c r="AH210" s="235" t="str">
        <f>IF(AH209="","",VLOOKUP(AH209,'参考様式１（勤務表_シフト記号表）'!$C$6:$L$47,10,FALSE))</f>
        <v/>
      </c>
      <c r="AI210" s="235" t="str">
        <f>IF(AI209="","",VLOOKUP(AI209,'参考様式１（勤務表_シフト記号表）'!$C$6:$L$47,10,FALSE))</f>
        <v/>
      </c>
      <c r="AJ210" s="236" t="str">
        <f>IF(AJ209="","",VLOOKUP(AJ209,'参考様式１（勤務表_シフト記号表）'!$C$6:$L$47,10,FALSE))</f>
        <v/>
      </c>
      <c r="AK210" s="234" t="str">
        <f>IF(AK209="","",VLOOKUP(AK209,'参考様式１（勤務表_シフト記号表）'!$C$6:$L$47,10,FALSE))</f>
        <v/>
      </c>
      <c r="AL210" s="235" t="str">
        <f>IF(AL209="","",VLOOKUP(AL209,'参考様式１（勤務表_シフト記号表）'!$C$6:$L$47,10,FALSE))</f>
        <v/>
      </c>
      <c r="AM210" s="235" t="str">
        <f>IF(AM209="","",VLOOKUP(AM209,'参考様式１（勤務表_シフト記号表）'!$C$6:$L$47,10,FALSE))</f>
        <v/>
      </c>
      <c r="AN210" s="235" t="str">
        <f>IF(AN209="","",VLOOKUP(AN209,'参考様式１（勤務表_シフト記号表）'!$C$6:$L$47,10,FALSE))</f>
        <v/>
      </c>
      <c r="AO210" s="235" t="str">
        <f>IF(AO209="","",VLOOKUP(AO209,'参考様式１（勤務表_シフト記号表）'!$C$6:$L$47,10,FALSE))</f>
        <v/>
      </c>
      <c r="AP210" s="235" t="str">
        <f>IF(AP209="","",VLOOKUP(AP209,'参考様式１（勤務表_シフト記号表）'!$C$6:$L$47,10,FALSE))</f>
        <v/>
      </c>
      <c r="AQ210" s="236" t="str">
        <f>IF(AQ209="","",VLOOKUP(AQ209,'参考様式１（勤務表_シフト記号表）'!$C$6:$L$47,10,FALSE))</f>
        <v/>
      </c>
      <c r="AR210" s="234" t="str">
        <f>IF(AR209="","",VLOOKUP(AR209,'参考様式１（勤務表_シフト記号表）'!$C$6:$L$47,10,FALSE))</f>
        <v/>
      </c>
      <c r="AS210" s="235" t="str">
        <f>IF(AS209="","",VLOOKUP(AS209,'参考様式１（勤務表_シフト記号表）'!$C$6:$L$47,10,FALSE))</f>
        <v/>
      </c>
      <c r="AT210" s="235" t="str">
        <f>IF(AT209="","",VLOOKUP(AT209,'参考様式１（勤務表_シフト記号表）'!$C$6:$L$47,10,FALSE))</f>
        <v/>
      </c>
      <c r="AU210" s="235" t="str">
        <f>IF(AU209="","",VLOOKUP(AU209,'参考様式１（勤務表_シフト記号表）'!$C$6:$L$47,10,FALSE))</f>
        <v/>
      </c>
      <c r="AV210" s="235" t="str">
        <f>IF(AV209="","",VLOOKUP(AV209,'参考様式１（勤務表_シフト記号表）'!$C$6:$L$47,10,FALSE))</f>
        <v/>
      </c>
      <c r="AW210" s="235" t="str">
        <f>IF(AW209="","",VLOOKUP(AW209,'参考様式１（勤務表_シフト記号表）'!$C$6:$L$47,10,FALSE))</f>
        <v/>
      </c>
      <c r="AX210" s="236" t="str">
        <f>IF(AX209="","",VLOOKUP(AX209,'参考様式１（勤務表_シフト記号表）'!$C$6:$L$47,10,FALSE))</f>
        <v/>
      </c>
      <c r="AY210" s="234" t="str">
        <f>IF(AY209="","",VLOOKUP(AY209,'参考様式１（勤務表_シフト記号表）'!$C$6:$L$47,10,FALSE))</f>
        <v/>
      </c>
      <c r="AZ210" s="235" t="str">
        <f>IF(AZ209="","",VLOOKUP(AZ209,'参考様式１（勤務表_シフト記号表）'!$C$6:$L$47,10,FALSE))</f>
        <v/>
      </c>
      <c r="BA210" s="235" t="str">
        <f>IF(BA209="","",VLOOKUP(BA209,'参考様式１（勤務表_シフト記号表）'!$C$6:$L$47,10,FALSE))</f>
        <v/>
      </c>
      <c r="BB210" s="1069">
        <f>IF($BE$3="４週",SUM(W210:AX210),IF($BE$3="暦月",SUM(W210:BA210),""))</f>
        <v>0</v>
      </c>
      <c r="BC210" s="1070"/>
      <c r="BD210" s="1071">
        <f>IF($BE$3="４週",BB210/4,IF($BE$3="暦月",(BB210/($BE$8/7)),""))</f>
        <v>0</v>
      </c>
      <c r="BE210" s="1070"/>
      <c r="BF210" s="1066"/>
      <c r="BG210" s="1067"/>
      <c r="BH210" s="1067"/>
      <c r="BI210" s="1067"/>
      <c r="BJ210" s="1068"/>
    </row>
    <row r="211" spans="2:62" ht="20.25" customHeight="1" x14ac:dyDescent="0.45">
      <c r="B211" s="982">
        <f>B209+1</f>
        <v>98</v>
      </c>
      <c r="C211" s="1043"/>
      <c r="D211" s="973"/>
      <c r="E211" s="229"/>
      <c r="F211" s="230"/>
      <c r="G211" s="229"/>
      <c r="H211" s="230"/>
      <c r="I211" s="1044"/>
      <c r="J211" s="1045"/>
      <c r="K211" s="971"/>
      <c r="L211" s="972"/>
      <c r="M211" s="972"/>
      <c r="N211" s="973"/>
      <c r="O211" s="977"/>
      <c r="P211" s="978"/>
      <c r="Q211" s="978"/>
      <c r="R211" s="978"/>
      <c r="S211" s="979"/>
      <c r="T211" s="249" t="s">
        <v>447</v>
      </c>
      <c r="V211" s="250"/>
      <c r="W211" s="242"/>
      <c r="X211" s="243"/>
      <c r="Y211" s="243"/>
      <c r="Z211" s="243"/>
      <c r="AA211" s="243"/>
      <c r="AB211" s="243"/>
      <c r="AC211" s="244"/>
      <c r="AD211" s="242"/>
      <c r="AE211" s="243"/>
      <c r="AF211" s="243"/>
      <c r="AG211" s="243"/>
      <c r="AH211" s="243"/>
      <c r="AI211" s="243"/>
      <c r="AJ211" s="244"/>
      <c r="AK211" s="242"/>
      <c r="AL211" s="243"/>
      <c r="AM211" s="243"/>
      <c r="AN211" s="243"/>
      <c r="AO211" s="243"/>
      <c r="AP211" s="243"/>
      <c r="AQ211" s="244"/>
      <c r="AR211" s="242"/>
      <c r="AS211" s="243"/>
      <c r="AT211" s="243"/>
      <c r="AU211" s="243"/>
      <c r="AV211" s="243"/>
      <c r="AW211" s="243"/>
      <c r="AX211" s="244"/>
      <c r="AY211" s="242"/>
      <c r="AZ211" s="243"/>
      <c r="BA211" s="245"/>
      <c r="BB211" s="980"/>
      <c r="BC211" s="981"/>
      <c r="BD211" s="1032"/>
      <c r="BE211" s="1033"/>
      <c r="BF211" s="1034"/>
      <c r="BG211" s="1035"/>
      <c r="BH211" s="1035"/>
      <c r="BI211" s="1035"/>
      <c r="BJ211" s="1036"/>
    </row>
    <row r="212" spans="2:62" ht="20.25" customHeight="1" x14ac:dyDescent="0.45">
      <c r="B212" s="983"/>
      <c r="C212" s="1072"/>
      <c r="D212" s="1073"/>
      <c r="E212" s="251"/>
      <c r="F212" s="252">
        <f>C211</f>
        <v>0</v>
      </c>
      <c r="G212" s="251"/>
      <c r="H212" s="252">
        <f>I211</f>
        <v>0</v>
      </c>
      <c r="I212" s="1074"/>
      <c r="J212" s="1075"/>
      <c r="K212" s="1076"/>
      <c r="L212" s="1077"/>
      <c r="M212" s="1077"/>
      <c r="N212" s="1073"/>
      <c r="O212" s="977"/>
      <c r="P212" s="978"/>
      <c r="Q212" s="978"/>
      <c r="R212" s="978"/>
      <c r="S212" s="979"/>
      <c r="T212" s="246" t="s">
        <v>448</v>
      </c>
      <c r="U212" s="247"/>
      <c r="V212" s="248"/>
      <c r="W212" s="234" t="str">
        <f>IF(W211="","",VLOOKUP(W211,'参考様式１（勤務表_シフト記号表）'!$C$6:$L$47,10,FALSE))</f>
        <v/>
      </c>
      <c r="X212" s="235" t="str">
        <f>IF(X211="","",VLOOKUP(X211,'参考様式１（勤務表_シフト記号表）'!$C$6:$L$47,10,FALSE))</f>
        <v/>
      </c>
      <c r="Y212" s="235" t="str">
        <f>IF(Y211="","",VLOOKUP(Y211,'参考様式１（勤務表_シフト記号表）'!$C$6:$L$47,10,FALSE))</f>
        <v/>
      </c>
      <c r="Z212" s="235" t="str">
        <f>IF(Z211="","",VLOOKUP(Z211,'参考様式１（勤務表_シフト記号表）'!$C$6:$L$47,10,FALSE))</f>
        <v/>
      </c>
      <c r="AA212" s="235" t="str">
        <f>IF(AA211="","",VLOOKUP(AA211,'参考様式１（勤務表_シフト記号表）'!$C$6:$L$47,10,FALSE))</f>
        <v/>
      </c>
      <c r="AB212" s="235" t="str">
        <f>IF(AB211="","",VLOOKUP(AB211,'参考様式１（勤務表_シフト記号表）'!$C$6:$L$47,10,FALSE))</f>
        <v/>
      </c>
      <c r="AC212" s="236" t="str">
        <f>IF(AC211="","",VLOOKUP(AC211,'参考様式１（勤務表_シフト記号表）'!$C$6:$L$47,10,FALSE))</f>
        <v/>
      </c>
      <c r="AD212" s="234" t="str">
        <f>IF(AD211="","",VLOOKUP(AD211,'参考様式１（勤務表_シフト記号表）'!$C$6:$L$47,10,FALSE))</f>
        <v/>
      </c>
      <c r="AE212" s="235" t="str">
        <f>IF(AE211="","",VLOOKUP(AE211,'参考様式１（勤務表_シフト記号表）'!$C$6:$L$47,10,FALSE))</f>
        <v/>
      </c>
      <c r="AF212" s="235" t="str">
        <f>IF(AF211="","",VLOOKUP(AF211,'参考様式１（勤務表_シフト記号表）'!$C$6:$L$47,10,FALSE))</f>
        <v/>
      </c>
      <c r="AG212" s="235" t="str">
        <f>IF(AG211="","",VLOOKUP(AG211,'参考様式１（勤務表_シフト記号表）'!$C$6:$L$47,10,FALSE))</f>
        <v/>
      </c>
      <c r="AH212" s="235" t="str">
        <f>IF(AH211="","",VLOOKUP(AH211,'参考様式１（勤務表_シフト記号表）'!$C$6:$L$47,10,FALSE))</f>
        <v/>
      </c>
      <c r="AI212" s="235" t="str">
        <f>IF(AI211="","",VLOOKUP(AI211,'参考様式１（勤務表_シフト記号表）'!$C$6:$L$47,10,FALSE))</f>
        <v/>
      </c>
      <c r="AJ212" s="236" t="str">
        <f>IF(AJ211="","",VLOOKUP(AJ211,'参考様式１（勤務表_シフト記号表）'!$C$6:$L$47,10,FALSE))</f>
        <v/>
      </c>
      <c r="AK212" s="234" t="str">
        <f>IF(AK211="","",VLOOKUP(AK211,'参考様式１（勤務表_シフト記号表）'!$C$6:$L$47,10,FALSE))</f>
        <v/>
      </c>
      <c r="AL212" s="235" t="str">
        <f>IF(AL211="","",VLOOKUP(AL211,'参考様式１（勤務表_シフト記号表）'!$C$6:$L$47,10,FALSE))</f>
        <v/>
      </c>
      <c r="AM212" s="235" t="str">
        <f>IF(AM211="","",VLOOKUP(AM211,'参考様式１（勤務表_シフト記号表）'!$C$6:$L$47,10,FALSE))</f>
        <v/>
      </c>
      <c r="AN212" s="235" t="str">
        <f>IF(AN211="","",VLOOKUP(AN211,'参考様式１（勤務表_シフト記号表）'!$C$6:$L$47,10,FALSE))</f>
        <v/>
      </c>
      <c r="AO212" s="235" t="str">
        <f>IF(AO211="","",VLOOKUP(AO211,'参考様式１（勤務表_シフト記号表）'!$C$6:$L$47,10,FALSE))</f>
        <v/>
      </c>
      <c r="AP212" s="235" t="str">
        <f>IF(AP211="","",VLOOKUP(AP211,'参考様式１（勤務表_シフト記号表）'!$C$6:$L$47,10,FALSE))</f>
        <v/>
      </c>
      <c r="AQ212" s="236" t="str">
        <f>IF(AQ211="","",VLOOKUP(AQ211,'参考様式１（勤務表_シフト記号表）'!$C$6:$L$47,10,FALSE))</f>
        <v/>
      </c>
      <c r="AR212" s="234" t="str">
        <f>IF(AR211="","",VLOOKUP(AR211,'参考様式１（勤務表_シフト記号表）'!$C$6:$L$47,10,FALSE))</f>
        <v/>
      </c>
      <c r="AS212" s="235" t="str">
        <f>IF(AS211="","",VLOOKUP(AS211,'参考様式１（勤務表_シフト記号表）'!$C$6:$L$47,10,FALSE))</f>
        <v/>
      </c>
      <c r="AT212" s="235" t="str">
        <f>IF(AT211="","",VLOOKUP(AT211,'参考様式１（勤務表_シフト記号表）'!$C$6:$L$47,10,FALSE))</f>
        <v/>
      </c>
      <c r="AU212" s="235" t="str">
        <f>IF(AU211="","",VLOOKUP(AU211,'参考様式１（勤務表_シフト記号表）'!$C$6:$L$47,10,FALSE))</f>
        <v/>
      </c>
      <c r="AV212" s="235" t="str">
        <f>IF(AV211="","",VLOOKUP(AV211,'参考様式１（勤務表_シフト記号表）'!$C$6:$L$47,10,FALSE))</f>
        <v/>
      </c>
      <c r="AW212" s="235" t="str">
        <f>IF(AW211="","",VLOOKUP(AW211,'参考様式１（勤務表_シフト記号表）'!$C$6:$L$47,10,FALSE))</f>
        <v/>
      </c>
      <c r="AX212" s="236" t="str">
        <f>IF(AX211="","",VLOOKUP(AX211,'参考様式１（勤務表_シフト記号表）'!$C$6:$L$47,10,FALSE))</f>
        <v/>
      </c>
      <c r="AY212" s="234" t="str">
        <f>IF(AY211="","",VLOOKUP(AY211,'参考様式１（勤務表_シフト記号表）'!$C$6:$L$47,10,FALSE))</f>
        <v/>
      </c>
      <c r="AZ212" s="235" t="str">
        <f>IF(AZ211="","",VLOOKUP(AZ211,'参考様式１（勤務表_シフト記号表）'!$C$6:$L$47,10,FALSE))</f>
        <v/>
      </c>
      <c r="BA212" s="235" t="str">
        <f>IF(BA211="","",VLOOKUP(BA211,'参考様式１（勤務表_シフト記号表）'!$C$6:$L$47,10,FALSE))</f>
        <v/>
      </c>
      <c r="BB212" s="1069">
        <f>IF($BE$3="４週",SUM(W212:AX212),IF($BE$3="暦月",SUM(W212:BA212),""))</f>
        <v>0</v>
      </c>
      <c r="BC212" s="1070"/>
      <c r="BD212" s="1071">
        <f>IF($BE$3="４週",BB212/4,IF($BE$3="暦月",(BB212/($BE$8/7)),""))</f>
        <v>0</v>
      </c>
      <c r="BE212" s="1070"/>
      <c r="BF212" s="1066"/>
      <c r="BG212" s="1067"/>
      <c r="BH212" s="1067"/>
      <c r="BI212" s="1067"/>
      <c r="BJ212" s="1068"/>
    </row>
    <row r="213" spans="2:62" ht="20.25" customHeight="1" x14ac:dyDescent="0.45">
      <c r="B213" s="982">
        <f>B211+1</f>
        <v>99</v>
      </c>
      <c r="C213" s="1043"/>
      <c r="D213" s="973"/>
      <c r="E213" s="229"/>
      <c r="F213" s="230"/>
      <c r="G213" s="229"/>
      <c r="H213" s="230"/>
      <c r="I213" s="1044"/>
      <c r="J213" s="1045"/>
      <c r="K213" s="971"/>
      <c r="L213" s="972"/>
      <c r="M213" s="972"/>
      <c r="N213" s="973"/>
      <c r="O213" s="977"/>
      <c r="P213" s="978"/>
      <c r="Q213" s="978"/>
      <c r="R213" s="978"/>
      <c r="S213" s="979"/>
      <c r="T213" s="249" t="s">
        <v>447</v>
      </c>
      <c r="V213" s="250"/>
      <c r="W213" s="242"/>
      <c r="X213" s="243"/>
      <c r="Y213" s="243"/>
      <c r="Z213" s="243"/>
      <c r="AA213" s="243"/>
      <c r="AB213" s="243"/>
      <c r="AC213" s="244"/>
      <c r="AD213" s="242"/>
      <c r="AE213" s="243"/>
      <c r="AF213" s="243"/>
      <c r="AG213" s="243"/>
      <c r="AH213" s="243"/>
      <c r="AI213" s="243"/>
      <c r="AJ213" s="244"/>
      <c r="AK213" s="242"/>
      <c r="AL213" s="243"/>
      <c r="AM213" s="243"/>
      <c r="AN213" s="243"/>
      <c r="AO213" s="243"/>
      <c r="AP213" s="243"/>
      <c r="AQ213" s="244"/>
      <c r="AR213" s="242"/>
      <c r="AS213" s="243"/>
      <c r="AT213" s="243"/>
      <c r="AU213" s="243"/>
      <c r="AV213" s="243"/>
      <c r="AW213" s="243"/>
      <c r="AX213" s="244"/>
      <c r="AY213" s="242"/>
      <c r="AZ213" s="243"/>
      <c r="BA213" s="245"/>
      <c r="BB213" s="980"/>
      <c r="BC213" s="981"/>
      <c r="BD213" s="1032"/>
      <c r="BE213" s="1033"/>
      <c r="BF213" s="1034"/>
      <c r="BG213" s="1035"/>
      <c r="BH213" s="1035"/>
      <c r="BI213" s="1035"/>
      <c r="BJ213" s="1036"/>
    </row>
    <row r="214" spans="2:62" ht="20.25" customHeight="1" x14ac:dyDescent="0.45">
      <c r="B214" s="983"/>
      <c r="C214" s="1072"/>
      <c r="D214" s="1073"/>
      <c r="E214" s="251"/>
      <c r="F214" s="252">
        <f>C213</f>
        <v>0</v>
      </c>
      <c r="G214" s="251"/>
      <c r="H214" s="252">
        <f>I213</f>
        <v>0</v>
      </c>
      <c r="I214" s="1074"/>
      <c r="J214" s="1075"/>
      <c r="K214" s="1076"/>
      <c r="L214" s="1077"/>
      <c r="M214" s="1077"/>
      <c r="N214" s="1073"/>
      <c r="O214" s="977"/>
      <c r="P214" s="978"/>
      <c r="Q214" s="978"/>
      <c r="R214" s="978"/>
      <c r="S214" s="979"/>
      <c r="T214" s="246" t="s">
        <v>448</v>
      </c>
      <c r="U214" s="247"/>
      <c r="V214" s="248"/>
      <c r="W214" s="234" t="str">
        <f>IF(W213="","",VLOOKUP(W213,'参考様式１（勤務表_シフト記号表）'!$C$6:$L$47,10,FALSE))</f>
        <v/>
      </c>
      <c r="X214" s="235" t="str">
        <f>IF(X213="","",VLOOKUP(X213,'参考様式１（勤務表_シフト記号表）'!$C$6:$L$47,10,FALSE))</f>
        <v/>
      </c>
      <c r="Y214" s="235" t="str">
        <f>IF(Y213="","",VLOOKUP(Y213,'参考様式１（勤務表_シフト記号表）'!$C$6:$L$47,10,FALSE))</f>
        <v/>
      </c>
      <c r="Z214" s="235" t="str">
        <f>IF(Z213="","",VLOOKUP(Z213,'参考様式１（勤務表_シフト記号表）'!$C$6:$L$47,10,FALSE))</f>
        <v/>
      </c>
      <c r="AA214" s="235" t="str">
        <f>IF(AA213="","",VLOOKUP(AA213,'参考様式１（勤務表_シフト記号表）'!$C$6:$L$47,10,FALSE))</f>
        <v/>
      </c>
      <c r="AB214" s="235" t="str">
        <f>IF(AB213="","",VLOOKUP(AB213,'参考様式１（勤務表_シフト記号表）'!$C$6:$L$47,10,FALSE))</f>
        <v/>
      </c>
      <c r="AC214" s="236" t="str">
        <f>IF(AC213="","",VLOOKUP(AC213,'参考様式１（勤務表_シフト記号表）'!$C$6:$L$47,10,FALSE))</f>
        <v/>
      </c>
      <c r="AD214" s="234" t="str">
        <f>IF(AD213="","",VLOOKUP(AD213,'参考様式１（勤務表_シフト記号表）'!$C$6:$L$47,10,FALSE))</f>
        <v/>
      </c>
      <c r="AE214" s="235" t="str">
        <f>IF(AE213="","",VLOOKUP(AE213,'参考様式１（勤務表_シフト記号表）'!$C$6:$L$47,10,FALSE))</f>
        <v/>
      </c>
      <c r="AF214" s="235" t="str">
        <f>IF(AF213="","",VLOOKUP(AF213,'参考様式１（勤務表_シフト記号表）'!$C$6:$L$47,10,FALSE))</f>
        <v/>
      </c>
      <c r="AG214" s="235" t="str">
        <f>IF(AG213="","",VLOOKUP(AG213,'参考様式１（勤務表_シフト記号表）'!$C$6:$L$47,10,FALSE))</f>
        <v/>
      </c>
      <c r="AH214" s="235" t="str">
        <f>IF(AH213="","",VLOOKUP(AH213,'参考様式１（勤務表_シフト記号表）'!$C$6:$L$47,10,FALSE))</f>
        <v/>
      </c>
      <c r="AI214" s="235" t="str">
        <f>IF(AI213="","",VLOOKUP(AI213,'参考様式１（勤務表_シフト記号表）'!$C$6:$L$47,10,FALSE))</f>
        <v/>
      </c>
      <c r="AJ214" s="236" t="str">
        <f>IF(AJ213="","",VLOOKUP(AJ213,'参考様式１（勤務表_シフト記号表）'!$C$6:$L$47,10,FALSE))</f>
        <v/>
      </c>
      <c r="AK214" s="234" t="str">
        <f>IF(AK213="","",VLOOKUP(AK213,'参考様式１（勤務表_シフト記号表）'!$C$6:$L$47,10,FALSE))</f>
        <v/>
      </c>
      <c r="AL214" s="235" t="str">
        <f>IF(AL213="","",VLOOKUP(AL213,'参考様式１（勤務表_シフト記号表）'!$C$6:$L$47,10,FALSE))</f>
        <v/>
      </c>
      <c r="AM214" s="235" t="str">
        <f>IF(AM213="","",VLOOKUP(AM213,'参考様式１（勤務表_シフト記号表）'!$C$6:$L$47,10,FALSE))</f>
        <v/>
      </c>
      <c r="AN214" s="235" t="str">
        <f>IF(AN213="","",VLOOKUP(AN213,'参考様式１（勤務表_シフト記号表）'!$C$6:$L$47,10,FALSE))</f>
        <v/>
      </c>
      <c r="AO214" s="235" t="str">
        <f>IF(AO213="","",VLOOKUP(AO213,'参考様式１（勤務表_シフト記号表）'!$C$6:$L$47,10,FALSE))</f>
        <v/>
      </c>
      <c r="AP214" s="235" t="str">
        <f>IF(AP213="","",VLOOKUP(AP213,'参考様式１（勤務表_シフト記号表）'!$C$6:$L$47,10,FALSE))</f>
        <v/>
      </c>
      <c r="AQ214" s="236" t="str">
        <f>IF(AQ213="","",VLOOKUP(AQ213,'参考様式１（勤務表_シフト記号表）'!$C$6:$L$47,10,FALSE))</f>
        <v/>
      </c>
      <c r="AR214" s="234" t="str">
        <f>IF(AR213="","",VLOOKUP(AR213,'参考様式１（勤務表_シフト記号表）'!$C$6:$L$47,10,FALSE))</f>
        <v/>
      </c>
      <c r="AS214" s="235" t="str">
        <f>IF(AS213="","",VLOOKUP(AS213,'参考様式１（勤務表_シフト記号表）'!$C$6:$L$47,10,FALSE))</f>
        <v/>
      </c>
      <c r="AT214" s="235" t="str">
        <f>IF(AT213="","",VLOOKUP(AT213,'参考様式１（勤務表_シフト記号表）'!$C$6:$L$47,10,FALSE))</f>
        <v/>
      </c>
      <c r="AU214" s="235" t="str">
        <f>IF(AU213="","",VLOOKUP(AU213,'参考様式１（勤務表_シフト記号表）'!$C$6:$L$47,10,FALSE))</f>
        <v/>
      </c>
      <c r="AV214" s="235" t="str">
        <f>IF(AV213="","",VLOOKUP(AV213,'参考様式１（勤務表_シフト記号表）'!$C$6:$L$47,10,FALSE))</f>
        <v/>
      </c>
      <c r="AW214" s="235" t="str">
        <f>IF(AW213="","",VLOOKUP(AW213,'参考様式１（勤務表_シフト記号表）'!$C$6:$L$47,10,FALSE))</f>
        <v/>
      </c>
      <c r="AX214" s="236" t="str">
        <f>IF(AX213="","",VLOOKUP(AX213,'参考様式１（勤務表_シフト記号表）'!$C$6:$L$47,10,FALSE))</f>
        <v/>
      </c>
      <c r="AY214" s="234" t="str">
        <f>IF(AY213="","",VLOOKUP(AY213,'参考様式１（勤務表_シフト記号表）'!$C$6:$L$47,10,FALSE))</f>
        <v/>
      </c>
      <c r="AZ214" s="235" t="str">
        <f>IF(AZ213="","",VLOOKUP(AZ213,'参考様式１（勤務表_シフト記号表）'!$C$6:$L$47,10,FALSE))</f>
        <v/>
      </c>
      <c r="BA214" s="235" t="str">
        <f>IF(BA213="","",VLOOKUP(BA213,'参考様式１（勤務表_シフト記号表）'!$C$6:$L$47,10,FALSE))</f>
        <v/>
      </c>
      <c r="BB214" s="1069">
        <f>IF($BE$3="４週",SUM(W214:AX214),IF($BE$3="暦月",SUM(W214:BA214),""))</f>
        <v>0</v>
      </c>
      <c r="BC214" s="1070"/>
      <c r="BD214" s="1071">
        <f>IF($BE$3="４週",BB214/4,IF($BE$3="暦月",(BB214/($BE$8/7)),""))</f>
        <v>0</v>
      </c>
      <c r="BE214" s="1070"/>
      <c r="BF214" s="1066"/>
      <c r="BG214" s="1067"/>
      <c r="BH214" s="1067"/>
      <c r="BI214" s="1067"/>
      <c r="BJ214" s="1068"/>
    </row>
    <row r="215" spans="2:62" ht="20.25" customHeight="1" x14ac:dyDescent="0.45">
      <c r="B215" s="982">
        <f>B213+1</f>
        <v>100</v>
      </c>
      <c r="C215" s="1043"/>
      <c r="D215" s="973"/>
      <c r="E215" s="237"/>
      <c r="F215" s="238"/>
      <c r="G215" s="237"/>
      <c r="H215" s="238"/>
      <c r="I215" s="1044"/>
      <c r="J215" s="1045"/>
      <c r="K215" s="971"/>
      <c r="L215" s="972"/>
      <c r="M215" s="972"/>
      <c r="N215" s="973"/>
      <c r="O215" s="977"/>
      <c r="P215" s="978"/>
      <c r="Q215" s="978"/>
      <c r="R215" s="978"/>
      <c r="S215" s="979"/>
      <c r="T215" s="239" t="s">
        <v>447</v>
      </c>
      <c r="U215" s="240"/>
      <c r="V215" s="241"/>
      <c r="W215" s="242"/>
      <c r="X215" s="243"/>
      <c r="Y215" s="243"/>
      <c r="Z215" s="243"/>
      <c r="AA215" s="243"/>
      <c r="AB215" s="243"/>
      <c r="AC215" s="244"/>
      <c r="AD215" s="242"/>
      <c r="AE215" s="243"/>
      <c r="AF215" s="243"/>
      <c r="AG215" s="243"/>
      <c r="AH215" s="243"/>
      <c r="AI215" s="243"/>
      <c r="AJ215" s="244"/>
      <c r="AK215" s="242"/>
      <c r="AL215" s="243"/>
      <c r="AM215" s="243"/>
      <c r="AN215" s="243"/>
      <c r="AO215" s="243"/>
      <c r="AP215" s="243"/>
      <c r="AQ215" s="244"/>
      <c r="AR215" s="242"/>
      <c r="AS215" s="243"/>
      <c r="AT215" s="243"/>
      <c r="AU215" s="243"/>
      <c r="AV215" s="243"/>
      <c r="AW215" s="243"/>
      <c r="AX215" s="244"/>
      <c r="AY215" s="242"/>
      <c r="AZ215" s="243"/>
      <c r="BA215" s="245"/>
      <c r="BB215" s="980"/>
      <c r="BC215" s="981"/>
      <c r="BD215" s="1032"/>
      <c r="BE215" s="1033"/>
      <c r="BF215" s="1034"/>
      <c r="BG215" s="1035"/>
      <c r="BH215" s="1035"/>
      <c r="BI215" s="1035"/>
      <c r="BJ215" s="1036"/>
    </row>
    <row r="216" spans="2:62" ht="20.25" customHeight="1" thickBot="1" x14ac:dyDescent="0.5">
      <c r="B216" s="1078"/>
      <c r="C216" s="1079"/>
      <c r="D216" s="1080"/>
      <c r="E216" s="253"/>
      <c r="F216" s="254">
        <f>C215</f>
        <v>0</v>
      </c>
      <c r="G216" s="253"/>
      <c r="H216" s="254">
        <f>I215</f>
        <v>0</v>
      </c>
      <c r="I216" s="1081"/>
      <c r="J216" s="1082"/>
      <c r="K216" s="1083"/>
      <c r="L216" s="1084"/>
      <c r="M216" s="1084"/>
      <c r="N216" s="1080"/>
      <c r="O216" s="1085"/>
      <c r="P216" s="1086"/>
      <c r="Q216" s="1086"/>
      <c r="R216" s="1086"/>
      <c r="S216" s="1087"/>
      <c r="T216" s="255" t="s">
        <v>448</v>
      </c>
      <c r="U216" s="256"/>
      <c r="V216" s="257"/>
      <c r="W216" s="258" t="str">
        <f>IF(W215="","",VLOOKUP(W215,'参考様式１（勤務表_シフト記号表）'!$C$6:$L$47,10,FALSE))</f>
        <v/>
      </c>
      <c r="X216" s="259" t="str">
        <f>IF(X215="","",VLOOKUP(X215,'参考様式１（勤務表_シフト記号表）'!$C$6:$L$47,10,FALSE))</f>
        <v/>
      </c>
      <c r="Y216" s="259" t="str">
        <f>IF(Y215="","",VLOOKUP(Y215,'参考様式１（勤務表_シフト記号表）'!$C$6:$L$47,10,FALSE))</f>
        <v/>
      </c>
      <c r="Z216" s="259" t="str">
        <f>IF(Z215="","",VLOOKUP(Z215,'参考様式１（勤務表_シフト記号表）'!$C$6:$L$47,10,FALSE))</f>
        <v/>
      </c>
      <c r="AA216" s="259" t="str">
        <f>IF(AA215="","",VLOOKUP(AA215,'参考様式１（勤務表_シフト記号表）'!$C$6:$L$47,10,FALSE))</f>
        <v/>
      </c>
      <c r="AB216" s="259" t="str">
        <f>IF(AB215="","",VLOOKUP(AB215,'参考様式１（勤務表_シフト記号表）'!$C$6:$L$47,10,FALSE))</f>
        <v/>
      </c>
      <c r="AC216" s="260" t="str">
        <f>IF(AC215="","",VLOOKUP(AC215,'参考様式１（勤務表_シフト記号表）'!$C$6:$L$47,10,FALSE))</f>
        <v/>
      </c>
      <c r="AD216" s="258" t="str">
        <f>IF(AD215="","",VLOOKUP(AD215,'参考様式１（勤務表_シフト記号表）'!$C$6:$L$47,10,FALSE))</f>
        <v/>
      </c>
      <c r="AE216" s="259" t="str">
        <f>IF(AE215="","",VLOOKUP(AE215,'参考様式１（勤務表_シフト記号表）'!$C$6:$L$47,10,FALSE))</f>
        <v/>
      </c>
      <c r="AF216" s="259" t="str">
        <f>IF(AF215="","",VLOOKUP(AF215,'参考様式１（勤務表_シフト記号表）'!$C$6:$L$47,10,FALSE))</f>
        <v/>
      </c>
      <c r="AG216" s="259" t="str">
        <f>IF(AG215="","",VLOOKUP(AG215,'参考様式１（勤務表_シフト記号表）'!$C$6:$L$47,10,FALSE))</f>
        <v/>
      </c>
      <c r="AH216" s="259" t="str">
        <f>IF(AH215="","",VLOOKUP(AH215,'参考様式１（勤務表_シフト記号表）'!$C$6:$L$47,10,FALSE))</f>
        <v/>
      </c>
      <c r="AI216" s="259" t="str">
        <f>IF(AI215="","",VLOOKUP(AI215,'参考様式１（勤務表_シフト記号表）'!$C$6:$L$47,10,FALSE))</f>
        <v/>
      </c>
      <c r="AJ216" s="260" t="str">
        <f>IF(AJ215="","",VLOOKUP(AJ215,'参考様式１（勤務表_シフト記号表）'!$C$6:$L$47,10,FALSE))</f>
        <v/>
      </c>
      <c r="AK216" s="258" t="str">
        <f>IF(AK215="","",VLOOKUP(AK215,'参考様式１（勤務表_シフト記号表）'!$C$6:$L$47,10,FALSE))</f>
        <v/>
      </c>
      <c r="AL216" s="259" t="str">
        <f>IF(AL215="","",VLOOKUP(AL215,'参考様式１（勤務表_シフト記号表）'!$C$6:$L$47,10,FALSE))</f>
        <v/>
      </c>
      <c r="AM216" s="259" t="str">
        <f>IF(AM215="","",VLOOKUP(AM215,'参考様式１（勤務表_シフト記号表）'!$C$6:$L$47,10,FALSE))</f>
        <v/>
      </c>
      <c r="AN216" s="259" t="str">
        <f>IF(AN215="","",VLOOKUP(AN215,'参考様式１（勤務表_シフト記号表）'!$C$6:$L$47,10,FALSE))</f>
        <v/>
      </c>
      <c r="AO216" s="259" t="str">
        <f>IF(AO215="","",VLOOKUP(AO215,'参考様式１（勤務表_シフト記号表）'!$C$6:$L$47,10,FALSE))</f>
        <v/>
      </c>
      <c r="AP216" s="259" t="str">
        <f>IF(AP215="","",VLOOKUP(AP215,'参考様式１（勤務表_シフト記号表）'!$C$6:$L$47,10,FALSE))</f>
        <v/>
      </c>
      <c r="AQ216" s="260" t="str">
        <f>IF(AQ215="","",VLOOKUP(AQ215,'参考様式１（勤務表_シフト記号表）'!$C$6:$L$47,10,FALSE))</f>
        <v/>
      </c>
      <c r="AR216" s="258" t="str">
        <f>IF(AR215="","",VLOOKUP(AR215,'参考様式１（勤務表_シフト記号表）'!$C$6:$L$47,10,FALSE))</f>
        <v/>
      </c>
      <c r="AS216" s="259" t="str">
        <f>IF(AS215="","",VLOOKUP(AS215,'参考様式１（勤務表_シフト記号表）'!$C$6:$L$47,10,FALSE))</f>
        <v/>
      </c>
      <c r="AT216" s="259" t="str">
        <f>IF(AT215="","",VLOOKUP(AT215,'参考様式１（勤務表_シフト記号表）'!$C$6:$L$47,10,FALSE))</f>
        <v/>
      </c>
      <c r="AU216" s="259" t="str">
        <f>IF(AU215="","",VLOOKUP(AU215,'参考様式１（勤務表_シフト記号表）'!$C$6:$L$47,10,FALSE))</f>
        <v/>
      </c>
      <c r="AV216" s="259" t="str">
        <f>IF(AV215="","",VLOOKUP(AV215,'参考様式１（勤務表_シフト記号表）'!$C$6:$L$47,10,FALSE))</f>
        <v/>
      </c>
      <c r="AW216" s="259" t="str">
        <f>IF(AW215="","",VLOOKUP(AW215,'参考様式１（勤務表_シフト記号表）'!$C$6:$L$47,10,FALSE))</f>
        <v/>
      </c>
      <c r="AX216" s="260" t="str">
        <f>IF(AX215="","",VLOOKUP(AX215,'参考様式１（勤務表_シフト記号表）'!$C$6:$L$47,10,FALSE))</f>
        <v/>
      </c>
      <c r="AY216" s="258" t="str">
        <f>IF(AY215="","",VLOOKUP(AY215,'参考様式１（勤務表_シフト記号表）'!$C$6:$L$47,10,FALSE))</f>
        <v/>
      </c>
      <c r="AZ216" s="259" t="str">
        <f>IF(AZ215="","",VLOOKUP(AZ215,'参考様式１（勤務表_シフト記号表）'!$C$6:$L$47,10,FALSE))</f>
        <v/>
      </c>
      <c r="BA216" s="259" t="str">
        <f>IF(BA215="","",VLOOKUP(BA215,'参考様式１（勤務表_シフト記号表）'!$C$6:$L$47,10,FALSE))</f>
        <v/>
      </c>
      <c r="BB216" s="1096">
        <f>IF($BE$3="４週",SUM(W216:AX216),IF($BE$3="暦月",SUM(W216:BA216),""))</f>
        <v>0</v>
      </c>
      <c r="BC216" s="1097"/>
      <c r="BD216" s="1098">
        <f>IF($BE$3="４週",BB216/4,IF($BE$3="暦月",(BB216/($BE$8/7)),""))</f>
        <v>0</v>
      </c>
      <c r="BE216" s="1097"/>
      <c r="BF216" s="1093"/>
      <c r="BG216" s="1094"/>
      <c r="BH216" s="1094"/>
      <c r="BI216" s="1094"/>
      <c r="BJ216" s="1095"/>
    </row>
    <row r="217" spans="2:62" ht="20.25" customHeight="1" x14ac:dyDescent="0.45">
      <c r="B217" s="261"/>
      <c r="C217" s="262"/>
      <c r="D217" s="262"/>
      <c r="E217" s="262"/>
      <c r="F217" s="262"/>
      <c r="G217" s="262"/>
      <c r="H217" s="262"/>
      <c r="I217" s="263"/>
      <c r="J217" s="263"/>
      <c r="K217" s="262"/>
      <c r="L217" s="262"/>
      <c r="M217" s="262"/>
      <c r="N217" s="262"/>
      <c r="O217" s="264"/>
      <c r="P217" s="264"/>
      <c r="Q217" s="264"/>
      <c r="R217" s="265"/>
      <c r="S217" s="265"/>
      <c r="T217" s="265"/>
      <c r="U217" s="266"/>
      <c r="V217" s="267"/>
      <c r="W217" s="268"/>
      <c r="X217" s="268"/>
      <c r="Y217" s="268"/>
      <c r="Z217" s="268"/>
      <c r="AA217" s="268"/>
      <c r="AB217" s="268"/>
      <c r="AC217" s="268"/>
      <c r="AD217" s="268"/>
      <c r="AE217" s="268"/>
      <c r="AF217" s="268"/>
      <c r="AG217" s="268"/>
      <c r="AH217" s="268"/>
      <c r="AI217" s="268"/>
      <c r="AJ217" s="268"/>
      <c r="AK217" s="268"/>
      <c r="AL217" s="268"/>
      <c r="AM217" s="268"/>
      <c r="AN217" s="268"/>
      <c r="AO217" s="268"/>
      <c r="AP217" s="268"/>
      <c r="AQ217" s="268"/>
      <c r="AR217" s="268"/>
      <c r="AS217" s="268"/>
      <c r="AT217" s="268"/>
      <c r="AU217" s="268"/>
      <c r="AV217" s="268"/>
      <c r="AW217" s="268"/>
      <c r="AX217" s="268"/>
      <c r="AY217" s="268"/>
      <c r="AZ217" s="268"/>
      <c r="BA217" s="268"/>
      <c r="BB217" s="268"/>
      <c r="BC217" s="268"/>
      <c r="BD217" s="269"/>
      <c r="BE217" s="269"/>
      <c r="BF217" s="264"/>
      <c r="BG217" s="264"/>
      <c r="BH217" s="264"/>
      <c r="BI217" s="264"/>
      <c r="BJ217" s="264"/>
    </row>
    <row r="218" spans="2:62" ht="20.25" customHeight="1" x14ac:dyDescent="0.45">
      <c r="B218" s="261"/>
      <c r="C218" s="262"/>
      <c r="D218" s="262"/>
      <c r="E218" s="262"/>
      <c r="F218" s="262"/>
      <c r="G218" s="262"/>
      <c r="H218" s="262"/>
      <c r="I218" s="270"/>
      <c r="J218" s="192" t="s">
        <v>449</v>
      </c>
      <c r="K218" s="192"/>
      <c r="L218" s="192"/>
      <c r="M218" s="192"/>
      <c r="N218" s="192"/>
      <c r="O218" s="192"/>
      <c r="P218" s="192"/>
      <c r="Q218" s="192"/>
      <c r="R218" s="192"/>
      <c r="S218" s="192"/>
      <c r="T218" s="197"/>
      <c r="U218" s="192"/>
      <c r="V218" s="192"/>
      <c r="W218" s="192"/>
      <c r="X218" s="192"/>
      <c r="Y218" s="192"/>
      <c r="Z218" s="271"/>
      <c r="AA218" s="271"/>
      <c r="AB218" s="271"/>
      <c r="AC218" s="271"/>
      <c r="AD218" s="271"/>
      <c r="AE218" s="271"/>
      <c r="AF218" s="271"/>
      <c r="AG218" s="271"/>
      <c r="AH218" s="271"/>
      <c r="AI218" s="271"/>
      <c r="AJ218" s="271"/>
      <c r="AK218" s="271"/>
      <c r="AL218" s="271"/>
      <c r="AM218" s="271"/>
      <c r="AN218" s="271"/>
      <c r="AO218" s="271"/>
      <c r="AP218" s="271"/>
      <c r="AQ218" s="271"/>
      <c r="AR218" s="271"/>
      <c r="AS218" s="271"/>
      <c r="AT218" s="271"/>
      <c r="AU218" s="271"/>
      <c r="AV218" s="271"/>
      <c r="AW218" s="271"/>
      <c r="AX218" s="271"/>
      <c r="AY218" s="271"/>
      <c r="AZ218" s="271"/>
      <c r="BA218" s="271"/>
      <c r="BB218" s="271"/>
      <c r="BC218" s="271"/>
      <c r="BD218" s="272"/>
      <c r="BE218" s="269"/>
      <c r="BF218" s="264"/>
      <c r="BG218" s="264"/>
      <c r="BH218" s="264"/>
      <c r="BI218" s="264"/>
      <c r="BJ218" s="264"/>
    </row>
    <row r="219" spans="2:62" ht="20.25" customHeight="1" x14ac:dyDescent="0.45">
      <c r="B219" s="261"/>
      <c r="C219" s="262"/>
      <c r="D219" s="262"/>
      <c r="E219" s="262"/>
      <c r="F219" s="262"/>
      <c r="G219" s="262"/>
      <c r="H219" s="262"/>
      <c r="I219" s="270"/>
      <c r="J219" s="192"/>
      <c r="K219" s="192" t="s">
        <v>450</v>
      </c>
      <c r="L219" s="192"/>
      <c r="M219" s="192"/>
      <c r="N219" s="192"/>
      <c r="O219" s="192"/>
      <c r="P219" s="192"/>
      <c r="Q219" s="192"/>
      <c r="R219" s="192"/>
      <c r="S219" s="192"/>
      <c r="T219" s="197"/>
      <c r="U219" s="192"/>
      <c r="V219" s="192"/>
      <c r="W219" s="192"/>
      <c r="X219" s="192"/>
      <c r="Y219" s="192"/>
      <c r="Z219" s="271"/>
      <c r="AA219" s="192" t="s">
        <v>451</v>
      </c>
      <c r="AB219" s="192"/>
      <c r="AC219" s="192"/>
      <c r="AD219" s="192"/>
      <c r="AE219" s="192"/>
      <c r="AF219" s="192"/>
      <c r="AG219" s="192"/>
      <c r="AH219" s="192"/>
      <c r="AI219" s="192"/>
      <c r="AJ219" s="197"/>
      <c r="AK219" s="192"/>
      <c r="AL219" s="192"/>
      <c r="AM219" s="192"/>
      <c r="AN219" s="192"/>
      <c r="AO219" s="271"/>
      <c r="AP219" s="271"/>
      <c r="AQ219" s="192" t="s">
        <v>452</v>
      </c>
      <c r="AR219" s="271"/>
      <c r="AS219" s="271"/>
      <c r="AT219" s="271"/>
      <c r="AU219" s="271"/>
      <c r="AV219" s="271"/>
      <c r="AW219" s="271"/>
      <c r="AX219" s="271"/>
      <c r="AY219" s="271"/>
      <c r="AZ219" s="271"/>
      <c r="BA219" s="271"/>
      <c r="BB219" s="271"/>
      <c r="BC219" s="271"/>
      <c r="BD219" s="272"/>
      <c r="BE219" s="269"/>
      <c r="BF219" s="1099"/>
      <c r="BG219" s="1099"/>
      <c r="BH219" s="1099"/>
      <c r="BI219" s="1099"/>
      <c r="BJ219" s="264"/>
    </row>
    <row r="220" spans="2:62" ht="20.25" customHeight="1" x14ac:dyDescent="0.45">
      <c r="B220" s="261"/>
      <c r="C220" s="262"/>
      <c r="D220" s="262"/>
      <c r="E220" s="262"/>
      <c r="F220" s="262"/>
      <c r="G220" s="262"/>
      <c r="H220" s="262"/>
      <c r="I220" s="270"/>
      <c r="J220" s="192"/>
      <c r="K220" s="1100" t="s">
        <v>453</v>
      </c>
      <c r="L220" s="1100"/>
      <c r="M220" s="1100" t="s">
        <v>454</v>
      </c>
      <c r="N220" s="1100"/>
      <c r="O220" s="1100"/>
      <c r="P220" s="1100"/>
      <c r="Q220" s="192"/>
      <c r="R220" s="1089" t="s">
        <v>455</v>
      </c>
      <c r="S220" s="1089"/>
      <c r="T220" s="1089"/>
      <c r="U220" s="1089"/>
      <c r="V220" s="192"/>
      <c r="W220" s="273" t="s">
        <v>456</v>
      </c>
      <c r="X220" s="273"/>
      <c r="Y220" s="192"/>
      <c r="Z220" s="271"/>
      <c r="AA220" s="1100" t="s">
        <v>453</v>
      </c>
      <c r="AB220" s="1100"/>
      <c r="AC220" s="1100" t="s">
        <v>454</v>
      </c>
      <c r="AD220" s="1100"/>
      <c r="AE220" s="1100"/>
      <c r="AF220" s="1100"/>
      <c r="AG220" s="192"/>
      <c r="AH220" s="1089" t="s">
        <v>455</v>
      </c>
      <c r="AI220" s="1089"/>
      <c r="AJ220" s="1089"/>
      <c r="AK220" s="1089"/>
      <c r="AL220" s="192"/>
      <c r="AM220" s="273" t="s">
        <v>456</v>
      </c>
      <c r="AN220" s="273"/>
      <c r="AO220" s="271"/>
      <c r="AP220" s="271"/>
      <c r="AQ220" s="271"/>
      <c r="AR220" s="271"/>
      <c r="AS220" s="271"/>
      <c r="AT220" s="271"/>
      <c r="AU220" s="271"/>
      <c r="AV220" s="271"/>
      <c r="AW220" s="271"/>
      <c r="AX220" s="271"/>
      <c r="AY220" s="271"/>
      <c r="AZ220" s="271"/>
      <c r="BA220" s="271"/>
      <c r="BB220" s="271"/>
      <c r="BC220" s="271"/>
      <c r="BD220" s="272"/>
      <c r="BE220" s="269"/>
      <c r="BF220" s="1090"/>
      <c r="BG220" s="1090"/>
      <c r="BH220" s="1090"/>
      <c r="BI220" s="1090"/>
      <c r="BJ220" s="264"/>
    </row>
    <row r="221" spans="2:62" ht="20.25" customHeight="1" x14ac:dyDescent="0.45">
      <c r="B221" s="261"/>
      <c r="C221" s="262"/>
      <c r="D221" s="262"/>
      <c r="E221" s="262"/>
      <c r="F221" s="262"/>
      <c r="G221" s="262"/>
      <c r="H221" s="262"/>
      <c r="I221" s="270"/>
      <c r="J221" s="192"/>
      <c r="K221" s="1091"/>
      <c r="L221" s="1091"/>
      <c r="M221" s="1091" t="s">
        <v>457</v>
      </c>
      <c r="N221" s="1091"/>
      <c r="O221" s="1091" t="s">
        <v>458</v>
      </c>
      <c r="P221" s="1091"/>
      <c r="Q221" s="192"/>
      <c r="R221" s="1091" t="s">
        <v>457</v>
      </c>
      <c r="S221" s="1091"/>
      <c r="T221" s="1091" t="s">
        <v>458</v>
      </c>
      <c r="U221" s="1091"/>
      <c r="V221" s="192"/>
      <c r="W221" s="273" t="s">
        <v>459</v>
      </c>
      <c r="X221" s="273"/>
      <c r="Y221" s="192"/>
      <c r="Z221" s="271"/>
      <c r="AA221" s="1091"/>
      <c r="AB221" s="1091"/>
      <c r="AC221" s="1091" t="s">
        <v>457</v>
      </c>
      <c r="AD221" s="1091"/>
      <c r="AE221" s="1091" t="s">
        <v>458</v>
      </c>
      <c r="AF221" s="1091"/>
      <c r="AG221" s="192"/>
      <c r="AH221" s="1091" t="s">
        <v>457</v>
      </c>
      <c r="AI221" s="1091"/>
      <c r="AJ221" s="1091" t="s">
        <v>458</v>
      </c>
      <c r="AK221" s="1091"/>
      <c r="AL221" s="192"/>
      <c r="AM221" s="273" t="s">
        <v>459</v>
      </c>
      <c r="AN221" s="273"/>
      <c r="AO221" s="271"/>
      <c r="AP221" s="271"/>
      <c r="AQ221" s="273" t="s">
        <v>460</v>
      </c>
      <c r="AR221" s="273"/>
      <c r="AS221" s="273"/>
      <c r="AT221" s="273"/>
      <c r="AU221" s="192"/>
      <c r="AV221" s="273" t="s">
        <v>461</v>
      </c>
      <c r="AW221" s="273"/>
      <c r="AX221" s="273"/>
      <c r="AY221" s="273"/>
      <c r="AZ221" s="192"/>
      <c r="BA221" s="1091" t="s">
        <v>462</v>
      </c>
      <c r="BB221" s="1091"/>
      <c r="BC221" s="1091"/>
      <c r="BD221" s="1091"/>
      <c r="BE221" s="269"/>
      <c r="BF221" s="1088"/>
      <c r="BG221" s="1088"/>
      <c r="BH221" s="1088"/>
      <c r="BI221" s="1088"/>
      <c r="BJ221" s="264"/>
    </row>
    <row r="222" spans="2:62" ht="20.25" customHeight="1" x14ac:dyDescent="0.45">
      <c r="B222" s="261"/>
      <c r="C222" s="262"/>
      <c r="D222" s="262"/>
      <c r="E222" s="262"/>
      <c r="F222" s="262"/>
      <c r="G222" s="262"/>
      <c r="H222" s="262"/>
      <c r="I222" s="270"/>
      <c r="J222" s="192"/>
      <c r="K222" s="1106" t="s">
        <v>463</v>
      </c>
      <c r="L222" s="1106"/>
      <c r="M222" s="1107">
        <f>SUMIFS($BB$17:$BB$216,$F$17:$F$216,"看護職員",$H$17:$H$216,"A")</f>
        <v>0</v>
      </c>
      <c r="N222" s="1107"/>
      <c r="O222" s="1101">
        <f>SUMIFS($BD$17:$BD$216,$F$17:$F$216,"看護職員",$H$17:$H$216,"A")</f>
        <v>0</v>
      </c>
      <c r="P222" s="1101"/>
      <c r="Q222" s="274"/>
      <c r="R222" s="1102"/>
      <c r="S222" s="1102"/>
      <c r="T222" s="1102"/>
      <c r="U222" s="1102"/>
      <c r="V222" s="274"/>
      <c r="W222" s="1103"/>
      <c r="X222" s="1104"/>
      <c r="Y222" s="192"/>
      <c r="Z222" s="271"/>
      <c r="AA222" s="1106" t="s">
        <v>463</v>
      </c>
      <c r="AB222" s="1106"/>
      <c r="AC222" s="1107">
        <f>SUMIFS($BB$17:$BB$216,$F$17:$F$216,"介護職員",$H$17:$H$216,"A")</f>
        <v>0</v>
      </c>
      <c r="AD222" s="1107"/>
      <c r="AE222" s="1101">
        <f>SUMIFS($BD$17:$BD$216,$F$17:$F$216,"介護職員",$H$17:$H$216,"A")</f>
        <v>0</v>
      </c>
      <c r="AF222" s="1101"/>
      <c r="AG222" s="274"/>
      <c r="AH222" s="1102"/>
      <c r="AI222" s="1102"/>
      <c r="AJ222" s="1102"/>
      <c r="AK222" s="1102"/>
      <c r="AL222" s="274"/>
      <c r="AM222" s="1103"/>
      <c r="AN222" s="1104"/>
      <c r="AO222" s="271"/>
      <c r="AP222" s="271"/>
      <c r="AQ222" s="1105">
        <f>U236</f>
        <v>0</v>
      </c>
      <c r="AR222" s="1106"/>
      <c r="AS222" s="1106"/>
      <c r="AT222" s="1106"/>
      <c r="AU222" s="275" t="s">
        <v>464</v>
      </c>
      <c r="AV222" s="1105">
        <f>AK236</f>
        <v>0</v>
      </c>
      <c r="AW222" s="1106"/>
      <c r="AX222" s="1106"/>
      <c r="AY222" s="1106"/>
      <c r="AZ222" s="275" t="s">
        <v>465</v>
      </c>
      <c r="BA222" s="1092">
        <f>ROUNDDOWN(AQ222+AV222,1)</f>
        <v>0</v>
      </c>
      <c r="BB222" s="1092"/>
      <c r="BC222" s="1092"/>
      <c r="BD222" s="1092"/>
      <c r="BE222" s="269"/>
      <c r="BF222" s="276"/>
      <c r="BG222" s="276"/>
      <c r="BH222" s="276"/>
      <c r="BI222" s="276"/>
      <c r="BJ222" s="264"/>
    </row>
    <row r="223" spans="2:62" ht="20.25" customHeight="1" x14ac:dyDescent="0.45">
      <c r="B223" s="261"/>
      <c r="C223" s="262"/>
      <c r="D223" s="262"/>
      <c r="E223" s="262"/>
      <c r="F223" s="262"/>
      <c r="G223" s="262"/>
      <c r="H223" s="262"/>
      <c r="I223" s="270"/>
      <c r="J223" s="192"/>
      <c r="K223" s="1106" t="s">
        <v>466</v>
      </c>
      <c r="L223" s="1106"/>
      <c r="M223" s="1107">
        <f>SUMIFS($BB$17:$BB$216,$F$17:$F$216,"看護職員",$H$17:$H$216,"B")</f>
        <v>0</v>
      </c>
      <c r="N223" s="1107"/>
      <c r="O223" s="1101">
        <f>SUMIFS($BD$17:$BD$216,$F$17:$F$216,"看護職員",$H$17:$H$216,"B")</f>
        <v>0</v>
      </c>
      <c r="P223" s="1101"/>
      <c r="Q223" s="274"/>
      <c r="R223" s="1102"/>
      <c r="S223" s="1102"/>
      <c r="T223" s="1102"/>
      <c r="U223" s="1102"/>
      <c r="V223" s="274"/>
      <c r="W223" s="1103"/>
      <c r="X223" s="1104"/>
      <c r="Y223" s="192"/>
      <c r="Z223" s="271"/>
      <c r="AA223" s="1106" t="s">
        <v>466</v>
      </c>
      <c r="AB223" s="1106"/>
      <c r="AC223" s="1107">
        <f>SUMIFS($BB$17:$BB$216,$F$17:$F$216,"介護職員",$H$17:$H$216,"B")</f>
        <v>0</v>
      </c>
      <c r="AD223" s="1107"/>
      <c r="AE223" s="1101">
        <f>SUMIFS($BD$17:$BD$216,$F$17:$F$216,"介護職員",$H$17:$H$216,"B")</f>
        <v>0</v>
      </c>
      <c r="AF223" s="1101"/>
      <c r="AG223" s="274"/>
      <c r="AH223" s="1102"/>
      <c r="AI223" s="1102"/>
      <c r="AJ223" s="1102"/>
      <c r="AK223" s="1102"/>
      <c r="AL223" s="274"/>
      <c r="AM223" s="1103"/>
      <c r="AN223" s="1104"/>
      <c r="AO223" s="271"/>
      <c r="AP223" s="271"/>
      <c r="AQ223" s="271"/>
      <c r="AR223" s="271"/>
      <c r="AS223" s="271"/>
      <c r="AT223" s="271"/>
      <c r="AU223" s="271"/>
      <c r="AV223" s="271"/>
      <c r="AW223" s="271"/>
      <c r="AX223" s="271"/>
      <c r="AY223" s="271"/>
      <c r="AZ223" s="271"/>
      <c r="BA223" s="271"/>
      <c r="BB223" s="271"/>
      <c r="BC223" s="271"/>
      <c r="BD223" s="272"/>
      <c r="BE223" s="269"/>
      <c r="BF223" s="264"/>
      <c r="BG223" s="264"/>
      <c r="BH223" s="264"/>
      <c r="BI223" s="264"/>
      <c r="BJ223" s="264"/>
    </row>
    <row r="224" spans="2:62" ht="20.25" customHeight="1" x14ac:dyDescent="0.45">
      <c r="B224" s="261"/>
      <c r="C224" s="262"/>
      <c r="D224" s="262"/>
      <c r="E224" s="262"/>
      <c r="F224" s="262"/>
      <c r="G224" s="262"/>
      <c r="H224" s="262"/>
      <c r="I224" s="270"/>
      <c r="J224" s="192"/>
      <c r="K224" s="1106" t="s">
        <v>467</v>
      </c>
      <c r="L224" s="1106"/>
      <c r="M224" s="1107">
        <f>SUMIFS($BB$17:$BB$216,$F$17:$F$216,"看護職員",$H$17:$H$216,"C")</f>
        <v>0</v>
      </c>
      <c r="N224" s="1107"/>
      <c r="O224" s="1101">
        <f>SUMIFS($BD$17:$BD$216,$F$17:$F$216,"看護職員",$H$17:$H$216,"C")</f>
        <v>0</v>
      </c>
      <c r="P224" s="1101"/>
      <c r="Q224" s="274"/>
      <c r="R224" s="1102"/>
      <c r="S224" s="1102"/>
      <c r="T224" s="1108"/>
      <c r="U224" s="1108"/>
      <c r="V224" s="274"/>
      <c r="W224" s="1109" t="s">
        <v>468</v>
      </c>
      <c r="X224" s="1110"/>
      <c r="Y224" s="192"/>
      <c r="Z224" s="271"/>
      <c r="AA224" s="1106" t="s">
        <v>467</v>
      </c>
      <c r="AB224" s="1106"/>
      <c r="AC224" s="1107">
        <f>SUMIFS($BB$17:$BB$216,$F$17:$F$216,"介護職員",$H$17:$H$216,"C")</f>
        <v>0</v>
      </c>
      <c r="AD224" s="1107"/>
      <c r="AE224" s="1101">
        <f>SUMIFS($BD$17:$BD$216,$F$17:$F$216,"介護職員",$H$17:$H$216,"C")</f>
        <v>0</v>
      </c>
      <c r="AF224" s="1101"/>
      <c r="AG224" s="274"/>
      <c r="AH224" s="1102"/>
      <c r="AI224" s="1102"/>
      <c r="AJ224" s="1108"/>
      <c r="AK224" s="1108"/>
      <c r="AL224" s="274"/>
      <c r="AM224" s="1109" t="s">
        <v>468</v>
      </c>
      <c r="AN224" s="1110"/>
      <c r="AO224" s="271"/>
      <c r="AP224" s="271"/>
      <c r="AQ224" s="271"/>
      <c r="AR224" s="271"/>
      <c r="AS224" s="271"/>
      <c r="AT224" s="271"/>
      <c r="AU224" s="271"/>
      <c r="AV224" s="271"/>
      <c r="AW224" s="271"/>
      <c r="AX224" s="271"/>
      <c r="AY224" s="271"/>
      <c r="AZ224" s="271"/>
      <c r="BA224" s="271"/>
      <c r="BB224" s="271"/>
      <c r="BC224" s="271"/>
      <c r="BD224" s="272"/>
      <c r="BE224" s="269"/>
      <c r="BF224" s="264"/>
      <c r="BG224" s="264"/>
      <c r="BH224" s="264"/>
      <c r="BI224" s="264"/>
      <c r="BJ224" s="264"/>
    </row>
    <row r="225" spans="2:62" ht="20.25" customHeight="1" x14ac:dyDescent="0.45">
      <c r="B225" s="261"/>
      <c r="C225" s="262"/>
      <c r="D225" s="262"/>
      <c r="E225" s="262"/>
      <c r="F225" s="262"/>
      <c r="G225" s="262"/>
      <c r="H225" s="262"/>
      <c r="I225" s="270"/>
      <c r="J225" s="192"/>
      <c r="K225" s="1106" t="s">
        <v>469</v>
      </c>
      <c r="L225" s="1106"/>
      <c r="M225" s="1107">
        <f>SUMIFS($BB$17:$BB$216,$F$17:$F$216,"看護職員",$H$17:$H$216,"D")</f>
        <v>0</v>
      </c>
      <c r="N225" s="1107"/>
      <c r="O225" s="1101">
        <f>SUMIFS($BD$17:$BD$216,$F$17:$F$216,"看護職員",$H$17:$H$216,"D")</f>
        <v>0</v>
      </c>
      <c r="P225" s="1101"/>
      <c r="Q225" s="274"/>
      <c r="R225" s="1102"/>
      <c r="S225" s="1102"/>
      <c r="T225" s="1108"/>
      <c r="U225" s="1108"/>
      <c r="V225" s="274"/>
      <c r="W225" s="1109" t="s">
        <v>468</v>
      </c>
      <c r="X225" s="1110"/>
      <c r="Y225" s="192"/>
      <c r="Z225" s="271"/>
      <c r="AA225" s="1106" t="s">
        <v>469</v>
      </c>
      <c r="AB225" s="1106"/>
      <c r="AC225" s="1107">
        <f>SUMIFS($BB$17:$BB$216,$F$17:$F$216,"介護職員",$H$17:$H$216,"D")</f>
        <v>0</v>
      </c>
      <c r="AD225" s="1107"/>
      <c r="AE225" s="1101">
        <f>SUMIFS($BD$17:$BD$216,$F$17:$F$216,"介護職員",$H$17:$H$216,"D")</f>
        <v>0</v>
      </c>
      <c r="AF225" s="1101"/>
      <c r="AG225" s="274"/>
      <c r="AH225" s="1102"/>
      <c r="AI225" s="1102"/>
      <c r="AJ225" s="1108"/>
      <c r="AK225" s="1108"/>
      <c r="AL225" s="274"/>
      <c r="AM225" s="1109" t="s">
        <v>468</v>
      </c>
      <c r="AN225" s="1110"/>
      <c r="AO225" s="271"/>
      <c r="AP225" s="271"/>
      <c r="AQ225" s="192" t="s">
        <v>470</v>
      </c>
      <c r="AR225" s="192"/>
      <c r="AS225" s="192"/>
      <c r="AT225" s="192"/>
      <c r="AU225" s="192"/>
      <c r="AV225" s="192"/>
      <c r="AW225" s="271"/>
      <c r="AX225" s="271"/>
      <c r="AY225" s="271"/>
      <c r="AZ225" s="271"/>
      <c r="BA225" s="271"/>
      <c r="BB225" s="271"/>
      <c r="BC225" s="271"/>
      <c r="BD225" s="272"/>
      <c r="BE225" s="269"/>
      <c r="BF225" s="264"/>
      <c r="BG225" s="264"/>
      <c r="BH225" s="264"/>
      <c r="BI225" s="264"/>
      <c r="BJ225" s="264"/>
    </row>
    <row r="226" spans="2:62" ht="20.25" customHeight="1" x14ac:dyDescent="0.45">
      <c r="B226" s="261"/>
      <c r="C226" s="262"/>
      <c r="D226" s="262"/>
      <c r="E226" s="262"/>
      <c r="F226" s="262"/>
      <c r="G226" s="262"/>
      <c r="H226" s="262"/>
      <c r="I226" s="270"/>
      <c r="J226" s="192"/>
      <c r="K226" s="1106" t="s">
        <v>462</v>
      </c>
      <c r="L226" s="1106"/>
      <c r="M226" s="1107">
        <f>SUM(M222:N225)</f>
        <v>0</v>
      </c>
      <c r="N226" s="1107"/>
      <c r="O226" s="1101">
        <f>SUM(O222:P225)</f>
        <v>0</v>
      </c>
      <c r="P226" s="1101"/>
      <c r="Q226" s="274"/>
      <c r="R226" s="1107">
        <f>SUM(R222:S225)</f>
        <v>0</v>
      </c>
      <c r="S226" s="1107"/>
      <c r="T226" s="1101">
        <f>SUM(T222:U225)</f>
        <v>0</v>
      </c>
      <c r="U226" s="1101"/>
      <c r="V226" s="274"/>
      <c r="W226" s="1115">
        <f>SUM(W222:X223)</f>
        <v>0</v>
      </c>
      <c r="X226" s="1116"/>
      <c r="Y226" s="192"/>
      <c r="Z226" s="271"/>
      <c r="AA226" s="1106" t="s">
        <v>462</v>
      </c>
      <c r="AB226" s="1106"/>
      <c r="AC226" s="1107">
        <f>SUM(AC222:AD225)</f>
        <v>0</v>
      </c>
      <c r="AD226" s="1107"/>
      <c r="AE226" s="1101">
        <f>SUM(AE222:AF225)</f>
        <v>0</v>
      </c>
      <c r="AF226" s="1101"/>
      <c r="AG226" s="274"/>
      <c r="AH226" s="1107">
        <f>SUM(AH222:AI225)</f>
        <v>0</v>
      </c>
      <c r="AI226" s="1107"/>
      <c r="AJ226" s="1101">
        <f>SUM(AJ222:AK225)</f>
        <v>0</v>
      </c>
      <c r="AK226" s="1101"/>
      <c r="AL226" s="274"/>
      <c r="AM226" s="1115">
        <f>SUM(AM222:AN223)</f>
        <v>0</v>
      </c>
      <c r="AN226" s="1116"/>
      <c r="AO226" s="271"/>
      <c r="AP226" s="271"/>
      <c r="AQ226" s="1106" t="s">
        <v>471</v>
      </c>
      <c r="AR226" s="1106"/>
      <c r="AS226" s="1106" t="s">
        <v>472</v>
      </c>
      <c r="AT226" s="1106"/>
      <c r="AU226" s="1106"/>
      <c r="AV226" s="1106"/>
      <c r="AW226" s="271"/>
      <c r="AX226" s="271"/>
      <c r="AY226" s="271"/>
      <c r="AZ226" s="271"/>
      <c r="BA226" s="271"/>
      <c r="BB226" s="271"/>
      <c r="BC226" s="271"/>
      <c r="BD226" s="272"/>
      <c r="BE226" s="269"/>
      <c r="BF226" s="264"/>
      <c r="BG226" s="264"/>
      <c r="BH226" s="264"/>
      <c r="BI226" s="264"/>
      <c r="BJ226" s="264"/>
    </row>
    <row r="227" spans="2:62" ht="20.25" customHeight="1" x14ac:dyDescent="0.45">
      <c r="B227" s="261"/>
      <c r="C227" s="262"/>
      <c r="D227" s="262"/>
      <c r="E227" s="262"/>
      <c r="F227" s="262"/>
      <c r="G227" s="262"/>
      <c r="H227" s="262"/>
      <c r="I227" s="270"/>
      <c r="J227" s="270"/>
      <c r="K227" s="277"/>
      <c r="L227" s="277"/>
      <c r="M227" s="277"/>
      <c r="N227" s="277"/>
      <c r="O227" s="278"/>
      <c r="P227" s="278"/>
      <c r="Q227" s="278"/>
      <c r="R227" s="279"/>
      <c r="S227" s="279"/>
      <c r="T227" s="279"/>
      <c r="U227" s="279"/>
      <c r="V227" s="280"/>
      <c r="W227" s="271"/>
      <c r="X227" s="271"/>
      <c r="Y227" s="271"/>
      <c r="Z227" s="271"/>
      <c r="AA227" s="277"/>
      <c r="AB227" s="277"/>
      <c r="AC227" s="277"/>
      <c r="AD227" s="277"/>
      <c r="AE227" s="278"/>
      <c r="AF227" s="278"/>
      <c r="AG227" s="278"/>
      <c r="AH227" s="279"/>
      <c r="AI227" s="279"/>
      <c r="AJ227" s="279"/>
      <c r="AK227" s="279"/>
      <c r="AL227" s="280"/>
      <c r="AM227" s="271"/>
      <c r="AN227" s="271"/>
      <c r="AO227" s="271"/>
      <c r="AP227" s="271"/>
      <c r="AQ227" s="1106" t="s">
        <v>463</v>
      </c>
      <c r="AR227" s="1106"/>
      <c r="AS227" s="1106" t="s">
        <v>473</v>
      </c>
      <c r="AT227" s="1106"/>
      <c r="AU227" s="1106"/>
      <c r="AV227" s="1106"/>
      <c r="AW227" s="271"/>
      <c r="AX227" s="271"/>
      <c r="AY227" s="271"/>
      <c r="AZ227" s="271"/>
      <c r="BA227" s="271"/>
      <c r="BB227" s="271"/>
      <c r="BC227" s="271"/>
      <c r="BD227" s="272"/>
      <c r="BE227" s="269"/>
      <c r="BF227" s="264"/>
      <c r="BG227" s="264"/>
      <c r="BH227" s="264"/>
      <c r="BI227" s="264"/>
      <c r="BJ227" s="264"/>
    </row>
    <row r="228" spans="2:62" ht="20.25" customHeight="1" x14ac:dyDescent="0.45">
      <c r="B228" s="261"/>
      <c r="C228" s="262"/>
      <c r="D228" s="262"/>
      <c r="E228" s="262"/>
      <c r="F228" s="262"/>
      <c r="G228" s="262"/>
      <c r="H228" s="262"/>
      <c r="I228" s="270"/>
      <c r="J228" s="270"/>
      <c r="K228" s="197" t="s">
        <v>474</v>
      </c>
      <c r="L228" s="192"/>
      <c r="M228" s="192"/>
      <c r="N228" s="192"/>
      <c r="O228" s="192"/>
      <c r="P228" s="192"/>
      <c r="Q228" s="281" t="s">
        <v>475</v>
      </c>
      <c r="R228" s="1111" t="s">
        <v>476</v>
      </c>
      <c r="S228" s="1112"/>
      <c r="T228" s="281"/>
      <c r="U228" s="281"/>
      <c r="V228" s="192"/>
      <c r="W228" s="192"/>
      <c r="X228" s="192"/>
      <c r="Y228" s="271"/>
      <c r="Z228" s="271"/>
      <c r="AA228" s="197" t="s">
        <v>474</v>
      </c>
      <c r="AB228" s="192"/>
      <c r="AC228" s="192"/>
      <c r="AD228" s="192"/>
      <c r="AE228" s="192"/>
      <c r="AF228" s="192"/>
      <c r="AG228" s="281" t="s">
        <v>475</v>
      </c>
      <c r="AH228" s="1113" t="str">
        <f>R228</f>
        <v>週</v>
      </c>
      <c r="AI228" s="1114"/>
      <c r="AJ228" s="281"/>
      <c r="AK228" s="281"/>
      <c r="AL228" s="192"/>
      <c r="AM228" s="192"/>
      <c r="AN228" s="192"/>
      <c r="AO228" s="271"/>
      <c r="AP228" s="271"/>
      <c r="AQ228" s="1106" t="s">
        <v>466</v>
      </c>
      <c r="AR228" s="1106"/>
      <c r="AS228" s="1106" t="s">
        <v>477</v>
      </c>
      <c r="AT228" s="1106"/>
      <c r="AU228" s="1106"/>
      <c r="AV228" s="1106"/>
      <c r="AW228" s="271"/>
      <c r="AX228" s="271"/>
      <c r="AY228" s="271"/>
      <c r="AZ228" s="271"/>
      <c r="BA228" s="271"/>
      <c r="BB228" s="271"/>
      <c r="BC228" s="271"/>
      <c r="BD228" s="272"/>
      <c r="BE228" s="269"/>
      <c r="BF228" s="264"/>
      <c r="BG228" s="264"/>
      <c r="BH228" s="264"/>
      <c r="BI228" s="264"/>
      <c r="BJ228" s="264"/>
    </row>
    <row r="229" spans="2:62" ht="20.25" customHeight="1" x14ac:dyDescent="0.45">
      <c r="B229" s="261"/>
      <c r="C229" s="262"/>
      <c r="D229" s="262"/>
      <c r="E229" s="262"/>
      <c r="F229" s="262"/>
      <c r="G229" s="262"/>
      <c r="H229" s="262"/>
      <c r="I229" s="270"/>
      <c r="J229" s="270"/>
      <c r="K229" s="192" t="s">
        <v>478</v>
      </c>
      <c r="L229" s="192"/>
      <c r="M229" s="192"/>
      <c r="N229" s="192"/>
      <c r="O229" s="192"/>
      <c r="P229" s="192" t="s">
        <v>479</v>
      </c>
      <c r="Q229" s="192"/>
      <c r="R229" s="192"/>
      <c r="S229" s="192"/>
      <c r="T229" s="197"/>
      <c r="U229" s="192"/>
      <c r="V229" s="192"/>
      <c r="W229" s="192"/>
      <c r="X229" s="192"/>
      <c r="Y229" s="271"/>
      <c r="Z229" s="271"/>
      <c r="AA229" s="192" t="s">
        <v>478</v>
      </c>
      <c r="AB229" s="192"/>
      <c r="AC229" s="192"/>
      <c r="AD229" s="192"/>
      <c r="AE229" s="192"/>
      <c r="AF229" s="192" t="s">
        <v>479</v>
      </c>
      <c r="AG229" s="192"/>
      <c r="AH229" s="192"/>
      <c r="AI229" s="192"/>
      <c r="AJ229" s="197"/>
      <c r="AK229" s="192"/>
      <c r="AL229" s="192"/>
      <c r="AM229" s="192"/>
      <c r="AN229" s="192"/>
      <c r="AO229" s="271"/>
      <c r="AP229" s="271"/>
      <c r="AQ229" s="1106" t="s">
        <v>467</v>
      </c>
      <c r="AR229" s="1106"/>
      <c r="AS229" s="1106" t="s">
        <v>480</v>
      </c>
      <c r="AT229" s="1106"/>
      <c r="AU229" s="1106"/>
      <c r="AV229" s="1106"/>
      <c r="AW229" s="271"/>
      <c r="AX229" s="271"/>
      <c r="AY229" s="271"/>
      <c r="AZ229" s="271"/>
      <c r="BA229" s="271"/>
      <c r="BB229" s="271"/>
      <c r="BC229" s="271"/>
      <c r="BD229" s="272"/>
      <c r="BE229" s="269"/>
      <c r="BF229" s="264"/>
      <c r="BG229" s="264"/>
      <c r="BH229" s="264"/>
      <c r="BI229" s="264"/>
      <c r="BJ229" s="264"/>
    </row>
    <row r="230" spans="2:62" ht="20.25" customHeight="1" x14ac:dyDescent="0.45">
      <c r="B230" s="261"/>
      <c r="C230" s="262"/>
      <c r="D230" s="262"/>
      <c r="E230" s="262"/>
      <c r="F230" s="262"/>
      <c r="G230" s="262"/>
      <c r="H230" s="262"/>
      <c r="I230" s="270"/>
      <c r="J230" s="270"/>
      <c r="K230" s="192" t="str">
        <f>IF($R$228="週","対象時間数（週平均）","対象時間数（当月合計）")</f>
        <v>対象時間数（週平均）</v>
      </c>
      <c r="L230" s="192"/>
      <c r="M230" s="192"/>
      <c r="N230" s="192"/>
      <c r="O230" s="192"/>
      <c r="P230" s="192" t="str">
        <f>IF($R$228="週","週に勤務すべき時間数","当月に勤務すべき時間数")</f>
        <v>週に勤務すべき時間数</v>
      </c>
      <c r="Q230" s="192"/>
      <c r="R230" s="192"/>
      <c r="S230" s="192"/>
      <c r="T230" s="197"/>
      <c r="U230" s="192" t="s">
        <v>481</v>
      </c>
      <c r="V230" s="192"/>
      <c r="W230" s="192"/>
      <c r="X230" s="192"/>
      <c r="Y230" s="271"/>
      <c r="Z230" s="271"/>
      <c r="AA230" s="192" t="str">
        <f>IF(AH228="週","対象時間数（週平均）","対象時間数（当月合計）")</f>
        <v>対象時間数（週平均）</v>
      </c>
      <c r="AB230" s="192"/>
      <c r="AC230" s="192"/>
      <c r="AD230" s="192"/>
      <c r="AE230" s="192"/>
      <c r="AF230" s="192" t="str">
        <f>IF($AH$228="週","週に勤務すべき時間数","当月に勤務すべき時間数")</f>
        <v>週に勤務すべき時間数</v>
      </c>
      <c r="AG230" s="192"/>
      <c r="AH230" s="192"/>
      <c r="AI230" s="192"/>
      <c r="AJ230" s="197"/>
      <c r="AK230" s="192" t="s">
        <v>481</v>
      </c>
      <c r="AL230" s="192"/>
      <c r="AM230" s="192"/>
      <c r="AN230" s="192"/>
      <c r="AO230" s="271"/>
      <c r="AP230" s="271"/>
      <c r="AQ230" s="1106" t="s">
        <v>469</v>
      </c>
      <c r="AR230" s="1106"/>
      <c r="AS230" s="1106" t="s">
        <v>482</v>
      </c>
      <c r="AT230" s="1106"/>
      <c r="AU230" s="1106"/>
      <c r="AV230" s="1106"/>
      <c r="AW230" s="271"/>
      <c r="AX230" s="271"/>
      <c r="AY230" s="271"/>
      <c r="AZ230" s="271"/>
      <c r="BA230" s="271"/>
      <c r="BB230" s="271"/>
      <c r="BC230" s="271"/>
      <c r="BD230" s="272"/>
      <c r="BE230" s="269"/>
      <c r="BF230" s="264"/>
      <c r="BG230" s="264"/>
      <c r="BH230" s="264"/>
      <c r="BI230" s="264"/>
      <c r="BJ230" s="264"/>
    </row>
    <row r="231" spans="2:62" ht="20.25" customHeight="1" x14ac:dyDescent="0.45">
      <c r="I231" s="192"/>
      <c r="J231" s="192"/>
      <c r="K231" s="1120">
        <f>IF($R$228="週",T226,R226)</f>
        <v>0</v>
      </c>
      <c r="L231" s="1120"/>
      <c r="M231" s="1120"/>
      <c r="N231" s="1120"/>
      <c r="O231" s="275" t="s">
        <v>483</v>
      </c>
      <c r="P231" s="1106">
        <f>IF($R$228="週",$BA$6,$BE$6)</f>
        <v>40</v>
      </c>
      <c r="Q231" s="1106"/>
      <c r="R231" s="1106"/>
      <c r="S231" s="1106"/>
      <c r="T231" s="275" t="s">
        <v>465</v>
      </c>
      <c r="U231" s="1117">
        <f>ROUNDDOWN(K231/P231,1)</f>
        <v>0</v>
      </c>
      <c r="V231" s="1117"/>
      <c r="W231" s="1117"/>
      <c r="X231" s="1117"/>
      <c r="Y231" s="192"/>
      <c r="Z231" s="192"/>
      <c r="AA231" s="1120">
        <f>IF($AH$228="週",AJ226,AH226)</f>
        <v>0</v>
      </c>
      <c r="AB231" s="1120"/>
      <c r="AC231" s="1120"/>
      <c r="AD231" s="1120"/>
      <c r="AE231" s="275" t="s">
        <v>483</v>
      </c>
      <c r="AF231" s="1106">
        <f>IF($AH$228="週",$BA$6,$BE$6)</f>
        <v>40</v>
      </c>
      <c r="AG231" s="1106"/>
      <c r="AH231" s="1106"/>
      <c r="AI231" s="1106"/>
      <c r="AJ231" s="275" t="s">
        <v>465</v>
      </c>
      <c r="AK231" s="1117">
        <f>ROUNDDOWN(AA231/AF231,1)</f>
        <v>0</v>
      </c>
      <c r="AL231" s="1117"/>
      <c r="AM231" s="1117"/>
      <c r="AN231" s="1117"/>
      <c r="AO231" s="192"/>
      <c r="AP231" s="192"/>
      <c r="AQ231" s="192"/>
      <c r="AR231" s="192"/>
      <c r="AS231" s="192"/>
      <c r="AT231" s="192"/>
      <c r="AU231" s="192"/>
      <c r="AV231" s="192"/>
      <c r="AW231" s="192"/>
      <c r="AX231" s="192"/>
      <c r="AY231" s="192"/>
      <c r="AZ231" s="192"/>
      <c r="BA231" s="192"/>
      <c r="BB231" s="192"/>
      <c r="BC231" s="192"/>
      <c r="BD231" s="192"/>
    </row>
    <row r="232" spans="2:62" ht="20.25" customHeight="1" x14ac:dyDescent="0.45">
      <c r="I232" s="192"/>
      <c r="J232" s="192"/>
      <c r="K232" s="192"/>
      <c r="L232" s="192"/>
      <c r="M232" s="192"/>
      <c r="N232" s="192"/>
      <c r="O232" s="192"/>
      <c r="P232" s="192"/>
      <c r="Q232" s="192"/>
      <c r="R232" s="192"/>
      <c r="S232" s="192"/>
      <c r="T232" s="197"/>
      <c r="U232" s="192" t="s">
        <v>484</v>
      </c>
      <c r="V232" s="192"/>
      <c r="W232" s="192"/>
      <c r="X232" s="192"/>
      <c r="Y232" s="192"/>
      <c r="Z232" s="192"/>
      <c r="AA232" s="192"/>
      <c r="AB232" s="192"/>
      <c r="AC232" s="192"/>
      <c r="AD232" s="192"/>
      <c r="AE232" s="192"/>
      <c r="AF232" s="192"/>
      <c r="AG232" s="192"/>
      <c r="AH232" s="192"/>
      <c r="AI232" s="192"/>
      <c r="AJ232" s="197"/>
      <c r="AK232" s="192" t="s">
        <v>484</v>
      </c>
      <c r="AL232" s="192"/>
      <c r="AM232" s="192"/>
      <c r="AN232" s="192"/>
      <c r="AO232" s="192"/>
      <c r="AP232" s="192"/>
      <c r="AQ232" s="192"/>
      <c r="AR232" s="192"/>
      <c r="AS232" s="192"/>
      <c r="AT232" s="192"/>
      <c r="AU232" s="192"/>
      <c r="AV232" s="192"/>
      <c r="AW232" s="192"/>
      <c r="AX232" s="192"/>
      <c r="AY232" s="192"/>
      <c r="AZ232" s="192"/>
      <c r="BA232" s="192"/>
      <c r="BB232" s="192"/>
      <c r="BC232" s="192"/>
      <c r="BD232" s="192"/>
    </row>
    <row r="233" spans="2:62" ht="20.25" customHeight="1" x14ac:dyDescent="0.45">
      <c r="I233" s="192"/>
      <c r="J233" s="192"/>
      <c r="K233" s="192" t="s">
        <v>485</v>
      </c>
      <c r="L233" s="192"/>
      <c r="M233" s="192"/>
      <c r="N233" s="192"/>
      <c r="O233" s="192"/>
      <c r="P233" s="192"/>
      <c r="Q233" s="192"/>
      <c r="R233" s="192"/>
      <c r="S233" s="192"/>
      <c r="T233" s="197"/>
      <c r="U233" s="192"/>
      <c r="V233" s="192"/>
      <c r="W233" s="192"/>
      <c r="X233" s="192"/>
      <c r="Y233" s="192"/>
      <c r="Z233" s="192"/>
      <c r="AA233" s="192" t="s">
        <v>486</v>
      </c>
      <c r="AB233" s="192"/>
      <c r="AC233" s="192"/>
      <c r="AD233" s="192"/>
      <c r="AE233" s="192"/>
      <c r="AF233" s="192"/>
      <c r="AG233" s="192"/>
      <c r="AH233" s="192"/>
      <c r="AI233" s="192"/>
      <c r="AJ233" s="197"/>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row>
    <row r="234" spans="2:62" ht="20.25" customHeight="1" x14ac:dyDescent="0.45">
      <c r="I234" s="192"/>
      <c r="J234" s="192"/>
      <c r="K234" s="192" t="s">
        <v>456</v>
      </c>
      <c r="L234" s="192"/>
      <c r="M234" s="192"/>
      <c r="N234" s="192"/>
      <c r="O234" s="192"/>
      <c r="P234" s="192"/>
      <c r="Q234" s="192"/>
      <c r="R234" s="192"/>
      <c r="S234" s="192"/>
      <c r="T234" s="197"/>
      <c r="U234" s="1100"/>
      <c r="V234" s="1100"/>
      <c r="W234" s="1100"/>
      <c r="X234" s="1100"/>
      <c r="Y234" s="192"/>
      <c r="Z234" s="192"/>
      <c r="AA234" s="192" t="s">
        <v>456</v>
      </c>
      <c r="AB234" s="192"/>
      <c r="AC234" s="192"/>
      <c r="AD234" s="192"/>
      <c r="AE234" s="192"/>
      <c r="AF234" s="192"/>
      <c r="AG234" s="192"/>
      <c r="AH234" s="192"/>
      <c r="AI234" s="192"/>
      <c r="AJ234" s="197"/>
      <c r="AK234" s="1100"/>
      <c r="AL234" s="1100"/>
      <c r="AM234" s="1100"/>
      <c r="AN234" s="1100"/>
      <c r="AO234" s="192"/>
      <c r="AP234" s="192"/>
      <c r="AQ234" s="192"/>
      <c r="AR234" s="192"/>
      <c r="AS234" s="192"/>
      <c r="AT234" s="192"/>
      <c r="AU234" s="192"/>
      <c r="AV234" s="192"/>
      <c r="AW234" s="192"/>
      <c r="AX234" s="192"/>
      <c r="AY234" s="192"/>
      <c r="AZ234" s="192"/>
      <c r="BA234" s="192"/>
      <c r="BB234" s="192"/>
      <c r="BC234" s="192"/>
      <c r="BD234" s="192"/>
    </row>
    <row r="235" spans="2:62" ht="20.25" customHeight="1" x14ac:dyDescent="0.45">
      <c r="I235" s="192"/>
      <c r="J235" s="192"/>
      <c r="K235" s="192" t="s">
        <v>487</v>
      </c>
      <c r="L235" s="192"/>
      <c r="M235" s="192"/>
      <c r="N235" s="192"/>
      <c r="O235" s="192"/>
      <c r="P235" s="192" t="s">
        <v>488</v>
      </c>
      <c r="Q235" s="192"/>
      <c r="R235" s="192"/>
      <c r="S235" s="192"/>
      <c r="T235" s="192"/>
      <c r="U235" s="1091" t="s">
        <v>462</v>
      </c>
      <c r="V235" s="1091"/>
      <c r="W235" s="1091"/>
      <c r="X235" s="1091"/>
      <c r="Y235" s="192"/>
      <c r="Z235" s="192"/>
      <c r="AA235" s="192" t="s">
        <v>487</v>
      </c>
      <c r="AB235" s="192"/>
      <c r="AC235" s="192"/>
      <c r="AD235" s="192"/>
      <c r="AE235" s="192"/>
      <c r="AF235" s="192" t="s">
        <v>488</v>
      </c>
      <c r="AG235" s="192"/>
      <c r="AH235" s="192"/>
      <c r="AI235" s="192"/>
      <c r="AJ235" s="192"/>
      <c r="AK235" s="1091" t="s">
        <v>462</v>
      </c>
      <c r="AL235" s="1091"/>
      <c r="AM235" s="1091"/>
      <c r="AN235" s="1091"/>
      <c r="AO235" s="192"/>
      <c r="AP235" s="192"/>
      <c r="AQ235" s="192"/>
      <c r="AR235" s="192"/>
      <c r="AS235" s="192"/>
      <c r="AT235" s="192"/>
      <c r="AU235" s="192"/>
      <c r="AV235" s="192"/>
      <c r="AW235" s="192"/>
      <c r="AX235" s="192"/>
      <c r="AY235" s="192"/>
      <c r="AZ235" s="192"/>
      <c r="BA235" s="192"/>
      <c r="BB235" s="192"/>
      <c r="BC235" s="192"/>
      <c r="BD235" s="192"/>
    </row>
    <row r="236" spans="2:62" ht="20.25" customHeight="1" x14ac:dyDescent="0.45">
      <c r="I236" s="192"/>
      <c r="J236" s="192"/>
      <c r="K236" s="1106">
        <f>W226</f>
        <v>0</v>
      </c>
      <c r="L236" s="1106"/>
      <c r="M236" s="1106"/>
      <c r="N236" s="1106"/>
      <c r="O236" s="275" t="s">
        <v>464</v>
      </c>
      <c r="P236" s="1117">
        <f>U231</f>
        <v>0</v>
      </c>
      <c r="Q236" s="1117"/>
      <c r="R236" s="1117"/>
      <c r="S236" s="1117"/>
      <c r="T236" s="275" t="s">
        <v>465</v>
      </c>
      <c r="U236" s="1092">
        <f>ROUNDDOWN(K236+P236,1)</f>
        <v>0</v>
      </c>
      <c r="V236" s="1092"/>
      <c r="W236" s="1092"/>
      <c r="X236" s="1092"/>
      <c r="Y236" s="279"/>
      <c r="Z236" s="279"/>
      <c r="AA236" s="1118">
        <f>AM226</f>
        <v>0</v>
      </c>
      <c r="AB236" s="1118"/>
      <c r="AC236" s="1118"/>
      <c r="AD236" s="1118"/>
      <c r="AE236" s="280" t="s">
        <v>464</v>
      </c>
      <c r="AF236" s="1119">
        <f>AK231</f>
        <v>0</v>
      </c>
      <c r="AG236" s="1119"/>
      <c r="AH236" s="1119"/>
      <c r="AI236" s="1119"/>
      <c r="AJ236" s="280" t="s">
        <v>465</v>
      </c>
      <c r="AK236" s="1092">
        <f>ROUNDDOWN(AA236+AF236,1)</f>
        <v>0</v>
      </c>
      <c r="AL236" s="1092"/>
      <c r="AM236" s="1092"/>
      <c r="AN236" s="1092"/>
      <c r="AO236" s="192"/>
      <c r="AP236" s="192"/>
      <c r="AQ236" s="192"/>
      <c r="AR236" s="192"/>
      <c r="AS236" s="192"/>
      <c r="AT236" s="192"/>
      <c r="AU236" s="192"/>
      <c r="AV236" s="192"/>
      <c r="AW236" s="192"/>
      <c r="AX236" s="192"/>
      <c r="AY236" s="192"/>
      <c r="AZ236" s="192"/>
      <c r="BA236" s="192"/>
      <c r="BB236" s="192"/>
      <c r="BC236" s="192"/>
      <c r="BD236" s="192"/>
    </row>
    <row r="237" spans="2:62" ht="20.25" customHeight="1" x14ac:dyDescent="0.45"/>
    <row r="238" spans="2:62" ht="20.25" customHeight="1" x14ac:dyDescent="0.45"/>
    <row r="239" spans="2:62" ht="20.25" customHeight="1" x14ac:dyDescent="0.45"/>
    <row r="240" spans="2:62" ht="20.25" customHeight="1" x14ac:dyDescent="0.45"/>
    <row r="241" ht="20.25" customHeight="1" x14ac:dyDescent="0.45"/>
    <row r="242" ht="20.25" customHeight="1" x14ac:dyDescent="0.45"/>
    <row r="243" ht="20.25" customHeight="1" x14ac:dyDescent="0.45"/>
    <row r="244" ht="20.25" customHeight="1" x14ac:dyDescent="0.45"/>
    <row r="245" ht="20.25" customHeight="1" x14ac:dyDescent="0.45"/>
    <row r="246" ht="20.25" customHeight="1" x14ac:dyDescent="0.45"/>
    <row r="247" ht="20.25" customHeight="1" x14ac:dyDescent="0.45"/>
    <row r="248" ht="20.25" customHeight="1" x14ac:dyDescent="0.45"/>
    <row r="249" ht="20.25" customHeight="1" x14ac:dyDescent="0.45"/>
    <row r="250" ht="20.25" customHeight="1" x14ac:dyDescent="0.45"/>
    <row r="251" ht="20.25" customHeight="1" x14ac:dyDescent="0.45"/>
    <row r="252" ht="20.25" customHeight="1" x14ac:dyDescent="0.45"/>
    <row r="253" ht="20.25" customHeight="1" x14ac:dyDescent="0.45"/>
    <row r="254" ht="20.25" customHeight="1" x14ac:dyDescent="0.45"/>
    <row r="255" ht="20.25" customHeight="1" x14ac:dyDescent="0.45"/>
    <row r="256" ht="20.25" customHeight="1" x14ac:dyDescent="0.45"/>
    <row r="283" spans="3:59" x14ac:dyDescent="0.45">
      <c r="C283" s="199"/>
      <c r="D283" s="199"/>
      <c r="E283" s="199"/>
      <c r="F283" s="199"/>
      <c r="G283" s="199"/>
      <c r="H283" s="199"/>
      <c r="I283" s="199"/>
      <c r="J283" s="199"/>
      <c r="K283" s="282"/>
      <c r="L283" s="282"/>
      <c r="M283" s="282"/>
      <c r="N283" s="282"/>
      <c r="O283" s="282"/>
      <c r="P283" s="282"/>
      <c r="Q283" s="282"/>
      <c r="R283" s="282"/>
      <c r="S283" s="282"/>
      <c r="T283" s="282"/>
      <c r="U283" s="282"/>
      <c r="V283" s="282"/>
      <c r="W283" s="282"/>
      <c r="X283" s="282"/>
      <c r="Y283" s="282"/>
      <c r="Z283" s="282"/>
      <c r="AA283" s="282"/>
      <c r="AB283" s="282"/>
      <c r="AC283" s="282"/>
      <c r="AD283" s="282"/>
      <c r="AE283" s="282"/>
      <c r="AF283" s="282"/>
      <c r="AG283" s="282"/>
      <c r="AH283" s="282"/>
      <c r="AI283" s="282"/>
      <c r="AJ283" s="282"/>
      <c r="AK283" s="282"/>
      <c r="AL283" s="282"/>
      <c r="AM283" s="282"/>
      <c r="AN283" s="282"/>
      <c r="AO283" s="282"/>
      <c r="AP283" s="282"/>
      <c r="AQ283" s="282"/>
      <c r="AR283" s="282"/>
      <c r="AS283" s="282"/>
      <c r="AT283" s="282"/>
      <c r="AU283" s="282"/>
      <c r="AV283" s="282"/>
      <c r="AW283" s="282"/>
      <c r="AX283" s="282"/>
      <c r="AY283" s="282"/>
      <c r="AZ283" s="282"/>
      <c r="BA283" s="282"/>
      <c r="BB283" s="282"/>
      <c r="BC283" s="282"/>
      <c r="BD283" s="282"/>
      <c r="BE283" s="282"/>
      <c r="BF283" s="282"/>
      <c r="BG283" s="282"/>
    </row>
    <row r="284" spans="3:59" x14ac:dyDescent="0.45">
      <c r="C284" s="199"/>
      <c r="D284" s="199"/>
      <c r="E284" s="199"/>
      <c r="F284" s="199"/>
      <c r="G284" s="199"/>
      <c r="H284" s="199"/>
      <c r="I284" s="199"/>
      <c r="J284" s="199"/>
      <c r="K284" s="282"/>
      <c r="L284" s="282"/>
      <c r="M284" s="282"/>
      <c r="N284" s="282"/>
      <c r="O284" s="282"/>
      <c r="P284" s="282"/>
      <c r="Q284" s="282"/>
      <c r="R284" s="282"/>
      <c r="S284" s="282"/>
      <c r="T284" s="282"/>
      <c r="U284" s="282"/>
      <c r="V284" s="282"/>
      <c r="W284" s="282"/>
      <c r="X284" s="282"/>
      <c r="Y284" s="282"/>
      <c r="Z284" s="282"/>
      <c r="AA284" s="282"/>
      <c r="AB284" s="282"/>
      <c r="AC284" s="282"/>
      <c r="AD284" s="282"/>
      <c r="AE284" s="282"/>
      <c r="AF284" s="282"/>
      <c r="AG284" s="282"/>
      <c r="AH284" s="282"/>
      <c r="AI284" s="282"/>
      <c r="AJ284" s="282"/>
      <c r="AK284" s="282"/>
      <c r="AL284" s="282"/>
      <c r="AM284" s="282"/>
      <c r="AN284" s="282"/>
      <c r="AO284" s="282"/>
      <c r="AP284" s="282"/>
      <c r="AQ284" s="282"/>
      <c r="AR284" s="282"/>
      <c r="AS284" s="282"/>
      <c r="AT284" s="282"/>
      <c r="AU284" s="282"/>
      <c r="AV284" s="282"/>
      <c r="AW284" s="282"/>
      <c r="AX284" s="282"/>
      <c r="AY284" s="282"/>
      <c r="AZ284" s="282"/>
      <c r="BA284" s="282"/>
      <c r="BB284" s="282"/>
      <c r="BC284" s="282"/>
      <c r="BD284" s="282"/>
      <c r="BE284" s="282"/>
      <c r="BF284" s="282"/>
      <c r="BG284" s="282"/>
    </row>
    <row r="285" spans="3:59" x14ac:dyDescent="0.45">
      <c r="C285" s="283"/>
      <c r="D285" s="283"/>
      <c r="E285" s="283"/>
      <c r="F285" s="283"/>
      <c r="G285" s="283"/>
      <c r="H285" s="283"/>
      <c r="I285" s="283"/>
      <c r="J285" s="283"/>
      <c r="K285" s="199"/>
      <c r="L285" s="199"/>
    </row>
    <row r="286" spans="3:59" x14ac:dyDescent="0.45">
      <c r="C286" s="283"/>
      <c r="D286" s="283"/>
      <c r="E286" s="283"/>
      <c r="F286" s="283"/>
      <c r="G286" s="283"/>
      <c r="H286" s="283"/>
      <c r="I286" s="283"/>
      <c r="J286" s="283"/>
      <c r="K286" s="199"/>
      <c r="L286" s="199"/>
    </row>
    <row r="287" spans="3:59" x14ac:dyDescent="0.45">
      <c r="C287" s="199"/>
      <c r="D287" s="199"/>
      <c r="E287" s="199"/>
      <c r="F287" s="199"/>
      <c r="G287" s="199"/>
      <c r="H287" s="199"/>
      <c r="I287" s="199"/>
      <c r="J287" s="199"/>
    </row>
    <row r="288" spans="3:59" x14ac:dyDescent="0.45">
      <c r="C288" s="199"/>
      <c r="D288" s="199"/>
      <c r="E288" s="199"/>
      <c r="F288" s="199"/>
      <c r="G288" s="199"/>
      <c r="H288" s="199"/>
      <c r="I288" s="199"/>
      <c r="J288" s="199"/>
    </row>
    <row r="289" spans="3:10" x14ac:dyDescent="0.45">
      <c r="C289" s="199"/>
      <c r="D289" s="199"/>
      <c r="E289" s="199"/>
      <c r="F289" s="199"/>
      <c r="G289" s="199"/>
      <c r="H289" s="199"/>
      <c r="I289" s="199"/>
      <c r="J289" s="199"/>
    </row>
    <row r="290" spans="3:10" x14ac:dyDescent="0.45">
      <c r="C290" s="199"/>
      <c r="D290" s="199"/>
      <c r="E290" s="199"/>
      <c r="F290" s="199"/>
      <c r="G290" s="199"/>
      <c r="H290" s="199"/>
      <c r="I290" s="199"/>
      <c r="J290" s="199"/>
    </row>
  </sheetData>
  <sheetProtection insertRows="0" deleteRows="0"/>
  <mergeCells count="1134">
    <mergeCell ref="AQ230:AR230"/>
    <mergeCell ref="AS230:AV230"/>
    <mergeCell ref="K231:N231"/>
    <mergeCell ref="P231:S231"/>
    <mergeCell ref="U231:X231"/>
    <mergeCell ref="AA231:AD231"/>
    <mergeCell ref="AF231:AI231"/>
    <mergeCell ref="AK231:AN231"/>
    <mergeCell ref="W225:X225"/>
    <mergeCell ref="AA225:AB225"/>
    <mergeCell ref="AC225:AD225"/>
    <mergeCell ref="AE225:AF225"/>
    <mergeCell ref="AH225:AI225"/>
    <mergeCell ref="AJ225:AK225"/>
    <mergeCell ref="K225:L225"/>
    <mergeCell ref="M225:N225"/>
    <mergeCell ref="O225:P225"/>
    <mergeCell ref="R225:S225"/>
    <mergeCell ref="T225:U225"/>
    <mergeCell ref="U234:X234"/>
    <mergeCell ref="AK234:AN234"/>
    <mergeCell ref="U235:X235"/>
    <mergeCell ref="AK235:AN235"/>
    <mergeCell ref="K236:N236"/>
    <mergeCell ref="P236:S236"/>
    <mergeCell ref="U236:X236"/>
    <mergeCell ref="AA236:AD236"/>
    <mergeCell ref="AF236:AI236"/>
    <mergeCell ref="AK236:AN236"/>
    <mergeCell ref="R228:S228"/>
    <mergeCell ref="AH228:AI228"/>
    <mergeCell ref="K223:L223"/>
    <mergeCell ref="M223:N223"/>
    <mergeCell ref="O223:P223"/>
    <mergeCell ref="R223:S223"/>
    <mergeCell ref="T223:U223"/>
    <mergeCell ref="W223:X223"/>
    <mergeCell ref="AA223:AB223"/>
    <mergeCell ref="AC223:AD223"/>
    <mergeCell ref="AE223:AF223"/>
    <mergeCell ref="AQ228:AR228"/>
    <mergeCell ref="AS228:AV228"/>
    <mergeCell ref="AQ229:AR229"/>
    <mergeCell ref="AS229:AV229"/>
    <mergeCell ref="AH226:AI226"/>
    <mergeCell ref="AJ226:AK226"/>
    <mergeCell ref="AM226:AN226"/>
    <mergeCell ref="AQ226:AR226"/>
    <mergeCell ref="AS226:AV226"/>
    <mergeCell ref="AQ227:AR227"/>
    <mergeCell ref="AS227:AV227"/>
    <mergeCell ref="AM225:AN225"/>
    <mergeCell ref="K226:L226"/>
    <mergeCell ref="M226:N226"/>
    <mergeCell ref="O226:P226"/>
    <mergeCell ref="R226:S226"/>
    <mergeCell ref="T226:U226"/>
    <mergeCell ref="W226:X226"/>
    <mergeCell ref="AA226:AB226"/>
    <mergeCell ref="AC226:AD226"/>
    <mergeCell ref="AE226:AF226"/>
    <mergeCell ref="AC224:AD224"/>
    <mergeCell ref="AE224:AF224"/>
    <mergeCell ref="AH224:AI224"/>
    <mergeCell ref="AJ224:AK224"/>
    <mergeCell ref="AM224:AN224"/>
    <mergeCell ref="K222:L222"/>
    <mergeCell ref="M222:N222"/>
    <mergeCell ref="O222:P222"/>
    <mergeCell ref="R222:S222"/>
    <mergeCell ref="T222:U222"/>
    <mergeCell ref="W222:X222"/>
    <mergeCell ref="AA222:AB222"/>
    <mergeCell ref="AC222:AD222"/>
    <mergeCell ref="AH223:AI223"/>
    <mergeCell ref="AJ223:AK223"/>
    <mergeCell ref="AM223:AN223"/>
    <mergeCell ref="K224:L224"/>
    <mergeCell ref="M224:N224"/>
    <mergeCell ref="O224:P224"/>
    <mergeCell ref="R224:S224"/>
    <mergeCell ref="T224:U224"/>
    <mergeCell ref="W224:X224"/>
    <mergeCell ref="AA224:AB224"/>
    <mergeCell ref="BA222:BD222"/>
    <mergeCell ref="BD215:BE215"/>
    <mergeCell ref="BF215:BJ216"/>
    <mergeCell ref="BB216:BC216"/>
    <mergeCell ref="BD216:BE216"/>
    <mergeCell ref="BF219:BI219"/>
    <mergeCell ref="K220:L221"/>
    <mergeCell ref="M220:P220"/>
    <mergeCell ref="R220:U220"/>
    <mergeCell ref="AA220:AB221"/>
    <mergeCell ref="AC220:AF220"/>
    <mergeCell ref="AE222:AF222"/>
    <mergeCell ref="AH222:AI222"/>
    <mergeCell ref="AJ222:AK222"/>
    <mergeCell ref="AM222:AN222"/>
    <mergeCell ref="AQ222:AT222"/>
    <mergeCell ref="AV222:AY222"/>
    <mergeCell ref="BA221:BD221"/>
    <mergeCell ref="BD213:BE213"/>
    <mergeCell ref="BF213:BJ214"/>
    <mergeCell ref="BB214:BC214"/>
    <mergeCell ref="BD214:BE214"/>
    <mergeCell ref="B215:B216"/>
    <mergeCell ref="C215:D216"/>
    <mergeCell ref="I215:J216"/>
    <mergeCell ref="K215:N216"/>
    <mergeCell ref="O215:S216"/>
    <mergeCell ref="BB215:BC215"/>
    <mergeCell ref="BF221:BI221"/>
    <mergeCell ref="BD211:BE211"/>
    <mergeCell ref="BF211:BJ212"/>
    <mergeCell ref="BB212:BC212"/>
    <mergeCell ref="BD212:BE212"/>
    <mergeCell ref="B213:B214"/>
    <mergeCell ref="C213:D214"/>
    <mergeCell ref="I213:J214"/>
    <mergeCell ref="K213:N214"/>
    <mergeCell ref="O213:S214"/>
    <mergeCell ref="BB213:BC213"/>
    <mergeCell ref="AH220:AK220"/>
    <mergeCell ref="BF220:BI220"/>
    <mergeCell ref="M221:N221"/>
    <mergeCell ref="O221:P221"/>
    <mergeCell ref="R221:S221"/>
    <mergeCell ref="T221:U221"/>
    <mergeCell ref="AC221:AD221"/>
    <mergeCell ref="AE221:AF221"/>
    <mergeCell ref="AH221:AI221"/>
    <mergeCell ref="AJ221:AK221"/>
    <mergeCell ref="BD209:BE209"/>
    <mergeCell ref="BF209:BJ210"/>
    <mergeCell ref="BB210:BC210"/>
    <mergeCell ref="BD210:BE210"/>
    <mergeCell ref="B211:B212"/>
    <mergeCell ref="C211:D212"/>
    <mergeCell ref="I211:J212"/>
    <mergeCell ref="K211:N212"/>
    <mergeCell ref="O211:S212"/>
    <mergeCell ref="BB211:BC211"/>
    <mergeCell ref="BD207:BE207"/>
    <mergeCell ref="BF207:BJ208"/>
    <mergeCell ref="BB208:BC208"/>
    <mergeCell ref="BD208:BE208"/>
    <mergeCell ref="B209:B210"/>
    <mergeCell ref="C209:D210"/>
    <mergeCell ref="I209:J210"/>
    <mergeCell ref="K209:N210"/>
    <mergeCell ref="O209:S210"/>
    <mergeCell ref="BB209:BC209"/>
    <mergeCell ref="BD205:BE205"/>
    <mergeCell ref="BF205:BJ206"/>
    <mergeCell ref="BB206:BC206"/>
    <mergeCell ref="BD206:BE206"/>
    <mergeCell ref="B207:B208"/>
    <mergeCell ref="C207:D208"/>
    <mergeCell ref="I207:J208"/>
    <mergeCell ref="K207:N208"/>
    <mergeCell ref="O207:S208"/>
    <mergeCell ref="BB207:BC207"/>
    <mergeCell ref="BD203:BE203"/>
    <mergeCell ref="BF203:BJ204"/>
    <mergeCell ref="BB204:BC204"/>
    <mergeCell ref="BD204:BE204"/>
    <mergeCell ref="B205:B206"/>
    <mergeCell ref="C205:D206"/>
    <mergeCell ref="I205:J206"/>
    <mergeCell ref="K205:N206"/>
    <mergeCell ref="O205:S206"/>
    <mergeCell ref="BB205:BC205"/>
    <mergeCell ref="BD201:BE201"/>
    <mergeCell ref="BF201:BJ202"/>
    <mergeCell ref="BB202:BC202"/>
    <mergeCell ref="BD202:BE202"/>
    <mergeCell ref="B203:B204"/>
    <mergeCell ref="C203:D204"/>
    <mergeCell ref="I203:J204"/>
    <mergeCell ref="K203:N204"/>
    <mergeCell ref="O203:S204"/>
    <mergeCell ref="BB203:BC203"/>
    <mergeCell ref="BD199:BE199"/>
    <mergeCell ref="BF199:BJ200"/>
    <mergeCell ref="BB200:BC200"/>
    <mergeCell ref="BD200:BE200"/>
    <mergeCell ref="B201:B202"/>
    <mergeCell ref="C201:D202"/>
    <mergeCell ref="I201:J202"/>
    <mergeCell ref="K201:N202"/>
    <mergeCell ref="O201:S202"/>
    <mergeCell ref="BB201:BC201"/>
    <mergeCell ref="BD197:BE197"/>
    <mergeCell ref="BF197:BJ198"/>
    <mergeCell ref="BB198:BC198"/>
    <mergeCell ref="BD198:BE198"/>
    <mergeCell ref="B199:B200"/>
    <mergeCell ref="C199:D200"/>
    <mergeCell ref="I199:J200"/>
    <mergeCell ref="K199:N200"/>
    <mergeCell ref="O199:S200"/>
    <mergeCell ref="BB199:BC199"/>
    <mergeCell ref="BD195:BE195"/>
    <mergeCell ref="BF195:BJ196"/>
    <mergeCell ref="BB196:BC196"/>
    <mergeCell ref="BD196:BE196"/>
    <mergeCell ref="B197:B198"/>
    <mergeCell ref="C197:D198"/>
    <mergeCell ref="I197:J198"/>
    <mergeCell ref="K197:N198"/>
    <mergeCell ref="O197:S198"/>
    <mergeCell ref="BB197:BC197"/>
    <mergeCell ref="BD193:BE193"/>
    <mergeCell ref="BF193:BJ194"/>
    <mergeCell ref="BB194:BC194"/>
    <mergeCell ref="BD194:BE194"/>
    <mergeCell ref="B195:B196"/>
    <mergeCell ref="C195:D196"/>
    <mergeCell ref="I195:J196"/>
    <mergeCell ref="K195:N196"/>
    <mergeCell ref="O195:S196"/>
    <mergeCell ref="BB195:BC195"/>
    <mergeCell ref="BD191:BE191"/>
    <mergeCell ref="BF191:BJ192"/>
    <mergeCell ref="BB192:BC192"/>
    <mergeCell ref="BD192:BE192"/>
    <mergeCell ref="B193:B194"/>
    <mergeCell ref="C193:D194"/>
    <mergeCell ref="I193:J194"/>
    <mergeCell ref="K193:N194"/>
    <mergeCell ref="O193:S194"/>
    <mergeCell ref="BB193:BC193"/>
    <mergeCell ref="BD189:BE189"/>
    <mergeCell ref="BF189:BJ190"/>
    <mergeCell ref="BB190:BC190"/>
    <mergeCell ref="BD190:BE190"/>
    <mergeCell ref="B191:B192"/>
    <mergeCell ref="C191:D192"/>
    <mergeCell ref="I191:J192"/>
    <mergeCell ref="K191:N192"/>
    <mergeCell ref="O191:S192"/>
    <mergeCell ref="BB191:BC191"/>
    <mergeCell ref="BD187:BE187"/>
    <mergeCell ref="BF187:BJ188"/>
    <mergeCell ref="BB188:BC188"/>
    <mergeCell ref="BD188:BE188"/>
    <mergeCell ref="B189:B190"/>
    <mergeCell ref="C189:D190"/>
    <mergeCell ref="I189:J190"/>
    <mergeCell ref="K189:N190"/>
    <mergeCell ref="O189:S190"/>
    <mergeCell ref="BB189:BC189"/>
    <mergeCell ref="BD185:BE185"/>
    <mergeCell ref="BF185:BJ186"/>
    <mergeCell ref="BB186:BC186"/>
    <mergeCell ref="BD186:BE186"/>
    <mergeCell ref="B187:B188"/>
    <mergeCell ref="C187:D188"/>
    <mergeCell ref="I187:J188"/>
    <mergeCell ref="K187:N188"/>
    <mergeCell ref="O187:S188"/>
    <mergeCell ref="BB187:BC187"/>
    <mergeCell ref="BD183:BE183"/>
    <mergeCell ref="BF183:BJ184"/>
    <mergeCell ref="BB184:BC184"/>
    <mergeCell ref="BD184:BE184"/>
    <mergeCell ref="B185:B186"/>
    <mergeCell ref="C185:D186"/>
    <mergeCell ref="I185:J186"/>
    <mergeCell ref="K185:N186"/>
    <mergeCell ref="O185:S186"/>
    <mergeCell ref="BB185:BC185"/>
    <mergeCell ref="BD181:BE181"/>
    <mergeCell ref="BF181:BJ182"/>
    <mergeCell ref="BB182:BC182"/>
    <mergeCell ref="BD182:BE182"/>
    <mergeCell ref="B183:B184"/>
    <mergeCell ref="C183:D184"/>
    <mergeCell ref="I183:J184"/>
    <mergeCell ref="K183:N184"/>
    <mergeCell ref="O183:S184"/>
    <mergeCell ref="BB183:BC183"/>
    <mergeCell ref="BD179:BE179"/>
    <mergeCell ref="BF179:BJ180"/>
    <mergeCell ref="BB180:BC180"/>
    <mergeCell ref="BD180:BE180"/>
    <mergeCell ref="B181:B182"/>
    <mergeCell ref="C181:D182"/>
    <mergeCell ref="I181:J182"/>
    <mergeCell ref="K181:N182"/>
    <mergeCell ref="O181:S182"/>
    <mergeCell ref="BB181:BC181"/>
    <mergeCell ref="BD177:BE177"/>
    <mergeCell ref="BF177:BJ178"/>
    <mergeCell ref="BB178:BC178"/>
    <mergeCell ref="BD178:BE178"/>
    <mergeCell ref="B179:B180"/>
    <mergeCell ref="C179:D180"/>
    <mergeCell ref="I179:J180"/>
    <mergeCell ref="K179:N180"/>
    <mergeCell ref="O179:S180"/>
    <mergeCell ref="BB179:BC179"/>
    <mergeCell ref="BD175:BE175"/>
    <mergeCell ref="BF175:BJ176"/>
    <mergeCell ref="BB176:BC176"/>
    <mergeCell ref="BD176:BE176"/>
    <mergeCell ref="B177:B178"/>
    <mergeCell ref="C177:D178"/>
    <mergeCell ref="I177:J178"/>
    <mergeCell ref="K177:N178"/>
    <mergeCell ref="O177:S178"/>
    <mergeCell ref="BB177:BC177"/>
    <mergeCell ref="BD173:BE173"/>
    <mergeCell ref="BF173:BJ174"/>
    <mergeCell ref="BB174:BC174"/>
    <mergeCell ref="BD174:BE174"/>
    <mergeCell ref="B175:B176"/>
    <mergeCell ref="C175:D176"/>
    <mergeCell ref="I175:J176"/>
    <mergeCell ref="K175:N176"/>
    <mergeCell ref="O175:S176"/>
    <mergeCell ref="BB175:BC175"/>
    <mergeCell ref="BD171:BE171"/>
    <mergeCell ref="BF171:BJ172"/>
    <mergeCell ref="BB172:BC172"/>
    <mergeCell ref="BD172:BE172"/>
    <mergeCell ref="B173:B174"/>
    <mergeCell ref="C173:D174"/>
    <mergeCell ref="I173:J174"/>
    <mergeCell ref="K173:N174"/>
    <mergeCell ref="O173:S174"/>
    <mergeCell ref="BB173:BC173"/>
    <mergeCell ref="BD169:BE169"/>
    <mergeCell ref="BF169:BJ170"/>
    <mergeCell ref="BB170:BC170"/>
    <mergeCell ref="BD170:BE170"/>
    <mergeCell ref="B171:B172"/>
    <mergeCell ref="C171:D172"/>
    <mergeCell ref="I171:J172"/>
    <mergeCell ref="K171:N172"/>
    <mergeCell ref="O171:S172"/>
    <mergeCell ref="BB171:BC171"/>
    <mergeCell ref="BD167:BE167"/>
    <mergeCell ref="BF167:BJ168"/>
    <mergeCell ref="BB168:BC168"/>
    <mergeCell ref="BD168:BE168"/>
    <mergeCell ref="B169:B170"/>
    <mergeCell ref="C169:D170"/>
    <mergeCell ref="I169:J170"/>
    <mergeCell ref="K169:N170"/>
    <mergeCell ref="O169:S170"/>
    <mergeCell ref="BB169:BC169"/>
    <mergeCell ref="BD165:BE165"/>
    <mergeCell ref="BF165:BJ166"/>
    <mergeCell ref="BB166:BC166"/>
    <mergeCell ref="BD166:BE166"/>
    <mergeCell ref="B167:B168"/>
    <mergeCell ref="C167:D168"/>
    <mergeCell ref="I167:J168"/>
    <mergeCell ref="K167:N168"/>
    <mergeCell ref="O167:S168"/>
    <mergeCell ref="BB167:BC167"/>
    <mergeCell ref="BD163:BE163"/>
    <mergeCell ref="BF163:BJ164"/>
    <mergeCell ref="BB164:BC164"/>
    <mergeCell ref="BD164:BE164"/>
    <mergeCell ref="B165:B166"/>
    <mergeCell ref="C165:D166"/>
    <mergeCell ref="I165:J166"/>
    <mergeCell ref="K165:N166"/>
    <mergeCell ref="O165:S166"/>
    <mergeCell ref="BB165:BC165"/>
    <mergeCell ref="BD161:BE161"/>
    <mergeCell ref="BF161:BJ162"/>
    <mergeCell ref="BB162:BC162"/>
    <mergeCell ref="BD162:BE162"/>
    <mergeCell ref="B163:B164"/>
    <mergeCell ref="C163:D164"/>
    <mergeCell ref="I163:J164"/>
    <mergeCell ref="K163:N164"/>
    <mergeCell ref="O163:S164"/>
    <mergeCell ref="BB163:BC163"/>
    <mergeCell ref="BD159:BE159"/>
    <mergeCell ref="BF159:BJ160"/>
    <mergeCell ref="BB160:BC160"/>
    <mergeCell ref="BD160:BE160"/>
    <mergeCell ref="B161:B162"/>
    <mergeCell ref="C161:D162"/>
    <mergeCell ref="I161:J162"/>
    <mergeCell ref="K161:N162"/>
    <mergeCell ref="O161:S162"/>
    <mergeCell ref="BB161:BC161"/>
    <mergeCell ref="BD157:BE157"/>
    <mergeCell ref="BF157:BJ158"/>
    <mergeCell ref="BB158:BC158"/>
    <mergeCell ref="BD158:BE158"/>
    <mergeCell ref="B159:B160"/>
    <mergeCell ref="C159:D160"/>
    <mergeCell ref="I159:J160"/>
    <mergeCell ref="K159:N160"/>
    <mergeCell ref="O159:S160"/>
    <mergeCell ref="BB159:BC159"/>
    <mergeCell ref="BD155:BE155"/>
    <mergeCell ref="BF155:BJ156"/>
    <mergeCell ref="BB156:BC156"/>
    <mergeCell ref="BD156:BE156"/>
    <mergeCell ref="B157:B158"/>
    <mergeCell ref="C157:D158"/>
    <mergeCell ref="I157:J158"/>
    <mergeCell ref="K157:N158"/>
    <mergeCell ref="O157:S158"/>
    <mergeCell ref="BB157:BC157"/>
    <mergeCell ref="BD153:BE153"/>
    <mergeCell ref="BF153:BJ154"/>
    <mergeCell ref="BB154:BC154"/>
    <mergeCell ref="BD154:BE154"/>
    <mergeCell ref="B155:B156"/>
    <mergeCell ref="C155:D156"/>
    <mergeCell ref="I155:J156"/>
    <mergeCell ref="K155:N156"/>
    <mergeCell ref="O155:S156"/>
    <mergeCell ref="BB155:BC155"/>
    <mergeCell ref="BD151:BE151"/>
    <mergeCell ref="BF151:BJ152"/>
    <mergeCell ref="BB152:BC152"/>
    <mergeCell ref="BD152:BE152"/>
    <mergeCell ref="B153:B154"/>
    <mergeCell ref="C153:D154"/>
    <mergeCell ref="I153:J154"/>
    <mergeCell ref="K153:N154"/>
    <mergeCell ref="O153:S154"/>
    <mergeCell ref="BB153:BC153"/>
    <mergeCell ref="BD149:BE149"/>
    <mergeCell ref="BF149:BJ150"/>
    <mergeCell ref="BB150:BC150"/>
    <mergeCell ref="BD150:BE150"/>
    <mergeCell ref="B151:B152"/>
    <mergeCell ref="C151:D152"/>
    <mergeCell ref="I151:J152"/>
    <mergeCell ref="K151:N152"/>
    <mergeCell ref="O151:S152"/>
    <mergeCell ref="BB151:BC151"/>
    <mergeCell ref="BD147:BE147"/>
    <mergeCell ref="BF147:BJ148"/>
    <mergeCell ref="BB148:BC148"/>
    <mergeCell ref="BD148:BE148"/>
    <mergeCell ref="B149:B150"/>
    <mergeCell ref="C149:D150"/>
    <mergeCell ref="I149:J150"/>
    <mergeCell ref="K149:N150"/>
    <mergeCell ref="O149:S150"/>
    <mergeCell ref="BB149:BC149"/>
    <mergeCell ref="BD145:BE145"/>
    <mergeCell ref="BF145:BJ146"/>
    <mergeCell ref="BB146:BC146"/>
    <mergeCell ref="BD146:BE146"/>
    <mergeCell ref="B147:B148"/>
    <mergeCell ref="C147:D148"/>
    <mergeCell ref="I147:J148"/>
    <mergeCell ref="K147:N148"/>
    <mergeCell ref="O147:S148"/>
    <mergeCell ref="BB147:BC147"/>
    <mergeCell ref="BD143:BE143"/>
    <mergeCell ref="BF143:BJ144"/>
    <mergeCell ref="BB144:BC144"/>
    <mergeCell ref="BD144:BE144"/>
    <mergeCell ref="B145:B146"/>
    <mergeCell ref="C145:D146"/>
    <mergeCell ref="I145:J146"/>
    <mergeCell ref="K145:N146"/>
    <mergeCell ref="O145:S146"/>
    <mergeCell ref="BB145:BC145"/>
    <mergeCell ref="BD141:BE141"/>
    <mergeCell ref="BF141:BJ142"/>
    <mergeCell ref="BB142:BC142"/>
    <mergeCell ref="BD142:BE142"/>
    <mergeCell ref="B143:B144"/>
    <mergeCell ref="C143:D144"/>
    <mergeCell ref="I143:J144"/>
    <mergeCell ref="K143:N144"/>
    <mergeCell ref="O143:S144"/>
    <mergeCell ref="BB143:BC143"/>
    <mergeCell ref="BD139:BE139"/>
    <mergeCell ref="BF139:BJ140"/>
    <mergeCell ref="BB140:BC140"/>
    <mergeCell ref="BD140:BE140"/>
    <mergeCell ref="B141:B142"/>
    <mergeCell ref="C141:D142"/>
    <mergeCell ref="I141:J142"/>
    <mergeCell ref="K141:N142"/>
    <mergeCell ref="O141:S142"/>
    <mergeCell ref="BB141:BC141"/>
    <mergeCell ref="BD137:BE137"/>
    <mergeCell ref="BF137:BJ138"/>
    <mergeCell ref="BB138:BC138"/>
    <mergeCell ref="BD138:BE138"/>
    <mergeCell ref="B139:B140"/>
    <mergeCell ref="C139:D140"/>
    <mergeCell ref="I139:J140"/>
    <mergeCell ref="K139:N140"/>
    <mergeCell ref="O139:S140"/>
    <mergeCell ref="BB139:BC139"/>
    <mergeCell ref="BD135:BE135"/>
    <mergeCell ref="BF135:BJ136"/>
    <mergeCell ref="BB136:BC136"/>
    <mergeCell ref="BD136:BE136"/>
    <mergeCell ref="B137:B138"/>
    <mergeCell ref="C137:D138"/>
    <mergeCell ref="I137:J138"/>
    <mergeCell ref="K137:N138"/>
    <mergeCell ref="O137:S138"/>
    <mergeCell ref="BB137:BC137"/>
    <mergeCell ref="BD133:BE133"/>
    <mergeCell ref="BF133:BJ134"/>
    <mergeCell ref="BB134:BC134"/>
    <mergeCell ref="BD134:BE134"/>
    <mergeCell ref="B135:B136"/>
    <mergeCell ref="C135:D136"/>
    <mergeCell ref="I135:J136"/>
    <mergeCell ref="K135:N136"/>
    <mergeCell ref="O135:S136"/>
    <mergeCell ref="BB135:BC135"/>
    <mergeCell ref="BD131:BE131"/>
    <mergeCell ref="BF131:BJ132"/>
    <mergeCell ref="BB132:BC132"/>
    <mergeCell ref="BD132:BE132"/>
    <mergeCell ref="B133:B134"/>
    <mergeCell ref="C133:D134"/>
    <mergeCell ref="I133:J134"/>
    <mergeCell ref="K133:N134"/>
    <mergeCell ref="O133:S134"/>
    <mergeCell ref="BB133:BC133"/>
    <mergeCell ref="BD129:BE129"/>
    <mergeCell ref="BF129:BJ130"/>
    <mergeCell ref="BB130:BC130"/>
    <mergeCell ref="BD130:BE130"/>
    <mergeCell ref="B131:B132"/>
    <mergeCell ref="C131:D132"/>
    <mergeCell ref="I131:J132"/>
    <mergeCell ref="K131:N132"/>
    <mergeCell ref="O131:S132"/>
    <mergeCell ref="BB131:BC131"/>
    <mergeCell ref="BD127:BE127"/>
    <mergeCell ref="BF127:BJ128"/>
    <mergeCell ref="BB128:BC128"/>
    <mergeCell ref="BD128:BE128"/>
    <mergeCell ref="B129:B130"/>
    <mergeCell ref="C129:D130"/>
    <mergeCell ref="I129:J130"/>
    <mergeCell ref="K129:N130"/>
    <mergeCell ref="O129:S130"/>
    <mergeCell ref="BB129:BC129"/>
    <mergeCell ref="BD125:BE125"/>
    <mergeCell ref="BF125:BJ126"/>
    <mergeCell ref="BB126:BC126"/>
    <mergeCell ref="BD126:BE126"/>
    <mergeCell ref="B127:B128"/>
    <mergeCell ref="C127:D128"/>
    <mergeCell ref="I127:J128"/>
    <mergeCell ref="K127:N128"/>
    <mergeCell ref="O127:S128"/>
    <mergeCell ref="BB127:BC127"/>
    <mergeCell ref="BD123:BE123"/>
    <mergeCell ref="BF123:BJ124"/>
    <mergeCell ref="BB124:BC124"/>
    <mergeCell ref="BD124:BE124"/>
    <mergeCell ref="B125:B126"/>
    <mergeCell ref="C125:D126"/>
    <mergeCell ref="I125:J126"/>
    <mergeCell ref="K125:N126"/>
    <mergeCell ref="O125:S126"/>
    <mergeCell ref="BB125:BC125"/>
    <mergeCell ref="BD121:BE121"/>
    <mergeCell ref="BF121:BJ122"/>
    <mergeCell ref="BB122:BC122"/>
    <mergeCell ref="BD122:BE122"/>
    <mergeCell ref="B123:B124"/>
    <mergeCell ref="C123:D124"/>
    <mergeCell ref="I123:J124"/>
    <mergeCell ref="K123:N124"/>
    <mergeCell ref="O123:S124"/>
    <mergeCell ref="BB123:BC123"/>
    <mergeCell ref="BD119:BE119"/>
    <mergeCell ref="BF119:BJ120"/>
    <mergeCell ref="BB120:BC120"/>
    <mergeCell ref="BD120:BE120"/>
    <mergeCell ref="B121:B122"/>
    <mergeCell ref="C121:D122"/>
    <mergeCell ref="I121:J122"/>
    <mergeCell ref="K121:N122"/>
    <mergeCell ref="O121:S122"/>
    <mergeCell ref="BB121:BC121"/>
    <mergeCell ref="BD117:BE117"/>
    <mergeCell ref="BF117:BJ118"/>
    <mergeCell ref="BB118:BC118"/>
    <mergeCell ref="BD118:BE118"/>
    <mergeCell ref="B119:B120"/>
    <mergeCell ref="C119:D120"/>
    <mergeCell ref="I119:J120"/>
    <mergeCell ref="K119:N120"/>
    <mergeCell ref="O119:S120"/>
    <mergeCell ref="BB119:BC119"/>
    <mergeCell ref="BD115:BE115"/>
    <mergeCell ref="BF115:BJ116"/>
    <mergeCell ref="BB116:BC116"/>
    <mergeCell ref="BD116:BE116"/>
    <mergeCell ref="B117:B118"/>
    <mergeCell ref="C117:D118"/>
    <mergeCell ref="I117:J118"/>
    <mergeCell ref="K117:N118"/>
    <mergeCell ref="O117:S118"/>
    <mergeCell ref="BB117:BC117"/>
    <mergeCell ref="BD113:BE113"/>
    <mergeCell ref="BF113:BJ114"/>
    <mergeCell ref="BB114:BC114"/>
    <mergeCell ref="BD114:BE114"/>
    <mergeCell ref="B115:B116"/>
    <mergeCell ref="C115:D116"/>
    <mergeCell ref="I115:J116"/>
    <mergeCell ref="K115:N116"/>
    <mergeCell ref="O115:S116"/>
    <mergeCell ref="BB115:BC115"/>
    <mergeCell ref="BD111:BE111"/>
    <mergeCell ref="BF111:BJ112"/>
    <mergeCell ref="BB112:BC112"/>
    <mergeCell ref="BD112:BE112"/>
    <mergeCell ref="B113:B114"/>
    <mergeCell ref="C113:D114"/>
    <mergeCell ref="I113:J114"/>
    <mergeCell ref="K113:N114"/>
    <mergeCell ref="O113:S114"/>
    <mergeCell ref="BB113:BC113"/>
    <mergeCell ref="BD109:BE109"/>
    <mergeCell ref="BF109:BJ110"/>
    <mergeCell ref="BB110:BC110"/>
    <mergeCell ref="BD110:BE110"/>
    <mergeCell ref="B111:B112"/>
    <mergeCell ref="C111:D112"/>
    <mergeCell ref="I111:J112"/>
    <mergeCell ref="K111:N112"/>
    <mergeCell ref="O111:S112"/>
    <mergeCell ref="BB111:BC111"/>
    <mergeCell ref="BD107:BE107"/>
    <mergeCell ref="BF107:BJ108"/>
    <mergeCell ref="BB108:BC108"/>
    <mergeCell ref="BD108:BE108"/>
    <mergeCell ref="B109:B110"/>
    <mergeCell ref="C109:D110"/>
    <mergeCell ref="I109:J110"/>
    <mergeCell ref="K109:N110"/>
    <mergeCell ref="O109:S110"/>
    <mergeCell ref="BB109:BC109"/>
    <mergeCell ref="BD105:BE105"/>
    <mergeCell ref="BF105:BJ106"/>
    <mergeCell ref="BB106:BC106"/>
    <mergeCell ref="BD106:BE106"/>
    <mergeCell ref="B107:B108"/>
    <mergeCell ref="C107:D108"/>
    <mergeCell ref="I107:J108"/>
    <mergeCell ref="K107:N108"/>
    <mergeCell ref="O107:S108"/>
    <mergeCell ref="BB107:BC107"/>
    <mergeCell ref="BD103:BE103"/>
    <mergeCell ref="BF103:BJ104"/>
    <mergeCell ref="BB104:BC104"/>
    <mergeCell ref="BD104:BE104"/>
    <mergeCell ref="B105:B106"/>
    <mergeCell ref="C105:D106"/>
    <mergeCell ref="I105:J106"/>
    <mergeCell ref="K105:N106"/>
    <mergeCell ref="O105:S106"/>
    <mergeCell ref="BB105:BC105"/>
    <mergeCell ref="BD101:BE101"/>
    <mergeCell ref="BF101:BJ102"/>
    <mergeCell ref="BB102:BC102"/>
    <mergeCell ref="BD102:BE102"/>
    <mergeCell ref="B103:B104"/>
    <mergeCell ref="C103:D104"/>
    <mergeCell ref="I103:J104"/>
    <mergeCell ref="K103:N104"/>
    <mergeCell ref="O103:S104"/>
    <mergeCell ref="BB103:BC103"/>
    <mergeCell ref="BD99:BE99"/>
    <mergeCell ref="BF99:BJ100"/>
    <mergeCell ref="BB100:BC100"/>
    <mergeCell ref="BD100:BE100"/>
    <mergeCell ref="B101:B102"/>
    <mergeCell ref="C101:D102"/>
    <mergeCell ref="I101:J102"/>
    <mergeCell ref="K101:N102"/>
    <mergeCell ref="O101:S102"/>
    <mergeCell ref="BB101:BC101"/>
    <mergeCell ref="BD97:BE97"/>
    <mergeCell ref="BF97:BJ98"/>
    <mergeCell ref="BB98:BC98"/>
    <mergeCell ref="BD98:BE98"/>
    <mergeCell ref="B99:B100"/>
    <mergeCell ref="C99:D100"/>
    <mergeCell ref="I99:J100"/>
    <mergeCell ref="K99:N100"/>
    <mergeCell ref="O99:S100"/>
    <mergeCell ref="BB99:BC99"/>
    <mergeCell ref="BD95:BE95"/>
    <mergeCell ref="BF95:BJ96"/>
    <mergeCell ref="BB96:BC96"/>
    <mergeCell ref="BD96:BE96"/>
    <mergeCell ref="B97:B98"/>
    <mergeCell ref="C97:D98"/>
    <mergeCell ref="I97:J98"/>
    <mergeCell ref="K97:N98"/>
    <mergeCell ref="O97:S98"/>
    <mergeCell ref="BB97:BC97"/>
    <mergeCell ref="BD93:BE93"/>
    <mergeCell ref="BF93:BJ94"/>
    <mergeCell ref="BB94:BC94"/>
    <mergeCell ref="BD94:BE94"/>
    <mergeCell ref="B95:B96"/>
    <mergeCell ref="C95:D96"/>
    <mergeCell ref="I95:J96"/>
    <mergeCell ref="K95:N96"/>
    <mergeCell ref="O95:S96"/>
    <mergeCell ref="BB95:BC95"/>
    <mergeCell ref="BD91:BE91"/>
    <mergeCell ref="BF91:BJ92"/>
    <mergeCell ref="BB92:BC92"/>
    <mergeCell ref="BD92:BE92"/>
    <mergeCell ref="B93:B94"/>
    <mergeCell ref="C93:D94"/>
    <mergeCell ref="I93:J94"/>
    <mergeCell ref="K93:N94"/>
    <mergeCell ref="O93:S94"/>
    <mergeCell ref="BB93:BC93"/>
    <mergeCell ref="BD89:BE89"/>
    <mergeCell ref="BF89:BJ90"/>
    <mergeCell ref="BB90:BC90"/>
    <mergeCell ref="BD90:BE90"/>
    <mergeCell ref="B91:B92"/>
    <mergeCell ref="C91:D92"/>
    <mergeCell ref="I91:J92"/>
    <mergeCell ref="K91:N92"/>
    <mergeCell ref="O91:S92"/>
    <mergeCell ref="BB91:BC91"/>
    <mergeCell ref="BD87:BE87"/>
    <mergeCell ref="BF87:BJ88"/>
    <mergeCell ref="BB88:BC88"/>
    <mergeCell ref="BD88:BE88"/>
    <mergeCell ref="B89:B90"/>
    <mergeCell ref="C89:D90"/>
    <mergeCell ref="I89:J90"/>
    <mergeCell ref="K89:N90"/>
    <mergeCell ref="O89:S90"/>
    <mergeCell ref="BB89:BC89"/>
    <mergeCell ref="BD85:BE85"/>
    <mergeCell ref="BF85:BJ86"/>
    <mergeCell ref="BB86:BC86"/>
    <mergeCell ref="BD86:BE86"/>
    <mergeCell ref="B87:B88"/>
    <mergeCell ref="C87:D88"/>
    <mergeCell ref="I87:J88"/>
    <mergeCell ref="K87:N88"/>
    <mergeCell ref="O87:S88"/>
    <mergeCell ref="BB87:BC87"/>
    <mergeCell ref="BD83:BE83"/>
    <mergeCell ref="BF83:BJ84"/>
    <mergeCell ref="BB84:BC84"/>
    <mergeCell ref="BD84:BE84"/>
    <mergeCell ref="B85:B86"/>
    <mergeCell ref="C85:D86"/>
    <mergeCell ref="I85:J86"/>
    <mergeCell ref="K85:N86"/>
    <mergeCell ref="O85:S86"/>
    <mergeCell ref="BB85:BC85"/>
    <mergeCell ref="BD81:BE81"/>
    <mergeCell ref="BF81:BJ82"/>
    <mergeCell ref="BB82:BC82"/>
    <mergeCell ref="BD82:BE82"/>
    <mergeCell ref="B83:B84"/>
    <mergeCell ref="C83:D84"/>
    <mergeCell ref="I83:J84"/>
    <mergeCell ref="K83:N84"/>
    <mergeCell ref="O83:S84"/>
    <mergeCell ref="BB83:BC83"/>
    <mergeCell ref="BD79:BE79"/>
    <mergeCell ref="BF79:BJ80"/>
    <mergeCell ref="BB80:BC80"/>
    <mergeCell ref="BD80:BE80"/>
    <mergeCell ref="B81:B82"/>
    <mergeCell ref="C81:D82"/>
    <mergeCell ref="I81:J82"/>
    <mergeCell ref="K81:N82"/>
    <mergeCell ref="O81:S82"/>
    <mergeCell ref="BB81:BC81"/>
    <mergeCell ref="BD77:BE77"/>
    <mergeCell ref="BF77:BJ78"/>
    <mergeCell ref="BB78:BC78"/>
    <mergeCell ref="BD78:BE78"/>
    <mergeCell ref="B79:B80"/>
    <mergeCell ref="C79:D80"/>
    <mergeCell ref="I79:J80"/>
    <mergeCell ref="K79:N80"/>
    <mergeCell ref="O79:S80"/>
    <mergeCell ref="BB79:BC79"/>
    <mergeCell ref="BD75:BE75"/>
    <mergeCell ref="BF75:BJ76"/>
    <mergeCell ref="BB76:BC76"/>
    <mergeCell ref="BD76:BE76"/>
    <mergeCell ref="B77:B78"/>
    <mergeCell ref="C77:D78"/>
    <mergeCell ref="I77:J78"/>
    <mergeCell ref="K77:N78"/>
    <mergeCell ref="O77:S78"/>
    <mergeCell ref="BB77:BC77"/>
    <mergeCell ref="BD73:BE73"/>
    <mergeCell ref="BF73:BJ74"/>
    <mergeCell ref="BB74:BC74"/>
    <mergeCell ref="BD74:BE74"/>
    <mergeCell ref="B75:B76"/>
    <mergeCell ref="C75:D76"/>
    <mergeCell ref="I75:J76"/>
    <mergeCell ref="K75:N76"/>
    <mergeCell ref="O75:S76"/>
    <mergeCell ref="BB75:BC75"/>
    <mergeCell ref="BD71:BE71"/>
    <mergeCell ref="BF71:BJ72"/>
    <mergeCell ref="BB72:BC72"/>
    <mergeCell ref="BD72:BE72"/>
    <mergeCell ref="B73:B74"/>
    <mergeCell ref="C73:D74"/>
    <mergeCell ref="I73:J74"/>
    <mergeCell ref="K73:N74"/>
    <mergeCell ref="O73:S74"/>
    <mergeCell ref="BB73:BC73"/>
    <mergeCell ref="BD69:BE69"/>
    <mergeCell ref="BF69:BJ70"/>
    <mergeCell ref="BB70:BC70"/>
    <mergeCell ref="BD70:BE70"/>
    <mergeCell ref="B71:B72"/>
    <mergeCell ref="C71:D72"/>
    <mergeCell ref="I71:J72"/>
    <mergeCell ref="K71:N72"/>
    <mergeCell ref="O71:S72"/>
    <mergeCell ref="BB71:BC71"/>
    <mergeCell ref="BD67:BE67"/>
    <mergeCell ref="BF67:BJ68"/>
    <mergeCell ref="BB68:BC68"/>
    <mergeCell ref="BD68:BE68"/>
    <mergeCell ref="B69:B70"/>
    <mergeCell ref="C69:D70"/>
    <mergeCell ref="I69:J70"/>
    <mergeCell ref="K69:N70"/>
    <mergeCell ref="O69:S70"/>
    <mergeCell ref="BB69:BC69"/>
    <mergeCell ref="BD65:BE65"/>
    <mergeCell ref="BF65:BJ66"/>
    <mergeCell ref="BB66:BC66"/>
    <mergeCell ref="BD66:BE66"/>
    <mergeCell ref="B67:B68"/>
    <mergeCell ref="C67:D68"/>
    <mergeCell ref="I67:J68"/>
    <mergeCell ref="K67:N68"/>
    <mergeCell ref="O67:S68"/>
    <mergeCell ref="BB67:BC67"/>
    <mergeCell ref="BD63:BE63"/>
    <mergeCell ref="BF63:BJ64"/>
    <mergeCell ref="BB64:BC64"/>
    <mergeCell ref="BD64:BE64"/>
    <mergeCell ref="B65:B66"/>
    <mergeCell ref="C65:D66"/>
    <mergeCell ref="I65:J66"/>
    <mergeCell ref="K65:N66"/>
    <mergeCell ref="O65:S66"/>
    <mergeCell ref="BB65:BC65"/>
    <mergeCell ref="BD61:BE61"/>
    <mergeCell ref="BF61:BJ62"/>
    <mergeCell ref="BB62:BC62"/>
    <mergeCell ref="BD62:BE62"/>
    <mergeCell ref="B63:B64"/>
    <mergeCell ref="C63:D64"/>
    <mergeCell ref="I63:J64"/>
    <mergeCell ref="K63:N64"/>
    <mergeCell ref="O63:S64"/>
    <mergeCell ref="BB63:BC63"/>
    <mergeCell ref="BD59:BE59"/>
    <mergeCell ref="BF59:BJ60"/>
    <mergeCell ref="BB60:BC60"/>
    <mergeCell ref="BD60:BE60"/>
    <mergeCell ref="B61:B62"/>
    <mergeCell ref="C61:D62"/>
    <mergeCell ref="I61:J62"/>
    <mergeCell ref="K61:N62"/>
    <mergeCell ref="O61:S62"/>
    <mergeCell ref="BB61:BC61"/>
    <mergeCell ref="BD57:BE57"/>
    <mergeCell ref="BF57:BJ58"/>
    <mergeCell ref="BB58:BC58"/>
    <mergeCell ref="BD58:BE58"/>
    <mergeCell ref="B59:B60"/>
    <mergeCell ref="C59:D60"/>
    <mergeCell ref="I59:J60"/>
    <mergeCell ref="K59:N60"/>
    <mergeCell ref="O59:S60"/>
    <mergeCell ref="BB59:BC59"/>
    <mergeCell ref="BD55:BE55"/>
    <mergeCell ref="BF55:BJ56"/>
    <mergeCell ref="BB56:BC56"/>
    <mergeCell ref="BD56:BE56"/>
    <mergeCell ref="B57:B58"/>
    <mergeCell ref="C57:D58"/>
    <mergeCell ref="I57:J58"/>
    <mergeCell ref="K57:N58"/>
    <mergeCell ref="O57:S58"/>
    <mergeCell ref="BB57:BC57"/>
    <mergeCell ref="BD53:BE53"/>
    <mergeCell ref="BF53:BJ54"/>
    <mergeCell ref="BB54:BC54"/>
    <mergeCell ref="BD54:BE54"/>
    <mergeCell ref="B55:B56"/>
    <mergeCell ref="C55:D56"/>
    <mergeCell ref="I55:J56"/>
    <mergeCell ref="K55:N56"/>
    <mergeCell ref="O55:S56"/>
    <mergeCell ref="BB55:BC55"/>
    <mergeCell ref="BD51:BE51"/>
    <mergeCell ref="BF51:BJ52"/>
    <mergeCell ref="BB52:BC52"/>
    <mergeCell ref="BD52:BE52"/>
    <mergeCell ref="B53:B54"/>
    <mergeCell ref="C53:D54"/>
    <mergeCell ref="I53:J54"/>
    <mergeCell ref="K53:N54"/>
    <mergeCell ref="O53:S54"/>
    <mergeCell ref="BB53:BC53"/>
    <mergeCell ref="BD49:BE49"/>
    <mergeCell ref="BF49:BJ50"/>
    <mergeCell ref="BB50:BC50"/>
    <mergeCell ref="BD50:BE50"/>
    <mergeCell ref="B51:B52"/>
    <mergeCell ref="C51:D52"/>
    <mergeCell ref="I51:J52"/>
    <mergeCell ref="K51:N52"/>
    <mergeCell ref="O51:S52"/>
    <mergeCell ref="BB51:BC51"/>
    <mergeCell ref="BD47:BE47"/>
    <mergeCell ref="BF47:BJ48"/>
    <mergeCell ref="BB48:BC48"/>
    <mergeCell ref="BD48:BE48"/>
    <mergeCell ref="B49:B50"/>
    <mergeCell ref="C49:D50"/>
    <mergeCell ref="I49:J50"/>
    <mergeCell ref="K49:N50"/>
    <mergeCell ref="O49:S50"/>
    <mergeCell ref="BB49:BC49"/>
    <mergeCell ref="BD45:BE45"/>
    <mergeCell ref="BF45:BJ46"/>
    <mergeCell ref="BB46:BC46"/>
    <mergeCell ref="BD46:BE46"/>
    <mergeCell ref="B47:B48"/>
    <mergeCell ref="C47:D48"/>
    <mergeCell ref="I47:J48"/>
    <mergeCell ref="K47:N48"/>
    <mergeCell ref="O47:S48"/>
    <mergeCell ref="BB47:BC47"/>
    <mergeCell ref="BD43:BE43"/>
    <mergeCell ref="BF43:BJ44"/>
    <mergeCell ref="BB44:BC44"/>
    <mergeCell ref="BD44:BE44"/>
    <mergeCell ref="B45:B46"/>
    <mergeCell ref="C45:D46"/>
    <mergeCell ref="I45:J46"/>
    <mergeCell ref="K45:N46"/>
    <mergeCell ref="O45:S46"/>
    <mergeCell ref="BB45:BC45"/>
    <mergeCell ref="BD41:BE41"/>
    <mergeCell ref="BF41:BJ42"/>
    <mergeCell ref="BB42:BC42"/>
    <mergeCell ref="BD42:BE42"/>
    <mergeCell ref="B43:B44"/>
    <mergeCell ref="C43:D44"/>
    <mergeCell ref="I43:J44"/>
    <mergeCell ref="K43:N44"/>
    <mergeCell ref="O43:S44"/>
    <mergeCell ref="BB43:BC43"/>
    <mergeCell ref="BD39:BE39"/>
    <mergeCell ref="BF39:BJ40"/>
    <mergeCell ref="BB40:BC40"/>
    <mergeCell ref="BD40:BE40"/>
    <mergeCell ref="B41:B42"/>
    <mergeCell ref="C41:D42"/>
    <mergeCell ref="I41:J42"/>
    <mergeCell ref="K41:N42"/>
    <mergeCell ref="O41:S42"/>
    <mergeCell ref="BB41:BC41"/>
    <mergeCell ref="BD37:BE37"/>
    <mergeCell ref="BF37:BJ38"/>
    <mergeCell ref="BB38:BC38"/>
    <mergeCell ref="BD38:BE38"/>
    <mergeCell ref="B39:B40"/>
    <mergeCell ref="C39:D40"/>
    <mergeCell ref="I39:J40"/>
    <mergeCell ref="K39:N40"/>
    <mergeCell ref="O39:S40"/>
    <mergeCell ref="BB39:BC39"/>
    <mergeCell ref="BD35:BE35"/>
    <mergeCell ref="BF35:BJ36"/>
    <mergeCell ref="BB36:BC36"/>
    <mergeCell ref="BD36:BE36"/>
    <mergeCell ref="B37:B38"/>
    <mergeCell ref="C37:D38"/>
    <mergeCell ref="I37:J38"/>
    <mergeCell ref="K37:N38"/>
    <mergeCell ref="O37:S38"/>
    <mergeCell ref="BB37:BC37"/>
    <mergeCell ref="BD33:BE33"/>
    <mergeCell ref="BF33:BJ34"/>
    <mergeCell ref="BB34:BC34"/>
    <mergeCell ref="BD34:BE34"/>
    <mergeCell ref="B35:B36"/>
    <mergeCell ref="C35:D36"/>
    <mergeCell ref="I35:J36"/>
    <mergeCell ref="K35:N36"/>
    <mergeCell ref="O35:S36"/>
    <mergeCell ref="BB35:BC35"/>
    <mergeCell ref="BD31:BE31"/>
    <mergeCell ref="BF31:BJ32"/>
    <mergeCell ref="BB32:BC32"/>
    <mergeCell ref="BD32:BE32"/>
    <mergeCell ref="B33:B34"/>
    <mergeCell ref="C33:D34"/>
    <mergeCell ref="I33:J34"/>
    <mergeCell ref="K33:N34"/>
    <mergeCell ref="O33:S34"/>
    <mergeCell ref="BB33:BC33"/>
    <mergeCell ref="BD29:BE29"/>
    <mergeCell ref="BF29:BJ30"/>
    <mergeCell ref="BB30:BC30"/>
    <mergeCell ref="BD30:BE30"/>
    <mergeCell ref="B31:B32"/>
    <mergeCell ref="C31:D32"/>
    <mergeCell ref="I31:J32"/>
    <mergeCell ref="K31:N32"/>
    <mergeCell ref="O31:S32"/>
    <mergeCell ref="BB31:BC31"/>
    <mergeCell ref="BD27:BE27"/>
    <mergeCell ref="BF27:BJ28"/>
    <mergeCell ref="BB28:BC28"/>
    <mergeCell ref="BD28:BE28"/>
    <mergeCell ref="B29:B30"/>
    <mergeCell ref="C29:D30"/>
    <mergeCell ref="I29:J30"/>
    <mergeCell ref="K29:N30"/>
    <mergeCell ref="O29:S30"/>
    <mergeCell ref="BB29:BC29"/>
    <mergeCell ref="BD25:BE25"/>
    <mergeCell ref="BF25:BJ26"/>
    <mergeCell ref="BB26:BC26"/>
    <mergeCell ref="BD26:BE26"/>
    <mergeCell ref="B27:B28"/>
    <mergeCell ref="C27:D28"/>
    <mergeCell ref="I27:J28"/>
    <mergeCell ref="K27:N28"/>
    <mergeCell ref="O27:S28"/>
    <mergeCell ref="BB27:BC27"/>
    <mergeCell ref="BD23:BE23"/>
    <mergeCell ref="BF23:BJ24"/>
    <mergeCell ref="BB24:BC24"/>
    <mergeCell ref="BD24:BE24"/>
    <mergeCell ref="B25:B26"/>
    <mergeCell ref="C25:D26"/>
    <mergeCell ref="I25:J26"/>
    <mergeCell ref="K25:N26"/>
    <mergeCell ref="O25:S26"/>
    <mergeCell ref="BB25:BC25"/>
    <mergeCell ref="BD21:BE21"/>
    <mergeCell ref="BF21:BJ22"/>
    <mergeCell ref="BB22:BC22"/>
    <mergeCell ref="BD22:BE22"/>
    <mergeCell ref="B23:B24"/>
    <mergeCell ref="C23:D24"/>
    <mergeCell ref="I23:J24"/>
    <mergeCell ref="K23:N24"/>
    <mergeCell ref="O23:S24"/>
    <mergeCell ref="BB23:BC23"/>
    <mergeCell ref="B12:B16"/>
    <mergeCell ref="C12:D16"/>
    <mergeCell ref="I12:J16"/>
    <mergeCell ref="K12:N16"/>
    <mergeCell ref="O12:S16"/>
    <mergeCell ref="BD19:BE19"/>
    <mergeCell ref="BF19:BJ20"/>
    <mergeCell ref="BB20:BC20"/>
    <mergeCell ref="BD20:BE20"/>
    <mergeCell ref="B21:B22"/>
    <mergeCell ref="C21:D22"/>
    <mergeCell ref="I21:J22"/>
    <mergeCell ref="K21:N22"/>
    <mergeCell ref="O21:S22"/>
    <mergeCell ref="BB21:BC21"/>
    <mergeCell ref="BD17:BE17"/>
    <mergeCell ref="BF17:BJ18"/>
    <mergeCell ref="BB18:BC18"/>
    <mergeCell ref="BD18:BE18"/>
    <mergeCell ref="B19:B20"/>
    <mergeCell ref="C19:D20"/>
    <mergeCell ref="I19:J20"/>
    <mergeCell ref="K19:N20"/>
    <mergeCell ref="O19:S20"/>
    <mergeCell ref="BB19:BC19"/>
    <mergeCell ref="B17:B18"/>
    <mergeCell ref="C17:D18"/>
    <mergeCell ref="I17:J18"/>
    <mergeCell ref="K17:N18"/>
    <mergeCell ref="O17:S18"/>
    <mergeCell ref="BB17:BC17"/>
    <mergeCell ref="AT1:BI1"/>
    <mergeCell ref="AC2:AD2"/>
    <mergeCell ref="AF2:AG2"/>
    <mergeCell ref="AJ2:AK2"/>
    <mergeCell ref="AT2:BI2"/>
    <mergeCell ref="BE3:BH3"/>
    <mergeCell ref="W12:BA12"/>
    <mergeCell ref="BB12:BC16"/>
    <mergeCell ref="BD12:BE16"/>
    <mergeCell ref="BF12:BJ16"/>
    <mergeCell ref="W13:AC13"/>
    <mergeCell ref="AD13:AJ13"/>
    <mergeCell ref="AK13:AQ13"/>
    <mergeCell ref="AR13:AX13"/>
    <mergeCell ref="AY13:BA13"/>
    <mergeCell ref="BE4:BH4"/>
    <mergeCell ref="BA6:BB6"/>
    <mergeCell ref="BE6:BF6"/>
    <mergeCell ref="BE8:BF8"/>
    <mergeCell ref="BE10:BF10"/>
  </mergeCells>
  <phoneticPr fontId="2"/>
  <conditionalFormatting sqref="K231:N231">
    <cfRule type="expression" dxfId="145" priority="174">
      <formula>INDIRECT(ADDRESS(ROW(),COLUMN()))=TRUNC(INDIRECT(ADDRESS(ROW(),COLUMN())))</formula>
    </cfRule>
  </conditionalFormatting>
  <conditionalFormatting sqref="M222:X226">
    <cfRule type="expression" dxfId="144" priority="176">
      <formula>INDIRECT(ADDRESS(ROW(),COLUMN()))=TRUNC(INDIRECT(ADDRESS(ROW(),COLUMN())))</formula>
    </cfRule>
  </conditionalFormatting>
  <conditionalFormatting sqref="W220:X220 Z220 W229:Z229">
    <cfRule type="expression" dxfId="143" priority="209">
      <formula>OR(#REF!=$B218,#REF!=$B218)</formula>
    </cfRule>
  </conditionalFormatting>
  <conditionalFormatting sqref="W230:Z230">
    <cfRule type="expression" dxfId="142" priority="208">
      <formula>OR(#REF!=$B217,#REF!=$B217)</formula>
    </cfRule>
  </conditionalFormatting>
  <conditionalFormatting sqref="W18:BE18">
    <cfRule type="expression" dxfId="141" priority="170">
      <formula>INDIRECT(ADDRESS(ROW(),COLUMN()))=TRUNC(INDIRECT(ADDRESS(ROW(),COLUMN())))</formula>
    </cfRule>
  </conditionalFormatting>
  <conditionalFormatting sqref="W20:BE20">
    <cfRule type="expression" dxfId="140" priority="171">
      <formula>INDIRECT(ADDRESS(ROW(),COLUMN()))=TRUNC(INDIRECT(ADDRESS(ROW(),COLUMN())))</formula>
    </cfRule>
  </conditionalFormatting>
  <conditionalFormatting sqref="W22:BE22">
    <cfRule type="expression" dxfId="139" priority="169">
      <formula>INDIRECT(ADDRESS(ROW(),COLUMN()))=TRUNC(INDIRECT(ADDRESS(ROW(),COLUMN())))</formula>
    </cfRule>
  </conditionalFormatting>
  <conditionalFormatting sqref="W24:BE24">
    <cfRule type="expression" dxfId="138" priority="168">
      <formula>INDIRECT(ADDRESS(ROW(),COLUMN()))=TRUNC(INDIRECT(ADDRESS(ROW(),COLUMN())))</formula>
    </cfRule>
  </conditionalFormatting>
  <conditionalFormatting sqref="W26:BE26">
    <cfRule type="expression" dxfId="137" priority="167">
      <formula>INDIRECT(ADDRESS(ROW(),COLUMN()))=TRUNC(INDIRECT(ADDRESS(ROW(),COLUMN())))</formula>
    </cfRule>
  </conditionalFormatting>
  <conditionalFormatting sqref="W28:BE28">
    <cfRule type="expression" dxfId="136" priority="166">
      <formula>INDIRECT(ADDRESS(ROW(),COLUMN()))=TRUNC(INDIRECT(ADDRESS(ROW(),COLUMN())))</formula>
    </cfRule>
  </conditionalFormatting>
  <conditionalFormatting sqref="W30:BE30">
    <cfRule type="expression" dxfId="135" priority="165">
      <formula>INDIRECT(ADDRESS(ROW(),COLUMN()))=TRUNC(INDIRECT(ADDRESS(ROW(),COLUMN())))</formula>
    </cfRule>
  </conditionalFormatting>
  <conditionalFormatting sqref="W32:BE32">
    <cfRule type="expression" dxfId="134" priority="164">
      <formula>INDIRECT(ADDRESS(ROW(),COLUMN()))=TRUNC(INDIRECT(ADDRESS(ROW(),COLUMN())))</formula>
    </cfRule>
  </conditionalFormatting>
  <conditionalFormatting sqref="W34:BE34">
    <cfRule type="expression" dxfId="133" priority="163">
      <formula>INDIRECT(ADDRESS(ROW(),COLUMN()))=TRUNC(INDIRECT(ADDRESS(ROW(),COLUMN())))</formula>
    </cfRule>
  </conditionalFormatting>
  <conditionalFormatting sqref="W36:BE36">
    <cfRule type="expression" dxfId="132" priority="162">
      <formula>INDIRECT(ADDRESS(ROW(),COLUMN()))=TRUNC(INDIRECT(ADDRESS(ROW(),COLUMN())))</formula>
    </cfRule>
  </conditionalFormatting>
  <conditionalFormatting sqref="W38:BE38">
    <cfRule type="expression" dxfId="131" priority="161">
      <formula>INDIRECT(ADDRESS(ROW(),COLUMN()))=TRUNC(INDIRECT(ADDRESS(ROW(),COLUMN())))</formula>
    </cfRule>
  </conditionalFormatting>
  <conditionalFormatting sqref="W40:BE40">
    <cfRule type="expression" dxfId="130" priority="160">
      <formula>INDIRECT(ADDRESS(ROW(),COLUMN()))=TRUNC(INDIRECT(ADDRESS(ROW(),COLUMN())))</formula>
    </cfRule>
  </conditionalFormatting>
  <conditionalFormatting sqref="W42:BE42">
    <cfRule type="expression" dxfId="129" priority="159">
      <formula>INDIRECT(ADDRESS(ROW(),COLUMN()))=TRUNC(INDIRECT(ADDRESS(ROW(),COLUMN())))</formula>
    </cfRule>
  </conditionalFormatting>
  <conditionalFormatting sqref="W44:BE44">
    <cfRule type="expression" dxfId="128" priority="158">
      <formula>INDIRECT(ADDRESS(ROW(),COLUMN()))=TRUNC(INDIRECT(ADDRESS(ROW(),COLUMN())))</formula>
    </cfRule>
  </conditionalFormatting>
  <conditionalFormatting sqref="W46:BE46">
    <cfRule type="expression" dxfId="127" priority="157">
      <formula>INDIRECT(ADDRESS(ROW(),COLUMN()))=TRUNC(INDIRECT(ADDRESS(ROW(),COLUMN())))</formula>
    </cfRule>
  </conditionalFormatting>
  <conditionalFormatting sqref="W48:BE48">
    <cfRule type="expression" dxfId="126" priority="156">
      <formula>INDIRECT(ADDRESS(ROW(),COLUMN()))=TRUNC(INDIRECT(ADDRESS(ROW(),COLUMN())))</formula>
    </cfRule>
  </conditionalFormatting>
  <conditionalFormatting sqref="W50:BE50">
    <cfRule type="expression" dxfId="125" priority="155">
      <formula>INDIRECT(ADDRESS(ROW(),COLUMN()))=TRUNC(INDIRECT(ADDRESS(ROW(),COLUMN())))</formula>
    </cfRule>
  </conditionalFormatting>
  <conditionalFormatting sqref="W52:BE52">
    <cfRule type="expression" dxfId="124" priority="154">
      <formula>INDIRECT(ADDRESS(ROW(),COLUMN()))=TRUNC(INDIRECT(ADDRESS(ROW(),COLUMN())))</formula>
    </cfRule>
  </conditionalFormatting>
  <conditionalFormatting sqref="W54:BE54">
    <cfRule type="expression" dxfId="123" priority="153">
      <formula>INDIRECT(ADDRESS(ROW(),COLUMN()))=TRUNC(INDIRECT(ADDRESS(ROW(),COLUMN())))</formula>
    </cfRule>
  </conditionalFormatting>
  <conditionalFormatting sqref="W56:BE56">
    <cfRule type="expression" dxfId="122" priority="152">
      <formula>INDIRECT(ADDRESS(ROW(),COLUMN()))=TRUNC(INDIRECT(ADDRESS(ROW(),COLUMN())))</formula>
    </cfRule>
  </conditionalFormatting>
  <conditionalFormatting sqref="W58:BE58">
    <cfRule type="expression" dxfId="121" priority="151">
      <formula>INDIRECT(ADDRESS(ROW(),COLUMN()))=TRUNC(INDIRECT(ADDRESS(ROW(),COLUMN())))</formula>
    </cfRule>
  </conditionalFormatting>
  <conditionalFormatting sqref="W60:BE60">
    <cfRule type="expression" dxfId="120" priority="150">
      <formula>INDIRECT(ADDRESS(ROW(),COLUMN()))=TRUNC(INDIRECT(ADDRESS(ROW(),COLUMN())))</formula>
    </cfRule>
  </conditionalFormatting>
  <conditionalFormatting sqref="W62:BE62">
    <cfRule type="expression" dxfId="119" priority="149">
      <formula>INDIRECT(ADDRESS(ROW(),COLUMN()))=TRUNC(INDIRECT(ADDRESS(ROW(),COLUMN())))</formula>
    </cfRule>
  </conditionalFormatting>
  <conditionalFormatting sqref="W64:BE64">
    <cfRule type="expression" dxfId="118" priority="148">
      <formula>INDIRECT(ADDRESS(ROW(),COLUMN()))=TRUNC(INDIRECT(ADDRESS(ROW(),COLUMN())))</formula>
    </cfRule>
  </conditionalFormatting>
  <conditionalFormatting sqref="W66:BE66">
    <cfRule type="expression" dxfId="117" priority="147">
      <formula>INDIRECT(ADDRESS(ROW(),COLUMN()))=TRUNC(INDIRECT(ADDRESS(ROW(),COLUMN())))</formula>
    </cfRule>
  </conditionalFormatting>
  <conditionalFormatting sqref="W68:BE68">
    <cfRule type="expression" dxfId="116" priority="146">
      <formula>INDIRECT(ADDRESS(ROW(),COLUMN()))=TRUNC(INDIRECT(ADDRESS(ROW(),COLUMN())))</formula>
    </cfRule>
  </conditionalFormatting>
  <conditionalFormatting sqref="W70:BE70">
    <cfRule type="expression" dxfId="115" priority="145">
      <formula>INDIRECT(ADDRESS(ROW(),COLUMN()))=TRUNC(INDIRECT(ADDRESS(ROW(),COLUMN())))</formula>
    </cfRule>
  </conditionalFormatting>
  <conditionalFormatting sqref="W72:BE72">
    <cfRule type="expression" dxfId="114" priority="144">
      <formula>INDIRECT(ADDRESS(ROW(),COLUMN()))=TRUNC(INDIRECT(ADDRESS(ROW(),COLUMN())))</formula>
    </cfRule>
  </conditionalFormatting>
  <conditionalFormatting sqref="W74:BE74">
    <cfRule type="expression" dxfId="113" priority="143">
      <formula>INDIRECT(ADDRESS(ROW(),COLUMN()))=TRUNC(INDIRECT(ADDRESS(ROW(),COLUMN())))</formula>
    </cfRule>
  </conditionalFormatting>
  <conditionalFormatting sqref="W76:BE76">
    <cfRule type="expression" dxfId="112" priority="141">
      <formula>INDIRECT(ADDRESS(ROW(),COLUMN()))=TRUNC(INDIRECT(ADDRESS(ROW(),COLUMN())))</formula>
    </cfRule>
  </conditionalFormatting>
  <conditionalFormatting sqref="W78:BE78">
    <cfRule type="expression" dxfId="111" priority="139">
      <formula>INDIRECT(ADDRESS(ROW(),COLUMN()))=TRUNC(INDIRECT(ADDRESS(ROW(),COLUMN())))</formula>
    </cfRule>
  </conditionalFormatting>
  <conditionalFormatting sqref="W80:BE80">
    <cfRule type="expression" dxfId="110" priority="137">
      <formula>INDIRECT(ADDRESS(ROW(),COLUMN()))=TRUNC(INDIRECT(ADDRESS(ROW(),COLUMN())))</formula>
    </cfRule>
  </conditionalFormatting>
  <conditionalFormatting sqref="W82:BE82">
    <cfRule type="expression" dxfId="109" priority="135">
      <formula>INDIRECT(ADDRESS(ROW(),COLUMN()))=TRUNC(INDIRECT(ADDRESS(ROW(),COLUMN())))</formula>
    </cfRule>
  </conditionalFormatting>
  <conditionalFormatting sqref="W84:BE84">
    <cfRule type="expression" dxfId="108" priority="133">
      <formula>INDIRECT(ADDRESS(ROW(),COLUMN()))=TRUNC(INDIRECT(ADDRESS(ROW(),COLUMN())))</formula>
    </cfRule>
  </conditionalFormatting>
  <conditionalFormatting sqref="W86:BE86">
    <cfRule type="expression" dxfId="107" priority="131">
      <formula>INDIRECT(ADDRESS(ROW(),COLUMN()))=TRUNC(INDIRECT(ADDRESS(ROW(),COLUMN())))</formula>
    </cfRule>
  </conditionalFormatting>
  <conditionalFormatting sqref="W88:BE88">
    <cfRule type="expression" dxfId="106" priority="129">
      <formula>INDIRECT(ADDRESS(ROW(),COLUMN()))=TRUNC(INDIRECT(ADDRESS(ROW(),COLUMN())))</formula>
    </cfRule>
  </conditionalFormatting>
  <conditionalFormatting sqref="W90:BE90">
    <cfRule type="expression" dxfId="105" priority="127">
      <formula>INDIRECT(ADDRESS(ROW(),COLUMN()))=TRUNC(INDIRECT(ADDRESS(ROW(),COLUMN())))</formula>
    </cfRule>
  </conditionalFormatting>
  <conditionalFormatting sqref="W92:BE92">
    <cfRule type="expression" dxfId="104" priority="125">
      <formula>INDIRECT(ADDRESS(ROW(),COLUMN()))=TRUNC(INDIRECT(ADDRESS(ROW(),COLUMN())))</formula>
    </cfRule>
  </conditionalFormatting>
  <conditionalFormatting sqref="W94:BE94">
    <cfRule type="expression" dxfId="103" priority="123">
      <formula>INDIRECT(ADDRESS(ROW(),COLUMN()))=TRUNC(INDIRECT(ADDRESS(ROW(),COLUMN())))</formula>
    </cfRule>
  </conditionalFormatting>
  <conditionalFormatting sqref="W96:BE96">
    <cfRule type="expression" dxfId="102" priority="121">
      <formula>INDIRECT(ADDRESS(ROW(),COLUMN()))=TRUNC(INDIRECT(ADDRESS(ROW(),COLUMN())))</formula>
    </cfRule>
  </conditionalFormatting>
  <conditionalFormatting sqref="W98:BE98">
    <cfRule type="expression" dxfId="101" priority="119">
      <formula>INDIRECT(ADDRESS(ROW(),COLUMN()))=TRUNC(INDIRECT(ADDRESS(ROW(),COLUMN())))</formula>
    </cfRule>
  </conditionalFormatting>
  <conditionalFormatting sqref="W100:BE100">
    <cfRule type="expression" dxfId="100" priority="117">
      <formula>INDIRECT(ADDRESS(ROW(),COLUMN()))=TRUNC(INDIRECT(ADDRESS(ROW(),COLUMN())))</formula>
    </cfRule>
  </conditionalFormatting>
  <conditionalFormatting sqref="W102:BE102">
    <cfRule type="expression" dxfId="99" priority="115">
      <formula>INDIRECT(ADDRESS(ROW(),COLUMN()))=TRUNC(INDIRECT(ADDRESS(ROW(),COLUMN())))</formula>
    </cfRule>
  </conditionalFormatting>
  <conditionalFormatting sqref="W104:BE104">
    <cfRule type="expression" dxfId="98" priority="113">
      <formula>INDIRECT(ADDRESS(ROW(),COLUMN()))=TRUNC(INDIRECT(ADDRESS(ROW(),COLUMN())))</formula>
    </cfRule>
  </conditionalFormatting>
  <conditionalFormatting sqref="W106:BE106">
    <cfRule type="expression" dxfId="97" priority="111">
      <formula>INDIRECT(ADDRESS(ROW(),COLUMN()))=TRUNC(INDIRECT(ADDRESS(ROW(),COLUMN())))</formula>
    </cfRule>
  </conditionalFormatting>
  <conditionalFormatting sqref="W108:BE108">
    <cfRule type="expression" dxfId="96" priority="109">
      <formula>INDIRECT(ADDRESS(ROW(),COLUMN()))=TRUNC(INDIRECT(ADDRESS(ROW(),COLUMN())))</formula>
    </cfRule>
  </conditionalFormatting>
  <conditionalFormatting sqref="W110:BE110">
    <cfRule type="expression" dxfId="95" priority="107">
      <formula>INDIRECT(ADDRESS(ROW(),COLUMN()))=TRUNC(INDIRECT(ADDRESS(ROW(),COLUMN())))</formula>
    </cfRule>
  </conditionalFormatting>
  <conditionalFormatting sqref="W112:BE112">
    <cfRule type="expression" dxfId="94" priority="105">
      <formula>INDIRECT(ADDRESS(ROW(),COLUMN()))=TRUNC(INDIRECT(ADDRESS(ROW(),COLUMN())))</formula>
    </cfRule>
  </conditionalFormatting>
  <conditionalFormatting sqref="W114:BE114">
    <cfRule type="expression" dxfId="93" priority="103">
      <formula>INDIRECT(ADDRESS(ROW(),COLUMN()))=TRUNC(INDIRECT(ADDRESS(ROW(),COLUMN())))</formula>
    </cfRule>
  </conditionalFormatting>
  <conditionalFormatting sqref="W116:BE116">
    <cfRule type="expression" dxfId="92" priority="101">
      <formula>INDIRECT(ADDRESS(ROW(),COLUMN()))=TRUNC(INDIRECT(ADDRESS(ROW(),COLUMN())))</formula>
    </cfRule>
  </conditionalFormatting>
  <conditionalFormatting sqref="W118:BE118">
    <cfRule type="expression" dxfId="91" priority="99">
      <formula>INDIRECT(ADDRESS(ROW(),COLUMN()))=TRUNC(INDIRECT(ADDRESS(ROW(),COLUMN())))</formula>
    </cfRule>
  </conditionalFormatting>
  <conditionalFormatting sqref="W120:BE120">
    <cfRule type="expression" dxfId="90" priority="97">
      <formula>INDIRECT(ADDRESS(ROW(),COLUMN()))=TRUNC(INDIRECT(ADDRESS(ROW(),COLUMN())))</formula>
    </cfRule>
  </conditionalFormatting>
  <conditionalFormatting sqref="W122:BE122">
    <cfRule type="expression" dxfId="89" priority="95">
      <formula>INDIRECT(ADDRESS(ROW(),COLUMN()))=TRUNC(INDIRECT(ADDRESS(ROW(),COLUMN())))</formula>
    </cfRule>
  </conditionalFormatting>
  <conditionalFormatting sqref="W124:BE124">
    <cfRule type="expression" dxfId="88" priority="93">
      <formula>INDIRECT(ADDRESS(ROW(),COLUMN()))=TRUNC(INDIRECT(ADDRESS(ROW(),COLUMN())))</formula>
    </cfRule>
  </conditionalFormatting>
  <conditionalFormatting sqref="W126:BE126">
    <cfRule type="expression" dxfId="87" priority="91">
      <formula>INDIRECT(ADDRESS(ROW(),COLUMN()))=TRUNC(INDIRECT(ADDRESS(ROW(),COLUMN())))</formula>
    </cfRule>
  </conditionalFormatting>
  <conditionalFormatting sqref="W128:BE128">
    <cfRule type="expression" dxfId="86" priority="89">
      <formula>INDIRECT(ADDRESS(ROW(),COLUMN()))=TRUNC(INDIRECT(ADDRESS(ROW(),COLUMN())))</formula>
    </cfRule>
  </conditionalFormatting>
  <conditionalFormatting sqref="W130:BE130">
    <cfRule type="expression" dxfId="85" priority="87">
      <formula>INDIRECT(ADDRESS(ROW(),COLUMN()))=TRUNC(INDIRECT(ADDRESS(ROW(),COLUMN())))</formula>
    </cfRule>
  </conditionalFormatting>
  <conditionalFormatting sqref="W132:BE132">
    <cfRule type="expression" dxfId="84" priority="85">
      <formula>INDIRECT(ADDRESS(ROW(),COLUMN()))=TRUNC(INDIRECT(ADDRESS(ROW(),COLUMN())))</formula>
    </cfRule>
  </conditionalFormatting>
  <conditionalFormatting sqref="W134:BE134">
    <cfRule type="expression" dxfId="83" priority="83">
      <formula>INDIRECT(ADDRESS(ROW(),COLUMN()))=TRUNC(INDIRECT(ADDRESS(ROW(),COLUMN())))</formula>
    </cfRule>
  </conditionalFormatting>
  <conditionalFormatting sqref="W136:BE136">
    <cfRule type="expression" dxfId="82" priority="81">
      <formula>INDIRECT(ADDRESS(ROW(),COLUMN()))=TRUNC(INDIRECT(ADDRESS(ROW(),COLUMN())))</formula>
    </cfRule>
  </conditionalFormatting>
  <conditionalFormatting sqref="W138:BE138">
    <cfRule type="expression" dxfId="81" priority="79">
      <formula>INDIRECT(ADDRESS(ROW(),COLUMN()))=TRUNC(INDIRECT(ADDRESS(ROW(),COLUMN())))</formula>
    </cfRule>
  </conditionalFormatting>
  <conditionalFormatting sqref="W140:BE140">
    <cfRule type="expression" dxfId="80" priority="77">
      <formula>INDIRECT(ADDRESS(ROW(),COLUMN()))=TRUNC(INDIRECT(ADDRESS(ROW(),COLUMN())))</formula>
    </cfRule>
  </conditionalFormatting>
  <conditionalFormatting sqref="W142:BE142">
    <cfRule type="expression" dxfId="79" priority="75">
      <formula>INDIRECT(ADDRESS(ROW(),COLUMN()))=TRUNC(INDIRECT(ADDRESS(ROW(),COLUMN())))</formula>
    </cfRule>
  </conditionalFormatting>
  <conditionalFormatting sqref="W144:BE144">
    <cfRule type="expression" dxfId="78" priority="73">
      <formula>INDIRECT(ADDRESS(ROW(),COLUMN()))=TRUNC(INDIRECT(ADDRESS(ROW(),COLUMN())))</formula>
    </cfRule>
  </conditionalFormatting>
  <conditionalFormatting sqref="W146:BE146">
    <cfRule type="expression" dxfId="77" priority="71">
      <formula>INDIRECT(ADDRESS(ROW(),COLUMN()))=TRUNC(INDIRECT(ADDRESS(ROW(),COLUMN())))</formula>
    </cfRule>
  </conditionalFormatting>
  <conditionalFormatting sqref="W148:BE148">
    <cfRule type="expression" dxfId="76" priority="69">
      <formula>INDIRECT(ADDRESS(ROW(),COLUMN()))=TRUNC(INDIRECT(ADDRESS(ROW(),COLUMN())))</formula>
    </cfRule>
  </conditionalFormatting>
  <conditionalFormatting sqref="W150:BE150">
    <cfRule type="expression" dxfId="75" priority="67">
      <formula>INDIRECT(ADDRESS(ROW(),COLUMN()))=TRUNC(INDIRECT(ADDRESS(ROW(),COLUMN())))</formula>
    </cfRule>
  </conditionalFormatting>
  <conditionalFormatting sqref="W152:BE152">
    <cfRule type="expression" dxfId="74" priority="65">
      <formula>INDIRECT(ADDRESS(ROW(),COLUMN()))=TRUNC(INDIRECT(ADDRESS(ROW(),COLUMN())))</formula>
    </cfRule>
  </conditionalFormatting>
  <conditionalFormatting sqref="W154:BE154">
    <cfRule type="expression" dxfId="73" priority="63">
      <formula>INDIRECT(ADDRESS(ROW(),COLUMN()))=TRUNC(INDIRECT(ADDRESS(ROW(),COLUMN())))</formula>
    </cfRule>
  </conditionalFormatting>
  <conditionalFormatting sqref="W156:BE156">
    <cfRule type="expression" dxfId="72" priority="61">
      <formula>INDIRECT(ADDRESS(ROW(),COLUMN()))=TRUNC(INDIRECT(ADDRESS(ROW(),COLUMN())))</formula>
    </cfRule>
  </conditionalFormatting>
  <conditionalFormatting sqref="W158:BE158">
    <cfRule type="expression" dxfId="71" priority="59">
      <formula>INDIRECT(ADDRESS(ROW(),COLUMN()))=TRUNC(INDIRECT(ADDRESS(ROW(),COLUMN())))</formula>
    </cfRule>
  </conditionalFormatting>
  <conditionalFormatting sqref="W160:BE160">
    <cfRule type="expression" dxfId="70" priority="57">
      <formula>INDIRECT(ADDRESS(ROW(),COLUMN()))=TRUNC(INDIRECT(ADDRESS(ROW(),COLUMN())))</formula>
    </cfRule>
  </conditionalFormatting>
  <conditionalFormatting sqref="W162:BE162">
    <cfRule type="expression" dxfId="69" priority="55">
      <formula>INDIRECT(ADDRESS(ROW(),COLUMN()))=TRUNC(INDIRECT(ADDRESS(ROW(),COLUMN())))</formula>
    </cfRule>
  </conditionalFormatting>
  <conditionalFormatting sqref="W164:BE164">
    <cfRule type="expression" dxfId="68" priority="53">
      <formula>INDIRECT(ADDRESS(ROW(),COLUMN()))=TRUNC(INDIRECT(ADDRESS(ROW(),COLUMN())))</formula>
    </cfRule>
  </conditionalFormatting>
  <conditionalFormatting sqref="W166:BE166">
    <cfRule type="expression" dxfId="67" priority="51">
      <formula>INDIRECT(ADDRESS(ROW(),COLUMN()))=TRUNC(INDIRECT(ADDRESS(ROW(),COLUMN())))</formula>
    </cfRule>
  </conditionalFormatting>
  <conditionalFormatting sqref="W168:BE168">
    <cfRule type="expression" dxfId="66" priority="49">
      <formula>INDIRECT(ADDRESS(ROW(),COLUMN()))=TRUNC(INDIRECT(ADDRESS(ROW(),COLUMN())))</formula>
    </cfRule>
  </conditionalFormatting>
  <conditionalFormatting sqref="W170:BE170">
    <cfRule type="expression" dxfId="65" priority="47">
      <formula>INDIRECT(ADDRESS(ROW(),COLUMN()))=TRUNC(INDIRECT(ADDRESS(ROW(),COLUMN())))</formula>
    </cfRule>
  </conditionalFormatting>
  <conditionalFormatting sqref="W172:BE172">
    <cfRule type="expression" dxfId="64" priority="45">
      <formula>INDIRECT(ADDRESS(ROW(),COLUMN()))=TRUNC(INDIRECT(ADDRESS(ROW(),COLUMN())))</formula>
    </cfRule>
  </conditionalFormatting>
  <conditionalFormatting sqref="W174:BE174">
    <cfRule type="expression" dxfId="63" priority="43">
      <formula>INDIRECT(ADDRESS(ROW(),COLUMN()))=TRUNC(INDIRECT(ADDRESS(ROW(),COLUMN())))</formula>
    </cfRule>
  </conditionalFormatting>
  <conditionalFormatting sqref="W176:BE176">
    <cfRule type="expression" dxfId="62" priority="41">
      <formula>INDIRECT(ADDRESS(ROW(),COLUMN()))=TRUNC(INDIRECT(ADDRESS(ROW(),COLUMN())))</formula>
    </cfRule>
  </conditionalFormatting>
  <conditionalFormatting sqref="W178:BE178">
    <cfRule type="expression" dxfId="61" priority="39">
      <formula>INDIRECT(ADDRESS(ROW(),COLUMN()))=TRUNC(INDIRECT(ADDRESS(ROW(),COLUMN())))</formula>
    </cfRule>
  </conditionalFormatting>
  <conditionalFormatting sqref="W180:BE180">
    <cfRule type="expression" dxfId="60" priority="37">
      <formula>INDIRECT(ADDRESS(ROW(),COLUMN()))=TRUNC(INDIRECT(ADDRESS(ROW(),COLUMN())))</formula>
    </cfRule>
  </conditionalFormatting>
  <conditionalFormatting sqref="W182:BE182">
    <cfRule type="expression" dxfId="59" priority="35">
      <formula>INDIRECT(ADDRESS(ROW(),COLUMN()))=TRUNC(INDIRECT(ADDRESS(ROW(),COLUMN())))</formula>
    </cfRule>
  </conditionalFormatting>
  <conditionalFormatting sqref="W184:BE184">
    <cfRule type="expression" dxfId="58" priority="33">
      <formula>INDIRECT(ADDRESS(ROW(),COLUMN()))=TRUNC(INDIRECT(ADDRESS(ROW(),COLUMN())))</formula>
    </cfRule>
  </conditionalFormatting>
  <conditionalFormatting sqref="W186:BE186">
    <cfRule type="expression" dxfId="57" priority="31">
      <formula>INDIRECT(ADDRESS(ROW(),COLUMN()))=TRUNC(INDIRECT(ADDRESS(ROW(),COLUMN())))</formula>
    </cfRule>
  </conditionalFormatting>
  <conditionalFormatting sqref="W188:BE188">
    <cfRule type="expression" dxfId="56" priority="29">
      <formula>INDIRECT(ADDRESS(ROW(),COLUMN()))=TRUNC(INDIRECT(ADDRESS(ROW(),COLUMN())))</formula>
    </cfRule>
  </conditionalFormatting>
  <conditionalFormatting sqref="W190:BE190">
    <cfRule type="expression" dxfId="55" priority="27">
      <formula>INDIRECT(ADDRESS(ROW(),COLUMN()))=TRUNC(INDIRECT(ADDRESS(ROW(),COLUMN())))</formula>
    </cfRule>
  </conditionalFormatting>
  <conditionalFormatting sqref="W192:BE192">
    <cfRule type="expression" dxfId="54" priority="25">
      <formula>INDIRECT(ADDRESS(ROW(),COLUMN()))=TRUNC(INDIRECT(ADDRESS(ROW(),COLUMN())))</formula>
    </cfRule>
  </conditionalFormatting>
  <conditionalFormatting sqref="W194:BE194">
    <cfRule type="expression" dxfId="53" priority="23">
      <formula>INDIRECT(ADDRESS(ROW(),COLUMN()))=TRUNC(INDIRECT(ADDRESS(ROW(),COLUMN())))</formula>
    </cfRule>
  </conditionalFormatting>
  <conditionalFormatting sqref="W196:BE196">
    <cfRule type="expression" dxfId="52" priority="21">
      <formula>INDIRECT(ADDRESS(ROW(),COLUMN()))=TRUNC(INDIRECT(ADDRESS(ROW(),COLUMN())))</formula>
    </cfRule>
  </conditionalFormatting>
  <conditionalFormatting sqref="W198:BE198">
    <cfRule type="expression" dxfId="51" priority="19">
      <formula>INDIRECT(ADDRESS(ROW(),COLUMN()))=TRUNC(INDIRECT(ADDRESS(ROW(),COLUMN())))</formula>
    </cfRule>
  </conditionalFormatting>
  <conditionalFormatting sqref="W200:BE200">
    <cfRule type="expression" dxfId="50" priority="17">
      <formula>INDIRECT(ADDRESS(ROW(),COLUMN()))=TRUNC(INDIRECT(ADDRESS(ROW(),COLUMN())))</formula>
    </cfRule>
  </conditionalFormatting>
  <conditionalFormatting sqref="W202:BE202">
    <cfRule type="expression" dxfId="49" priority="15">
      <formula>INDIRECT(ADDRESS(ROW(),COLUMN()))=TRUNC(INDIRECT(ADDRESS(ROW(),COLUMN())))</formula>
    </cfRule>
  </conditionalFormatting>
  <conditionalFormatting sqref="W204:BE204">
    <cfRule type="expression" dxfId="48" priority="13">
      <formula>INDIRECT(ADDRESS(ROW(),COLUMN()))=TRUNC(INDIRECT(ADDRESS(ROW(),COLUMN())))</formula>
    </cfRule>
  </conditionalFormatting>
  <conditionalFormatting sqref="W206:BE206">
    <cfRule type="expression" dxfId="47" priority="11">
      <formula>INDIRECT(ADDRESS(ROW(),COLUMN()))=TRUNC(INDIRECT(ADDRESS(ROW(),COLUMN())))</formula>
    </cfRule>
  </conditionalFormatting>
  <conditionalFormatting sqref="W208:BE208">
    <cfRule type="expression" dxfId="46" priority="9">
      <formula>INDIRECT(ADDRESS(ROW(),COLUMN()))=TRUNC(INDIRECT(ADDRESS(ROW(),COLUMN())))</formula>
    </cfRule>
  </conditionalFormatting>
  <conditionalFormatting sqref="W210:BE210">
    <cfRule type="expression" dxfId="45" priority="7">
      <formula>INDIRECT(ADDRESS(ROW(),COLUMN()))=TRUNC(INDIRECT(ADDRESS(ROW(),COLUMN())))</formula>
    </cfRule>
  </conditionalFormatting>
  <conditionalFormatting sqref="W212:BE212">
    <cfRule type="expression" dxfId="44" priority="5">
      <formula>INDIRECT(ADDRESS(ROW(),COLUMN()))=TRUNC(INDIRECT(ADDRESS(ROW(),COLUMN())))</formula>
    </cfRule>
  </conditionalFormatting>
  <conditionalFormatting sqref="W214:BE214">
    <cfRule type="expression" dxfId="43" priority="3">
      <formula>INDIRECT(ADDRESS(ROW(),COLUMN()))=TRUNC(INDIRECT(ADDRESS(ROW(),COLUMN())))</formula>
    </cfRule>
  </conditionalFormatting>
  <conditionalFormatting sqref="W216:BE216">
    <cfRule type="expression" dxfId="42" priority="1">
      <formula>INDIRECT(ADDRESS(ROW(),COLUMN()))=TRUNC(INDIRECT(ADDRESS(ROW(),COLUMN())))</formula>
    </cfRule>
  </conditionalFormatting>
  <conditionalFormatting sqref="AA231:AD231">
    <cfRule type="expression" dxfId="41" priority="173">
      <formula>INDIRECT(ADDRESS(ROW(),COLUMN()))=TRUNC(INDIRECT(ADDRESS(ROW(),COLUMN())))</formula>
    </cfRule>
  </conditionalFormatting>
  <conditionalFormatting sqref="AC222:AN226">
    <cfRule type="expression" dxfId="40" priority="172">
      <formula>INDIRECT(ADDRESS(ROW(),COLUMN()))=TRUNC(INDIRECT(ADDRESS(ROW(),COLUMN())))</formula>
    </cfRule>
  </conditionalFormatting>
  <conditionalFormatting sqref="AM220:BA220 AM229:BA229">
    <cfRule type="expression" dxfId="39" priority="207">
      <formula>OR(#REF!=$B218,#REF!=$B218)</formula>
    </cfRule>
  </conditionalFormatting>
  <conditionalFormatting sqref="AM230:BA230">
    <cfRule type="expression" dxfId="38" priority="206">
      <formula>OR(#REF!=$B217,#REF!=$B217)</formula>
    </cfRule>
  </conditionalFormatting>
  <dataValidations count="11">
    <dataValidation type="list" allowBlank="1" showInputMessage="1" sqref="I17:J216" xr:uid="{00000000-0002-0000-1100-000000000000}">
      <formula1>"A, B, C, D"</formula1>
    </dataValidation>
    <dataValidation type="list" allowBlank="1" showInputMessage="1" sqref="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W215:BA215" xr:uid="{00000000-0002-0000-1100-000001000000}">
      <formula1>シフト記号表</formula1>
    </dataValidation>
    <dataValidation type="list" errorStyle="warning" allowBlank="1" showInputMessage="1" error="リストにない場合のみ、入力してください。" sqref="K17:N216" xr:uid="{00000000-0002-0000-1100-000002000000}">
      <formula1>INDIRECT(C17)</formula1>
    </dataValidation>
    <dataValidation type="list" allowBlank="1" showInputMessage="1" sqref="C17:D216" xr:uid="{00000000-0002-0000-1100-000003000000}">
      <formula1>職種</formula1>
    </dataValidation>
    <dataValidation type="list" allowBlank="1" showInputMessage="1" showErrorMessage="1" sqref="BE4:BH4" xr:uid="{00000000-0002-0000-1100-000004000000}">
      <formula1>"予定,実績,予定・実績"</formula1>
    </dataValidation>
    <dataValidation type="decimal" allowBlank="1" showInputMessage="1" showErrorMessage="1" error="入力可能範囲　32～40" sqref="BA6:BB6" xr:uid="{00000000-0002-0000-1100-000005000000}">
      <formula1>32</formula1>
      <formula2>40</formula2>
    </dataValidation>
    <dataValidation type="list" allowBlank="1" showInputMessage="1" showErrorMessage="1" sqref="AF3:AF4" xr:uid="{00000000-0002-0000-1100-000006000000}">
      <formula1>#REF!</formula1>
    </dataValidation>
    <dataValidation type="list" allowBlank="1" showInputMessage="1" showErrorMessage="1" sqref="BE3:BH3" xr:uid="{00000000-0002-0000-1100-000007000000}">
      <formula1>"４週,暦月"</formula1>
    </dataValidation>
    <dataValidation type="list" allowBlank="1" showInputMessage="1" showErrorMessage="1" sqref="R228:S228" xr:uid="{00000000-0002-0000-1100-000008000000}">
      <formula1>"週,暦月"</formula1>
    </dataValidation>
    <dataValidation allowBlank="1" showInputMessage="1" showErrorMessage="1" error="入力可能範囲　32～40" sqref="BE10" xr:uid="{00000000-0002-0000-1100-000009000000}"/>
    <dataValidation type="list" allowBlank="1" showInputMessage="1" showErrorMessage="1" sqref="AT1:BI1" xr:uid="{00000000-0002-0000-1100-00000A000000}">
      <formula1>サービス種別</formula1>
    </dataValidation>
  </dataValidations>
  <printOptions horizontalCentered="1"/>
  <pageMargins left="0.15748031496062992" right="0.15748031496062992" top="0.59055118110236227" bottom="0.35433070866141736" header="0.15748031496062992" footer="0.15748031496062992"/>
  <pageSetup paperSize="9" scale="15" orientation="portrait" r:id="rId1"/>
  <headerFooter>
    <oddFooter>&amp;R&amp;16&amp;P/&amp;N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pageSetUpPr fitToPage="1"/>
  </sheetPr>
  <dimension ref="B1:N54"/>
  <sheetViews>
    <sheetView zoomScale="75" zoomScaleNormal="75" workbookViewId="0">
      <selection activeCell="C20" sqref="C20"/>
    </sheetView>
  </sheetViews>
  <sheetFormatPr defaultColWidth="6.5" defaultRowHeight="26.4" x14ac:dyDescent="0.45"/>
  <cols>
    <col min="1" max="1" width="1.5" style="286" customWidth="1"/>
    <col min="2" max="2" width="5.19921875" style="285" customWidth="1"/>
    <col min="3" max="3" width="9.8984375" style="285" customWidth="1"/>
    <col min="4" max="4" width="9.8984375" style="285" hidden="1" customWidth="1"/>
    <col min="5" max="5" width="3.09765625" style="285" bestFit="1" customWidth="1"/>
    <col min="6" max="6" width="14.59765625" style="286" customWidth="1"/>
    <col min="7" max="7" width="3.09765625" style="286" bestFit="1" customWidth="1"/>
    <col min="8" max="8" width="14.59765625" style="286" customWidth="1"/>
    <col min="9" max="9" width="3.09765625" style="286" bestFit="1" customWidth="1"/>
    <col min="10" max="10" width="14.59765625" style="285" customWidth="1"/>
    <col min="11" max="11" width="3.09765625" style="286" bestFit="1" customWidth="1"/>
    <col min="12" max="12" width="14.59765625" style="286" customWidth="1"/>
    <col min="13" max="13" width="3.09765625" style="286" customWidth="1"/>
    <col min="14" max="14" width="47.19921875" style="286" customWidth="1"/>
    <col min="15" max="16384" width="6.5" style="286"/>
  </cols>
  <sheetData>
    <row r="1" spans="2:14" x14ac:dyDescent="0.45">
      <c r="B1" s="284" t="s">
        <v>489</v>
      </c>
    </row>
    <row r="2" spans="2:14" x14ac:dyDescent="0.45">
      <c r="B2" s="287" t="s">
        <v>490</v>
      </c>
      <c r="F2" s="288"/>
      <c r="J2" s="289"/>
    </row>
    <row r="3" spans="2:14" x14ac:dyDescent="0.45">
      <c r="B3" s="288" t="s">
        <v>491</v>
      </c>
      <c r="F3" s="289" t="s">
        <v>492</v>
      </c>
      <c r="J3" s="289"/>
    </row>
    <row r="4" spans="2:14" x14ac:dyDescent="0.45">
      <c r="B4" s="287"/>
      <c r="F4" s="1121" t="s">
        <v>493</v>
      </c>
      <c r="G4" s="1121"/>
      <c r="H4" s="1121"/>
      <c r="I4" s="1121"/>
      <c r="J4" s="1121"/>
      <c r="K4" s="1121"/>
      <c r="L4" s="1121"/>
      <c r="N4" s="1121" t="s">
        <v>494</v>
      </c>
    </row>
    <row r="5" spans="2:14" x14ac:dyDescent="0.45">
      <c r="B5" s="285" t="s">
        <v>434</v>
      </c>
      <c r="C5" s="285" t="s">
        <v>471</v>
      </c>
      <c r="F5" s="285" t="s">
        <v>495</v>
      </c>
      <c r="G5" s="285"/>
      <c r="H5" s="285" t="s">
        <v>496</v>
      </c>
      <c r="J5" s="285" t="s">
        <v>497</v>
      </c>
      <c r="L5" s="285" t="s">
        <v>493</v>
      </c>
      <c r="N5" s="1121"/>
    </row>
    <row r="6" spans="2:14" x14ac:dyDescent="0.45">
      <c r="B6" s="290">
        <v>1</v>
      </c>
      <c r="C6" s="291" t="s">
        <v>498</v>
      </c>
      <c r="D6" s="292" t="str">
        <f>C6</f>
        <v>a</v>
      </c>
      <c r="E6" s="290" t="s">
        <v>499</v>
      </c>
      <c r="F6" s="293"/>
      <c r="G6" s="290" t="s">
        <v>500</v>
      </c>
      <c r="H6" s="293"/>
      <c r="I6" s="294" t="s">
        <v>14</v>
      </c>
      <c r="J6" s="293"/>
      <c r="K6" s="295" t="s">
        <v>415</v>
      </c>
      <c r="L6" s="296" t="str">
        <f>IF(OR(F6="",H6=""),"",(H6+IF(F6&gt;H6,1,0)-F6-J6)*24)</f>
        <v/>
      </c>
      <c r="N6" s="297"/>
    </row>
    <row r="7" spans="2:14" x14ac:dyDescent="0.45">
      <c r="B7" s="290">
        <v>2</v>
      </c>
      <c r="C7" s="291" t="s">
        <v>501</v>
      </c>
      <c r="D7" s="292" t="str">
        <f t="shared" ref="D7:D38" si="0">C7</f>
        <v>b</v>
      </c>
      <c r="E7" s="290" t="s">
        <v>499</v>
      </c>
      <c r="F7" s="293"/>
      <c r="G7" s="290" t="s">
        <v>500</v>
      </c>
      <c r="H7" s="293"/>
      <c r="I7" s="294" t="s">
        <v>14</v>
      </c>
      <c r="J7" s="293"/>
      <c r="K7" s="295" t="s">
        <v>415</v>
      </c>
      <c r="L7" s="296" t="str">
        <f>IF(OR(F7="",H7=""),"",(H7+IF(F7&gt;H7,1,0)-F7-J7)*24)</f>
        <v/>
      </c>
      <c r="N7" s="297"/>
    </row>
    <row r="8" spans="2:14" x14ac:dyDescent="0.45">
      <c r="B8" s="290">
        <v>3</v>
      </c>
      <c r="C8" s="291" t="s">
        <v>502</v>
      </c>
      <c r="D8" s="292" t="str">
        <f t="shared" si="0"/>
        <v>c</v>
      </c>
      <c r="E8" s="290" t="s">
        <v>499</v>
      </c>
      <c r="F8" s="293"/>
      <c r="G8" s="290" t="s">
        <v>500</v>
      </c>
      <c r="H8" s="293"/>
      <c r="I8" s="294" t="s">
        <v>14</v>
      </c>
      <c r="J8" s="293"/>
      <c r="K8" s="295" t="s">
        <v>415</v>
      </c>
      <c r="L8" s="296" t="str">
        <f>IF(OR(F8="",H8=""),"",(H8+IF(F8&gt;H8,1,0)-F8-J8)*24)</f>
        <v/>
      </c>
      <c r="N8" s="297"/>
    </row>
    <row r="9" spans="2:14" x14ac:dyDescent="0.45">
      <c r="B9" s="290">
        <v>4</v>
      </c>
      <c r="C9" s="291" t="s">
        <v>503</v>
      </c>
      <c r="D9" s="292" t="str">
        <f t="shared" si="0"/>
        <v>d</v>
      </c>
      <c r="E9" s="290" t="s">
        <v>499</v>
      </c>
      <c r="F9" s="293"/>
      <c r="G9" s="290" t="s">
        <v>500</v>
      </c>
      <c r="H9" s="293"/>
      <c r="I9" s="294" t="s">
        <v>14</v>
      </c>
      <c r="J9" s="293"/>
      <c r="K9" s="295" t="s">
        <v>415</v>
      </c>
      <c r="L9" s="296" t="str">
        <f>IF(OR(F9="",H9=""),"",(H9+IF(F9&gt;H9,1,0)-F9-J9)*24)</f>
        <v/>
      </c>
      <c r="N9" s="297"/>
    </row>
    <row r="10" spans="2:14" x14ac:dyDescent="0.45">
      <c r="B10" s="290">
        <v>5</v>
      </c>
      <c r="C10" s="291" t="s">
        <v>504</v>
      </c>
      <c r="D10" s="292" t="str">
        <f t="shared" si="0"/>
        <v>e</v>
      </c>
      <c r="E10" s="290" t="s">
        <v>499</v>
      </c>
      <c r="F10" s="293"/>
      <c r="G10" s="290" t="s">
        <v>500</v>
      </c>
      <c r="H10" s="293"/>
      <c r="I10" s="294" t="s">
        <v>14</v>
      </c>
      <c r="J10" s="293"/>
      <c r="K10" s="295" t="s">
        <v>415</v>
      </c>
      <c r="L10" s="296" t="str">
        <f t="shared" ref="L10:L22" si="1">IF(OR(F10="",H10=""),"",(H10+IF(F10&gt;H10,1,0)-F10-J10)*24)</f>
        <v/>
      </c>
      <c r="N10" s="297"/>
    </row>
    <row r="11" spans="2:14" x14ac:dyDescent="0.45">
      <c r="B11" s="290">
        <v>6</v>
      </c>
      <c r="C11" s="291" t="s">
        <v>505</v>
      </c>
      <c r="D11" s="292" t="str">
        <f t="shared" si="0"/>
        <v>f</v>
      </c>
      <c r="E11" s="290" t="s">
        <v>499</v>
      </c>
      <c r="F11" s="293"/>
      <c r="G11" s="290" t="s">
        <v>500</v>
      </c>
      <c r="H11" s="293"/>
      <c r="I11" s="294" t="s">
        <v>14</v>
      </c>
      <c r="J11" s="293"/>
      <c r="K11" s="295" t="s">
        <v>415</v>
      </c>
      <c r="L11" s="296" t="str">
        <f>IF(OR(F11="",H11=""),"",(H11+IF(F11&gt;H11,1,0)-F11-J11)*24)</f>
        <v/>
      </c>
      <c r="N11" s="297"/>
    </row>
    <row r="12" spans="2:14" x14ac:dyDescent="0.45">
      <c r="B12" s="290">
        <v>7</v>
      </c>
      <c r="C12" s="291" t="s">
        <v>506</v>
      </c>
      <c r="D12" s="292" t="str">
        <f t="shared" si="0"/>
        <v>g</v>
      </c>
      <c r="E12" s="290" t="s">
        <v>499</v>
      </c>
      <c r="F12" s="293"/>
      <c r="G12" s="290" t="s">
        <v>500</v>
      </c>
      <c r="H12" s="293"/>
      <c r="I12" s="294" t="s">
        <v>14</v>
      </c>
      <c r="J12" s="293"/>
      <c r="K12" s="295" t="s">
        <v>415</v>
      </c>
      <c r="L12" s="296" t="str">
        <f t="shared" si="1"/>
        <v/>
      </c>
      <c r="N12" s="297"/>
    </row>
    <row r="13" spans="2:14" x14ac:dyDescent="0.45">
      <c r="B13" s="290">
        <v>8</v>
      </c>
      <c r="C13" s="291" t="s">
        <v>507</v>
      </c>
      <c r="D13" s="292" t="str">
        <f t="shared" si="0"/>
        <v>h</v>
      </c>
      <c r="E13" s="290" t="s">
        <v>499</v>
      </c>
      <c r="F13" s="293"/>
      <c r="G13" s="290" t="s">
        <v>500</v>
      </c>
      <c r="H13" s="293"/>
      <c r="I13" s="294" t="s">
        <v>14</v>
      </c>
      <c r="J13" s="293"/>
      <c r="K13" s="295" t="s">
        <v>415</v>
      </c>
      <c r="L13" s="296" t="str">
        <f t="shared" si="1"/>
        <v/>
      </c>
      <c r="N13" s="297"/>
    </row>
    <row r="14" spans="2:14" x14ac:dyDescent="0.45">
      <c r="B14" s="290">
        <v>9</v>
      </c>
      <c r="C14" s="291" t="s">
        <v>508</v>
      </c>
      <c r="D14" s="292" t="str">
        <f t="shared" si="0"/>
        <v>i</v>
      </c>
      <c r="E14" s="290" t="s">
        <v>499</v>
      </c>
      <c r="F14" s="293"/>
      <c r="G14" s="290" t="s">
        <v>500</v>
      </c>
      <c r="H14" s="293"/>
      <c r="I14" s="294" t="s">
        <v>14</v>
      </c>
      <c r="J14" s="293"/>
      <c r="K14" s="295" t="s">
        <v>415</v>
      </c>
      <c r="L14" s="296" t="str">
        <f t="shared" si="1"/>
        <v/>
      </c>
      <c r="N14" s="297"/>
    </row>
    <row r="15" spans="2:14" x14ac:dyDescent="0.45">
      <c r="B15" s="290">
        <v>10</v>
      </c>
      <c r="C15" s="291" t="s">
        <v>509</v>
      </c>
      <c r="D15" s="292" t="str">
        <f t="shared" si="0"/>
        <v>j</v>
      </c>
      <c r="E15" s="290" t="s">
        <v>499</v>
      </c>
      <c r="F15" s="293"/>
      <c r="G15" s="290" t="s">
        <v>500</v>
      </c>
      <c r="H15" s="293"/>
      <c r="I15" s="294" t="s">
        <v>14</v>
      </c>
      <c r="J15" s="293"/>
      <c r="K15" s="295" t="s">
        <v>415</v>
      </c>
      <c r="L15" s="296" t="str">
        <f t="shared" si="1"/>
        <v/>
      </c>
      <c r="N15" s="297"/>
    </row>
    <row r="16" spans="2:14" x14ac:dyDescent="0.45">
      <c r="B16" s="290">
        <v>11</v>
      </c>
      <c r="C16" s="291" t="s">
        <v>510</v>
      </c>
      <c r="D16" s="292" t="str">
        <f t="shared" si="0"/>
        <v>k</v>
      </c>
      <c r="E16" s="290" t="s">
        <v>499</v>
      </c>
      <c r="F16" s="293"/>
      <c r="G16" s="290" t="s">
        <v>500</v>
      </c>
      <c r="H16" s="293"/>
      <c r="I16" s="294" t="s">
        <v>14</v>
      </c>
      <c r="J16" s="293"/>
      <c r="K16" s="295" t="s">
        <v>415</v>
      </c>
      <c r="L16" s="296" t="str">
        <f t="shared" si="1"/>
        <v/>
      </c>
      <c r="N16" s="297"/>
    </row>
    <row r="17" spans="2:14" x14ac:dyDescent="0.45">
      <c r="B17" s="290">
        <v>12</v>
      </c>
      <c r="C17" s="291" t="s">
        <v>511</v>
      </c>
      <c r="D17" s="292" t="str">
        <f t="shared" si="0"/>
        <v>l</v>
      </c>
      <c r="E17" s="290" t="s">
        <v>499</v>
      </c>
      <c r="F17" s="293"/>
      <c r="G17" s="290" t="s">
        <v>500</v>
      </c>
      <c r="H17" s="293"/>
      <c r="I17" s="294" t="s">
        <v>14</v>
      </c>
      <c r="J17" s="293"/>
      <c r="K17" s="295" t="s">
        <v>415</v>
      </c>
      <c r="L17" s="296" t="str">
        <f t="shared" si="1"/>
        <v/>
      </c>
      <c r="N17" s="297"/>
    </row>
    <row r="18" spans="2:14" x14ac:dyDescent="0.45">
      <c r="B18" s="290">
        <v>13</v>
      </c>
      <c r="C18" s="291" t="s">
        <v>512</v>
      </c>
      <c r="D18" s="292" t="str">
        <f t="shared" si="0"/>
        <v>m</v>
      </c>
      <c r="E18" s="290" t="s">
        <v>499</v>
      </c>
      <c r="F18" s="293"/>
      <c r="G18" s="290" t="s">
        <v>500</v>
      </c>
      <c r="H18" s="293"/>
      <c r="I18" s="294" t="s">
        <v>14</v>
      </c>
      <c r="J18" s="293"/>
      <c r="K18" s="295" t="s">
        <v>415</v>
      </c>
      <c r="L18" s="296" t="str">
        <f t="shared" si="1"/>
        <v/>
      </c>
      <c r="N18" s="297"/>
    </row>
    <row r="19" spans="2:14" x14ac:dyDescent="0.45">
      <c r="B19" s="290">
        <v>14</v>
      </c>
      <c r="C19" s="291" t="s">
        <v>513</v>
      </c>
      <c r="D19" s="292" t="str">
        <f t="shared" si="0"/>
        <v>n</v>
      </c>
      <c r="E19" s="290" t="s">
        <v>499</v>
      </c>
      <c r="F19" s="293"/>
      <c r="G19" s="290" t="s">
        <v>500</v>
      </c>
      <c r="H19" s="293"/>
      <c r="I19" s="294" t="s">
        <v>14</v>
      </c>
      <c r="J19" s="293"/>
      <c r="K19" s="295" t="s">
        <v>415</v>
      </c>
      <c r="L19" s="296" t="str">
        <f t="shared" si="1"/>
        <v/>
      </c>
      <c r="N19" s="297"/>
    </row>
    <row r="20" spans="2:14" x14ac:dyDescent="0.45">
      <c r="B20" s="290">
        <v>15</v>
      </c>
      <c r="C20" s="291" t="s">
        <v>514</v>
      </c>
      <c r="D20" s="292" t="str">
        <f t="shared" si="0"/>
        <v>o</v>
      </c>
      <c r="E20" s="290" t="s">
        <v>499</v>
      </c>
      <c r="F20" s="293"/>
      <c r="G20" s="290" t="s">
        <v>500</v>
      </c>
      <c r="H20" s="293"/>
      <c r="I20" s="294" t="s">
        <v>14</v>
      </c>
      <c r="J20" s="293"/>
      <c r="K20" s="295" t="s">
        <v>415</v>
      </c>
      <c r="L20" s="296" t="str">
        <f t="shared" si="1"/>
        <v/>
      </c>
      <c r="N20" s="297"/>
    </row>
    <row r="21" spans="2:14" x14ac:dyDescent="0.45">
      <c r="B21" s="290">
        <v>16</v>
      </c>
      <c r="C21" s="291" t="s">
        <v>515</v>
      </c>
      <c r="D21" s="292" t="str">
        <f t="shared" si="0"/>
        <v>p</v>
      </c>
      <c r="E21" s="290" t="s">
        <v>499</v>
      </c>
      <c r="F21" s="293"/>
      <c r="G21" s="290" t="s">
        <v>500</v>
      </c>
      <c r="H21" s="293"/>
      <c r="I21" s="294" t="s">
        <v>14</v>
      </c>
      <c r="J21" s="293"/>
      <c r="K21" s="295" t="s">
        <v>415</v>
      </c>
      <c r="L21" s="296" t="str">
        <f t="shared" si="1"/>
        <v/>
      </c>
      <c r="N21" s="297"/>
    </row>
    <row r="22" spans="2:14" x14ac:dyDescent="0.45">
      <c r="B22" s="290">
        <v>17</v>
      </c>
      <c r="C22" s="291" t="s">
        <v>516</v>
      </c>
      <c r="D22" s="292" t="str">
        <f t="shared" si="0"/>
        <v>q</v>
      </c>
      <c r="E22" s="290" t="s">
        <v>499</v>
      </c>
      <c r="F22" s="293"/>
      <c r="G22" s="290" t="s">
        <v>500</v>
      </c>
      <c r="H22" s="293"/>
      <c r="I22" s="294" t="s">
        <v>14</v>
      </c>
      <c r="J22" s="293"/>
      <c r="K22" s="295" t="s">
        <v>415</v>
      </c>
      <c r="L22" s="296" t="str">
        <f t="shared" si="1"/>
        <v/>
      </c>
      <c r="N22" s="297"/>
    </row>
    <row r="23" spans="2:14" x14ac:dyDescent="0.45">
      <c r="B23" s="290">
        <v>18</v>
      </c>
      <c r="C23" s="291" t="s">
        <v>517</v>
      </c>
      <c r="D23" s="292" t="str">
        <f t="shared" si="0"/>
        <v>r</v>
      </c>
      <c r="E23" s="290" t="s">
        <v>499</v>
      </c>
      <c r="F23" s="298"/>
      <c r="G23" s="290" t="s">
        <v>500</v>
      </c>
      <c r="H23" s="298"/>
      <c r="I23" s="294" t="s">
        <v>14</v>
      </c>
      <c r="J23" s="298"/>
      <c r="K23" s="295" t="s">
        <v>415</v>
      </c>
      <c r="L23" s="291"/>
      <c r="N23" s="297"/>
    </row>
    <row r="24" spans="2:14" x14ac:dyDescent="0.45">
      <c r="B24" s="290">
        <v>19</v>
      </c>
      <c r="C24" s="291" t="s">
        <v>518</v>
      </c>
      <c r="D24" s="292" t="str">
        <f t="shared" si="0"/>
        <v>s</v>
      </c>
      <c r="E24" s="290" t="s">
        <v>499</v>
      </c>
      <c r="F24" s="298"/>
      <c r="G24" s="290" t="s">
        <v>500</v>
      </c>
      <c r="H24" s="298"/>
      <c r="I24" s="294" t="s">
        <v>14</v>
      </c>
      <c r="J24" s="298"/>
      <c r="K24" s="295" t="s">
        <v>415</v>
      </c>
      <c r="L24" s="291"/>
      <c r="N24" s="297"/>
    </row>
    <row r="25" spans="2:14" x14ac:dyDescent="0.45">
      <c r="B25" s="290">
        <v>20</v>
      </c>
      <c r="C25" s="291" t="s">
        <v>519</v>
      </c>
      <c r="D25" s="292" t="str">
        <f t="shared" si="0"/>
        <v>t</v>
      </c>
      <c r="E25" s="290" t="s">
        <v>499</v>
      </c>
      <c r="F25" s="298"/>
      <c r="G25" s="290" t="s">
        <v>500</v>
      </c>
      <c r="H25" s="298"/>
      <c r="I25" s="294" t="s">
        <v>14</v>
      </c>
      <c r="J25" s="298"/>
      <c r="K25" s="295" t="s">
        <v>415</v>
      </c>
      <c r="L25" s="291"/>
      <c r="N25" s="297"/>
    </row>
    <row r="26" spans="2:14" x14ac:dyDescent="0.45">
      <c r="B26" s="290">
        <v>21</v>
      </c>
      <c r="C26" s="291" t="s">
        <v>520</v>
      </c>
      <c r="D26" s="292" t="str">
        <f t="shared" si="0"/>
        <v>u</v>
      </c>
      <c r="E26" s="290" t="s">
        <v>499</v>
      </c>
      <c r="F26" s="298"/>
      <c r="G26" s="290" t="s">
        <v>500</v>
      </c>
      <c r="H26" s="298"/>
      <c r="I26" s="294" t="s">
        <v>14</v>
      </c>
      <c r="J26" s="298"/>
      <c r="K26" s="295" t="s">
        <v>415</v>
      </c>
      <c r="L26" s="291"/>
      <c r="N26" s="297"/>
    </row>
    <row r="27" spans="2:14" x14ac:dyDescent="0.45">
      <c r="B27" s="290">
        <v>22</v>
      </c>
      <c r="C27" s="291" t="s">
        <v>521</v>
      </c>
      <c r="D27" s="292" t="str">
        <f t="shared" si="0"/>
        <v>v</v>
      </c>
      <c r="E27" s="290" t="s">
        <v>499</v>
      </c>
      <c r="F27" s="298"/>
      <c r="G27" s="290" t="s">
        <v>500</v>
      </c>
      <c r="H27" s="298"/>
      <c r="I27" s="294" t="s">
        <v>14</v>
      </c>
      <c r="J27" s="298"/>
      <c r="K27" s="295" t="s">
        <v>415</v>
      </c>
      <c r="L27" s="291"/>
      <c r="N27" s="297"/>
    </row>
    <row r="28" spans="2:14" x14ac:dyDescent="0.45">
      <c r="B28" s="290">
        <v>23</v>
      </c>
      <c r="C28" s="291" t="s">
        <v>522</v>
      </c>
      <c r="D28" s="292" t="str">
        <f t="shared" si="0"/>
        <v>w</v>
      </c>
      <c r="E28" s="290" t="s">
        <v>499</v>
      </c>
      <c r="F28" s="298"/>
      <c r="G28" s="290" t="s">
        <v>500</v>
      </c>
      <c r="H28" s="298"/>
      <c r="I28" s="294" t="s">
        <v>14</v>
      </c>
      <c r="J28" s="298"/>
      <c r="K28" s="295" t="s">
        <v>415</v>
      </c>
      <c r="L28" s="291"/>
      <c r="N28" s="297"/>
    </row>
    <row r="29" spans="2:14" x14ac:dyDescent="0.45">
      <c r="B29" s="290">
        <v>24</v>
      </c>
      <c r="C29" s="291" t="s">
        <v>523</v>
      </c>
      <c r="D29" s="292" t="str">
        <f t="shared" si="0"/>
        <v>x</v>
      </c>
      <c r="E29" s="290" t="s">
        <v>499</v>
      </c>
      <c r="F29" s="298"/>
      <c r="G29" s="290" t="s">
        <v>500</v>
      </c>
      <c r="H29" s="298"/>
      <c r="I29" s="294" t="s">
        <v>14</v>
      </c>
      <c r="J29" s="298"/>
      <c r="K29" s="295" t="s">
        <v>415</v>
      </c>
      <c r="L29" s="291"/>
      <c r="N29" s="297"/>
    </row>
    <row r="30" spans="2:14" x14ac:dyDescent="0.45">
      <c r="B30" s="290">
        <v>25</v>
      </c>
      <c r="C30" s="291" t="s">
        <v>524</v>
      </c>
      <c r="D30" s="292" t="str">
        <f t="shared" si="0"/>
        <v>y</v>
      </c>
      <c r="E30" s="290" t="s">
        <v>499</v>
      </c>
      <c r="F30" s="298"/>
      <c r="G30" s="290" t="s">
        <v>500</v>
      </c>
      <c r="H30" s="298"/>
      <c r="I30" s="294" t="s">
        <v>14</v>
      </c>
      <c r="J30" s="298"/>
      <c r="K30" s="295" t="s">
        <v>415</v>
      </c>
      <c r="L30" s="291"/>
      <c r="N30" s="297"/>
    </row>
    <row r="31" spans="2:14" x14ac:dyDescent="0.45">
      <c r="B31" s="290">
        <v>26</v>
      </c>
      <c r="C31" s="291" t="s">
        <v>525</v>
      </c>
      <c r="D31" s="292" t="str">
        <f t="shared" si="0"/>
        <v>z</v>
      </c>
      <c r="E31" s="290" t="s">
        <v>499</v>
      </c>
      <c r="F31" s="298"/>
      <c r="G31" s="290" t="s">
        <v>500</v>
      </c>
      <c r="H31" s="298"/>
      <c r="I31" s="294" t="s">
        <v>14</v>
      </c>
      <c r="J31" s="298"/>
      <c r="K31" s="295" t="s">
        <v>415</v>
      </c>
      <c r="L31" s="291"/>
      <c r="N31" s="297"/>
    </row>
    <row r="32" spans="2:14" x14ac:dyDescent="0.45">
      <c r="B32" s="290">
        <v>27</v>
      </c>
      <c r="C32" s="291" t="s">
        <v>523</v>
      </c>
      <c r="D32" s="292" t="str">
        <f t="shared" si="0"/>
        <v>x</v>
      </c>
      <c r="E32" s="290" t="s">
        <v>499</v>
      </c>
      <c r="F32" s="298"/>
      <c r="G32" s="290" t="s">
        <v>500</v>
      </c>
      <c r="H32" s="298"/>
      <c r="I32" s="294" t="s">
        <v>14</v>
      </c>
      <c r="J32" s="298"/>
      <c r="K32" s="295" t="s">
        <v>415</v>
      </c>
      <c r="L32" s="291"/>
      <c r="N32" s="297"/>
    </row>
    <row r="33" spans="2:14" x14ac:dyDescent="0.45">
      <c r="B33" s="290">
        <v>28</v>
      </c>
      <c r="C33" s="291" t="s">
        <v>526</v>
      </c>
      <c r="D33" s="292" t="str">
        <f t="shared" si="0"/>
        <v>aa</v>
      </c>
      <c r="E33" s="290" t="s">
        <v>499</v>
      </c>
      <c r="F33" s="298"/>
      <c r="G33" s="290" t="s">
        <v>500</v>
      </c>
      <c r="H33" s="298"/>
      <c r="I33" s="294" t="s">
        <v>14</v>
      </c>
      <c r="J33" s="298"/>
      <c r="K33" s="295" t="s">
        <v>415</v>
      </c>
      <c r="L33" s="291"/>
      <c r="N33" s="297"/>
    </row>
    <row r="34" spans="2:14" x14ac:dyDescent="0.45">
      <c r="B34" s="290">
        <v>29</v>
      </c>
      <c r="C34" s="291" t="s">
        <v>527</v>
      </c>
      <c r="D34" s="292" t="str">
        <f t="shared" si="0"/>
        <v>ab</v>
      </c>
      <c r="E34" s="290" t="s">
        <v>499</v>
      </c>
      <c r="F34" s="298"/>
      <c r="G34" s="290" t="s">
        <v>500</v>
      </c>
      <c r="H34" s="298"/>
      <c r="I34" s="294" t="s">
        <v>14</v>
      </c>
      <c r="J34" s="298"/>
      <c r="K34" s="295" t="s">
        <v>415</v>
      </c>
      <c r="L34" s="291"/>
      <c r="N34" s="297"/>
    </row>
    <row r="35" spans="2:14" x14ac:dyDescent="0.45">
      <c r="B35" s="290">
        <v>30</v>
      </c>
      <c r="C35" s="291" t="s">
        <v>528</v>
      </c>
      <c r="D35" s="292" t="str">
        <f t="shared" si="0"/>
        <v>ac</v>
      </c>
      <c r="E35" s="290" t="s">
        <v>499</v>
      </c>
      <c r="F35" s="298"/>
      <c r="G35" s="290" t="s">
        <v>500</v>
      </c>
      <c r="H35" s="298"/>
      <c r="I35" s="294" t="s">
        <v>14</v>
      </c>
      <c r="J35" s="298"/>
      <c r="K35" s="295" t="s">
        <v>415</v>
      </c>
      <c r="L35" s="291"/>
      <c r="N35" s="297"/>
    </row>
    <row r="36" spans="2:14" x14ac:dyDescent="0.45">
      <c r="B36" s="290">
        <v>31</v>
      </c>
      <c r="C36" s="291" t="s">
        <v>529</v>
      </c>
      <c r="D36" s="292" t="str">
        <f t="shared" si="0"/>
        <v>ad</v>
      </c>
      <c r="E36" s="290" t="s">
        <v>499</v>
      </c>
      <c r="F36" s="298"/>
      <c r="G36" s="290" t="s">
        <v>500</v>
      </c>
      <c r="H36" s="298"/>
      <c r="I36" s="294" t="s">
        <v>14</v>
      </c>
      <c r="J36" s="298"/>
      <c r="K36" s="295" t="s">
        <v>415</v>
      </c>
      <c r="L36" s="291"/>
      <c r="N36" s="297"/>
    </row>
    <row r="37" spans="2:14" x14ac:dyDescent="0.45">
      <c r="B37" s="290">
        <v>32</v>
      </c>
      <c r="C37" s="291" t="s">
        <v>530</v>
      </c>
      <c r="D37" s="292" t="str">
        <f t="shared" si="0"/>
        <v>ae</v>
      </c>
      <c r="E37" s="290" t="s">
        <v>499</v>
      </c>
      <c r="F37" s="298"/>
      <c r="G37" s="290" t="s">
        <v>500</v>
      </c>
      <c r="H37" s="298"/>
      <c r="I37" s="294" t="s">
        <v>14</v>
      </c>
      <c r="J37" s="298"/>
      <c r="K37" s="295" t="s">
        <v>415</v>
      </c>
      <c r="L37" s="291"/>
      <c r="N37" s="297"/>
    </row>
    <row r="38" spans="2:14" x14ac:dyDescent="0.45">
      <c r="B38" s="290">
        <v>33</v>
      </c>
      <c r="C38" s="291" t="s">
        <v>531</v>
      </c>
      <c r="D38" s="292" t="str">
        <f t="shared" si="0"/>
        <v>af</v>
      </c>
      <c r="E38" s="290" t="s">
        <v>499</v>
      </c>
      <c r="F38" s="298"/>
      <c r="G38" s="290" t="s">
        <v>500</v>
      </c>
      <c r="H38" s="298"/>
      <c r="I38" s="294" t="s">
        <v>14</v>
      </c>
      <c r="J38" s="298"/>
      <c r="K38" s="295" t="s">
        <v>415</v>
      </c>
      <c r="L38" s="291"/>
      <c r="N38" s="297"/>
    </row>
    <row r="39" spans="2:14" x14ac:dyDescent="0.45">
      <c r="B39" s="290">
        <v>34</v>
      </c>
      <c r="C39" s="299" t="s">
        <v>532</v>
      </c>
      <c r="D39" s="292"/>
      <c r="E39" s="290" t="s">
        <v>499</v>
      </c>
      <c r="F39" s="293"/>
      <c r="G39" s="290" t="s">
        <v>500</v>
      </c>
      <c r="H39" s="293"/>
      <c r="I39" s="294" t="s">
        <v>14</v>
      </c>
      <c r="J39" s="293"/>
      <c r="K39" s="295" t="s">
        <v>415</v>
      </c>
      <c r="L39" s="296" t="str">
        <f t="shared" ref="L39:L40" si="2">IF(OR(F39="",H39=""),"",(H39+IF(F39&gt;H39,1,0)-F39-J39)*24)</f>
        <v/>
      </c>
      <c r="N39" s="297"/>
    </row>
    <row r="40" spans="2:14" x14ac:dyDescent="0.45">
      <c r="B40" s="290"/>
      <c r="C40" s="300" t="s">
        <v>468</v>
      </c>
      <c r="D40" s="292"/>
      <c r="E40" s="290" t="s">
        <v>499</v>
      </c>
      <c r="F40" s="293"/>
      <c r="G40" s="290" t="s">
        <v>500</v>
      </c>
      <c r="H40" s="293"/>
      <c r="I40" s="294" t="s">
        <v>14</v>
      </c>
      <c r="J40" s="293"/>
      <c r="K40" s="295" t="s">
        <v>415</v>
      </c>
      <c r="L40" s="296" t="str">
        <f t="shared" si="2"/>
        <v/>
      </c>
      <c r="N40" s="297"/>
    </row>
    <row r="41" spans="2:14" x14ac:dyDescent="0.45">
      <c r="B41" s="290"/>
      <c r="C41" s="301" t="s">
        <v>468</v>
      </c>
      <c r="D41" s="292" t="str">
        <f>C39</f>
        <v>ag</v>
      </c>
      <c r="E41" s="290" t="s">
        <v>499</v>
      </c>
      <c r="F41" s="293"/>
      <c r="G41" s="290" t="s">
        <v>500</v>
      </c>
      <c r="H41" s="293"/>
      <c r="I41" s="294" t="s">
        <v>14</v>
      </c>
      <c r="J41" s="293"/>
      <c r="K41" s="295" t="s">
        <v>415</v>
      </c>
      <c r="L41" s="296" t="str">
        <f>IF(OR(L39="",L40=""),"",L39+L40)</f>
        <v/>
      </c>
      <c r="N41" s="297"/>
    </row>
    <row r="42" spans="2:14" x14ac:dyDescent="0.45">
      <c r="B42" s="290"/>
      <c r="C42" s="299" t="s">
        <v>533</v>
      </c>
      <c r="D42" s="292"/>
      <c r="E42" s="290" t="s">
        <v>499</v>
      </c>
      <c r="F42" s="293"/>
      <c r="G42" s="290" t="s">
        <v>500</v>
      </c>
      <c r="H42" s="293"/>
      <c r="I42" s="294" t="s">
        <v>14</v>
      </c>
      <c r="J42" s="293"/>
      <c r="K42" s="295" t="s">
        <v>415</v>
      </c>
      <c r="L42" s="296" t="str">
        <f t="shared" ref="L42:L43" si="3">IF(OR(F42="",H42=""),"",(H42+IF(F42&gt;H42,1,0)-F42-J42)*24)</f>
        <v/>
      </c>
      <c r="N42" s="297"/>
    </row>
    <row r="43" spans="2:14" x14ac:dyDescent="0.45">
      <c r="B43" s="290">
        <v>35</v>
      </c>
      <c r="C43" s="300" t="s">
        <v>468</v>
      </c>
      <c r="D43" s="292"/>
      <c r="E43" s="290" t="s">
        <v>499</v>
      </c>
      <c r="F43" s="293"/>
      <c r="G43" s="290" t="s">
        <v>500</v>
      </c>
      <c r="H43" s="293"/>
      <c r="I43" s="294" t="s">
        <v>14</v>
      </c>
      <c r="J43" s="293"/>
      <c r="K43" s="295" t="s">
        <v>415</v>
      </c>
      <c r="L43" s="296" t="str">
        <f t="shared" si="3"/>
        <v/>
      </c>
      <c r="N43" s="297"/>
    </row>
    <row r="44" spans="2:14" x14ac:dyDescent="0.45">
      <c r="B44" s="290"/>
      <c r="C44" s="301" t="s">
        <v>468</v>
      </c>
      <c r="D44" s="292" t="str">
        <f>C42</f>
        <v>ah</v>
      </c>
      <c r="E44" s="290" t="s">
        <v>499</v>
      </c>
      <c r="F44" s="293"/>
      <c r="G44" s="290" t="s">
        <v>500</v>
      </c>
      <c r="H44" s="293"/>
      <c r="I44" s="294" t="s">
        <v>14</v>
      </c>
      <c r="J44" s="293"/>
      <c r="K44" s="295" t="s">
        <v>415</v>
      </c>
      <c r="L44" s="296" t="str">
        <f>IF(OR(L42="",L43=""),"",L42+L43)</f>
        <v/>
      </c>
      <c r="N44" s="297"/>
    </row>
    <row r="45" spans="2:14" x14ac:dyDescent="0.45">
      <c r="B45" s="290"/>
      <c r="C45" s="299" t="s">
        <v>534</v>
      </c>
      <c r="D45" s="292"/>
      <c r="E45" s="290" t="s">
        <v>499</v>
      </c>
      <c r="F45" s="293"/>
      <c r="G45" s="290" t="s">
        <v>500</v>
      </c>
      <c r="H45" s="293"/>
      <c r="I45" s="294" t="s">
        <v>14</v>
      </c>
      <c r="J45" s="293"/>
      <c r="K45" s="295" t="s">
        <v>415</v>
      </c>
      <c r="L45" s="296" t="str">
        <f t="shared" ref="L45:L46" si="4">IF(OR(F45="",H45=""),"",(H45+IF(F45&gt;H45,1,0)-F45-J45)*24)</f>
        <v/>
      </c>
      <c r="N45" s="297"/>
    </row>
    <row r="46" spans="2:14" x14ac:dyDescent="0.45">
      <c r="B46" s="290">
        <v>36</v>
      </c>
      <c r="C46" s="300" t="s">
        <v>468</v>
      </c>
      <c r="D46" s="292"/>
      <c r="E46" s="290" t="s">
        <v>499</v>
      </c>
      <c r="F46" s="293"/>
      <c r="G46" s="290" t="s">
        <v>500</v>
      </c>
      <c r="H46" s="293"/>
      <c r="I46" s="294" t="s">
        <v>14</v>
      </c>
      <c r="J46" s="293"/>
      <c r="K46" s="295" t="s">
        <v>415</v>
      </c>
      <c r="L46" s="296" t="str">
        <f t="shared" si="4"/>
        <v/>
      </c>
      <c r="N46" s="297"/>
    </row>
    <row r="47" spans="2:14" x14ac:dyDescent="0.45">
      <c r="B47" s="290"/>
      <c r="C47" s="301" t="s">
        <v>468</v>
      </c>
      <c r="D47" s="292" t="str">
        <f>C45</f>
        <v>ai</v>
      </c>
      <c r="E47" s="290" t="s">
        <v>499</v>
      </c>
      <c r="F47" s="293"/>
      <c r="G47" s="290" t="s">
        <v>500</v>
      </c>
      <c r="H47" s="293"/>
      <c r="I47" s="294" t="s">
        <v>14</v>
      </c>
      <c r="J47" s="293"/>
      <c r="K47" s="295" t="s">
        <v>415</v>
      </c>
      <c r="L47" s="296" t="str">
        <f>IF(OR(L45="",L46=""),"",L45+L46)</f>
        <v/>
      </c>
      <c r="N47" s="297"/>
    </row>
    <row r="49" spans="3:4" x14ac:dyDescent="0.45">
      <c r="C49" s="287" t="s">
        <v>535</v>
      </c>
      <c r="D49" s="287"/>
    </row>
    <row r="50" spans="3:4" x14ac:dyDescent="0.45">
      <c r="C50" s="287" t="s">
        <v>536</v>
      </c>
      <c r="D50" s="287"/>
    </row>
    <row r="51" spans="3:4" x14ac:dyDescent="0.45">
      <c r="C51" s="287" t="s">
        <v>537</v>
      </c>
      <c r="D51" s="287"/>
    </row>
    <row r="52" spans="3:4" x14ac:dyDescent="0.45">
      <c r="C52" s="287" t="s">
        <v>538</v>
      </c>
      <c r="D52" s="287"/>
    </row>
    <row r="53" spans="3:4" x14ac:dyDescent="0.45">
      <c r="C53" s="287" t="s">
        <v>539</v>
      </c>
      <c r="D53" s="287"/>
    </row>
    <row r="54" spans="3:4" x14ac:dyDescent="0.45">
      <c r="C54" s="287" t="s">
        <v>540</v>
      </c>
      <c r="D54" s="287"/>
    </row>
  </sheetData>
  <sheetProtection insertRows="0" deleteRows="0"/>
  <mergeCells count="2">
    <mergeCell ref="F4:L4"/>
    <mergeCell ref="N4:N5"/>
  </mergeCells>
  <phoneticPr fontId="2"/>
  <printOptions horizontalCentered="1"/>
  <pageMargins left="0.70866141732283472" right="0.70866141732283472" top="0.55118110236220474" bottom="0.35433070866141736" header="0.31496062992125984" footer="0.3149606299212598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2:AN83"/>
  <sheetViews>
    <sheetView view="pageBreakPreview" zoomScaleNormal="100" zoomScaleSheetLayoutView="100" workbookViewId="0">
      <selection activeCell="AR53" sqref="AR53"/>
    </sheetView>
  </sheetViews>
  <sheetFormatPr defaultRowHeight="13.2" x14ac:dyDescent="0.2"/>
  <cols>
    <col min="1" max="1" width="1.296875" style="82" customWidth="1"/>
    <col min="2" max="3" width="3.796875" style="82" customWidth="1"/>
    <col min="4" max="4" width="0.59765625" style="82" customWidth="1"/>
    <col min="5" max="40" width="2.796875" style="82" customWidth="1"/>
    <col min="41" max="41" width="1.296875" style="82" customWidth="1"/>
    <col min="42" max="256" width="8.796875" style="82"/>
    <col min="257" max="257" width="1.296875" style="82" customWidth="1"/>
    <col min="258" max="259" width="3.796875" style="82" customWidth="1"/>
    <col min="260" max="260" width="0.59765625" style="82" customWidth="1"/>
    <col min="261" max="296" width="2.796875" style="82" customWidth="1"/>
    <col min="297" max="297" width="1.296875" style="82" customWidth="1"/>
    <col min="298" max="512" width="8.796875" style="82"/>
    <col min="513" max="513" width="1.296875" style="82" customWidth="1"/>
    <col min="514" max="515" width="3.796875" style="82" customWidth="1"/>
    <col min="516" max="516" width="0.59765625" style="82" customWidth="1"/>
    <col min="517" max="552" width="2.796875" style="82" customWidth="1"/>
    <col min="553" max="553" width="1.296875" style="82" customWidth="1"/>
    <col min="554" max="768" width="8.796875" style="82"/>
    <col min="769" max="769" width="1.296875" style="82" customWidth="1"/>
    <col min="770" max="771" width="3.796875" style="82" customWidth="1"/>
    <col min="772" max="772" width="0.59765625" style="82" customWidth="1"/>
    <col min="773" max="808" width="2.796875" style="82" customWidth="1"/>
    <col min="809" max="809" width="1.296875" style="82" customWidth="1"/>
    <col min="810" max="1024" width="8.796875" style="82"/>
    <col min="1025" max="1025" width="1.296875" style="82" customWidth="1"/>
    <col min="1026" max="1027" width="3.796875" style="82" customWidth="1"/>
    <col min="1028" max="1028" width="0.59765625" style="82" customWidth="1"/>
    <col min="1029" max="1064" width="2.796875" style="82" customWidth="1"/>
    <col min="1065" max="1065" width="1.296875" style="82" customWidth="1"/>
    <col min="1066" max="1280" width="8.796875" style="82"/>
    <col min="1281" max="1281" width="1.296875" style="82" customWidth="1"/>
    <col min="1282" max="1283" width="3.796875" style="82" customWidth="1"/>
    <col min="1284" max="1284" width="0.59765625" style="82" customWidth="1"/>
    <col min="1285" max="1320" width="2.796875" style="82" customWidth="1"/>
    <col min="1321" max="1321" width="1.296875" style="82" customWidth="1"/>
    <col min="1322" max="1536" width="8.796875" style="82"/>
    <col min="1537" max="1537" width="1.296875" style="82" customWidth="1"/>
    <col min="1538" max="1539" width="3.796875" style="82" customWidth="1"/>
    <col min="1540" max="1540" width="0.59765625" style="82" customWidth="1"/>
    <col min="1541" max="1576" width="2.796875" style="82" customWidth="1"/>
    <col min="1577" max="1577" width="1.296875" style="82" customWidth="1"/>
    <col min="1578" max="1792" width="8.796875" style="82"/>
    <col min="1793" max="1793" width="1.296875" style="82" customWidth="1"/>
    <col min="1794" max="1795" width="3.796875" style="82" customWidth="1"/>
    <col min="1796" max="1796" width="0.59765625" style="82" customWidth="1"/>
    <col min="1797" max="1832" width="2.796875" style="82" customWidth="1"/>
    <col min="1833" max="1833" width="1.296875" style="82" customWidth="1"/>
    <col min="1834" max="2048" width="8.796875" style="82"/>
    <col min="2049" max="2049" width="1.296875" style="82" customWidth="1"/>
    <col min="2050" max="2051" width="3.796875" style="82" customWidth="1"/>
    <col min="2052" max="2052" width="0.59765625" style="82" customWidth="1"/>
    <col min="2053" max="2088" width="2.796875" style="82" customWidth="1"/>
    <col min="2089" max="2089" width="1.296875" style="82" customWidth="1"/>
    <col min="2090" max="2304" width="8.796875" style="82"/>
    <col min="2305" max="2305" width="1.296875" style="82" customWidth="1"/>
    <col min="2306" max="2307" width="3.796875" style="82" customWidth="1"/>
    <col min="2308" max="2308" width="0.59765625" style="82" customWidth="1"/>
    <col min="2309" max="2344" width="2.796875" style="82" customWidth="1"/>
    <col min="2345" max="2345" width="1.296875" style="82" customWidth="1"/>
    <col min="2346" max="2560" width="8.796875" style="82"/>
    <col min="2561" max="2561" width="1.296875" style="82" customWidth="1"/>
    <col min="2562" max="2563" width="3.796875" style="82" customWidth="1"/>
    <col min="2564" max="2564" width="0.59765625" style="82" customWidth="1"/>
    <col min="2565" max="2600" width="2.796875" style="82" customWidth="1"/>
    <col min="2601" max="2601" width="1.296875" style="82" customWidth="1"/>
    <col min="2602" max="2816" width="8.796875" style="82"/>
    <col min="2817" max="2817" width="1.296875" style="82" customWidth="1"/>
    <col min="2818" max="2819" width="3.796875" style="82" customWidth="1"/>
    <col min="2820" max="2820" width="0.59765625" style="82" customWidth="1"/>
    <col min="2821" max="2856" width="2.796875" style="82" customWidth="1"/>
    <col min="2857" max="2857" width="1.296875" style="82" customWidth="1"/>
    <col min="2858" max="3072" width="8.796875" style="82"/>
    <col min="3073" max="3073" width="1.296875" style="82" customWidth="1"/>
    <col min="3074" max="3075" width="3.796875" style="82" customWidth="1"/>
    <col min="3076" max="3076" width="0.59765625" style="82" customWidth="1"/>
    <col min="3077" max="3112" width="2.796875" style="82" customWidth="1"/>
    <col min="3113" max="3113" width="1.296875" style="82" customWidth="1"/>
    <col min="3114" max="3328" width="8.796875" style="82"/>
    <col min="3329" max="3329" width="1.296875" style="82" customWidth="1"/>
    <col min="3330" max="3331" width="3.796875" style="82" customWidth="1"/>
    <col min="3332" max="3332" width="0.59765625" style="82" customWidth="1"/>
    <col min="3333" max="3368" width="2.796875" style="82" customWidth="1"/>
    <col min="3369" max="3369" width="1.296875" style="82" customWidth="1"/>
    <col min="3370" max="3584" width="8.796875" style="82"/>
    <col min="3585" max="3585" width="1.296875" style="82" customWidth="1"/>
    <col min="3586" max="3587" width="3.796875" style="82" customWidth="1"/>
    <col min="3588" max="3588" width="0.59765625" style="82" customWidth="1"/>
    <col min="3589" max="3624" width="2.796875" style="82" customWidth="1"/>
    <col min="3625" max="3625" width="1.296875" style="82" customWidth="1"/>
    <col min="3626" max="3840" width="8.796875" style="82"/>
    <col min="3841" max="3841" width="1.296875" style="82" customWidth="1"/>
    <col min="3842" max="3843" width="3.796875" style="82" customWidth="1"/>
    <col min="3844" max="3844" width="0.59765625" style="82" customWidth="1"/>
    <col min="3845" max="3880" width="2.796875" style="82" customWidth="1"/>
    <col min="3881" max="3881" width="1.296875" style="82" customWidth="1"/>
    <col min="3882" max="4096" width="8.796875" style="82"/>
    <col min="4097" max="4097" width="1.296875" style="82" customWidth="1"/>
    <col min="4098" max="4099" width="3.796875" style="82" customWidth="1"/>
    <col min="4100" max="4100" width="0.59765625" style="82" customWidth="1"/>
    <col min="4101" max="4136" width="2.796875" style="82" customWidth="1"/>
    <col min="4137" max="4137" width="1.296875" style="82" customWidth="1"/>
    <col min="4138" max="4352" width="8.796875" style="82"/>
    <col min="4353" max="4353" width="1.296875" style="82" customWidth="1"/>
    <col min="4354" max="4355" width="3.796875" style="82" customWidth="1"/>
    <col min="4356" max="4356" width="0.59765625" style="82" customWidth="1"/>
    <col min="4357" max="4392" width="2.796875" style="82" customWidth="1"/>
    <col min="4393" max="4393" width="1.296875" style="82" customWidth="1"/>
    <col min="4394" max="4608" width="8.796875" style="82"/>
    <col min="4609" max="4609" width="1.296875" style="82" customWidth="1"/>
    <col min="4610" max="4611" width="3.796875" style="82" customWidth="1"/>
    <col min="4612" max="4612" width="0.59765625" style="82" customWidth="1"/>
    <col min="4613" max="4648" width="2.796875" style="82" customWidth="1"/>
    <col min="4649" max="4649" width="1.296875" style="82" customWidth="1"/>
    <col min="4650" max="4864" width="8.796875" style="82"/>
    <col min="4865" max="4865" width="1.296875" style="82" customWidth="1"/>
    <col min="4866" max="4867" width="3.796875" style="82" customWidth="1"/>
    <col min="4868" max="4868" width="0.59765625" style="82" customWidth="1"/>
    <col min="4869" max="4904" width="2.796875" style="82" customWidth="1"/>
    <col min="4905" max="4905" width="1.296875" style="82" customWidth="1"/>
    <col min="4906" max="5120" width="8.796875" style="82"/>
    <col min="5121" max="5121" width="1.296875" style="82" customWidth="1"/>
    <col min="5122" max="5123" width="3.796875" style="82" customWidth="1"/>
    <col min="5124" max="5124" width="0.59765625" style="82" customWidth="1"/>
    <col min="5125" max="5160" width="2.796875" style="82" customWidth="1"/>
    <col min="5161" max="5161" width="1.296875" style="82" customWidth="1"/>
    <col min="5162" max="5376" width="8.796875" style="82"/>
    <col min="5377" max="5377" width="1.296875" style="82" customWidth="1"/>
    <col min="5378" max="5379" width="3.796875" style="82" customWidth="1"/>
    <col min="5380" max="5380" width="0.59765625" style="82" customWidth="1"/>
    <col min="5381" max="5416" width="2.796875" style="82" customWidth="1"/>
    <col min="5417" max="5417" width="1.296875" style="82" customWidth="1"/>
    <col min="5418" max="5632" width="8.796875" style="82"/>
    <col min="5633" max="5633" width="1.296875" style="82" customWidth="1"/>
    <col min="5634" max="5635" width="3.796875" style="82" customWidth="1"/>
    <col min="5636" max="5636" width="0.59765625" style="82" customWidth="1"/>
    <col min="5637" max="5672" width="2.796875" style="82" customWidth="1"/>
    <col min="5673" max="5673" width="1.296875" style="82" customWidth="1"/>
    <col min="5674" max="5888" width="8.796875" style="82"/>
    <col min="5889" max="5889" width="1.296875" style="82" customWidth="1"/>
    <col min="5890" max="5891" width="3.796875" style="82" customWidth="1"/>
    <col min="5892" max="5892" width="0.59765625" style="82" customWidth="1"/>
    <col min="5893" max="5928" width="2.796875" style="82" customWidth="1"/>
    <col min="5929" max="5929" width="1.296875" style="82" customWidth="1"/>
    <col min="5930" max="6144" width="8.796875" style="82"/>
    <col min="6145" max="6145" width="1.296875" style="82" customWidth="1"/>
    <col min="6146" max="6147" width="3.796875" style="82" customWidth="1"/>
    <col min="6148" max="6148" width="0.59765625" style="82" customWidth="1"/>
    <col min="6149" max="6184" width="2.796875" style="82" customWidth="1"/>
    <col min="6185" max="6185" width="1.296875" style="82" customWidth="1"/>
    <col min="6186" max="6400" width="8.796875" style="82"/>
    <col min="6401" max="6401" width="1.296875" style="82" customWidth="1"/>
    <col min="6402" max="6403" width="3.796875" style="82" customWidth="1"/>
    <col min="6404" max="6404" width="0.59765625" style="82" customWidth="1"/>
    <col min="6405" max="6440" width="2.796875" style="82" customWidth="1"/>
    <col min="6441" max="6441" width="1.296875" style="82" customWidth="1"/>
    <col min="6442" max="6656" width="8.796875" style="82"/>
    <col min="6657" max="6657" width="1.296875" style="82" customWidth="1"/>
    <col min="6658" max="6659" width="3.796875" style="82" customWidth="1"/>
    <col min="6660" max="6660" width="0.59765625" style="82" customWidth="1"/>
    <col min="6661" max="6696" width="2.796875" style="82" customWidth="1"/>
    <col min="6697" max="6697" width="1.296875" style="82" customWidth="1"/>
    <col min="6698" max="6912" width="8.796875" style="82"/>
    <col min="6913" max="6913" width="1.296875" style="82" customWidth="1"/>
    <col min="6914" max="6915" width="3.796875" style="82" customWidth="1"/>
    <col min="6916" max="6916" width="0.59765625" style="82" customWidth="1"/>
    <col min="6917" max="6952" width="2.796875" style="82" customWidth="1"/>
    <col min="6953" max="6953" width="1.296875" style="82" customWidth="1"/>
    <col min="6954" max="7168" width="8.796875" style="82"/>
    <col min="7169" max="7169" width="1.296875" style="82" customWidth="1"/>
    <col min="7170" max="7171" width="3.796875" style="82" customWidth="1"/>
    <col min="7172" max="7172" width="0.59765625" style="82" customWidth="1"/>
    <col min="7173" max="7208" width="2.796875" style="82" customWidth="1"/>
    <col min="7209" max="7209" width="1.296875" style="82" customWidth="1"/>
    <col min="7210" max="7424" width="8.796875" style="82"/>
    <col min="7425" max="7425" width="1.296875" style="82" customWidth="1"/>
    <col min="7426" max="7427" width="3.796875" style="82" customWidth="1"/>
    <col min="7428" max="7428" width="0.59765625" style="82" customWidth="1"/>
    <col min="7429" max="7464" width="2.796875" style="82" customWidth="1"/>
    <col min="7465" max="7465" width="1.296875" style="82" customWidth="1"/>
    <col min="7466" max="7680" width="8.796875" style="82"/>
    <col min="7681" max="7681" width="1.296875" style="82" customWidth="1"/>
    <col min="7682" max="7683" width="3.796875" style="82" customWidth="1"/>
    <col min="7684" max="7684" width="0.59765625" style="82" customWidth="1"/>
    <col min="7685" max="7720" width="2.796875" style="82" customWidth="1"/>
    <col min="7721" max="7721" width="1.296875" style="82" customWidth="1"/>
    <col min="7722" max="7936" width="8.796875" style="82"/>
    <col min="7937" max="7937" width="1.296875" style="82" customWidth="1"/>
    <col min="7938" max="7939" width="3.796875" style="82" customWidth="1"/>
    <col min="7940" max="7940" width="0.59765625" style="82" customWidth="1"/>
    <col min="7941" max="7976" width="2.796875" style="82" customWidth="1"/>
    <col min="7977" max="7977" width="1.296875" style="82" customWidth="1"/>
    <col min="7978" max="8192" width="8.796875" style="82"/>
    <col min="8193" max="8193" width="1.296875" style="82" customWidth="1"/>
    <col min="8194" max="8195" width="3.796875" style="82" customWidth="1"/>
    <col min="8196" max="8196" width="0.59765625" style="82" customWidth="1"/>
    <col min="8197" max="8232" width="2.796875" style="82" customWidth="1"/>
    <col min="8233" max="8233" width="1.296875" style="82" customWidth="1"/>
    <col min="8234" max="8448" width="8.796875" style="82"/>
    <col min="8449" max="8449" width="1.296875" style="82" customWidth="1"/>
    <col min="8450" max="8451" width="3.796875" style="82" customWidth="1"/>
    <col min="8452" max="8452" width="0.59765625" style="82" customWidth="1"/>
    <col min="8453" max="8488" width="2.796875" style="82" customWidth="1"/>
    <col min="8489" max="8489" width="1.296875" style="82" customWidth="1"/>
    <col min="8490" max="8704" width="8.796875" style="82"/>
    <col min="8705" max="8705" width="1.296875" style="82" customWidth="1"/>
    <col min="8706" max="8707" width="3.796875" style="82" customWidth="1"/>
    <col min="8708" max="8708" width="0.59765625" style="82" customWidth="1"/>
    <col min="8709" max="8744" width="2.796875" style="82" customWidth="1"/>
    <col min="8745" max="8745" width="1.296875" style="82" customWidth="1"/>
    <col min="8746" max="8960" width="8.796875" style="82"/>
    <col min="8961" max="8961" width="1.296875" style="82" customWidth="1"/>
    <col min="8962" max="8963" width="3.796875" style="82" customWidth="1"/>
    <col min="8964" max="8964" width="0.59765625" style="82" customWidth="1"/>
    <col min="8965" max="9000" width="2.796875" style="82" customWidth="1"/>
    <col min="9001" max="9001" width="1.296875" style="82" customWidth="1"/>
    <col min="9002" max="9216" width="8.796875" style="82"/>
    <col min="9217" max="9217" width="1.296875" style="82" customWidth="1"/>
    <col min="9218" max="9219" width="3.796875" style="82" customWidth="1"/>
    <col min="9220" max="9220" width="0.59765625" style="82" customWidth="1"/>
    <col min="9221" max="9256" width="2.796875" style="82" customWidth="1"/>
    <col min="9257" max="9257" width="1.296875" style="82" customWidth="1"/>
    <col min="9258" max="9472" width="8.796875" style="82"/>
    <col min="9473" max="9473" width="1.296875" style="82" customWidth="1"/>
    <col min="9474" max="9475" width="3.796875" style="82" customWidth="1"/>
    <col min="9476" max="9476" width="0.59765625" style="82" customWidth="1"/>
    <col min="9477" max="9512" width="2.796875" style="82" customWidth="1"/>
    <col min="9513" max="9513" width="1.296875" style="82" customWidth="1"/>
    <col min="9514" max="9728" width="8.796875" style="82"/>
    <col min="9729" max="9729" width="1.296875" style="82" customWidth="1"/>
    <col min="9730" max="9731" width="3.796875" style="82" customWidth="1"/>
    <col min="9732" max="9732" width="0.59765625" style="82" customWidth="1"/>
    <col min="9733" max="9768" width="2.796875" style="82" customWidth="1"/>
    <col min="9769" max="9769" width="1.296875" style="82" customWidth="1"/>
    <col min="9770" max="9984" width="8.796875" style="82"/>
    <col min="9985" max="9985" width="1.296875" style="82" customWidth="1"/>
    <col min="9986" max="9987" width="3.796875" style="82" customWidth="1"/>
    <col min="9988" max="9988" width="0.59765625" style="82" customWidth="1"/>
    <col min="9989" max="10024" width="2.796875" style="82" customWidth="1"/>
    <col min="10025" max="10025" width="1.296875" style="82" customWidth="1"/>
    <col min="10026" max="10240" width="8.796875" style="82"/>
    <col min="10241" max="10241" width="1.296875" style="82" customWidth="1"/>
    <col min="10242" max="10243" width="3.796875" style="82" customWidth="1"/>
    <col min="10244" max="10244" width="0.59765625" style="82" customWidth="1"/>
    <col min="10245" max="10280" width="2.796875" style="82" customWidth="1"/>
    <col min="10281" max="10281" width="1.296875" style="82" customWidth="1"/>
    <col min="10282" max="10496" width="8.796875" style="82"/>
    <col min="10497" max="10497" width="1.296875" style="82" customWidth="1"/>
    <col min="10498" max="10499" width="3.796875" style="82" customWidth="1"/>
    <col min="10500" max="10500" width="0.59765625" style="82" customWidth="1"/>
    <col min="10501" max="10536" width="2.796875" style="82" customWidth="1"/>
    <col min="10537" max="10537" width="1.296875" style="82" customWidth="1"/>
    <col min="10538" max="10752" width="8.796875" style="82"/>
    <col min="10753" max="10753" width="1.296875" style="82" customWidth="1"/>
    <col min="10754" max="10755" width="3.796875" style="82" customWidth="1"/>
    <col min="10756" max="10756" width="0.59765625" style="82" customWidth="1"/>
    <col min="10757" max="10792" width="2.796875" style="82" customWidth="1"/>
    <col min="10793" max="10793" width="1.296875" style="82" customWidth="1"/>
    <col min="10794" max="11008" width="8.796875" style="82"/>
    <col min="11009" max="11009" width="1.296875" style="82" customWidth="1"/>
    <col min="11010" max="11011" width="3.796875" style="82" customWidth="1"/>
    <col min="11012" max="11012" width="0.59765625" style="82" customWidth="1"/>
    <col min="11013" max="11048" width="2.796875" style="82" customWidth="1"/>
    <col min="11049" max="11049" width="1.296875" style="82" customWidth="1"/>
    <col min="11050" max="11264" width="8.796875" style="82"/>
    <col min="11265" max="11265" width="1.296875" style="82" customWidth="1"/>
    <col min="11266" max="11267" width="3.796875" style="82" customWidth="1"/>
    <col min="11268" max="11268" width="0.59765625" style="82" customWidth="1"/>
    <col min="11269" max="11304" width="2.796875" style="82" customWidth="1"/>
    <col min="11305" max="11305" width="1.296875" style="82" customWidth="1"/>
    <col min="11306" max="11520" width="8.796875" style="82"/>
    <col min="11521" max="11521" width="1.296875" style="82" customWidth="1"/>
    <col min="11522" max="11523" width="3.796875" style="82" customWidth="1"/>
    <col min="11524" max="11524" width="0.59765625" style="82" customWidth="1"/>
    <col min="11525" max="11560" width="2.796875" style="82" customWidth="1"/>
    <col min="11561" max="11561" width="1.296875" style="82" customWidth="1"/>
    <col min="11562" max="11776" width="8.796875" style="82"/>
    <col min="11777" max="11777" width="1.296875" style="82" customWidth="1"/>
    <col min="11778" max="11779" width="3.796875" style="82" customWidth="1"/>
    <col min="11780" max="11780" width="0.59765625" style="82" customWidth="1"/>
    <col min="11781" max="11816" width="2.796875" style="82" customWidth="1"/>
    <col min="11817" max="11817" width="1.296875" style="82" customWidth="1"/>
    <col min="11818" max="12032" width="8.796875" style="82"/>
    <col min="12033" max="12033" width="1.296875" style="82" customWidth="1"/>
    <col min="12034" max="12035" width="3.796875" style="82" customWidth="1"/>
    <col min="12036" max="12036" width="0.59765625" style="82" customWidth="1"/>
    <col min="12037" max="12072" width="2.796875" style="82" customWidth="1"/>
    <col min="12073" max="12073" width="1.296875" style="82" customWidth="1"/>
    <col min="12074" max="12288" width="8.796875" style="82"/>
    <col min="12289" max="12289" width="1.296875" style="82" customWidth="1"/>
    <col min="12290" max="12291" width="3.796875" style="82" customWidth="1"/>
    <col min="12292" max="12292" width="0.59765625" style="82" customWidth="1"/>
    <col min="12293" max="12328" width="2.796875" style="82" customWidth="1"/>
    <col min="12329" max="12329" width="1.296875" style="82" customWidth="1"/>
    <col min="12330" max="12544" width="8.796875" style="82"/>
    <col min="12545" max="12545" width="1.296875" style="82" customWidth="1"/>
    <col min="12546" max="12547" width="3.796875" style="82" customWidth="1"/>
    <col min="12548" max="12548" width="0.59765625" style="82" customWidth="1"/>
    <col min="12549" max="12584" width="2.796875" style="82" customWidth="1"/>
    <col min="12585" max="12585" width="1.296875" style="82" customWidth="1"/>
    <col min="12586" max="12800" width="8.796875" style="82"/>
    <col min="12801" max="12801" width="1.296875" style="82" customWidth="1"/>
    <col min="12802" max="12803" width="3.796875" style="82" customWidth="1"/>
    <col min="12804" max="12804" width="0.59765625" style="82" customWidth="1"/>
    <col min="12805" max="12840" width="2.796875" style="82" customWidth="1"/>
    <col min="12841" max="12841" width="1.296875" style="82" customWidth="1"/>
    <col min="12842" max="13056" width="8.796875" style="82"/>
    <col min="13057" max="13057" width="1.296875" style="82" customWidth="1"/>
    <col min="13058" max="13059" width="3.796875" style="82" customWidth="1"/>
    <col min="13060" max="13060" width="0.59765625" style="82" customWidth="1"/>
    <col min="13061" max="13096" width="2.796875" style="82" customWidth="1"/>
    <col min="13097" max="13097" width="1.296875" style="82" customWidth="1"/>
    <col min="13098" max="13312" width="8.796875" style="82"/>
    <col min="13313" max="13313" width="1.296875" style="82" customWidth="1"/>
    <col min="13314" max="13315" width="3.796875" style="82" customWidth="1"/>
    <col min="13316" max="13316" width="0.59765625" style="82" customWidth="1"/>
    <col min="13317" max="13352" width="2.796875" style="82" customWidth="1"/>
    <col min="13353" max="13353" width="1.296875" style="82" customWidth="1"/>
    <col min="13354" max="13568" width="8.796875" style="82"/>
    <col min="13569" max="13569" width="1.296875" style="82" customWidth="1"/>
    <col min="13570" max="13571" width="3.796875" style="82" customWidth="1"/>
    <col min="13572" max="13572" width="0.59765625" style="82" customWidth="1"/>
    <col min="13573" max="13608" width="2.796875" style="82" customWidth="1"/>
    <col min="13609" max="13609" width="1.296875" style="82" customWidth="1"/>
    <col min="13610" max="13824" width="8.796875" style="82"/>
    <col min="13825" max="13825" width="1.296875" style="82" customWidth="1"/>
    <col min="13826" max="13827" width="3.796875" style="82" customWidth="1"/>
    <col min="13828" max="13828" width="0.59765625" style="82" customWidth="1"/>
    <col min="13829" max="13864" width="2.796875" style="82" customWidth="1"/>
    <col min="13865" max="13865" width="1.296875" style="82" customWidth="1"/>
    <col min="13866" max="14080" width="8.796875" style="82"/>
    <col min="14081" max="14081" width="1.296875" style="82" customWidth="1"/>
    <col min="14082" max="14083" width="3.796875" style="82" customWidth="1"/>
    <col min="14084" max="14084" width="0.59765625" style="82" customWidth="1"/>
    <col min="14085" max="14120" width="2.796875" style="82" customWidth="1"/>
    <col min="14121" max="14121" width="1.296875" style="82" customWidth="1"/>
    <col min="14122" max="14336" width="8.796875" style="82"/>
    <col min="14337" max="14337" width="1.296875" style="82" customWidth="1"/>
    <col min="14338" max="14339" width="3.796875" style="82" customWidth="1"/>
    <col min="14340" max="14340" width="0.59765625" style="82" customWidth="1"/>
    <col min="14341" max="14376" width="2.796875" style="82" customWidth="1"/>
    <col min="14377" max="14377" width="1.296875" style="82" customWidth="1"/>
    <col min="14378" max="14592" width="8.796875" style="82"/>
    <col min="14593" max="14593" width="1.296875" style="82" customWidth="1"/>
    <col min="14594" max="14595" width="3.796875" style="82" customWidth="1"/>
    <col min="14596" max="14596" width="0.59765625" style="82" customWidth="1"/>
    <col min="14597" max="14632" width="2.796875" style="82" customWidth="1"/>
    <col min="14633" max="14633" width="1.296875" style="82" customWidth="1"/>
    <col min="14634" max="14848" width="8.796875" style="82"/>
    <col min="14849" max="14849" width="1.296875" style="82" customWidth="1"/>
    <col min="14850" max="14851" width="3.796875" style="82" customWidth="1"/>
    <col min="14852" max="14852" width="0.59765625" style="82" customWidth="1"/>
    <col min="14853" max="14888" width="2.796875" style="82" customWidth="1"/>
    <col min="14889" max="14889" width="1.296875" style="82" customWidth="1"/>
    <col min="14890" max="15104" width="8.796875" style="82"/>
    <col min="15105" max="15105" width="1.296875" style="82" customWidth="1"/>
    <col min="15106" max="15107" width="3.796875" style="82" customWidth="1"/>
    <col min="15108" max="15108" width="0.59765625" style="82" customWidth="1"/>
    <col min="15109" max="15144" width="2.796875" style="82" customWidth="1"/>
    <col min="15145" max="15145" width="1.296875" style="82" customWidth="1"/>
    <col min="15146" max="15360" width="8.796875" style="82"/>
    <col min="15361" max="15361" width="1.296875" style="82" customWidth="1"/>
    <col min="15362" max="15363" width="3.796875" style="82" customWidth="1"/>
    <col min="15364" max="15364" width="0.59765625" style="82" customWidth="1"/>
    <col min="15365" max="15400" width="2.796875" style="82" customWidth="1"/>
    <col min="15401" max="15401" width="1.296875" style="82" customWidth="1"/>
    <col min="15402" max="15616" width="8.796875" style="82"/>
    <col min="15617" max="15617" width="1.296875" style="82" customWidth="1"/>
    <col min="15618" max="15619" width="3.796875" style="82" customWidth="1"/>
    <col min="15620" max="15620" width="0.59765625" style="82" customWidth="1"/>
    <col min="15621" max="15656" width="2.796875" style="82" customWidth="1"/>
    <col min="15657" max="15657" width="1.296875" style="82" customWidth="1"/>
    <col min="15658" max="15872" width="8.796875" style="82"/>
    <col min="15873" max="15873" width="1.296875" style="82" customWidth="1"/>
    <col min="15874" max="15875" width="3.796875" style="82" customWidth="1"/>
    <col min="15876" max="15876" width="0.59765625" style="82" customWidth="1"/>
    <col min="15877" max="15912" width="2.796875" style="82" customWidth="1"/>
    <col min="15913" max="15913" width="1.296875" style="82" customWidth="1"/>
    <col min="15914" max="16128" width="8.796875" style="82"/>
    <col min="16129" max="16129" width="1.296875" style="82" customWidth="1"/>
    <col min="16130" max="16131" width="3.796875" style="82" customWidth="1"/>
    <col min="16132" max="16132" width="0.59765625" style="82" customWidth="1"/>
    <col min="16133" max="16168" width="2.796875" style="82" customWidth="1"/>
    <col min="16169" max="16169" width="1.296875" style="82" customWidth="1"/>
    <col min="16170" max="16384" width="8.796875" style="82"/>
  </cols>
  <sheetData>
    <row r="2" spans="2:40" x14ac:dyDescent="0.2">
      <c r="B2" s="82" t="s">
        <v>127</v>
      </c>
    </row>
    <row r="3" spans="2:40" ht="14.25" customHeight="1" x14ac:dyDescent="0.2">
      <c r="AB3" s="590" t="s">
        <v>128</v>
      </c>
      <c r="AC3" s="591"/>
      <c r="AD3" s="591"/>
      <c r="AE3" s="591"/>
      <c r="AF3" s="592"/>
      <c r="AG3" s="593"/>
      <c r="AH3" s="594"/>
      <c r="AI3" s="594"/>
      <c r="AJ3" s="594"/>
      <c r="AK3" s="594"/>
      <c r="AL3" s="594"/>
      <c r="AM3" s="594"/>
      <c r="AN3" s="595"/>
    </row>
    <row r="5" spans="2:40" x14ac:dyDescent="0.2">
      <c r="B5" s="589" t="s">
        <v>129</v>
      </c>
      <c r="C5" s="589"/>
      <c r="D5" s="589"/>
      <c r="E5" s="589"/>
      <c r="F5" s="589"/>
      <c r="G5" s="589"/>
      <c r="H5" s="589"/>
      <c r="I5" s="589"/>
      <c r="J5" s="589"/>
      <c r="K5" s="589"/>
      <c r="L5" s="589"/>
      <c r="M5" s="589"/>
      <c r="N5" s="589"/>
      <c r="O5" s="589"/>
      <c r="P5" s="589"/>
      <c r="Q5" s="589"/>
      <c r="R5" s="589"/>
      <c r="S5" s="589"/>
      <c r="T5" s="589"/>
      <c r="U5" s="589"/>
      <c r="V5" s="589"/>
      <c r="W5" s="589"/>
      <c r="X5" s="589"/>
      <c r="Y5" s="589"/>
      <c r="Z5" s="589"/>
      <c r="AA5" s="589"/>
      <c r="AB5" s="589"/>
      <c r="AC5" s="589"/>
      <c r="AD5" s="589"/>
      <c r="AE5" s="589"/>
      <c r="AF5" s="589"/>
      <c r="AG5" s="589"/>
      <c r="AH5" s="589"/>
      <c r="AI5" s="589"/>
      <c r="AJ5" s="589"/>
      <c r="AK5" s="589"/>
      <c r="AL5" s="589"/>
      <c r="AM5" s="589"/>
      <c r="AN5" s="589"/>
    </row>
    <row r="6" spans="2:40" ht="13.2" customHeight="1" x14ac:dyDescent="0.2">
      <c r="AE6" s="83" t="s">
        <v>130</v>
      </c>
      <c r="AF6" s="588"/>
      <c r="AG6" s="588"/>
      <c r="AH6" s="82" t="s">
        <v>131</v>
      </c>
      <c r="AI6" s="588"/>
      <c r="AJ6" s="588"/>
      <c r="AK6" s="82" t="s">
        <v>132</v>
      </c>
      <c r="AL6" s="588"/>
      <c r="AM6" s="588"/>
      <c r="AN6" s="82" t="s">
        <v>133</v>
      </c>
    </row>
    <row r="7" spans="2:40" ht="13.8" customHeight="1" x14ac:dyDescent="0.2">
      <c r="B7" s="86"/>
      <c r="C7" s="86"/>
      <c r="D7" s="86"/>
      <c r="E7" s="746" t="s">
        <v>223</v>
      </c>
      <c r="F7" s="746"/>
      <c r="G7" s="746"/>
      <c r="H7" s="746"/>
      <c r="I7" s="746"/>
      <c r="J7" s="746"/>
      <c r="K7" s="82" t="s">
        <v>135</v>
      </c>
    </row>
    <row r="8" spans="2:40" x14ac:dyDescent="0.2">
      <c r="V8" s="586" t="s">
        <v>136</v>
      </c>
      <c r="W8" s="586"/>
      <c r="X8" s="586"/>
      <c r="Y8" s="587"/>
      <c r="Z8" s="587"/>
      <c r="AA8" s="587"/>
      <c r="AB8" s="587"/>
      <c r="AC8" s="587"/>
      <c r="AD8" s="587"/>
      <c r="AE8" s="587"/>
      <c r="AF8" s="587"/>
      <c r="AG8" s="587"/>
      <c r="AH8" s="587"/>
      <c r="AI8" s="587"/>
      <c r="AJ8" s="587"/>
      <c r="AK8" s="587"/>
      <c r="AL8" s="587"/>
      <c r="AM8" s="587"/>
      <c r="AN8" s="587"/>
    </row>
    <row r="9" spans="2:40" x14ac:dyDescent="0.2">
      <c r="Y9" s="588"/>
      <c r="Z9" s="588"/>
      <c r="AA9" s="588"/>
      <c r="AB9" s="588"/>
      <c r="AC9" s="588"/>
      <c r="AD9" s="588"/>
      <c r="AE9" s="588"/>
      <c r="AF9" s="588"/>
      <c r="AG9" s="588"/>
      <c r="AH9" s="588"/>
      <c r="AI9" s="588"/>
      <c r="AJ9" s="588"/>
      <c r="AK9" s="588"/>
      <c r="AL9" s="588"/>
      <c r="AM9" s="588"/>
      <c r="AN9" s="588"/>
    </row>
    <row r="10" spans="2:40" x14ac:dyDescent="0.2">
      <c r="V10" s="589" t="s">
        <v>137</v>
      </c>
      <c r="W10" s="589"/>
      <c r="X10" s="589"/>
      <c r="Y10" s="588"/>
      <c r="Z10" s="588"/>
      <c r="AA10" s="588"/>
      <c r="AB10" s="588"/>
      <c r="AC10" s="588"/>
      <c r="AD10" s="588"/>
      <c r="AE10" s="588"/>
      <c r="AF10" s="588"/>
      <c r="AG10" s="588"/>
      <c r="AH10" s="588"/>
      <c r="AI10" s="588"/>
      <c r="AJ10" s="588"/>
      <c r="AK10" s="588"/>
      <c r="AL10" s="588"/>
      <c r="AM10" s="588"/>
      <c r="AN10" s="588"/>
    </row>
    <row r="11" spans="2:40" x14ac:dyDescent="0.2">
      <c r="Y11" s="588"/>
      <c r="Z11" s="588"/>
      <c r="AA11" s="588"/>
      <c r="AB11" s="588"/>
      <c r="AC11" s="588"/>
      <c r="AD11" s="588"/>
      <c r="AE11" s="588"/>
      <c r="AF11" s="588"/>
      <c r="AG11" s="588"/>
      <c r="AH11" s="588"/>
      <c r="AI11" s="588"/>
      <c r="AJ11" s="588"/>
      <c r="AK11" s="588"/>
      <c r="AL11" s="588"/>
      <c r="AM11" s="588"/>
      <c r="AN11" s="588"/>
    </row>
    <row r="12" spans="2:40" x14ac:dyDescent="0.2">
      <c r="C12" s="82" t="s">
        <v>138</v>
      </c>
    </row>
    <row r="13" spans="2:40" x14ac:dyDescent="0.2">
      <c r="N13" s="596"/>
      <c r="O13" s="596"/>
      <c r="AB13" s="590" t="s">
        <v>139</v>
      </c>
      <c r="AC13" s="591"/>
      <c r="AD13" s="591"/>
      <c r="AE13" s="591"/>
      <c r="AF13" s="591"/>
      <c r="AG13" s="591"/>
      <c r="AH13" s="591"/>
      <c r="AI13" s="592"/>
      <c r="AJ13" s="597"/>
      <c r="AK13" s="598"/>
      <c r="AL13" s="598"/>
      <c r="AM13" s="598"/>
      <c r="AN13" s="599"/>
    </row>
    <row r="14" spans="2:40" ht="14.25" customHeight="1" x14ac:dyDescent="0.2">
      <c r="B14" s="600" t="s">
        <v>140</v>
      </c>
      <c r="C14" s="603" t="s">
        <v>141</v>
      </c>
      <c r="D14" s="604"/>
      <c r="E14" s="604"/>
      <c r="F14" s="604"/>
      <c r="G14" s="604"/>
      <c r="H14" s="604"/>
      <c r="I14" s="604"/>
      <c r="J14" s="604"/>
      <c r="K14" s="604"/>
      <c r="L14" s="605"/>
      <c r="M14" s="606"/>
      <c r="N14" s="607"/>
      <c r="O14" s="607"/>
      <c r="P14" s="607"/>
      <c r="Q14" s="607"/>
      <c r="R14" s="607"/>
      <c r="S14" s="607"/>
      <c r="T14" s="607"/>
      <c r="U14" s="607"/>
      <c r="V14" s="607"/>
      <c r="W14" s="607"/>
      <c r="X14" s="607"/>
      <c r="Y14" s="607"/>
      <c r="Z14" s="607"/>
      <c r="AA14" s="607"/>
      <c r="AB14" s="607"/>
      <c r="AC14" s="607"/>
      <c r="AD14" s="607"/>
      <c r="AE14" s="607"/>
      <c r="AF14" s="607"/>
      <c r="AG14" s="607"/>
      <c r="AH14" s="607"/>
      <c r="AI14" s="607"/>
      <c r="AJ14" s="607"/>
      <c r="AK14" s="607"/>
      <c r="AL14" s="607"/>
      <c r="AM14" s="607"/>
      <c r="AN14" s="608"/>
    </row>
    <row r="15" spans="2:40" ht="14.25" customHeight="1" x14ac:dyDescent="0.2">
      <c r="B15" s="601"/>
      <c r="C15" s="609" t="s">
        <v>142</v>
      </c>
      <c r="D15" s="610"/>
      <c r="E15" s="610"/>
      <c r="F15" s="610"/>
      <c r="G15" s="610"/>
      <c r="H15" s="610"/>
      <c r="I15" s="610"/>
      <c r="J15" s="610"/>
      <c r="K15" s="610"/>
      <c r="L15" s="610"/>
      <c r="M15" s="611"/>
      <c r="N15" s="612"/>
      <c r="O15" s="612"/>
      <c r="P15" s="612"/>
      <c r="Q15" s="612"/>
      <c r="R15" s="612"/>
      <c r="S15" s="612"/>
      <c r="T15" s="612"/>
      <c r="U15" s="612"/>
      <c r="V15" s="612"/>
      <c r="W15" s="612"/>
      <c r="X15" s="612"/>
      <c r="Y15" s="612"/>
      <c r="Z15" s="612"/>
      <c r="AA15" s="612"/>
      <c r="AB15" s="612"/>
      <c r="AC15" s="612"/>
      <c r="AD15" s="612"/>
      <c r="AE15" s="612"/>
      <c r="AF15" s="612"/>
      <c r="AG15" s="612"/>
      <c r="AH15" s="612"/>
      <c r="AI15" s="612"/>
      <c r="AJ15" s="612"/>
      <c r="AK15" s="612"/>
      <c r="AL15" s="612"/>
      <c r="AM15" s="612"/>
      <c r="AN15" s="613"/>
    </row>
    <row r="16" spans="2:40" ht="13.5" customHeight="1" x14ac:dyDescent="0.2">
      <c r="B16" s="601"/>
      <c r="C16" s="603" t="s">
        <v>143</v>
      </c>
      <c r="D16" s="604"/>
      <c r="E16" s="604"/>
      <c r="F16" s="604"/>
      <c r="G16" s="604"/>
      <c r="H16" s="604"/>
      <c r="I16" s="604"/>
      <c r="J16" s="604"/>
      <c r="K16" s="604"/>
      <c r="L16" s="614"/>
      <c r="M16" s="597" t="s">
        <v>144</v>
      </c>
      <c r="N16" s="598"/>
      <c r="O16" s="598"/>
      <c r="P16" s="598"/>
      <c r="Q16" s="625"/>
      <c r="R16" s="625"/>
      <c r="S16" s="625"/>
      <c r="T16" s="82" t="s">
        <v>145</v>
      </c>
      <c r="U16" s="625"/>
      <c r="V16" s="625"/>
      <c r="W16" s="625"/>
      <c r="X16" s="82" t="s">
        <v>146</v>
      </c>
      <c r="Y16" s="604"/>
      <c r="Z16" s="604"/>
      <c r="AA16" s="604"/>
      <c r="AB16" s="604"/>
      <c r="AC16" s="604"/>
      <c r="AD16" s="604"/>
      <c r="AE16" s="604"/>
      <c r="AF16" s="604"/>
      <c r="AG16" s="604"/>
      <c r="AH16" s="604"/>
      <c r="AI16" s="604"/>
      <c r="AJ16" s="604"/>
      <c r="AK16" s="604"/>
      <c r="AL16" s="604"/>
      <c r="AM16" s="604"/>
      <c r="AN16" s="614"/>
    </row>
    <row r="17" spans="2:40" ht="13.5" customHeight="1" x14ac:dyDescent="0.2">
      <c r="B17" s="601"/>
      <c r="C17" s="609"/>
      <c r="D17" s="610"/>
      <c r="E17" s="610"/>
      <c r="F17" s="610"/>
      <c r="G17" s="610"/>
      <c r="H17" s="610"/>
      <c r="I17" s="610"/>
      <c r="J17" s="610"/>
      <c r="K17" s="610"/>
      <c r="L17" s="615"/>
      <c r="M17" s="626" t="s">
        <v>147</v>
      </c>
      <c r="N17" s="627"/>
      <c r="O17" s="627"/>
      <c r="P17" s="627"/>
      <c r="Q17" s="82" t="s">
        <v>148</v>
      </c>
      <c r="R17" s="627"/>
      <c r="S17" s="627"/>
      <c r="T17" s="627"/>
      <c r="U17" s="627"/>
      <c r="V17" s="628" t="s">
        <v>149</v>
      </c>
      <c r="W17" s="628"/>
      <c r="X17" s="629"/>
      <c r="Y17" s="629"/>
      <c r="Z17" s="629"/>
      <c r="AA17" s="629"/>
      <c r="AB17" s="629"/>
      <c r="AC17" s="629"/>
      <c r="AD17" s="629"/>
      <c r="AE17" s="629"/>
      <c r="AF17" s="629"/>
      <c r="AG17" s="629"/>
      <c r="AH17" s="629"/>
      <c r="AI17" s="629"/>
      <c r="AJ17" s="629"/>
      <c r="AK17" s="629"/>
      <c r="AL17" s="629"/>
      <c r="AM17" s="629"/>
      <c r="AN17" s="630"/>
    </row>
    <row r="18" spans="2:40" ht="13.5" customHeight="1" x14ac:dyDescent="0.2">
      <c r="B18" s="601"/>
      <c r="C18" s="616"/>
      <c r="D18" s="617"/>
      <c r="E18" s="617"/>
      <c r="F18" s="617"/>
      <c r="G18" s="617"/>
      <c r="H18" s="617"/>
      <c r="I18" s="617"/>
      <c r="J18" s="617"/>
      <c r="K18" s="617"/>
      <c r="L18" s="618"/>
      <c r="M18" s="747" t="s">
        <v>150</v>
      </c>
      <c r="N18" s="748"/>
      <c r="O18" s="748"/>
      <c r="P18" s="748"/>
      <c r="Q18" s="748"/>
      <c r="R18" s="748"/>
      <c r="S18" s="88"/>
      <c r="T18" s="88"/>
      <c r="U18" s="88"/>
      <c r="V18" s="88"/>
      <c r="W18" s="88"/>
      <c r="X18" s="88"/>
      <c r="Y18" s="88"/>
      <c r="Z18" s="88"/>
      <c r="AA18" s="88"/>
      <c r="AB18" s="88"/>
      <c r="AC18" s="88"/>
      <c r="AD18" s="88"/>
      <c r="AE18" s="88"/>
      <c r="AF18" s="88"/>
      <c r="AG18" s="88"/>
      <c r="AH18" s="88"/>
      <c r="AI18" s="88"/>
      <c r="AJ18" s="88"/>
      <c r="AK18" s="88"/>
      <c r="AL18" s="88"/>
      <c r="AM18" s="88"/>
      <c r="AN18" s="89"/>
    </row>
    <row r="19" spans="2:40" ht="14.25" customHeight="1" x14ac:dyDescent="0.2">
      <c r="B19" s="601"/>
      <c r="C19" s="619" t="s">
        <v>151</v>
      </c>
      <c r="D19" s="620"/>
      <c r="E19" s="620"/>
      <c r="F19" s="620"/>
      <c r="G19" s="620"/>
      <c r="H19" s="620"/>
      <c r="I19" s="620"/>
      <c r="J19" s="620"/>
      <c r="K19" s="620"/>
      <c r="L19" s="621"/>
      <c r="M19" s="590" t="s">
        <v>152</v>
      </c>
      <c r="N19" s="591"/>
      <c r="O19" s="591"/>
      <c r="P19" s="591"/>
      <c r="Q19" s="592"/>
      <c r="R19" s="622"/>
      <c r="S19" s="623"/>
      <c r="T19" s="623"/>
      <c r="U19" s="623"/>
      <c r="V19" s="623"/>
      <c r="W19" s="623"/>
      <c r="X19" s="623"/>
      <c r="Y19" s="623"/>
      <c r="Z19" s="623"/>
      <c r="AA19" s="624"/>
      <c r="AB19" s="597" t="s">
        <v>153</v>
      </c>
      <c r="AC19" s="598"/>
      <c r="AD19" s="598"/>
      <c r="AE19" s="598"/>
      <c r="AF19" s="599"/>
      <c r="AG19" s="622"/>
      <c r="AH19" s="623"/>
      <c r="AI19" s="623"/>
      <c r="AJ19" s="623"/>
      <c r="AK19" s="623"/>
      <c r="AL19" s="623"/>
      <c r="AM19" s="623"/>
      <c r="AN19" s="624"/>
    </row>
    <row r="20" spans="2:40" ht="14.25" customHeight="1" x14ac:dyDescent="0.2">
      <c r="B20" s="601"/>
      <c r="C20" s="631" t="s">
        <v>154</v>
      </c>
      <c r="D20" s="631"/>
      <c r="E20" s="631"/>
      <c r="F20" s="631"/>
      <c r="G20" s="631"/>
      <c r="H20" s="631"/>
      <c r="I20" s="631"/>
      <c r="J20" s="631"/>
      <c r="K20" s="631"/>
      <c r="L20" s="631"/>
      <c r="M20" s="632"/>
      <c r="N20" s="633"/>
      <c r="O20" s="633"/>
      <c r="P20" s="633"/>
      <c r="Q20" s="633"/>
      <c r="R20" s="633"/>
      <c r="S20" s="633"/>
      <c r="T20" s="633"/>
      <c r="U20" s="634"/>
      <c r="V20" s="635" t="s">
        <v>155</v>
      </c>
      <c r="W20" s="636"/>
      <c r="X20" s="636"/>
      <c r="Y20" s="636"/>
      <c r="Z20" s="636"/>
      <c r="AA20" s="637"/>
      <c r="AB20" s="632"/>
      <c r="AC20" s="633"/>
      <c r="AD20" s="633"/>
      <c r="AE20" s="633"/>
      <c r="AF20" s="633"/>
      <c r="AG20" s="633"/>
      <c r="AH20" s="633"/>
      <c r="AI20" s="633"/>
      <c r="AJ20" s="633"/>
      <c r="AK20" s="633"/>
      <c r="AL20" s="633"/>
      <c r="AM20" s="633"/>
      <c r="AN20" s="634"/>
    </row>
    <row r="21" spans="2:40" ht="14.25" customHeight="1" x14ac:dyDescent="0.2">
      <c r="B21" s="601"/>
      <c r="C21" s="631" t="s">
        <v>156</v>
      </c>
      <c r="D21" s="631"/>
      <c r="E21" s="631"/>
      <c r="F21" s="631"/>
      <c r="G21" s="631"/>
      <c r="H21" s="631"/>
      <c r="I21" s="631"/>
      <c r="J21" s="638"/>
      <c r="K21" s="638"/>
      <c r="L21" s="639"/>
      <c r="M21" s="635" t="s">
        <v>157</v>
      </c>
      <c r="N21" s="636"/>
      <c r="O21" s="636"/>
      <c r="P21" s="636"/>
      <c r="Q21" s="637"/>
      <c r="R21" s="640"/>
      <c r="S21" s="641"/>
      <c r="T21" s="641"/>
      <c r="U21" s="641"/>
      <c r="V21" s="641"/>
      <c r="W21" s="641"/>
      <c r="X21" s="641"/>
      <c r="Y21" s="641"/>
      <c r="Z21" s="641"/>
      <c r="AA21" s="642"/>
      <c r="AB21" s="636" t="s">
        <v>158</v>
      </c>
      <c r="AC21" s="636"/>
      <c r="AD21" s="636"/>
      <c r="AE21" s="636"/>
      <c r="AF21" s="637"/>
      <c r="AG21" s="640"/>
      <c r="AH21" s="641"/>
      <c r="AI21" s="641"/>
      <c r="AJ21" s="641"/>
      <c r="AK21" s="641"/>
      <c r="AL21" s="641"/>
      <c r="AM21" s="641"/>
      <c r="AN21" s="642"/>
    </row>
    <row r="22" spans="2:40" ht="13.5" customHeight="1" x14ac:dyDescent="0.2">
      <c r="B22" s="601"/>
      <c r="C22" s="643" t="s">
        <v>159</v>
      </c>
      <c r="D22" s="643"/>
      <c r="E22" s="643"/>
      <c r="F22" s="643"/>
      <c r="G22" s="643"/>
      <c r="H22" s="643"/>
      <c r="I22" s="643"/>
      <c r="J22" s="644"/>
      <c r="K22" s="644"/>
      <c r="L22" s="644"/>
      <c r="M22" s="597" t="s">
        <v>144</v>
      </c>
      <c r="N22" s="598"/>
      <c r="O22" s="598"/>
      <c r="P22" s="598"/>
      <c r="Q22" s="625"/>
      <c r="R22" s="625"/>
      <c r="S22" s="625"/>
      <c r="T22" s="82" t="s">
        <v>145</v>
      </c>
      <c r="U22" s="625"/>
      <c r="V22" s="625"/>
      <c r="W22" s="625"/>
      <c r="X22" s="82" t="s">
        <v>146</v>
      </c>
      <c r="Y22" s="604"/>
      <c r="Z22" s="604"/>
      <c r="AA22" s="604"/>
      <c r="AB22" s="604"/>
      <c r="AC22" s="604"/>
      <c r="AD22" s="604"/>
      <c r="AE22" s="604"/>
      <c r="AF22" s="604"/>
      <c r="AG22" s="604"/>
      <c r="AH22" s="604"/>
      <c r="AI22" s="604"/>
      <c r="AJ22" s="604"/>
      <c r="AK22" s="604"/>
      <c r="AL22" s="604"/>
      <c r="AM22" s="604"/>
      <c r="AN22" s="614"/>
    </row>
    <row r="23" spans="2:40" ht="14.25" customHeight="1" x14ac:dyDescent="0.2">
      <c r="B23" s="601"/>
      <c r="C23" s="643"/>
      <c r="D23" s="643"/>
      <c r="E23" s="643"/>
      <c r="F23" s="643"/>
      <c r="G23" s="643"/>
      <c r="H23" s="643"/>
      <c r="I23" s="643"/>
      <c r="J23" s="644"/>
      <c r="K23" s="644"/>
      <c r="L23" s="644"/>
      <c r="M23" s="626" t="s">
        <v>147</v>
      </c>
      <c r="N23" s="627"/>
      <c r="O23" s="627"/>
      <c r="P23" s="627"/>
      <c r="Q23" s="82" t="s">
        <v>148</v>
      </c>
      <c r="R23" s="627"/>
      <c r="S23" s="627"/>
      <c r="T23" s="627"/>
      <c r="U23" s="627"/>
      <c r="V23" s="628" t="s">
        <v>149</v>
      </c>
      <c r="W23" s="628"/>
      <c r="X23" s="629"/>
      <c r="Y23" s="629"/>
      <c r="Z23" s="629"/>
      <c r="AA23" s="629"/>
      <c r="AB23" s="629"/>
      <c r="AC23" s="629"/>
      <c r="AD23" s="629"/>
      <c r="AE23" s="629"/>
      <c r="AF23" s="629"/>
      <c r="AG23" s="629"/>
      <c r="AH23" s="629"/>
      <c r="AI23" s="629"/>
      <c r="AJ23" s="629"/>
      <c r="AK23" s="629"/>
      <c r="AL23" s="629"/>
      <c r="AM23" s="629"/>
      <c r="AN23" s="630"/>
    </row>
    <row r="24" spans="2:40" x14ac:dyDescent="0.2">
      <c r="B24" s="602"/>
      <c r="C24" s="645"/>
      <c r="D24" s="645"/>
      <c r="E24" s="645"/>
      <c r="F24" s="645"/>
      <c r="G24" s="645"/>
      <c r="H24" s="645"/>
      <c r="I24" s="645"/>
      <c r="J24" s="646"/>
      <c r="K24" s="646"/>
      <c r="L24" s="646"/>
      <c r="M24" s="647"/>
      <c r="N24" s="648"/>
      <c r="O24" s="648"/>
      <c r="P24" s="648"/>
      <c r="Q24" s="648"/>
      <c r="R24" s="648"/>
      <c r="S24" s="648"/>
      <c r="T24" s="648"/>
      <c r="U24" s="648"/>
      <c r="V24" s="648"/>
      <c r="W24" s="648"/>
      <c r="X24" s="648"/>
      <c r="Y24" s="648"/>
      <c r="Z24" s="648"/>
      <c r="AA24" s="648"/>
      <c r="AB24" s="648"/>
      <c r="AC24" s="648"/>
      <c r="AD24" s="648"/>
      <c r="AE24" s="648"/>
      <c r="AF24" s="648"/>
      <c r="AG24" s="648"/>
      <c r="AH24" s="648"/>
      <c r="AI24" s="648"/>
      <c r="AJ24" s="648"/>
      <c r="AK24" s="648"/>
      <c r="AL24" s="648"/>
      <c r="AM24" s="648"/>
      <c r="AN24" s="649"/>
    </row>
    <row r="25" spans="2:40" ht="14.25" customHeight="1" x14ac:dyDescent="0.2">
      <c r="B25" s="650" t="s">
        <v>160</v>
      </c>
      <c r="C25" s="603" t="s">
        <v>161</v>
      </c>
      <c r="D25" s="604"/>
      <c r="E25" s="604"/>
      <c r="F25" s="604"/>
      <c r="G25" s="604"/>
      <c r="H25" s="604"/>
      <c r="I25" s="604"/>
      <c r="J25" s="604"/>
      <c r="K25" s="604"/>
      <c r="L25" s="614"/>
      <c r="M25" s="653"/>
      <c r="N25" s="654"/>
      <c r="O25" s="654"/>
      <c r="P25" s="654"/>
      <c r="Q25" s="654"/>
      <c r="R25" s="654"/>
      <c r="S25" s="654"/>
      <c r="T25" s="654"/>
      <c r="U25" s="654"/>
      <c r="V25" s="654"/>
      <c r="W25" s="654"/>
      <c r="X25" s="654"/>
      <c r="Y25" s="654"/>
      <c r="Z25" s="654"/>
      <c r="AA25" s="654"/>
      <c r="AB25" s="654"/>
      <c r="AC25" s="654"/>
      <c r="AD25" s="654"/>
      <c r="AE25" s="654"/>
      <c r="AF25" s="654"/>
      <c r="AG25" s="654"/>
      <c r="AH25" s="654"/>
      <c r="AI25" s="654"/>
      <c r="AJ25" s="654"/>
      <c r="AK25" s="654"/>
      <c r="AL25" s="654"/>
      <c r="AM25" s="654"/>
      <c r="AN25" s="655"/>
    </row>
    <row r="26" spans="2:40" ht="14.25" customHeight="1" x14ac:dyDescent="0.2">
      <c r="B26" s="651"/>
      <c r="C26" s="616" t="s">
        <v>162</v>
      </c>
      <c r="D26" s="617"/>
      <c r="E26" s="617"/>
      <c r="F26" s="617"/>
      <c r="G26" s="617"/>
      <c r="H26" s="617"/>
      <c r="I26" s="617"/>
      <c r="J26" s="617"/>
      <c r="K26" s="617"/>
      <c r="L26" s="618"/>
      <c r="M26" s="656"/>
      <c r="N26" s="657"/>
      <c r="O26" s="657"/>
      <c r="P26" s="657"/>
      <c r="Q26" s="657"/>
      <c r="R26" s="657"/>
      <c r="S26" s="657"/>
      <c r="T26" s="657"/>
      <c r="U26" s="657"/>
      <c r="V26" s="657"/>
      <c r="W26" s="657"/>
      <c r="X26" s="657"/>
      <c r="Y26" s="657"/>
      <c r="Z26" s="657"/>
      <c r="AA26" s="657"/>
      <c r="AB26" s="657"/>
      <c r="AC26" s="657"/>
      <c r="AD26" s="657"/>
      <c r="AE26" s="657"/>
      <c r="AF26" s="657"/>
      <c r="AG26" s="657"/>
      <c r="AH26" s="657"/>
      <c r="AI26" s="657"/>
      <c r="AJ26" s="657"/>
      <c r="AK26" s="657"/>
      <c r="AL26" s="657"/>
      <c r="AM26" s="657"/>
      <c r="AN26" s="658"/>
    </row>
    <row r="27" spans="2:40" ht="13.5" customHeight="1" x14ac:dyDescent="0.2">
      <c r="B27" s="651"/>
      <c r="C27" s="643" t="s">
        <v>163</v>
      </c>
      <c r="D27" s="643"/>
      <c r="E27" s="643"/>
      <c r="F27" s="643"/>
      <c r="G27" s="643"/>
      <c r="H27" s="643"/>
      <c r="I27" s="643"/>
      <c r="J27" s="643"/>
      <c r="K27" s="643"/>
      <c r="L27" s="643"/>
      <c r="M27" s="597" t="s">
        <v>144</v>
      </c>
      <c r="N27" s="598"/>
      <c r="O27" s="598"/>
      <c r="P27" s="598"/>
      <c r="Q27" s="625"/>
      <c r="R27" s="625"/>
      <c r="S27" s="625"/>
      <c r="T27" s="82" t="s">
        <v>145</v>
      </c>
      <c r="U27" s="625"/>
      <c r="V27" s="625"/>
      <c r="W27" s="625"/>
      <c r="X27" s="82" t="s">
        <v>146</v>
      </c>
      <c r="Y27" s="604"/>
      <c r="Z27" s="604"/>
      <c r="AA27" s="604"/>
      <c r="AB27" s="604"/>
      <c r="AC27" s="604"/>
      <c r="AD27" s="604"/>
      <c r="AE27" s="604"/>
      <c r="AF27" s="604"/>
      <c r="AG27" s="604"/>
      <c r="AH27" s="604"/>
      <c r="AI27" s="604"/>
      <c r="AJ27" s="604"/>
      <c r="AK27" s="604"/>
      <c r="AL27" s="604"/>
      <c r="AM27" s="604"/>
      <c r="AN27" s="614"/>
    </row>
    <row r="28" spans="2:40" ht="14.25" customHeight="1" x14ac:dyDescent="0.2">
      <c r="B28" s="651"/>
      <c r="C28" s="643"/>
      <c r="D28" s="643"/>
      <c r="E28" s="643"/>
      <c r="F28" s="643"/>
      <c r="G28" s="643"/>
      <c r="H28" s="643"/>
      <c r="I28" s="643"/>
      <c r="J28" s="643"/>
      <c r="K28" s="643"/>
      <c r="L28" s="643"/>
      <c r="M28" s="626" t="s">
        <v>147</v>
      </c>
      <c r="N28" s="627"/>
      <c r="O28" s="627"/>
      <c r="P28" s="627"/>
      <c r="Q28" s="82" t="s">
        <v>148</v>
      </c>
      <c r="R28" s="627"/>
      <c r="S28" s="627"/>
      <c r="T28" s="627"/>
      <c r="U28" s="627"/>
      <c r="V28" s="628" t="s">
        <v>149</v>
      </c>
      <c r="W28" s="628"/>
      <c r="X28" s="629"/>
      <c r="Y28" s="629"/>
      <c r="Z28" s="629"/>
      <c r="AA28" s="629"/>
      <c r="AB28" s="629"/>
      <c r="AC28" s="629"/>
      <c r="AD28" s="629"/>
      <c r="AE28" s="629"/>
      <c r="AF28" s="629"/>
      <c r="AG28" s="629"/>
      <c r="AH28" s="629"/>
      <c r="AI28" s="629"/>
      <c r="AJ28" s="629"/>
      <c r="AK28" s="629"/>
      <c r="AL28" s="629"/>
      <c r="AM28" s="629"/>
      <c r="AN28" s="630"/>
    </row>
    <row r="29" spans="2:40" x14ac:dyDescent="0.2">
      <c r="B29" s="651"/>
      <c r="C29" s="643"/>
      <c r="D29" s="643"/>
      <c r="E29" s="643"/>
      <c r="F29" s="643"/>
      <c r="G29" s="643"/>
      <c r="H29" s="643"/>
      <c r="I29" s="643"/>
      <c r="J29" s="643"/>
      <c r="K29" s="643"/>
      <c r="L29" s="643"/>
      <c r="M29" s="647"/>
      <c r="N29" s="648"/>
      <c r="O29" s="648"/>
      <c r="P29" s="648"/>
      <c r="Q29" s="648"/>
      <c r="R29" s="648"/>
      <c r="S29" s="648"/>
      <c r="T29" s="648"/>
      <c r="U29" s="648"/>
      <c r="V29" s="648"/>
      <c r="W29" s="648"/>
      <c r="X29" s="648"/>
      <c r="Y29" s="648"/>
      <c r="Z29" s="648"/>
      <c r="AA29" s="648"/>
      <c r="AB29" s="648"/>
      <c r="AC29" s="648"/>
      <c r="AD29" s="648"/>
      <c r="AE29" s="648"/>
      <c r="AF29" s="648"/>
      <c r="AG29" s="648"/>
      <c r="AH29" s="648"/>
      <c r="AI29" s="648"/>
      <c r="AJ29" s="648"/>
      <c r="AK29" s="648"/>
      <c r="AL29" s="648"/>
      <c r="AM29" s="648"/>
      <c r="AN29" s="649"/>
    </row>
    <row r="30" spans="2:40" ht="14.25" customHeight="1" x14ac:dyDescent="0.2">
      <c r="B30" s="651"/>
      <c r="C30" s="643" t="s">
        <v>151</v>
      </c>
      <c r="D30" s="643"/>
      <c r="E30" s="643"/>
      <c r="F30" s="643"/>
      <c r="G30" s="643"/>
      <c r="H30" s="643"/>
      <c r="I30" s="643"/>
      <c r="J30" s="643"/>
      <c r="K30" s="643"/>
      <c r="L30" s="643"/>
      <c r="M30" s="590" t="s">
        <v>152</v>
      </c>
      <c r="N30" s="591"/>
      <c r="O30" s="591"/>
      <c r="P30" s="591"/>
      <c r="Q30" s="592"/>
      <c r="R30" s="622"/>
      <c r="S30" s="623"/>
      <c r="T30" s="623"/>
      <c r="U30" s="623"/>
      <c r="V30" s="623"/>
      <c r="W30" s="623"/>
      <c r="X30" s="623"/>
      <c r="Y30" s="623"/>
      <c r="Z30" s="623"/>
      <c r="AA30" s="624"/>
      <c r="AB30" s="597" t="s">
        <v>153</v>
      </c>
      <c r="AC30" s="598"/>
      <c r="AD30" s="598"/>
      <c r="AE30" s="598"/>
      <c r="AF30" s="599"/>
      <c r="AG30" s="622"/>
      <c r="AH30" s="623"/>
      <c r="AI30" s="623"/>
      <c r="AJ30" s="623"/>
      <c r="AK30" s="623"/>
      <c r="AL30" s="623"/>
      <c r="AM30" s="623"/>
      <c r="AN30" s="624"/>
    </row>
    <row r="31" spans="2:40" ht="13.5" customHeight="1" x14ac:dyDescent="0.2">
      <c r="B31" s="651"/>
      <c r="C31" s="660" t="s">
        <v>164</v>
      </c>
      <c r="D31" s="660"/>
      <c r="E31" s="660"/>
      <c r="F31" s="660"/>
      <c r="G31" s="660"/>
      <c r="H31" s="660"/>
      <c r="I31" s="660"/>
      <c r="J31" s="660"/>
      <c r="K31" s="660"/>
      <c r="L31" s="660"/>
      <c r="M31" s="597" t="s">
        <v>144</v>
      </c>
      <c r="N31" s="598"/>
      <c r="O31" s="598"/>
      <c r="P31" s="598"/>
      <c r="Q31" s="625"/>
      <c r="R31" s="625"/>
      <c r="S31" s="625"/>
      <c r="T31" s="82" t="s">
        <v>145</v>
      </c>
      <c r="U31" s="625"/>
      <c r="V31" s="625"/>
      <c r="W31" s="625"/>
      <c r="X31" s="82" t="s">
        <v>146</v>
      </c>
      <c r="Y31" s="604"/>
      <c r="Z31" s="604"/>
      <c r="AA31" s="604"/>
      <c r="AB31" s="604"/>
      <c r="AC31" s="604"/>
      <c r="AD31" s="604"/>
      <c r="AE31" s="604"/>
      <c r="AF31" s="604"/>
      <c r="AG31" s="604"/>
      <c r="AH31" s="604"/>
      <c r="AI31" s="604"/>
      <c r="AJ31" s="604"/>
      <c r="AK31" s="604"/>
      <c r="AL31" s="604"/>
      <c r="AM31" s="604"/>
      <c r="AN31" s="614"/>
    </row>
    <row r="32" spans="2:40" ht="14.25" customHeight="1" x14ac:dyDescent="0.2">
      <c r="B32" s="651"/>
      <c r="C32" s="660"/>
      <c r="D32" s="660"/>
      <c r="E32" s="660"/>
      <c r="F32" s="660"/>
      <c r="G32" s="660"/>
      <c r="H32" s="660"/>
      <c r="I32" s="660"/>
      <c r="J32" s="660"/>
      <c r="K32" s="660"/>
      <c r="L32" s="660"/>
      <c r="M32" s="626" t="s">
        <v>147</v>
      </c>
      <c r="N32" s="627"/>
      <c r="O32" s="627"/>
      <c r="P32" s="627"/>
      <c r="Q32" s="82" t="s">
        <v>148</v>
      </c>
      <c r="R32" s="627"/>
      <c r="S32" s="627"/>
      <c r="T32" s="627"/>
      <c r="U32" s="627"/>
      <c r="V32" s="628" t="s">
        <v>149</v>
      </c>
      <c r="W32" s="628"/>
      <c r="X32" s="629"/>
      <c r="Y32" s="629"/>
      <c r="Z32" s="629"/>
      <c r="AA32" s="629"/>
      <c r="AB32" s="629"/>
      <c r="AC32" s="629"/>
      <c r="AD32" s="629"/>
      <c r="AE32" s="629"/>
      <c r="AF32" s="629"/>
      <c r="AG32" s="629"/>
      <c r="AH32" s="629"/>
      <c r="AI32" s="629"/>
      <c r="AJ32" s="629"/>
      <c r="AK32" s="629"/>
      <c r="AL32" s="629"/>
      <c r="AM32" s="629"/>
      <c r="AN32" s="630"/>
    </row>
    <row r="33" spans="2:40" x14ac:dyDescent="0.2">
      <c r="B33" s="651"/>
      <c r="C33" s="660"/>
      <c r="D33" s="660"/>
      <c r="E33" s="660"/>
      <c r="F33" s="660"/>
      <c r="G33" s="660"/>
      <c r="H33" s="660"/>
      <c r="I33" s="660"/>
      <c r="J33" s="660"/>
      <c r="K33" s="660"/>
      <c r="L33" s="660"/>
      <c r="M33" s="647"/>
      <c r="N33" s="648"/>
      <c r="O33" s="648"/>
      <c r="P33" s="648"/>
      <c r="Q33" s="648"/>
      <c r="R33" s="648"/>
      <c r="S33" s="648"/>
      <c r="T33" s="648"/>
      <c r="U33" s="648"/>
      <c r="V33" s="648"/>
      <c r="W33" s="648"/>
      <c r="X33" s="648"/>
      <c r="Y33" s="648"/>
      <c r="Z33" s="648"/>
      <c r="AA33" s="648"/>
      <c r="AB33" s="648"/>
      <c r="AC33" s="648"/>
      <c r="AD33" s="648"/>
      <c r="AE33" s="648"/>
      <c r="AF33" s="648"/>
      <c r="AG33" s="648"/>
      <c r="AH33" s="648"/>
      <c r="AI33" s="648"/>
      <c r="AJ33" s="648"/>
      <c r="AK33" s="648"/>
      <c r="AL33" s="648"/>
      <c r="AM33" s="648"/>
      <c r="AN33" s="649"/>
    </row>
    <row r="34" spans="2:40" ht="14.25" customHeight="1" x14ac:dyDescent="0.2">
      <c r="B34" s="651"/>
      <c r="C34" s="643"/>
      <c r="D34" s="643"/>
      <c r="E34" s="643"/>
      <c r="F34" s="643"/>
      <c r="G34" s="643"/>
      <c r="H34" s="643"/>
      <c r="I34" s="643"/>
      <c r="J34" s="643"/>
      <c r="K34" s="643"/>
      <c r="L34" s="643"/>
      <c r="M34" s="590" t="s">
        <v>152</v>
      </c>
      <c r="N34" s="591"/>
      <c r="O34" s="591"/>
      <c r="P34" s="591"/>
      <c r="Q34" s="592"/>
      <c r="R34" s="622"/>
      <c r="S34" s="623"/>
      <c r="T34" s="623"/>
      <c r="U34" s="623"/>
      <c r="V34" s="623"/>
      <c r="W34" s="623"/>
      <c r="X34" s="623"/>
      <c r="Y34" s="623"/>
      <c r="Z34" s="623"/>
      <c r="AA34" s="624"/>
      <c r="AB34" s="597" t="s">
        <v>153</v>
      </c>
      <c r="AC34" s="598"/>
      <c r="AD34" s="598"/>
      <c r="AE34" s="598"/>
      <c r="AF34" s="599"/>
      <c r="AG34" s="622"/>
      <c r="AH34" s="623"/>
      <c r="AI34" s="623"/>
      <c r="AJ34" s="623"/>
      <c r="AK34" s="623"/>
      <c r="AL34" s="623"/>
      <c r="AM34" s="623"/>
      <c r="AN34" s="624"/>
    </row>
    <row r="35" spans="2:40" ht="14.25" customHeight="1" x14ac:dyDescent="0.2">
      <c r="B35" s="651"/>
      <c r="C35" s="643" t="s">
        <v>165</v>
      </c>
      <c r="D35" s="643"/>
      <c r="E35" s="643"/>
      <c r="F35" s="643"/>
      <c r="G35" s="643"/>
      <c r="H35" s="643"/>
      <c r="I35" s="643"/>
      <c r="J35" s="643"/>
      <c r="K35" s="643"/>
      <c r="L35" s="643"/>
      <c r="M35" s="659"/>
      <c r="N35" s="659"/>
      <c r="O35" s="659"/>
      <c r="P35" s="659"/>
      <c r="Q35" s="659"/>
      <c r="R35" s="659"/>
      <c r="S35" s="659"/>
      <c r="T35" s="659"/>
      <c r="U35" s="659"/>
      <c r="V35" s="659"/>
      <c r="W35" s="659"/>
      <c r="X35" s="659"/>
      <c r="Y35" s="659"/>
      <c r="Z35" s="659"/>
      <c r="AA35" s="659"/>
      <c r="AB35" s="659"/>
      <c r="AC35" s="659"/>
      <c r="AD35" s="659"/>
      <c r="AE35" s="659"/>
      <c r="AF35" s="659"/>
      <c r="AG35" s="659"/>
      <c r="AH35" s="659"/>
      <c r="AI35" s="659"/>
      <c r="AJ35" s="659"/>
      <c r="AK35" s="659"/>
      <c r="AL35" s="659"/>
      <c r="AM35" s="659"/>
      <c r="AN35" s="659"/>
    </row>
    <row r="36" spans="2:40" ht="13.5" customHeight="1" x14ac:dyDescent="0.2">
      <c r="B36" s="651"/>
      <c r="C36" s="643" t="s">
        <v>166</v>
      </c>
      <c r="D36" s="643"/>
      <c r="E36" s="643"/>
      <c r="F36" s="643"/>
      <c r="G36" s="643"/>
      <c r="H36" s="643"/>
      <c r="I36" s="643"/>
      <c r="J36" s="643"/>
      <c r="K36" s="643"/>
      <c r="L36" s="643"/>
      <c r="M36" s="597" t="s">
        <v>144</v>
      </c>
      <c r="N36" s="598"/>
      <c r="O36" s="598"/>
      <c r="P36" s="598"/>
      <c r="Q36" s="625"/>
      <c r="R36" s="625"/>
      <c r="S36" s="625"/>
      <c r="T36" s="82" t="s">
        <v>145</v>
      </c>
      <c r="U36" s="625"/>
      <c r="V36" s="625"/>
      <c r="W36" s="625"/>
      <c r="X36" s="82" t="s">
        <v>146</v>
      </c>
      <c r="Y36" s="604"/>
      <c r="Z36" s="604"/>
      <c r="AA36" s="604"/>
      <c r="AB36" s="604"/>
      <c r="AC36" s="604"/>
      <c r="AD36" s="604"/>
      <c r="AE36" s="604"/>
      <c r="AF36" s="604"/>
      <c r="AG36" s="604"/>
      <c r="AH36" s="604"/>
      <c r="AI36" s="604"/>
      <c r="AJ36" s="604"/>
      <c r="AK36" s="604"/>
      <c r="AL36" s="604"/>
      <c r="AM36" s="604"/>
      <c r="AN36" s="614"/>
    </row>
    <row r="37" spans="2:40" ht="14.25" customHeight="1" x14ac:dyDescent="0.2">
      <c r="B37" s="651"/>
      <c r="C37" s="643"/>
      <c r="D37" s="643"/>
      <c r="E37" s="643"/>
      <c r="F37" s="643"/>
      <c r="G37" s="643"/>
      <c r="H37" s="643"/>
      <c r="I37" s="643"/>
      <c r="J37" s="643"/>
      <c r="K37" s="643"/>
      <c r="L37" s="643"/>
      <c r="M37" s="626" t="s">
        <v>147</v>
      </c>
      <c r="N37" s="627"/>
      <c r="O37" s="627"/>
      <c r="P37" s="627"/>
      <c r="Q37" s="82" t="s">
        <v>148</v>
      </c>
      <c r="R37" s="627"/>
      <c r="S37" s="627"/>
      <c r="T37" s="627"/>
      <c r="U37" s="627"/>
      <c r="V37" s="628" t="s">
        <v>149</v>
      </c>
      <c r="W37" s="628"/>
      <c r="X37" s="629"/>
      <c r="Y37" s="629"/>
      <c r="Z37" s="629"/>
      <c r="AA37" s="629"/>
      <c r="AB37" s="629"/>
      <c r="AC37" s="629"/>
      <c r="AD37" s="629"/>
      <c r="AE37" s="629"/>
      <c r="AF37" s="629"/>
      <c r="AG37" s="629"/>
      <c r="AH37" s="629"/>
      <c r="AI37" s="629"/>
      <c r="AJ37" s="629"/>
      <c r="AK37" s="629"/>
      <c r="AL37" s="629"/>
      <c r="AM37" s="629"/>
      <c r="AN37" s="630"/>
    </row>
    <row r="38" spans="2:40" x14ac:dyDescent="0.2">
      <c r="B38" s="652"/>
      <c r="C38" s="643"/>
      <c r="D38" s="643"/>
      <c r="E38" s="643"/>
      <c r="F38" s="643"/>
      <c r="G38" s="643"/>
      <c r="H38" s="643"/>
      <c r="I38" s="643"/>
      <c r="J38" s="643"/>
      <c r="K38" s="643"/>
      <c r="L38" s="643"/>
      <c r="M38" s="647"/>
      <c r="N38" s="648"/>
      <c r="O38" s="661"/>
      <c r="P38" s="661"/>
      <c r="Q38" s="661"/>
      <c r="R38" s="661"/>
      <c r="S38" s="661"/>
      <c r="T38" s="661"/>
      <c r="U38" s="661"/>
      <c r="V38" s="661"/>
      <c r="W38" s="661"/>
      <c r="X38" s="661"/>
      <c r="Y38" s="661"/>
      <c r="Z38" s="661"/>
      <c r="AA38" s="661"/>
      <c r="AB38" s="661"/>
      <c r="AC38" s="661"/>
      <c r="AD38" s="661"/>
      <c r="AE38" s="648"/>
      <c r="AF38" s="648"/>
      <c r="AG38" s="648"/>
      <c r="AH38" s="648"/>
      <c r="AI38" s="648"/>
      <c r="AJ38" s="661"/>
      <c r="AK38" s="661"/>
      <c r="AL38" s="661"/>
      <c r="AM38" s="661"/>
      <c r="AN38" s="662"/>
    </row>
    <row r="39" spans="2:40" ht="13.5" customHeight="1" x14ac:dyDescent="0.2">
      <c r="B39" s="650" t="s">
        <v>167</v>
      </c>
      <c r="C39" s="663" t="s">
        <v>168</v>
      </c>
      <c r="D39" s="664"/>
      <c r="E39" s="664"/>
      <c r="F39" s="664"/>
      <c r="G39" s="664"/>
      <c r="H39" s="664"/>
      <c r="I39" s="664"/>
      <c r="J39" s="664"/>
      <c r="K39" s="664"/>
      <c r="L39" s="664"/>
      <c r="M39" s="664"/>
      <c r="N39" s="665"/>
      <c r="O39" s="669" t="s">
        <v>169</v>
      </c>
      <c r="P39" s="670"/>
      <c r="Q39" s="673" t="s">
        <v>170</v>
      </c>
      <c r="R39" s="664"/>
      <c r="S39" s="664"/>
      <c r="T39" s="664"/>
      <c r="U39" s="674"/>
      <c r="V39" s="675" t="s">
        <v>171</v>
      </c>
      <c r="W39" s="676"/>
      <c r="X39" s="676"/>
      <c r="Y39" s="676"/>
      <c r="Z39" s="676"/>
      <c r="AA39" s="676"/>
      <c r="AB39" s="676"/>
      <c r="AC39" s="676"/>
      <c r="AD39" s="677"/>
      <c r="AE39" s="663" t="s">
        <v>172</v>
      </c>
      <c r="AF39" s="664"/>
      <c r="AG39" s="664"/>
      <c r="AH39" s="664"/>
      <c r="AI39" s="664"/>
      <c r="AJ39" s="663" t="s">
        <v>173</v>
      </c>
      <c r="AK39" s="664"/>
      <c r="AL39" s="664"/>
      <c r="AM39" s="664"/>
      <c r="AN39" s="674"/>
    </row>
    <row r="40" spans="2:40" ht="14.25" customHeight="1" x14ac:dyDescent="0.2">
      <c r="B40" s="651"/>
      <c r="C40" s="666"/>
      <c r="D40" s="667"/>
      <c r="E40" s="667"/>
      <c r="F40" s="667"/>
      <c r="G40" s="667"/>
      <c r="H40" s="667"/>
      <c r="I40" s="667"/>
      <c r="J40" s="667"/>
      <c r="K40" s="667"/>
      <c r="L40" s="667"/>
      <c r="M40" s="667"/>
      <c r="N40" s="668"/>
      <c r="O40" s="671"/>
      <c r="P40" s="672"/>
      <c r="Q40" s="690" t="s">
        <v>174</v>
      </c>
      <c r="R40" s="691"/>
      <c r="S40" s="691"/>
      <c r="T40" s="691"/>
      <c r="U40" s="692"/>
      <c r="V40" s="693"/>
      <c r="W40" s="694"/>
      <c r="X40" s="694"/>
      <c r="Y40" s="694"/>
      <c r="Z40" s="694"/>
      <c r="AA40" s="694"/>
      <c r="AB40" s="694"/>
      <c r="AC40" s="694"/>
      <c r="AD40" s="695"/>
      <c r="AE40" s="666" t="s">
        <v>174</v>
      </c>
      <c r="AF40" s="667"/>
      <c r="AG40" s="667"/>
      <c r="AH40" s="667"/>
      <c r="AI40" s="667"/>
      <c r="AJ40" s="696" t="s">
        <v>175</v>
      </c>
      <c r="AK40" s="691"/>
      <c r="AL40" s="691"/>
      <c r="AM40" s="691"/>
      <c r="AN40" s="692"/>
    </row>
    <row r="41" spans="2:40" ht="14.25" customHeight="1" x14ac:dyDescent="0.2">
      <c r="B41" s="651"/>
      <c r="C41" s="601" t="s">
        <v>176</v>
      </c>
      <c r="E41" s="683" t="s">
        <v>177</v>
      </c>
      <c r="F41" s="683"/>
      <c r="G41" s="683"/>
      <c r="H41" s="683"/>
      <c r="I41" s="683"/>
      <c r="J41" s="683"/>
      <c r="K41" s="683"/>
      <c r="L41" s="683"/>
      <c r="M41" s="683"/>
      <c r="N41" s="685"/>
      <c r="O41" s="686"/>
      <c r="P41" s="687"/>
      <c r="Q41" s="686"/>
      <c r="R41" s="688"/>
      <c r="S41" s="688"/>
      <c r="T41" s="688"/>
      <c r="U41" s="689"/>
      <c r="V41" s="552" t="s">
        <v>178</v>
      </c>
      <c r="W41" s="678" t="s">
        <v>179</v>
      </c>
      <c r="X41" s="678"/>
      <c r="Y41" s="552" t="s">
        <v>178</v>
      </c>
      <c r="Z41" s="678" t="s">
        <v>180</v>
      </c>
      <c r="AA41" s="678"/>
      <c r="AB41" s="552" t="s">
        <v>178</v>
      </c>
      <c r="AC41" s="678" t="s">
        <v>181</v>
      </c>
      <c r="AD41" s="679"/>
      <c r="AE41" s="680"/>
      <c r="AF41" s="681"/>
      <c r="AG41" s="681"/>
      <c r="AH41" s="681"/>
      <c r="AI41" s="682"/>
      <c r="AJ41" s="697"/>
      <c r="AK41" s="698"/>
      <c r="AL41" s="698"/>
      <c r="AM41" s="698"/>
      <c r="AN41" s="699"/>
    </row>
    <row r="42" spans="2:40" ht="14.25" customHeight="1" x14ac:dyDescent="0.2">
      <c r="B42" s="651"/>
      <c r="C42" s="601"/>
      <c r="E42" s="683" t="s">
        <v>182</v>
      </c>
      <c r="F42" s="684"/>
      <c r="G42" s="684"/>
      <c r="H42" s="684"/>
      <c r="I42" s="684"/>
      <c r="J42" s="684"/>
      <c r="K42" s="684"/>
      <c r="L42" s="684"/>
      <c r="M42" s="684"/>
      <c r="N42" s="685"/>
      <c r="O42" s="686"/>
      <c r="P42" s="687"/>
      <c r="Q42" s="686"/>
      <c r="R42" s="688"/>
      <c r="S42" s="688"/>
      <c r="T42" s="688"/>
      <c r="U42" s="689"/>
      <c r="V42" s="552" t="s">
        <v>178</v>
      </c>
      <c r="W42" s="678" t="s">
        <v>179</v>
      </c>
      <c r="X42" s="678"/>
      <c r="Y42" s="552" t="s">
        <v>178</v>
      </c>
      <c r="Z42" s="678" t="s">
        <v>180</v>
      </c>
      <c r="AA42" s="678"/>
      <c r="AB42" s="552" t="s">
        <v>178</v>
      </c>
      <c r="AC42" s="678" t="s">
        <v>181</v>
      </c>
      <c r="AD42" s="679"/>
      <c r="AE42" s="680"/>
      <c r="AF42" s="681"/>
      <c r="AG42" s="681"/>
      <c r="AH42" s="681"/>
      <c r="AI42" s="682"/>
      <c r="AJ42" s="697"/>
      <c r="AK42" s="698"/>
      <c r="AL42" s="698"/>
      <c r="AM42" s="698"/>
      <c r="AN42" s="699"/>
    </row>
    <row r="43" spans="2:40" ht="14.25" customHeight="1" x14ac:dyDescent="0.2">
      <c r="B43" s="651"/>
      <c r="C43" s="601"/>
      <c r="E43" s="683" t="s">
        <v>183</v>
      </c>
      <c r="F43" s="684"/>
      <c r="G43" s="684"/>
      <c r="H43" s="684"/>
      <c r="I43" s="684"/>
      <c r="J43" s="684"/>
      <c r="K43" s="684"/>
      <c r="L43" s="684"/>
      <c r="M43" s="684"/>
      <c r="N43" s="685"/>
      <c r="O43" s="686"/>
      <c r="P43" s="687"/>
      <c r="Q43" s="686"/>
      <c r="R43" s="688"/>
      <c r="S43" s="688"/>
      <c r="T43" s="688"/>
      <c r="U43" s="689"/>
      <c r="V43" s="552" t="s">
        <v>178</v>
      </c>
      <c r="W43" s="678" t="s">
        <v>179</v>
      </c>
      <c r="X43" s="678"/>
      <c r="Y43" s="552" t="s">
        <v>178</v>
      </c>
      <c r="Z43" s="678" t="s">
        <v>180</v>
      </c>
      <c r="AA43" s="678"/>
      <c r="AB43" s="552" t="s">
        <v>178</v>
      </c>
      <c r="AC43" s="678" t="s">
        <v>181</v>
      </c>
      <c r="AD43" s="679"/>
      <c r="AE43" s="680"/>
      <c r="AF43" s="681"/>
      <c r="AG43" s="681"/>
      <c r="AH43" s="681"/>
      <c r="AI43" s="682"/>
      <c r="AJ43" s="697"/>
      <c r="AK43" s="698"/>
      <c r="AL43" s="698"/>
      <c r="AM43" s="698"/>
      <c r="AN43" s="699"/>
    </row>
    <row r="44" spans="2:40" ht="14.25" customHeight="1" x14ac:dyDescent="0.2">
      <c r="B44" s="651"/>
      <c r="C44" s="601"/>
      <c r="E44" s="683" t="s">
        <v>184</v>
      </c>
      <c r="F44" s="684"/>
      <c r="G44" s="684"/>
      <c r="H44" s="684"/>
      <c r="I44" s="684"/>
      <c r="J44" s="684"/>
      <c r="K44" s="684"/>
      <c r="L44" s="684"/>
      <c r="M44" s="684"/>
      <c r="N44" s="685"/>
      <c r="O44" s="686"/>
      <c r="P44" s="687"/>
      <c r="Q44" s="686"/>
      <c r="R44" s="688"/>
      <c r="S44" s="688"/>
      <c r="T44" s="688"/>
      <c r="U44" s="689"/>
      <c r="V44" s="552" t="s">
        <v>178</v>
      </c>
      <c r="W44" s="678" t="s">
        <v>179</v>
      </c>
      <c r="X44" s="678"/>
      <c r="Y44" s="552" t="s">
        <v>178</v>
      </c>
      <c r="Z44" s="678" t="s">
        <v>180</v>
      </c>
      <c r="AA44" s="678"/>
      <c r="AB44" s="552" t="s">
        <v>178</v>
      </c>
      <c r="AC44" s="678" t="s">
        <v>181</v>
      </c>
      <c r="AD44" s="679"/>
      <c r="AE44" s="680"/>
      <c r="AF44" s="681"/>
      <c r="AG44" s="681"/>
      <c r="AH44" s="681"/>
      <c r="AI44" s="682"/>
      <c r="AJ44" s="697"/>
      <c r="AK44" s="698"/>
      <c r="AL44" s="698"/>
      <c r="AM44" s="698"/>
      <c r="AN44" s="699"/>
    </row>
    <row r="45" spans="2:40" ht="14.25" customHeight="1" x14ac:dyDescent="0.2">
      <c r="B45" s="651"/>
      <c r="C45" s="601"/>
      <c r="E45" s="683" t="s">
        <v>185</v>
      </c>
      <c r="F45" s="684"/>
      <c r="G45" s="684"/>
      <c r="H45" s="684"/>
      <c r="I45" s="684"/>
      <c r="J45" s="684"/>
      <c r="K45" s="684"/>
      <c r="L45" s="684"/>
      <c r="M45" s="684"/>
      <c r="N45" s="685"/>
      <c r="O45" s="686"/>
      <c r="P45" s="687"/>
      <c r="Q45" s="686"/>
      <c r="R45" s="688"/>
      <c r="S45" s="688"/>
      <c r="T45" s="688"/>
      <c r="U45" s="689"/>
      <c r="V45" s="552" t="s">
        <v>178</v>
      </c>
      <c r="W45" s="678" t="s">
        <v>179</v>
      </c>
      <c r="X45" s="678"/>
      <c r="Y45" s="552" t="s">
        <v>178</v>
      </c>
      <c r="Z45" s="678" t="s">
        <v>180</v>
      </c>
      <c r="AA45" s="678"/>
      <c r="AB45" s="552" t="s">
        <v>178</v>
      </c>
      <c r="AC45" s="678" t="s">
        <v>181</v>
      </c>
      <c r="AD45" s="679"/>
      <c r="AE45" s="680"/>
      <c r="AF45" s="681"/>
      <c r="AG45" s="681"/>
      <c r="AH45" s="681"/>
      <c r="AI45" s="682"/>
      <c r="AJ45" s="697"/>
      <c r="AK45" s="698"/>
      <c r="AL45" s="698"/>
      <c r="AM45" s="698"/>
      <c r="AN45" s="699"/>
    </row>
    <row r="46" spans="2:40" ht="14.25" customHeight="1" x14ac:dyDescent="0.2">
      <c r="B46" s="651"/>
      <c r="C46" s="601"/>
      <c r="E46" s="683" t="s">
        <v>186</v>
      </c>
      <c r="F46" s="684"/>
      <c r="G46" s="684"/>
      <c r="H46" s="684"/>
      <c r="I46" s="684"/>
      <c r="J46" s="684"/>
      <c r="K46" s="684"/>
      <c r="L46" s="684"/>
      <c r="M46" s="684"/>
      <c r="N46" s="685"/>
      <c r="O46" s="686"/>
      <c r="P46" s="687"/>
      <c r="Q46" s="686"/>
      <c r="R46" s="688"/>
      <c r="S46" s="688"/>
      <c r="T46" s="688"/>
      <c r="U46" s="689"/>
      <c r="V46" s="552" t="s">
        <v>178</v>
      </c>
      <c r="W46" s="678" t="s">
        <v>179</v>
      </c>
      <c r="X46" s="678"/>
      <c r="Y46" s="552" t="s">
        <v>178</v>
      </c>
      <c r="Z46" s="678" t="s">
        <v>180</v>
      </c>
      <c r="AA46" s="678"/>
      <c r="AB46" s="552" t="s">
        <v>178</v>
      </c>
      <c r="AC46" s="678" t="s">
        <v>181</v>
      </c>
      <c r="AD46" s="679"/>
      <c r="AE46" s="680"/>
      <c r="AF46" s="681"/>
      <c r="AG46" s="681"/>
      <c r="AH46" s="681"/>
      <c r="AI46" s="682"/>
      <c r="AJ46" s="697"/>
      <c r="AK46" s="698"/>
      <c r="AL46" s="698"/>
      <c r="AM46" s="698"/>
      <c r="AN46" s="699"/>
    </row>
    <row r="47" spans="2:40" ht="14.25" customHeight="1" x14ac:dyDescent="0.2">
      <c r="B47" s="651"/>
      <c r="C47" s="601"/>
      <c r="E47" s="683" t="s">
        <v>187</v>
      </c>
      <c r="F47" s="684"/>
      <c r="G47" s="684"/>
      <c r="H47" s="684"/>
      <c r="I47" s="684"/>
      <c r="J47" s="684"/>
      <c r="K47" s="684"/>
      <c r="L47" s="684"/>
      <c r="M47" s="684"/>
      <c r="N47" s="685"/>
      <c r="O47" s="686"/>
      <c r="P47" s="687"/>
      <c r="Q47" s="686"/>
      <c r="R47" s="688"/>
      <c r="S47" s="688"/>
      <c r="T47" s="688"/>
      <c r="U47" s="689"/>
      <c r="V47" s="552" t="s">
        <v>178</v>
      </c>
      <c r="W47" s="678" t="s">
        <v>179</v>
      </c>
      <c r="X47" s="678"/>
      <c r="Y47" s="552" t="s">
        <v>178</v>
      </c>
      <c r="Z47" s="678" t="s">
        <v>180</v>
      </c>
      <c r="AA47" s="678"/>
      <c r="AB47" s="552" t="s">
        <v>178</v>
      </c>
      <c r="AC47" s="678" t="s">
        <v>181</v>
      </c>
      <c r="AD47" s="679"/>
      <c r="AE47" s="680"/>
      <c r="AF47" s="681"/>
      <c r="AG47" s="681"/>
      <c r="AH47" s="681"/>
      <c r="AI47" s="682"/>
      <c r="AJ47" s="697"/>
      <c r="AK47" s="698"/>
      <c r="AL47" s="698"/>
      <c r="AM47" s="698"/>
      <c r="AN47" s="699"/>
    </row>
    <row r="48" spans="2:40" ht="14.25" customHeight="1" x14ac:dyDescent="0.2">
      <c r="B48" s="651"/>
      <c r="C48" s="601"/>
      <c r="E48" s="683" t="s">
        <v>188</v>
      </c>
      <c r="F48" s="684"/>
      <c r="G48" s="684"/>
      <c r="H48" s="684"/>
      <c r="I48" s="684"/>
      <c r="J48" s="684"/>
      <c r="K48" s="684"/>
      <c r="L48" s="684"/>
      <c r="M48" s="684"/>
      <c r="N48" s="685"/>
      <c r="O48" s="686"/>
      <c r="P48" s="687"/>
      <c r="Q48" s="686"/>
      <c r="R48" s="688"/>
      <c r="S48" s="688"/>
      <c r="T48" s="688"/>
      <c r="U48" s="689"/>
      <c r="V48" s="552" t="s">
        <v>178</v>
      </c>
      <c r="W48" s="678" t="s">
        <v>179</v>
      </c>
      <c r="X48" s="678"/>
      <c r="Y48" s="552" t="s">
        <v>178</v>
      </c>
      <c r="Z48" s="678" t="s">
        <v>180</v>
      </c>
      <c r="AA48" s="678"/>
      <c r="AB48" s="552" t="s">
        <v>178</v>
      </c>
      <c r="AC48" s="678" t="s">
        <v>181</v>
      </c>
      <c r="AD48" s="679"/>
      <c r="AE48" s="680"/>
      <c r="AF48" s="681"/>
      <c r="AG48" s="681"/>
      <c r="AH48" s="681"/>
      <c r="AI48" s="682"/>
      <c r="AJ48" s="697"/>
      <c r="AK48" s="698"/>
      <c r="AL48" s="698"/>
      <c r="AM48" s="698"/>
      <c r="AN48" s="699"/>
    </row>
    <row r="49" spans="2:40" ht="14.25" customHeight="1" x14ac:dyDescent="0.2">
      <c r="B49" s="651"/>
      <c r="C49" s="601"/>
      <c r="E49" s="683" t="s">
        <v>189</v>
      </c>
      <c r="F49" s="684"/>
      <c r="G49" s="684"/>
      <c r="H49" s="684"/>
      <c r="I49" s="684"/>
      <c r="J49" s="684"/>
      <c r="K49" s="684"/>
      <c r="L49" s="684"/>
      <c r="M49" s="684"/>
      <c r="N49" s="685"/>
      <c r="O49" s="686"/>
      <c r="P49" s="687"/>
      <c r="Q49" s="686"/>
      <c r="R49" s="688"/>
      <c r="S49" s="688"/>
      <c r="T49" s="688"/>
      <c r="U49" s="689"/>
      <c r="V49" s="552" t="s">
        <v>178</v>
      </c>
      <c r="W49" s="678" t="s">
        <v>179</v>
      </c>
      <c r="X49" s="678"/>
      <c r="Y49" s="552" t="s">
        <v>178</v>
      </c>
      <c r="Z49" s="678" t="s">
        <v>180</v>
      </c>
      <c r="AA49" s="678"/>
      <c r="AB49" s="552" t="s">
        <v>178</v>
      </c>
      <c r="AC49" s="678" t="s">
        <v>181</v>
      </c>
      <c r="AD49" s="679"/>
      <c r="AE49" s="680"/>
      <c r="AF49" s="681"/>
      <c r="AG49" s="681"/>
      <c r="AH49" s="681"/>
      <c r="AI49" s="682"/>
      <c r="AJ49" s="697"/>
      <c r="AK49" s="698"/>
      <c r="AL49" s="698"/>
      <c r="AM49" s="698"/>
      <c r="AN49" s="699"/>
    </row>
    <row r="50" spans="2:40" ht="14.25" customHeight="1" x14ac:dyDescent="0.2">
      <c r="B50" s="651"/>
      <c r="C50" s="601"/>
      <c r="E50" s="700" t="s">
        <v>190</v>
      </c>
      <c r="F50" s="701"/>
      <c r="G50" s="701"/>
      <c r="H50" s="701"/>
      <c r="I50" s="701"/>
      <c r="J50" s="701"/>
      <c r="K50" s="701"/>
      <c r="L50" s="701"/>
      <c r="M50" s="701"/>
      <c r="N50" s="702"/>
      <c r="O50" s="703"/>
      <c r="P50" s="704"/>
      <c r="Q50" s="703"/>
      <c r="R50" s="633"/>
      <c r="S50" s="633"/>
      <c r="T50" s="633"/>
      <c r="U50" s="634"/>
      <c r="V50" s="90" t="s">
        <v>178</v>
      </c>
      <c r="W50" s="705" t="s">
        <v>179</v>
      </c>
      <c r="X50" s="705"/>
      <c r="Y50" s="90" t="s">
        <v>178</v>
      </c>
      <c r="Z50" s="705" t="s">
        <v>180</v>
      </c>
      <c r="AA50" s="705"/>
      <c r="AB50" s="90" t="s">
        <v>178</v>
      </c>
      <c r="AC50" s="705" t="s">
        <v>181</v>
      </c>
      <c r="AD50" s="706"/>
      <c r="AE50" s="622"/>
      <c r="AF50" s="623"/>
      <c r="AG50" s="623"/>
      <c r="AH50" s="623"/>
      <c r="AI50" s="624"/>
      <c r="AJ50" s="640"/>
      <c r="AK50" s="641"/>
      <c r="AL50" s="641"/>
      <c r="AM50" s="641"/>
      <c r="AN50" s="642"/>
    </row>
    <row r="51" spans="2:40" ht="14.25" customHeight="1" thickBot="1" x14ac:dyDescent="0.25">
      <c r="B51" s="651"/>
      <c r="C51" s="601"/>
      <c r="E51" s="729" t="s">
        <v>191</v>
      </c>
      <c r="F51" s="730"/>
      <c r="G51" s="730"/>
      <c r="H51" s="730"/>
      <c r="I51" s="730"/>
      <c r="J51" s="730"/>
      <c r="K51" s="730"/>
      <c r="L51" s="730"/>
      <c r="M51" s="730"/>
      <c r="N51" s="731"/>
      <c r="O51" s="732"/>
      <c r="P51" s="733"/>
      <c r="Q51" s="732"/>
      <c r="R51" s="734"/>
      <c r="S51" s="734"/>
      <c r="T51" s="734"/>
      <c r="U51" s="735"/>
      <c r="V51" s="553" t="s">
        <v>178</v>
      </c>
      <c r="W51" s="736" t="s">
        <v>179</v>
      </c>
      <c r="X51" s="736"/>
      <c r="Y51" s="552" t="s">
        <v>178</v>
      </c>
      <c r="Z51" s="736" t="s">
        <v>180</v>
      </c>
      <c r="AA51" s="736"/>
      <c r="AB51" s="552" t="s">
        <v>178</v>
      </c>
      <c r="AC51" s="736" t="s">
        <v>181</v>
      </c>
      <c r="AD51" s="737"/>
      <c r="AE51" s="707"/>
      <c r="AF51" s="708"/>
      <c r="AG51" s="708"/>
      <c r="AH51" s="708"/>
      <c r="AI51" s="709"/>
      <c r="AJ51" s="710"/>
      <c r="AK51" s="711"/>
      <c r="AL51" s="711"/>
      <c r="AM51" s="711"/>
      <c r="AN51" s="712"/>
    </row>
    <row r="52" spans="2:40" ht="14.25" customHeight="1" thickTop="1" x14ac:dyDescent="0.2">
      <c r="B52" s="651"/>
      <c r="C52" s="601"/>
      <c r="E52" s="713" t="s">
        <v>192</v>
      </c>
      <c r="F52" s="714"/>
      <c r="G52" s="714"/>
      <c r="H52" s="714"/>
      <c r="I52" s="714"/>
      <c r="J52" s="714"/>
      <c r="K52" s="714"/>
      <c r="L52" s="714"/>
      <c r="M52" s="714"/>
      <c r="N52" s="715"/>
      <c r="O52" s="716"/>
      <c r="P52" s="717"/>
      <c r="Q52" s="718"/>
      <c r="R52" s="719"/>
      <c r="S52" s="719"/>
      <c r="T52" s="719"/>
      <c r="U52" s="720"/>
      <c r="V52" s="552" t="s">
        <v>178</v>
      </c>
      <c r="W52" s="721" t="s">
        <v>179</v>
      </c>
      <c r="X52" s="721"/>
      <c r="Y52" s="552" t="s">
        <v>178</v>
      </c>
      <c r="Z52" s="721" t="s">
        <v>180</v>
      </c>
      <c r="AA52" s="721"/>
      <c r="AB52" s="552" t="s">
        <v>178</v>
      </c>
      <c r="AC52" s="721" t="s">
        <v>181</v>
      </c>
      <c r="AD52" s="722"/>
      <c r="AE52" s="723"/>
      <c r="AF52" s="724"/>
      <c r="AG52" s="724"/>
      <c r="AH52" s="724"/>
      <c r="AI52" s="725"/>
      <c r="AJ52" s="726"/>
      <c r="AK52" s="727"/>
      <c r="AL52" s="727"/>
      <c r="AM52" s="727"/>
      <c r="AN52" s="728"/>
    </row>
    <row r="53" spans="2:40" ht="14.25" customHeight="1" x14ac:dyDescent="0.2">
      <c r="B53" s="651"/>
      <c r="C53" s="601"/>
      <c r="E53" s="738" t="s">
        <v>193</v>
      </c>
      <c r="F53" s="739"/>
      <c r="G53" s="739"/>
      <c r="H53" s="739"/>
      <c r="I53" s="739"/>
      <c r="J53" s="739"/>
      <c r="K53" s="739"/>
      <c r="L53" s="739"/>
      <c r="M53" s="739"/>
      <c r="N53" s="740"/>
      <c r="O53" s="686"/>
      <c r="P53" s="687"/>
      <c r="Q53" s="686"/>
      <c r="R53" s="688"/>
      <c r="S53" s="688"/>
      <c r="T53" s="688"/>
      <c r="U53" s="689"/>
      <c r="V53" s="552" t="s">
        <v>178</v>
      </c>
      <c r="W53" s="678" t="s">
        <v>179</v>
      </c>
      <c r="X53" s="678"/>
      <c r="Y53" s="552" t="s">
        <v>178</v>
      </c>
      <c r="Z53" s="678" t="s">
        <v>180</v>
      </c>
      <c r="AA53" s="678"/>
      <c r="AB53" s="552" t="s">
        <v>178</v>
      </c>
      <c r="AC53" s="678" t="s">
        <v>181</v>
      </c>
      <c r="AD53" s="679"/>
      <c r="AE53" s="680"/>
      <c r="AF53" s="681"/>
      <c r="AG53" s="681"/>
      <c r="AH53" s="681"/>
      <c r="AI53" s="682"/>
      <c r="AJ53" s="697"/>
      <c r="AK53" s="698"/>
      <c r="AL53" s="698"/>
      <c r="AM53" s="698"/>
      <c r="AN53" s="699"/>
    </row>
    <row r="54" spans="2:40" ht="14.25" customHeight="1" x14ac:dyDescent="0.2">
      <c r="B54" s="651"/>
      <c r="C54" s="601"/>
      <c r="E54" s="738" t="s">
        <v>194</v>
      </c>
      <c r="F54" s="739"/>
      <c r="G54" s="739"/>
      <c r="H54" s="739"/>
      <c r="I54" s="739"/>
      <c r="J54" s="739"/>
      <c r="K54" s="739"/>
      <c r="L54" s="739"/>
      <c r="M54" s="739"/>
      <c r="N54" s="740"/>
      <c r="O54" s="686"/>
      <c r="P54" s="687"/>
      <c r="Q54" s="686"/>
      <c r="R54" s="688"/>
      <c r="S54" s="688"/>
      <c r="T54" s="688"/>
      <c r="U54" s="689"/>
      <c r="V54" s="552" t="s">
        <v>178</v>
      </c>
      <c r="W54" s="678" t="s">
        <v>179</v>
      </c>
      <c r="X54" s="678"/>
      <c r="Y54" s="552" t="s">
        <v>178</v>
      </c>
      <c r="Z54" s="678" t="s">
        <v>180</v>
      </c>
      <c r="AA54" s="678"/>
      <c r="AB54" s="552" t="s">
        <v>178</v>
      </c>
      <c r="AC54" s="678" t="s">
        <v>181</v>
      </c>
      <c r="AD54" s="679"/>
      <c r="AE54" s="680"/>
      <c r="AF54" s="681"/>
      <c r="AG54" s="681"/>
      <c r="AH54" s="681"/>
      <c r="AI54" s="682"/>
      <c r="AJ54" s="697"/>
      <c r="AK54" s="698"/>
      <c r="AL54" s="698"/>
      <c r="AM54" s="698"/>
      <c r="AN54" s="699"/>
    </row>
    <row r="55" spans="2:40" ht="14.25" customHeight="1" x14ac:dyDescent="0.2">
      <c r="B55" s="651"/>
      <c r="C55" s="601"/>
      <c r="E55" s="738" t="s">
        <v>195</v>
      </c>
      <c r="F55" s="739"/>
      <c r="G55" s="739"/>
      <c r="H55" s="739"/>
      <c r="I55" s="739"/>
      <c r="J55" s="739"/>
      <c r="K55" s="739"/>
      <c r="L55" s="739"/>
      <c r="M55" s="739"/>
      <c r="N55" s="740"/>
      <c r="O55" s="686"/>
      <c r="P55" s="687"/>
      <c r="Q55" s="686"/>
      <c r="R55" s="688"/>
      <c r="S55" s="688"/>
      <c r="T55" s="688"/>
      <c r="U55" s="689"/>
      <c r="V55" s="552" t="s">
        <v>178</v>
      </c>
      <c r="W55" s="678" t="s">
        <v>179</v>
      </c>
      <c r="X55" s="678"/>
      <c r="Y55" s="552" t="s">
        <v>178</v>
      </c>
      <c r="Z55" s="678" t="s">
        <v>180</v>
      </c>
      <c r="AA55" s="678"/>
      <c r="AB55" s="552" t="s">
        <v>178</v>
      </c>
      <c r="AC55" s="678" t="s">
        <v>181</v>
      </c>
      <c r="AD55" s="679"/>
      <c r="AE55" s="680"/>
      <c r="AF55" s="681"/>
      <c r="AG55" s="681"/>
      <c r="AH55" s="681"/>
      <c r="AI55" s="682"/>
      <c r="AJ55" s="697"/>
      <c r="AK55" s="698"/>
      <c r="AL55" s="698"/>
      <c r="AM55" s="698"/>
      <c r="AN55" s="699"/>
    </row>
    <row r="56" spans="2:40" ht="14.25" customHeight="1" x14ac:dyDescent="0.2">
      <c r="B56" s="651"/>
      <c r="C56" s="601"/>
      <c r="E56" s="738" t="s">
        <v>196</v>
      </c>
      <c r="F56" s="739"/>
      <c r="G56" s="739"/>
      <c r="H56" s="739"/>
      <c r="I56" s="739"/>
      <c r="J56" s="739"/>
      <c r="K56" s="739"/>
      <c r="L56" s="739"/>
      <c r="M56" s="739"/>
      <c r="N56" s="740"/>
      <c r="O56" s="686"/>
      <c r="P56" s="687"/>
      <c r="Q56" s="686"/>
      <c r="R56" s="688"/>
      <c r="S56" s="688"/>
      <c r="T56" s="688"/>
      <c r="U56" s="689"/>
      <c r="V56" s="552" t="s">
        <v>178</v>
      </c>
      <c r="W56" s="678" t="s">
        <v>179</v>
      </c>
      <c r="X56" s="678"/>
      <c r="Y56" s="552" t="s">
        <v>178</v>
      </c>
      <c r="Z56" s="678" t="s">
        <v>180</v>
      </c>
      <c r="AA56" s="678"/>
      <c r="AB56" s="552" t="s">
        <v>178</v>
      </c>
      <c r="AC56" s="678" t="s">
        <v>181</v>
      </c>
      <c r="AD56" s="679"/>
      <c r="AE56" s="680"/>
      <c r="AF56" s="681"/>
      <c r="AG56" s="681"/>
      <c r="AH56" s="681"/>
      <c r="AI56" s="682"/>
      <c r="AJ56" s="697"/>
      <c r="AK56" s="698"/>
      <c r="AL56" s="698"/>
      <c r="AM56" s="698"/>
      <c r="AN56" s="699"/>
    </row>
    <row r="57" spans="2:40" ht="14.25" customHeight="1" x14ac:dyDescent="0.2">
      <c r="B57" s="651"/>
      <c r="C57" s="601"/>
      <c r="E57" s="738" t="s">
        <v>197</v>
      </c>
      <c r="F57" s="739"/>
      <c r="G57" s="739"/>
      <c r="H57" s="739"/>
      <c r="I57" s="739"/>
      <c r="J57" s="739"/>
      <c r="K57" s="739"/>
      <c r="L57" s="739"/>
      <c r="M57" s="739"/>
      <c r="N57" s="740"/>
      <c r="O57" s="686"/>
      <c r="P57" s="687"/>
      <c r="Q57" s="686"/>
      <c r="R57" s="688"/>
      <c r="S57" s="688"/>
      <c r="T57" s="688"/>
      <c r="U57" s="689"/>
      <c r="V57" s="552" t="s">
        <v>178</v>
      </c>
      <c r="W57" s="678" t="s">
        <v>179</v>
      </c>
      <c r="X57" s="678"/>
      <c r="Y57" s="552" t="s">
        <v>178</v>
      </c>
      <c r="Z57" s="678" t="s">
        <v>180</v>
      </c>
      <c r="AA57" s="678"/>
      <c r="AB57" s="552" t="s">
        <v>178</v>
      </c>
      <c r="AC57" s="678" t="s">
        <v>181</v>
      </c>
      <c r="AD57" s="679"/>
      <c r="AE57" s="680"/>
      <c r="AF57" s="681"/>
      <c r="AG57" s="681"/>
      <c r="AH57" s="681"/>
      <c r="AI57" s="682"/>
      <c r="AJ57" s="697"/>
      <c r="AK57" s="698"/>
      <c r="AL57" s="698"/>
      <c r="AM57" s="698"/>
      <c r="AN57" s="699"/>
    </row>
    <row r="58" spans="2:40" ht="14.25" customHeight="1" x14ac:dyDescent="0.2">
      <c r="B58" s="651"/>
      <c r="C58" s="601"/>
      <c r="E58" s="738" t="s">
        <v>198</v>
      </c>
      <c r="F58" s="739"/>
      <c r="G58" s="739"/>
      <c r="H58" s="739"/>
      <c r="I58" s="739"/>
      <c r="J58" s="739"/>
      <c r="K58" s="739"/>
      <c r="L58" s="739"/>
      <c r="M58" s="739"/>
      <c r="N58" s="740"/>
      <c r="O58" s="686"/>
      <c r="P58" s="687"/>
      <c r="Q58" s="686"/>
      <c r="R58" s="688"/>
      <c r="S58" s="688"/>
      <c r="T58" s="688"/>
      <c r="U58" s="689"/>
      <c r="V58" s="552" t="s">
        <v>178</v>
      </c>
      <c r="W58" s="678" t="s">
        <v>179</v>
      </c>
      <c r="X58" s="678"/>
      <c r="Y58" s="552" t="s">
        <v>178</v>
      </c>
      <c r="Z58" s="678" t="s">
        <v>180</v>
      </c>
      <c r="AA58" s="678"/>
      <c r="AB58" s="552" t="s">
        <v>178</v>
      </c>
      <c r="AC58" s="678" t="s">
        <v>181</v>
      </c>
      <c r="AD58" s="679"/>
      <c r="AE58" s="680"/>
      <c r="AF58" s="681"/>
      <c r="AG58" s="681"/>
      <c r="AH58" s="681"/>
      <c r="AI58" s="682"/>
      <c r="AJ58" s="697"/>
      <c r="AK58" s="698"/>
      <c r="AL58" s="698"/>
      <c r="AM58" s="698"/>
      <c r="AN58" s="699"/>
    </row>
    <row r="59" spans="2:40" ht="14.25" customHeight="1" x14ac:dyDescent="0.2">
      <c r="B59" s="651"/>
      <c r="C59" s="601"/>
      <c r="E59" s="741" t="s">
        <v>199</v>
      </c>
      <c r="F59" s="742"/>
      <c r="G59" s="742"/>
      <c r="H59" s="742"/>
      <c r="I59" s="742"/>
      <c r="J59" s="742"/>
      <c r="K59" s="742"/>
      <c r="L59" s="742"/>
      <c r="M59" s="742"/>
      <c r="N59" s="743"/>
      <c r="O59" s="703"/>
      <c r="P59" s="704"/>
      <c r="Q59" s="703"/>
      <c r="R59" s="633"/>
      <c r="S59" s="633"/>
      <c r="T59" s="633"/>
      <c r="U59" s="634"/>
      <c r="V59" s="90" t="s">
        <v>178</v>
      </c>
      <c r="W59" s="705" t="s">
        <v>179</v>
      </c>
      <c r="X59" s="705"/>
      <c r="Y59" s="90" t="s">
        <v>178</v>
      </c>
      <c r="Z59" s="705" t="s">
        <v>180</v>
      </c>
      <c r="AA59" s="705"/>
      <c r="AB59" s="90" t="s">
        <v>178</v>
      </c>
      <c r="AC59" s="705" t="s">
        <v>181</v>
      </c>
      <c r="AD59" s="706"/>
      <c r="AE59" s="622"/>
      <c r="AF59" s="623"/>
      <c r="AG59" s="623"/>
      <c r="AH59" s="623"/>
      <c r="AI59" s="624"/>
      <c r="AJ59" s="640"/>
      <c r="AK59" s="641"/>
      <c r="AL59" s="641"/>
      <c r="AM59" s="641"/>
      <c r="AN59" s="642"/>
    </row>
    <row r="60" spans="2:40" ht="14.25" customHeight="1" x14ac:dyDescent="0.2">
      <c r="B60" s="651"/>
      <c r="C60" s="602"/>
      <c r="E60" s="738" t="s">
        <v>200</v>
      </c>
      <c r="F60" s="739"/>
      <c r="G60" s="739"/>
      <c r="H60" s="739"/>
      <c r="I60" s="739"/>
      <c r="J60" s="739"/>
      <c r="K60" s="739"/>
      <c r="L60" s="739"/>
      <c r="M60" s="739"/>
      <c r="N60" s="740"/>
      <c r="O60" s="686"/>
      <c r="P60" s="687"/>
      <c r="Q60" s="686"/>
      <c r="R60" s="688"/>
      <c r="S60" s="688"/>
      <c r="T60" s="688"/>
      <c r="U60" s="689"/>
      <c r="V60" s="552" t="s">
        <v>178</v>
      </c>
      <c r="W60" s="678" t="s">
        <v>179</v>
      </c>
      <c r="X60" s="678"/>
      <c r="Y60" s="552" t="s">
        <v>178</v>
      </c>
      <c r="Z60" s="678" t="s">
        <v>180</v>
      </c>
      <c r="AA60" s="678"/>
      <c r="AB60" s="552" t="s">
        <v>178</v>
      </c>
      <c r="AC60" s="678" t="s">
        <v>181</v>
      </c>
      <c r="AD60" s="679"/>
      <c r="AE60" s="680"/>
      <c r="AF60" s="681"/>
      <c r="AG60" s="681"/>
      <c r="AH60" s="681"/>
      <c r="AI60" s="682"/>
      <c r="AJ60" s="697"/>
      <c r="AK60" s="698"/>
      <c r="AL60" s="698"/>
      <c r="AM60" s="698"/>
      <c r="AN60" s="699"/>
    </row>
    <row r="61" spans="2:40" ht="14.25" customHeight="1" x14ac:dyDescent="0.2">
      <c r="B61" s="651"/>
      <c r="C61" s="745" t="s">
        <v>201</v>
      </c>
      <c r="E61" s="683" t="s">
        <v>202</v>
      </c>
      <c r="F61" s="683"/>
      <c r="G61" s="683"/>
      <c r="H61" s="683"/>
      <c r="I61" s="683"/>
      <c r="J61" s="683"/>
      <c r="K61" s="683"/>
      <c r="L61" s="683"/>
      <c r="M61" s="683"/>
      <c r="N61" s="744"/>
      <c r="O61" s="686"/>
      <c r="P61" s="687"/>
      <c r="Q61" s="718"/>
      <c r="R61" s="719"/>
      <c r="S61" s="719"/>
      <c r="T61" s="719"/>
      <c r="U61" s="720"/>
      <c r="V61" s="552" t="s">
        <v>178</v>
      </c>
      <c r="W61" s="721" t="s">
        <v>179</v>
      </c>
      <c r="X61" s="721"/>
      <c r="Y61" s="552" t="s">
        <v>178</v>
      </c>
      <c r="Z61" s="721" t="s">
        <v>180</v>
      </c>
      <c r="AA61" s="721"/>
      <c r="AB61" s="552" t="s">
        <v>178</v>
      </c>
      <c r="AC61" s="721" t="s">
        <v>181</v>
      </c>
      <c r="AD61" s="722"/>
      <c r="AE61" s="723"/>
      <c r="AF61" s="724"/>
      <c r="AG61" s="724"/>
      <c r="AH61" s="724"/>
      <c r="AI61" s="725"/>
      <c r="AJ61" s="697"/>
      <c r="AK61" s="698"/>
      <c r="AL61" s="698"/>
      <c r="AM61" s="698"/>
      <c r="AN61" s="699"/>
    </row>
    <row r="62" spans="2:40" ht="14.25" customHeight="1" x14ac:dyDescent="0.2">
      <c r="B62" s="651"/>
      <c r="C62" s="745"/>
      <c r="E62" s="683" t="s">
        <v>203</v>
      </c>
      <c r="F62" s="683"/>
      <c r="G62" s="683"/>
      <c r="H62" s="683"/>
      <c r="I62" s="683"/>
      <c r="J62" s="683"/>
      <c r="K62" s="683"/>
      <c r="L62" s="683"/>
      <c r="M62" s="683"/>
      <c r="N62" s="744"/>
      <c r="O62" s="686"/>
      <c r="P62" s="687"/>
      <c r="Q62" s="686"/>
      <c r="R62" s="688"/>
      <c r="S62" s="688"/>
      <c r="T62" s="688"/>
      <c r="U62" s="689"/>
      <c r="V62" s="552" t="s">
        <v>178</v>
      </c>
      <c r="W62" s="678" t="s">
        <v>179</v>
      </c>
      <c r="X62" s="678"/>
      <c r="Y62" s="552" t="s">
        <v>178</v>
      </c>
      <c r="Z62" s="678" t="s">
        <v>180</v>
      </c>
      <c r="AA62" s="678"/>
      <c r="AB62" s="552" t="s">
        <v>178</v>
      </c>
      <c r="AC62" s="678" t="s">
        <v>181</v>
      </c>
      <c r="AD62" s="679"/>
      <c r="AE62" s="680"/>
      <c r="AF62" s="681"/>
      <c r="AG62" s="681"/>
      <c r="AH62" s="681"/>
      <c r="AI62" s="682"/>
      <c r="AJ62" s="697"/>
      <c r="AK62" s="698"/>
      <c r="AL62" s="698"/>
      <c r="AM62" s="698"/>
      <c r="AN62" s="699"/>
    </row>
    <row r="63" spans="2:40" ht="14.25" customHeight="1" x14ac:dyDescent="0.2">
      <c r="B63" s="652"/>
      <c r="C63" s="745"/>
      <c r="E63" s="683" t="s">
        <v>204</v>
      </c>
      <c r="F63" s="683"/>
      <c r="G63" s="683"/>
      <c r="H63" s="683"/>
      <c r="I63" s="683"/>
      <c r="J63" s="683"/>
      <c r="K63" s="683"/>
      <c r="L63" s="683"/>
      <c r="M63" s="683"/>
      <c r="N63" s="744"/>
      <c r="O63" s="686"/>
      <c r="P63" s="687"/>
      <c r="Q63" s="686"/>
      <c r="R63" s="688"/>
      <c r="S63" s="688"/>
      <c r="T63" s="688"/>
      <c r="U63" s="689"/>
      <c r="V63" s="554" t="s">
        <v>178</v>
      </c>
      <c r="W63" s="678" t="s">
        <v>179</v>
      </c>
      <c r="X63" s="678"/>
      <c r="Y63" s="552" t="s">
        <v>178</v>
      </c>
      <c r="Z63" s="678" t="s">
        <v>180</v>
      </c>
      <c r="AA63" s="678"/>
      <c r="AB63" s="552" t="s">
        <v>178</v>
      </c>
      <c r="AC63" s="678" t="s">
        <v>181</v>
      </c>
      <c r="AD63" s="679"/>
      <c r="AE63" s="680"/>
      <c r="AF63" s="681"/>
      <c r="AG63" s="681"/>
      <c r="AH63" s="681"/>
      <c r="AI63" s="682"/>
      <c r="AJ63" s="697"/>
      <c r="AK63" s="698"/>
      <c r="AL63" s="698"/>
      <c r="AM63" s="698"/>
      <c r="AN63" s="699"/>
    </row>
    <row r="64" spans="2:40" ht="14.25" customHeight="1" x14ac:dyDescent="0.2">
      <c r="B64" s="749" t="s">
        <v>205</v>
      </c>
      <c r="C64" s="750"/>
      <c r="D64" s="750"/>
      <c r="E64" s="750"/>
      <c r="F64" s="750"/>
      <c r="G64" s="750"/>
      <c r="H64" s="750"/>
      <c r="I64" s="750"/>
      <c r="J64" s="750"/>
      <c r="K64" s="750"/>
      <c r="L64" s="751"/>
      <c r="M64" s="91"/>
      <c r="N64" s="92"/>
      <c r="O64" s="92"/>
      <c r="P64" s="92"/>
      <c r="Q64" s="92"/>
      <c r="R64" s="92"/>
      <c r="S64" s="92"/>
      <c r="T64" s="92"/>
      <c r="U64" s="92"/>
      <c r="V64" s="93"/>
      <c r="W64" s="752"/>
      <c r="X64" s="752"/>
      <c r="Y64" s="753"/>
      <c r="Z64" s="753"/>
      <c r="AA64" s="753"/>
      <c r="AB64" s="753"/>
      <c r="AC64" s="753"/>
      <c r="AD64" s="753"/>
      <c r="AE64" s="753"/>
      <c r="AF64" s="753"/>
      <c r="AG64" s="753"/>
      <c r="AH64" s="753"/>
      <c r="AI64" s="753"/>
      <c r="AJ64" s="753"/>
      <c r="AK64" s="753"/>
      <c r="AL64" s="753"/>
      <c r="AM64" s="753"/>
      <c r="AN64" s="753"/>
    </row>
    <row r="65" spans="2:40" ht="14.25" customHeight="1" x14ac:dyDescent="0.2">
      <c r="B65" s="754" t="s">
        <v>206</v>
      </c>
      <c r="C65" s="755"/>
      <c r="D65" s="755"/>
      <c r="E65" s="755"/>
      <c r="F65" s="755"/>
      <c r="G65" s="755"/>
      <c r="H65" s="755"/>
      <c r="I65" s="755"/>
      <c r="J65" s="755"/>
      <c r="K65" s="755"/>
      <c r="L65" s="755"/>
      <c r="M65" s="756"/>
      <c r="N65" s="756"/>
      <c r="O65" s="757"/>
      <c r="W65" s="753"/>
      <c r="X65" s="753"/>
      <c r="Y65" s="753"/>
      <c r="Z65" s="753"/>
      <c r="AA65" s="753"/>
      <c r="AB65" s="753"/>
      <c r="AC65" s="753"/>
      <c r="AD65" s="753"/>
      <c r="AE65" s="753"/>
      <c r="AF65" s="753"/>
      <c r="AG65" s="753"/>
      <c r="AH65" s="753"/>
      <c r="AI65" s="753"/>
      <c r="AJ65" s="753"/>
      <c r="AK65" s="753"/>
      <c r="AL65" s="753"/>
      <c r="AM65" s="753"/>
      <c r="AN65" s="753"/>
    </row>
    <row r="66" spans="2:40" ht="14.25" customHeight="1" x14ac:dyDescent="0.2">
      <c r="B66" s="600" t="s">
        <v>207</v>
      </c>
      <c r="C66" s="635" t="s">
        <v>208</v>
      </c>
      <c r="D66" s="636"/>
      <c r="E66" s="636"/>
      <c r="F66" s="636"/>
      <c r="G66" s="636"/>
      <c r="H66" s="636"/>
      <c r="I66" s="636"/>
      <c r="J66" s="636"/>
      <c r="K66" s="636"/>
      <c r="L66" s="636"/>
      <c r="M66" s="636"/>
      <c r="N66" s="636"/>
      <c r="O66" s="636"/>
      <c r="P66" s="636"/>
      <c r="Q66" s="636"/>
      <c r="R66" s="636"/>
      <c r="S66" s="636"/>
      <c r="T66" s="636"/>
      <c r="U66" s="637"/>
      <c r="V66" s="635" t="s">
        <v>209</v>
      </c>
      <c r="W66" s="636"/>
      <c r="X66" s="636"/>
      <c r="Y66" s="636"/>
      <c r="Z66" s="636"/>
      <c r="AA66" s="636"/>
      <c r="AB66" s="636"/>
      <c r="AC66" s="636"/>
      <c r="AD66" s="636"/>
      <c r="AE66" s="636"/>
      <c r="AF66" s="636"/>
      <c r="AG66" s="636"/>
      <c r="AH66" s="636"/>
      <c r="AI66" s="636"/>
      <c r="AJ66" s="636"/>
      <c r="AK66" s="636"/>
      <c r="AL66" s="636"/>
      <c r="AM66" s="636"/>
      <c r="AN66" s="637"/>
    </row>
    <row r="67" spans="2:40" x14ac:dyDescent="0.2">
      <c r="B67" s="601"/>
      <c r="C67" s="758"/>
      <c r="D67" s="759"/>
      <c r="E67" s="759"/>
      <c r="F67" s="759"/>
      <c r="G67" s="759"/>
      <c r="H67" s="759"/>
      <c r="I67" s="759"/>
      <c r="J67" s="759"/>
      <c r="K67" s="759"/>
      <c r="L67" s="759"/>
      <c r="M67" s="759"/>
      <c r="N67" s="759"/>
      <c r="O67" s="759"/>
      <c r="P67" s="759"/>
      <c r="Q67" s="759"/>
      <c r="R67" s="759"/>
      <c r="S67" s="759"/>
      <c r="T67" s="759"/>
      <c r="U67" s="760"/>
      <c r="V67" s="758"/>
      <c r="W67" s="759"/>
      <c r="X67" s="759"/>
      <c r="Y67" s="759"/>
      <c r="Z67" s="759"/>
      <c r="AA67" s="759"/>
      <c r="AB67" s="759"/>
      <c r="AC67" s="759"/>
      <c r="AD67" s="759"/>
      <c r="AE67" s="759"/>
      <c r="AF67" s="759"/>
      <c r="AG67" s="759"/>
      <c r="AH67" s="759"/>
      <c r="AI67" s="759"/>
      <c r="AJ67" s="759"/>
      <c r="AK67" s="759"/>
      <c r="AL67" s="759"/>
      <c r="AM67" s="759"/>
      <c r="AN67" s="760"/>
    </row>
    <row r="68" spans="2:40" x14ac:dyDescent="0.2">
      <c r="B68" s="601"/>
      <c r="C68" s="761"/>
      <c r="D68" s="762"/>
      <c r="E68" s="762"/>
      <c r="F68" s="762"/>
      <c r="G68" s="762"/>
      <c r="H68" s="762"/>
      <c r="I68" s="762"/>
      <c r="J68" s="762"/>
      <c r="K68" s="762"/>
      <c r="L68" s="762"/>
      <c r="M68" s="762"/>
      <c r="N68" s="762"/>
      <c r="O68" s="762"/>
      <c r="P68" s="762"/>
      <c r="Q68" s="762"/>
      <c r="R68" s="762"/>
      <c r="S68" s="762"/>
      <c r="T68" s="762"/>
      <c r="U68" s="763"/>
      <c r="V68" s="761"/>
      <c r="W68" s="762"/>
      <c r="X68" s="762"/>
      <c r="Y68" s="762"/>
      <c r="Z68" s="762"/>
      <c r="AA68" s="762"/>
      <c r="AB68" s="762"/>
      <c r="AC68" s="762"/>
      <c r="AD68" s="762"/>
      <c r="AE68" s="762"/>
      <c r="AF68" s="762"/>
      <c r="AG68" s="762"/>
      <c r="AH68" s="762"/>
      <c r="AI68" s="762"/>
      <c r="AJ68" s="762"/>
      <c r="AK68" s="762"/>
      <c r="AL68" s="762"/>
      <c r="AM68" s="762"/>
      <c r="AN68" s="763"/>
    </row>
    <row r="69" spans="2:40" x14ac:dyDescent="0.2">
      <c r="B69" s="601"/>
      <c r="C69" s="761"/>
      <c r="D69" s="762"/>
      <c r="E69" s="762"/>
      <c r="F69" s="762"/>
      <c r="G69" s="762"/>
      <c r="H69" s="762"/>
      <c r="I69" s="762"/>
      <c r="J69" s="762"/>
      <c r="K69" s="762"/>
      <c r="L69" s="762"/>
      <c r="M69" s="762"/>
      <c r="N69" s="762"/>
      <c r="O69" s="762"/>
      <c r="P69" s="762"/>
      <c r="Q69" s="762"/>
      <c r="R69" s="762"/>
      <c r="S69" s="762"/>
      <c r="T69" s="762"/>
      <c r="U69" s="763"/>
      <c r="V69" s="761"/>
      <c r="W69" s="762"/>
      <c r="X69" s="762"/>
      <c r="Y69" s="762"/>
      <c r="Z69" s="762"/>
      <c r="AA69" s="762"/>
      <c r="AB69" s="762"/>
      <c r="AC69" s="762"/>
      <c r="AD69" s="762"/>
      <c r="AE69" s="762"/>
      <c r="AF69" s="762"/>
      <c r="AG69" s="762"/>
      <c r="AH69" s="762"/>
      <c r="AI69" s="762"/>
      <c r="AJ69" s="762"/>
      <c r="AK69" s="762"/>
      <c r="AL69" s="762"/>
      <c r="AM69" s="762"/>
      <c r="AN69" s="763"/>
    </row>
    <row r="70" spans="2:40" x14ac:dyDescent="0.2">
      <c r="B70" s="602"/>
      <c r="C70" s="764"/>
      <c r="D70" s="765"/>
      <c r="E70" s="765"/>
      <c r="F70" s="765"/>
      <c r="G70" s="765"/>
      <c r="H70" s="765"/>
      <c r="I70" s="765"/>
      <c r="J70" s="765"/>
      <c r="K70" s="765"/>
      <c r="L70" s="765"/>
      <c r="M70" s="765"/>
      <c r="N70" s="765"/>
      <c r="O70" s="765"/>
      <c r="P70" s="765"/>
      <c r="Q70" s="765"/>
      <c r="R70" s="765"/>
      <c r="S70" s="765"/>
      <c r="T70" s="765"/>
      <c r="U70" s="766"/>
      <c r="V70" s="764"/>
      <c r="W70" s="765"/>
      <c r="X70" s="765"/>
      <c r="Y70" s="765"/>
      <c r="Z70" s="765"/>
      <c r="AA70" s="765"/>
      <c r="AB70" s="765"/>
      <c r="AC70" s="765"/>
      <c r="AD70" s="765"/>
      <c r="AE70" s="765"/>
      <c r="AF70" s="765"/>
      <c r="AG70" s="765"/>
      <c r="AH70" s="765"/>
      <c r="AI70" s="765"/>
      <c r="AJ70" s="765"/>
      <c r="AK70" s="765"/>
      <c r="AL70" s="765"/>
      <c r="AM70" s="765"/>
      <c r="AN70" s="766"/>
    </row>
    <row r="71" spans="2:40" ht="14.25" customHeight="1" x14ac:dyDescent="0.2">
      <c r="B71" s="590" t="s">
        <v>210</v>
      </c>
      <c r="C71" s="591"/>
      <c r="D71" s="591"/>
      <c r="E71" s="591"/>
      <c r="F71" s="592"/>
      <c r="G71" s="631" t="s">
        <v>211</v>
      </c>
      <c r="H71" s="631"/>
      <c r="I71" s="631"/>
      <c r="J71" s="631"/>
      <c r="K71" s="631"/>
      <c r="L71" s="631"/>
      <c r="M71" s="631"/>
      <c r="N71" s="631"/>
      <c r="O71" s="631"/>
      <c r="P71" s="631"/>
      <c r="Q71" s="631"/>
      <c r="R71" s="631"/>
      <c r="S71" s="631"/>
      <c r="T71" s="631"/>
      <c r="U71" s="631"/>
      <c r="V71" s="631"/>
      <c r="W71" s="631"/>
      <c r="X71" s="631"/>
      <c r="Y71" s="631"/>
      <c r="Z71" s="631"/>
      <c r="AA71" s="631"/>
      <c r="AB71" s="631"/>
      <c r="AC71" s="631"/>
      <c r="AD71" s="631"/>
      <c r="AE71" s="631"/>
      <c r="AF71" s="631"/>
      <c r="AG71" s="631"/>
      <c r="AH71" s="631"/>
      <c r="AI71" s="631"/>
      <c r="AJ71" s="631"/>
      <c r="AK71" s="631"/>
      <c r="AL71" s="631"/>
      <c r="AM71" s="631"/>
      <c r="AN71" s="631"/>
    </row>
    <row r="73" spans="2:40" x14ac:dyDescent="0.2">
      <c r="B73" s="82" t="s">
        <v>212</v>
      </c>
    </row>
    <row r="74" spans="2:40" x14ac:dyDescent="0.2">
      <c r="B74" s="82" t="s">
        <v>213</v>
      </c>
    </row>
    <row r="75" spans="2:40" x14ac:dyDescent="0.2">
      <c r="B75" s="82" t="s">
        <v>214</v>
      </c>
    </row>
    <row r="76" spans="2:40" x14ac:dyDescent="0.2">
      <c r="B76" s="82" t="s">
        <v>215</v>
      </c>
    </row>
    <row r="77" spans="2:40" x14ac:dyDescent="0.2">
      <c r="B77" s="82" t="s">
        <v>216</v>
      </c>
    </row>
    <row r="78" spans="2:40" x14ac:dyDescent="0.2">
      <c r="B78" s="82" t="s">
        <v>217</v>
      </c>
    </row>
    <row r="79" spans="2:40" x14ac:dyDescent="0.2">
      <c r="B79" s="82" t="s">
        <v>218</v>
      </c>
    </row>
    <row r="80" spans="2:40" x14ac:dyDescent="0.2">
      <c r="D80" s="82" t="s">
        <v>219</v>
      </c>
    </row>
    <row r="81" spans="2:2" x14ac:dyDescent="0.2">
      <c r="B81" s="82" t="s">
        <v>220</v>
      </c>
    </row>
    <row r="82" spans="2:2" x14ac:dyDescent="0.2">
      <c r="B82" s="82" t="s">
        <v>221</v>
      </c>
    </row>
    <row r="83" spans="2:2" x14ac:dyDescent="0.2">
      <c r="B83" s="82" t="s">
        <v>222</v>
      </c>
    </row>
  </sheetData>
  <mergeCells count="309">
    <mergeCell ref="B71:F71"/>
    <mergeCell ref="G71:AN71"/>
    <mergeCell ref="E7:J7"/>
    <mergeCell ref="M18:R18"/>
    <mergeCell ref="B64:L64"/>
    <mergeCell ref="W64:AN65"/>
    <mergeCell ref="B65:O65"/>
    <mergeCell ref="B66:B70"/>
    <mergeCell ref="C66:U66"/>
    <mergeCell ref="V66:AN66"/>
    <mergeCell ref="C67:U70"/>
    <mergeCell ref="V67:AN70"/>
    <mergeCell ref="AJ62:AN62"/>
    <mergeCell ref="E63:N63"/>
    <mergeCell ref="O63:P63"/>
    <mergeCell ref="Q63:U63"/>
    <mergeCell ref="W63:X63"/>
    <mergeCell ref="Z63:AA63"/>
    <mergeCell ref="AC63:AD63"/>
    <mergeCell ref="AE63:AI63"/>
    <mergeCell ref="AJ63:AN63"/>
    <mergeCell ref="AC61:AD61"/>
    <mergeCell ref="AE61:AI61"/>
    <mergeCell ref="AJ61:AN61"/>
    <mergeCell ref="E62:N62"/>
    <mergeCell ref="O62:P62"/>
    <mergeCell ref="Q62:U62"/>
    <mergeCell ref="W62:X62"/>
    <mergeCell ref="Z62:AA62"/>
    <mergeCell ref="AC62:AD62"/>
    <mergeCell ref="AE62:AI62"/>
    <mergeCell ref="C61:C63"/>
    <mergeCell ref="E61:N61"/>
    <mergeCell ref="O61:P61"/>
    <mergeCell ref="Q61:U61"/>
    <mergeCell ref="W61:X61"/>
    <mergeCell ref="Z61:AA61"/>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Z48:AA48"/>
    <mergeCell ref="AC48:AD48"/>
    <mergeCell ref="AE48:AI48"/>
    <mergeCell ref="AJ48:AN48"/>
    <mergeCell ref="E47:N47"/>
    <mergeCell ref="O47:P47"/>
    <mergeCell ref="Q47:U47"/>
    <mergeCell ref="W47:X47"/>
    <mergeCell ref="Z47:AA47"/>
    <mergeCell ref="AC47:AD47"/>
    <mergeCell ref="AJ46:AN46"/>
    <mergeCell ref="E45:N45"/>
    <mergeCell ref="O45:P45"/>
    <mergeCell ref="Q45:U45"/>
    <mergeCell ref="W45:X45"/>
    <mergeCell ref="Z45:AA45"/>
    <mergeCell ref="AC45:AD45"/>
    <mergeCell ref="AE47:AI47"/>
    <mergeCell ref="AJ47:AN47"/>
    <mergeCell ref="AJ44:AN44"/>
    <mergeCell ref="O43:P43"/>
    <mergeCell ref="Q43:U43"/>
    <mergeCell ref="W43:X43"/>
    <mergeCell ref="Z43:AA43"/>
    <mergeCell ref="AC43:AD43"/>
    <mergeCell ref="AE43:AI43"/>
    <mergeCell ref="AE45:AI45"/>
    <mergeCell ref="AJ45:AN45"/>
    <mergeCell ref="AJ39:AN39"/>
    <mergeCell ref="Q40:U40"/>
    <mergeCell ref="V40:AD40"/>
    <mergeCell ref="AE40:AI40"/>
    <mergeCell ref="AJ40:AN40"/>
    <mergeCell ref="C41:C60"/>
    <mergeCell ref="E41:N41"/>
    <mergeCell ref="O41:P41"/>
    <mergeCell ref="Q41:U41"/>
    <mergeCell ref="W41:X41"/>
    <mergeCell ref="AJ41:AN41"/>
    <mergeCell ref="E42:N42"/>
    <mergeCell ref="O42:P42"/>
    <mergeCell ref="Q42:U42"/>
    <mergeCell ref="W42:X42"/>
    <mergeCell ref="Z42:AA42"/>
    <mergeCell ref="AC42:AD42"/>
    <mergeCell ref="AE42:AI42"/>
    <mergeCell ref="AJ42:AN42"/>
    <mergeCell ref="AJ43:AN43"/>
    <mergeCell ref="E44:N44"/>
    <mergeCell ref="O44:P44"/>
    <mergeCell ref="Q44:U44"/>
    <mergeCell ref="W44:X44"/>
    <mergeCell ref="B39:B63"/>
    <mergeCell ref="C39:N40"/>
    <mergeCell ref="O39:P40"/>
    <mergeCell ref="Q39:U39"/>
    <mergeCell ref="V39:AD39"/>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E48:N48"/>
    <mergeCell ref="O48:P48"/>
    <mergeCell ref="Q48:U48"/>
    <mergeCell ref="W48:X48"/>
    <mergeCell ref="C36:L38"/>
    <mergeCell ref="M36:P36"/>
    <mergeCell ref="Q36:S36"/>
    <mergeCell ref="U36:W36"/>
    <mergeCell ref="Y36:AN36"/>
    <mergeCell ref="M37:P37"/>
    <mergeCell ref="R37:U37"/>
    <mergeCell ref="V37:W37"/>
    <mergeCell ref="X37:AN37"/>
    <mergeCell ref="M38:AN38"/>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4:L34"/>
    <mergeCell ref="M34:Q34"/>
    <mergeCell ref="R34:AA34"/>
    <mergeCell ref="AB34:AF34"/>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Y11:AN11"/>
    <mergeCell ref="N13:O13"/>
    <mergeCell ref="AB13:AI13"/>
    <mergeCell ref="AJ13:AN13"/>
    <mergeCell ref="B14:B24"/>
    <mergeCell ref="C14:L14"/>
    <mergeCell ref="M14:AN14"/>
    <mergeCell ref="C15:L15"/>
    <mergeCell ref="M15:AN15"/>
    <mergeCell ref="C16:L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C20:L20"/>
    <mergeCell ref="V8:X8"/>
    <mergeCell ref="Y8:AN8"/>
    <mergeCell ref="Y9:AN9"/>
    <mergeCell ref="V10:X10"/>
    <mergeCell ref="Y10:AN10"/>
    <mergeCell ref="AB3:AF3"/>
    <mergeCell ref="AG3:AN3"/>
    <mergeCell ref="B5:AN5"/>
    <mergeCell ref="AF6:AG6"/>
    <mergeCell ref="AI6:AJ6"/>
    <mergeCell ref="AL6:AM6"/>
  </mergeCells>
  <phoneticPr fontId="2"/>
  <dataValidations count="2">
    <dataValidation type="list" allowBlank="1" showInputMessage="1" showErrorMessage="1" sqref="AB41:AB63 JX41:JX63 TT41:TT63 ADP41:ADP63 ANL41:ANL63 AXH41:AXH63 BHD41:BHD63 BQZ41:BQZ63 CAV41:CAV63 CKR41:CKR63 CUN41:CUN63 DEJ41:DEJ63 DOF41:DOF63 DYB41:DYB63 EHX41:EHX63 ERT41:ERT63 FBP41:FBP63 FLL41:FLL63 FVH41:FVH63 GFD41:GFD63 GOZ41:GOZ63 GYV41:GYV63 HIR41:HIR63 HSN41:HSN63 ICJ41:ICJ63 IMF41:IMF63 IWB41:IWB63 JFX41:JFX63 JPT41:JPT63 JZP41:JZP63 KJL41:KJL63 KTH41:KTH63 LDD41:LDD63 LMZ41:LMZ63 LWV41:LWV63 MGR41:MGR63 MQN41:MQN63 NAJ41:NAJ63 NKF41:NKF63 NUB41:NUB63 ODX41:ODX63 ONT41:ONT63 OXP41:OXP63 PHL41:PHL63 PRH41:PRH63 QBD41:QBD63 QKZ41:QKZ63 QUV41:QUV63 RER41:RER63 RON41:RON63 RYJ41:RYJ63 SIF41:SIF63 SSB41:SSB63 TBX41:TBX63 TLT41:TLT63 TVP41:TVP63 UFL41:UFL63 UPH41:UPH63 UZD41:UZD63 VIZ41:VIZ63 VSV41:VSV63 WCR41:WCR63 WMN41:WMN63 WWJ41:WWJ63 AB65577:AB65599 JX65577:JX65599 TT65577:TT65599 ADP65577:ADP65599 ANL65577:ANL65599 AXH65577:AXH65599 BHD65577:BHD65599 BQZ65577:BQZ65599 CAV65577:CAV65599 CKR65577:CKR65599 CUN65577:CUN65599 DEJ65577:DEJ65599 DOF65577:DOF65599 DYB65577:DYB65599 EHX65577:EHX65599 ERT65577:ERT65599 FBP65577:FBP65599 FLL65577:FLL65599 FVH65577:FVH65599 GFD65577:GFD65599 GOZ65577:GOZ65599 GYV65577:GYV65599 HIR65577:HIR65599 HSN65577:HSN65599 ICJ65577:ICJ65599 IMF65577:IMF65599 IWB65577:IWB65599 JFX65577:JFX65599 JPT65577:JPT65599 JZP65577:JZP65599 KJL65577:KJL65599 KTH65577:KTH65599 LDD65577:LDD65599 LMZ65577:LMZ65599 LWV65577:LWV65599 MGR65577:MGR65599 MQN65577:MQN65599 NAJ65577:NAJ65599 NKF65577:NKF65599 NUB65577:NUB65599 ODX65577:ODX65599 ONT65577:ONT65599 OXP65577:OXP65599 PHL65577:PHL65599 PRH65577:PRH65599 QBD65577:QBD65599 QKZ65577:QKZ65599 QUV65577:QUV65599 RER65577:RER65599 RON65577:RON65599 RYJ65577:RYJ65599 SIF65577:SIF65599 SSB65577:SSB65599 TBX65577:TBX65599 TLT65577:TLT65599 TVP65577:TVP65599 UFL65577:UFL65599 UPH65577:UPH65599 UZD65577:UZD65599 VIZ65577:VIZ65599 VSV65577:VSV65599 WCR65577:WCR65599 WMN65577:WMN65599 WWJ65577:WWJ65599 AB131113:AB131135 JX131113:JX131135 TT131113:TT131135 ADP131113:ADP131135 ANL131113:ANL131135 AXH131113:AXH131135 BHD131113:BHD131135 BQZ131113:BQZ131135 CAV131113:CAV131135 CKR131113:CKR131135 CUN131113:CUN131135 DEJ131113:DEJ131135 DOF131113:DOF131135 DYB131113:DYB131135 EHX131113:EHX131135 ERT131113:ERT131135 FBP131113:FBP131135 FLL131113:FLL131135 FVH131113:FVH131135 GFD131113:GFD131135 GOZ131113:GOZ131135 GYV131113:GYV131135 HIR131113:HIR131135 HSN131113:HSN131135 ICJ131113:ICJ131135 IMF131113:IMF131135 IWB131113:IWB131135 JFX131113:JFX131135 JPT131113:JPT131135 JZP131113:JZP131135 KJL131113:KJL131135 KTH131113:KTH131135 LDD131113:LDD131135 LMZ131113:LMZ131135 LWV131113:LWV131135 MGR131113:MGR131135 MQN131113:MQN131135 NAJ131113:NAJ131135 NKF131113:NKF131135 NUB131113:NUB131135 ODX131113:ODX131135 ONT131113:ONT131135 OXP131113:OXP131135 PHL131113:PHL131135 PRH131113:PRH131135 QBD131113:QBD131135 QKZ131113:QKZ131135 QUV131113:QUV131135 RER131113:RER131135 RON131113:RON131135 RYJ131113:RYJ131135 SIF131113:SIF131135 SSB131113:SSB131135 TBX131113:TBX131135 TLT131113:TLT131135 TVP131113:TVP131135 UFL131113:UFL131135 UPH131113:UPH131135 UZD131113:UZD131135 VIZ131113:VIZ131135 VSV131113:VSV131135 WCR131113:WCR131135 WMN131113:WMN131135 WWJ131113:WWJ131135 AB196649:AB196671 JX196649:JX196671 TT196649:TT196671 ADP196649:ADP196671 ANL196649:ANL196671 AXH196649:AXH196671 BHD196649:BHD196671 BQZ196649:BQZ196671 CAV196649:CAV196671 CKR196649:CKR196671 CUN196649:CUN196671 DEJ196649:DEJ196671 DOF196649:DOF196671 DYB196649:DYB196671 EHX196649:EHX196671 ERT196649:ERT196671 FBP196649:FBP196671 FLL196649:FLL196671 FVH196649:FVH196671 GFD196649:GFD196671 GOZ196649:GOZ196671 GYV196649:GYV196671 HIR196649:HIR196671 HSN196649:HSN196671 ICJ196649:ICJ196671 IMF196649:IMF196671 IWB196649:IWB196671 JFX196649:JFX196671 JPT196649:JPT196671 JZP196649:JZP196671 KJL196649:KJL196671 KTH196649:KTH196671 LDD196649:LDD196671 LMZ196649:LMZ196671 LWV196649:LWV196671 MGR196649:MGR196671 MQN196649:MQN196671 NAJ196649:NAJ196671 NKF196649:NKF196671 NUB196649:NUB196671 ODX196649:ODX196671 ONT196649:ONT196671 OXP196649:OXP196671 PHL196649:PHL196671 PRH196649:PRH196671 QBD196649:QBD196671 QKZ196649:QKZ196671 QUV196649:QUV196671 RER196649:RER196671 RON196649:RON196671 RYJ196649:RYJ196671 SIF196649:SIF196671 SSB196649:SSB196671 TBX196649:TBX196671 TLT196649:TLT196671 TVP196649:TVP196671 UFL196649:UFL196671 UPH196649:UPH196671 UZD196649:UZD196671 VIZ196649:VIZ196671 VSV196649:VSV196671 WCR196649:WCR196671 WMN196649:WMN196671 WWJ196649:WWJ196671 AB262185:AB262207 JX262185:JX262207 TT262185:TT262207 ADP262185:ADP262207 ANL262185:ANL262207 AXH262185:AXH262207 BHD262185:BHD262207 BQZ262185:BQZ262207 CAV262185:CAV262207 CKR262185:CKR262207 CUN262185:CUN262207 DEJ262185:DEJ262207 DOF262185:DOF262207 DYB262185:DYB262207 EHX262185:EHX262207 ERT262185:ERT262207 FBP262185:FBP262207 FLL262185:FLL262207 FVH262185:FVH262207 GFD262185:GFD262207 GOZ262185:GOZ262207 GYV262185:GYV262207 HIR262185:HIR262207 HSN262185:HSN262207 ICJ262185:ICJ262207 IMF262185:IMF262207 IWB262185:IWB262207 JFX262185:JFX262207 JPT262185:JPT262207 JZP262185:JZP262207 KJL262185:KJL262207 KTH262185:KTH262207 LDD262185:LDD262207 LMZ262185:LMZ262207 LWV262185:LWV262207 MGR262185:MGR262207 MQN262185:MQN262207 NAJ262185:NAJ262207 NKF262185:NKF262207 NUB262185:NUB262207 ODX262185:ODX262207 ONT262185:ONT262207 OXP262185:OXP262207 PHL262185:PHL262207 PRH262185:PRH262207 QBD262185:QBD262207 QKZ262185:QKZ262207 QUV262185:QUV262207 RER262185:RER262207 RON262185:RON262207 RYJ262185:RYJ262207 SIF262185:SIF262207 SSB262185:SSB262207 TBX262185:TBX262207 TLT262185:TLT262207 TVP262185:TVP262207 UFL262185:UFL262207 UPH262185:UPH262207 UZD262185:UZD262207 VIZ262185:VIZ262207 VSV262185:VSV262207 WCR262185:WCR262207 WMN262185:WMN262207 WWJ262185:WWJ262207 AB327721:AB327743 JX327721:JX327743 TT327721:TT327743 ADP327721:ADP327743 ANL327721:ANL327743 AXH327721:AXH327743 BHD327721:BHD327743 BQZ327721:BQZ327743 CAV327721:CAV327743 CKR327721:CKR327743 CUN327721:CUN327743 DEJ327721:DEJ327743 DOF327721:DOF327743 DYB327721:DYB327743 EHX327721:EHX327743 ERT327721:ERT327743 FBP327721:FBP327743 FLL327721:FLL327743 FVH327721:FVH327743 GFD327721:GFD327743 GOZ327721:GOZ327743 GYV327721:GYV327743 HIR327721:HIR327743 HSN327721:HSN327743 ICJ327721:ICJ327743 IMF327721:IMF327743 IWB327721:IWB327743 JFX327721:JFX327743 JPT327721:JPT327743 JZP327721:JZP327743 KJL327721:KJL327743 KTH327721:KTH327743 LDD327721:LDD327743 LMZ327721:LMZ327743 LWV327721:LWV327743 MGR327721:MGR327743 MQN327721:MQN327743 NAJ327721:NAJ327743 NKF327721:NKF327743 NUB327721:NUB327743 ODX327721:ODX327743 ONT327721:ONT327743 OXP327721:OXP327743 PHL327721:PHL327743 PRH327721:PRH327743 QBD327721:QBD327743 QKZ327721:QKZ327743 QUV327721:QUV327743 RER327721:RER327743 RON327721:RON327743 RYJ327721:RYJ327743 SIF327721:SIF327743 SSB327721:SSB327743 TBX327721:TBX327743 TLT327721:TLT327743 TVP327721:TVP327743 UFL327721:UFL327743 UPH327721:UPH327743 UZD327721:UZD327743 VIZ327721:VIZ327743 VSV327721:VSV327743 WCR327721:WCR327743 WMN327721:WMN327743 WWJ327721:WWJ327743 AB393257:AB393279 JX393257:JX393279 TT393257:TT393279 ADP393257:ADP393279 ANL393257:ANL393279 AXH393257:AXH393279 BHD393257:BHD393279 BQZ393257:BQZ393279 CAV393257:CAV393279 CKR393257:CKR393279 CUN393257:CUN393279 DEJ393257:DEJ393279 DOF393257:DOF393279 DYB393257:DYB393279 EHX393257:EHX393279 ERT393257:ERT393279 FBP393257:FBP393279 FLL393257:FLL393279 FVH393257:FVH393279 GFD393257:GFD393279 GOZ393257:GOZ393279 GYV393257:GYV393279 HIR393257:HIR393279 HSN393257:HSN393279 ICJ393257:ICJ393279 IMF393257:IMF393279 IWB393257:IWB393279 JFX393257:JFX393279 JPT393257:JPT393279 JZP393257:JZP393279 KJL393257:KJL393279 KTH393257:KTH393279 LDD393257:LDD393279 LMZ393257:LMZ393279 LWV393257:LWV393279 MGR393257:MGR393279 MQN393257:MQN393279 NAJ393257:NAJ393279 NKF393257:NKF393279 NUB393257:NUB393279 ODX393257:ODX393279 ONT393257:ONT393279 OXP393257:OXP393279 PHL393257:PHL393279 PRH393257:PRH393279 QBD393257:QBD393279 QKZ393257:QKZ393279 QUV393257:QUV393279 RER393257:RER393279 RON393257:RON393279 RYJ393257:RYJ393279 SIF393257:SIF393279 SSB393257:SSB393279 TBX393257:TBX393279 TLT393257:TLT393279 TVP393257:TVP393279 UFL393257:UFL393279 UPH393257:UPH393279 UZD393257:UZD393279 VIZ393257:VIZ393279 VSV393257:VSV393279 WCR393257:WCR393279 WMN393257:WMN393279 WWJ393257:WWJ393279 AB458793:AB458815 JX458793:JX458815 TT458793:TT458815 ADP458793:ADP458815 ANL458793:ANL458815 AXH458793:AXH458815 BHD458793:BHD458815 BQZ458793:BQZ458815 CAV458793:CAV458815 CKR458793:CKR458815 CUN458793:CUN458815 DEJ458793:DEJ458815 DOF458793:DOF458815 DYB458793:DYB458815 EHX458793:EHX458815 ERT458793:ERT458815 FBP458793:FBP458815 FLL458793:FLL458815 FVH458793:FVH458815 GFD458793:GFD458815 GOZ458793:GOZ458815 GYV458793:GYV458815 HIR458793:HIR458815 HSN458793:HSN458815 ICJ458793:ICJ458815 IMF458793:IMF458815 IWB458793:IWB458815 JFX458793:JFX458815 JPT458793:JPT458815 JZP458793:JZP458815 KJL458793:KJL458815 KTH458793:KTH458815 LDD458793:LDD458815 LMZ458793:LMZ458815 LWV458793:LWV458815 MGR458793:MGR458815 MQN458793:MQN458815 NAJ458793:NAJ458815 NKF458793:NKF458815 NUB458793:NUB458815 ODX458793:ODX458815 ONT458793:ONT458815 OXP458793:OXP458815 PHL458793:PHL458815 PRH458793:PRH458815 QBD458793:QBD458815 QKZ458793:QKZ458815 QUV458793:QUV458815 RER458793:RER458815 RON458793:RON458815 RYJ458793:RYJ458815 SIF458793:SIF458815 SSB458793:SSB458815 TBX458793:TBX458815 TLT458793:TLT458815 TVP458793:TVP458815 UFL458793:UFL458815 UPH458793:UPH458815 UZD458793:UZD458815 VIZ458793:VIZ458815 VSV458793:VSV458815 WCR458793:WCR458815 WMN458793:WMN458815 WWJ458793:WWJ458815 AB524329:AB524351 JX524329:JX524351 TT524329:TT524351 ADP524329:ADP524351 ANL524329:ANL524351 AXH524329:AXH524351 BHD524329:BHD524351 BQZ524329:BQZ524351 CAV524329:CAV524351 CKR524329:CKR524351 CUN524329:CUN524351 DEJ524329:DEJ524351 DOF524329:DOF524351 DYB524329:DYB524351 EHX524329:EHX524351 ERT524329:ERT524351 FBP524329:FBP524351 FLL524329:FLL524351 FVH524329:FVH524351 GFD524329:GFD524351 GOZ524329:GOZ524351 GYV524329:GYV524351 HIR524329:HIR524351 HSN524329:HSN524351 ICJ524329:ICJ524351 IMF524329:IMF524351 IWB524329:IWB524351 JFX524329:JFX524351 JPT524329:JPT524351 JZP524329:JZP524351 KJL524329:KJL524351 KTH524329:KTH524351 LDD524329:LDD524351 LMZ524329:LMZ524351 LWV524329:LWV524351 MGR524329:MGR524351 MQN524329:MQN524351 NAJ524329:NAJ524351 NKF524329:NKF524351 NUB524329:NUB524351 ODX524329:ODX524351 ONT524329:ONT524351 OXP524329:OXP524351 PHL524329:PHL524351 PRH524329:PRH524351 QBD524329:QBD524351 QKZ524329:QKZ524351 QUV524329:QUV524351 RER524329:RER524351 RON524329:RON524351 RYJ524329:RYJ524351 SIF524329:SIF524351 SSB524329:SSB524351 TBX524329:TBX524351 TLT524329:TLT524351 TVP524329:TVP524351 UFL524329:UFL524351 UPH524329:UPH524351 UZD524329:UZD524351 VIZ524329:VIZ524351 VSV524329:VSV524351 WCR524329:WCR524351 WMN524329:WMN524351 WWJ524329:WWJ524351 AB589865:AB589887 JX589865:JX589887 TT589865:TT589887 ADP589865:ADP589887 ANL589865:ANL589887 AXH589865:AXH589887 BHD589865:BHD589887 BQZ589865:BQZ589887 CAV589865:CAV589887 CKR589865:CKR589887 CUN589865:CUN589887 DEJ589865:DEJ589887 DOF589865:DOF589887 DYB589865:DYB589887 EHX589865:EHX589887 ERT589865:ERT589887 FBP589865:FBP589887 FLL589865:FLL589887 FVH589865:FVH589887 GFD589865:GFD589887 GOZ589865:GOZ589887 GYV589865:GYV589887 HIR589865:HIR589887 HSN589865:HSN589887 ICJ589865:ICJ589887 IMF589865:IMF589887 IWB589865:IWB589887 JFX589865:JFX589887 JPT589865:JPT589887 JZP589865:JZP589887 KJL589865:KJL589887 KTH589865:KTH589887 LDD589865:LDD589887 LMZ589865:LMZ589887 LWV589865:LWV589887 MGR589865:MGR589887 MQN589865:MQN589887 NAJ589865:NAJ589887 NKF589865:NKF589887 NUB589865:NUB589887 ODX589865:ODX589887 ONT589865:ONT589887 OXP589865:OXP589887 PHL589865:PHL589887 PRH589865:PRH589887 QBD589865:QBD589887 QKZ589865:QKZ589887 QUV589865:QUV589887 RER589865:RER589887 RON589865:RON589887 RYJ589865:RYJ589887 SIF589865:SIF589887 SSB589865:SSB589887 TBX589865:TBX589887 TLT589865:TLT589887 TVP589865:TVP589887 UFL589865:UFL589887 UPH589865:UPH589887 UZD589865:UZD589887 VIZ589865:VIZ589887 VSV589865:VSV589887 WCR589865:WCR589887 WMN589865:WMN589887 WWJ589865:WWJ589887 AB655401:AB655423 JX655401:JX655423 TT655401:TT655423 ADP655401:ADP655423 ANL655401:ANL655423 AXH655401:AXH655423 BHD655401:BHD655423 BQZ655401:BQZ655423 CAV655401:CAV655423 CKR655401:CKR655423 CUN655401:CUN655423 DEJ655401:DEJ655423 DOF655401:DOF655423 DYB655401:DYB655423 EHX655401:EHX655423 ERT655401:ERT655423 FBP655401:FBP655423 FLL655401:FLL655423 FVH655401:FVH655423 GFD655401:GFD655423 GOZ655401:GOZ655423 GYV655401:GYV655423 HIR655401:HIR655423 HSN655401:HSN655423 ICJ655401:ICJ655423 IMF655401:IMF655423 IWB655401:IWB655423 JFX655401:JFX655423 JPT655401:JPT655423 JZP655401:JZP655423 KJL655401:KJL655423 KTH655401:KTH655423 LDD655401:LDD655423 LMZ655401:LMZ655423 LWV655401:LWV655423 MGR655401:MGR655423 MQN655401:MQN655423 NAJ655401:NAJ655423 NKF655401:NKF655423 NUB655401:NUB655423 ODX655401:ODX655423 ONT655401:ONT655423 OXP655401:OXP655423 PHL655401:PHL655423 PRH655401:PRH655423 QBD655401:QBD655423 QKZ655401:QKZ655423 QUV655401:QUV655423 RER655401:RER655423 RON655401:RON655423 RYJ655401:RYJ655423 SIF655401:SIF655423 SSB655401:SSB655423 TBX655401:TBX655423 TLT655401:TLT655423 TVP655401:TVP655423 UFL655401:UFL655423 UPH655401:UPH655423 UZD655401:UZD655423 VIZ655401:VIZ655423 VSV655401:VSV655423 WCR655401:WCR655423 WMN655401:WMN655423 WWJ655401:WWJ655423 AB720937:AB720959 JX720937:JX720959 TT720937:TT720959 ADP720937:ADP720959 ANL720937:ANL720959 AXH720937:AXH720959 BHD720937:BHD720959 BQZ720937:BQZ720959 CAV720937:CAV720959 CKR720937:CKR720959 CUN720937:CUN720959 DEJ720937:DEJ720959 DOF720937:DOF720959 DYB720937:DYB720959 EHX720937:EHX720959 ERT720937:ERT720959 FBP720937:FBP720959 FLL720937:FLL720959 FVH720937:FVH720959 GFD720937:GFD720959 GOZ720937:GOZ720959 GYV720937:GYV720959 HIR720937:HIR720959 HSN720937:HSN720959 ICJ720937:ICJ720959 IMF720937:IMF720959 IWB720937:IWB720959 JFX720937:JFX720959 JPT720937:JPT720959 JZP720937:JZP720959 KJL720937:KJL720959 KTH720937:KTH720959 LDD720937:LDD720959 LMZ720937:LMZ720959 LWV720937:LWV720959 MGR720937:MGR720959 MQN720937:MQN720959 NAJ720937:NAJ720959 NKF720937:NKF720959 NUB720937:NUB720959 ODX720937:ODX720959 ONT720937:ONT720959 OXP720937:OXP720959 PHL720937:PHL720959 PRH720937:PRH720959 QBD720937:QBD720959 QKZ720937:QKZ720959 QUV720937:QUV720959 RER720937:RER720959 RON720937:RON720959 RYJ720937:RYJ720959 SIF720937:SIF720959 SSB720937:SSB720959 TBX720937:TBX720959 TLT720937:TLT720959 TVP720937:TVP720959 UFL720937:UFL720959 UPH720937:UPH720959 UZD720937:UZD720959 VIZ720937:VIZ720959 VSV720937:VSV720959 WCR720937:WCR720959 WMN720937:WMN720959 WWJ720937:WWJ720959 AB786473:AB786495 JX786473:JX786495 TT786473:TT786495 ADP786473:ADP786495 ANL786473:ANL786495 AXH786473:AXH786495 BHD786473:BHD786495 BQZ786473:BQZ786495 CAV786473:CAV786495 CKR786473:CKR786495 CUN786473:CUN786495 DEJ786473:DEJ786495 DOF786473:DOF786495 DYB786473:DYB786495 EHX786473:EHX786495 ERT786473:ERT786495 FBP786473:FBP786495 FLL786473:FLL786495 FVH786473:FVH786495 GFD786473:GFD786495 GOZ786473:GOZ786495 GYV786473:GYV786495 HIR786473:HIR786495 HSN786473:HSN786495 ICJ786473:ICJ786495 IMF786473:IMF786495 IWB786473:IWB786495 JFX786473:JFX786495 JPT786473:JPT786495 JZP786473:JZP786495 KJL786473:KJL786495 KTH786473:KTH786495 LDD786473:LDD786495 LMZ786473:LMZ786495 LWV786473:LWV786495 MGR786473:MGR786495 MQN786473:MQN786495 NAJ786473:NAJ786495 NKF786473:NKF786495 NUB786473:NUB786495 ODX786473:ODX786495 ONT786473:ONT786495 OXP786473:OXP786495 PHL786473:PHL786495 PRH786473:PRH786495 QBD786473:QBD786495 QKZ786473:QKZ786495 QUV786473:QUV786495 RER786473:RER786495 RON786473:RON786495 RYJ786473:RYJ786495 SIF786473:SIF786495 SSB786473:SSB786495 TBX786473:TBX786495 TLT786473:TLT786495 TVP786473:TVP786495 UFL786473:UFL786495 UPH786473:UPH786495 UZD786473:UZD786495 VIZ786473:VIZ786495 VSV786473:VSV786495 WCR786473:WCR786495 WMN786473:WMN786495 WWJ786473:WWJ786495 AB852009:AB852031 JX852009:JX852031 TT852009:TT852031 ADP852009:ADP852031 ANL852009:ANL852031 AXH852009:AXH852031 BHD852009:BHD852031 BQZ852009:BQZ852031 CAV852009:CAV852031 CKR852009:CKR852031 CUN852009:CUN852031 DEJ852009:DEJ852031 DOF852009:DOF852031 DYB852009:DYB852031 EHX852009:EHX852031 ERT852009:ERT852031 FBP852009:FBP852031 FLL852009:FLL852031 FVH852009:FVH852031 GFD852009:GFD852031 GOZ852009:GOZ852031 GYV852009:GYV852031 HIR852009:HIR852031 HSN852009:HSN852031 ICJ852009:ICJ852031 IMF852009:IMF852031 IWB852009:IWB852031 JFX852009:JFX852031 JPT852009:JPT852031 JZP852009:JZP852031 KJL852009:KJL852031 KTH852009:KTH852031 LDD852009:LDD852031 LMZ852009:LMZ852031 LWV852009:LWV852031 MGR852009:MGR852031 MQN852009:MQN852031 NAJ852009:NAJ852031 NKF852009:NKF852031 NUB852009:NUB852031 ODX852009:ODX852031 ONT852009:ONT852031 OXP852009:OXP852031 PHL852009:PHL852031 PRH852009:PRH852031 QBD852009:QBD852031 QKZ852009:QKZ852031 QUV852009:QUV852031 RER852009:RER852031 RON852009:RON852031 RYJ852009:RYJ852031 SIF852009:SIF852031 SSB852009:SSB852031 TBX852009:TBX852031 TLT852009:TLT852031 TVP852009:TVP852031 UFL852009:UFL852031 UPH852009:UPH852031 UZD852009:UZD852031 VIZ852009:VIZ852031 VSV852009:VSV852031 WCR852009:WCR852031 WMN852009:WMN852031 WWJ852009:WWJ852031 AB917545:AB917567 JX917545:JX917567 TT917545:TT917567 ADP917545:ADP917567 ANL917545:ANL917567 AXH917545:AXH917567 BHD917545:BHD917567 BQZ917545:BQZ917567 CAV917545:CAV917567 CKR917545:CKR917567 CUN917545:CUN917567 DEJ917545:DEJ917567 DOF917545:DOF917567 DYB917545:DYB917567 EHX917545:EHX917567 ERT917545:ERT917567 FBP917545:FBP917567 FLL917545:FLL917567 FVH917545:FVH917567 GFD917545:GFD917567 GOZ917545:GOZ917567 GYV917545:GYV917567 HIR917545:HIR917567 HSN917545:HSN917567 ICJ917545:ICJ917567 IMF917545:IMF917567 IWB917545:IWB917567 JFX917545:JFX917567 JPT917545:JPT917567 JZP917545:JZP917567 KJL917545:KJL917567 KTH917545:KTH917567 LDD917545:LDD917567 LMZ917545:LMZ917567 LWV917545:LWV917567 MGR917545:MGR917567 MQN917545:MQN917567 NAJ917545:NAJ917567 NKF917545:NKF917567 NUB917545:NUB917567 ODX917545:ODX917567 ONT917545:ONT917567 OXP917545:OXP917567 PHL917545:PHL917567 PRH917545:PRH917567 QBD917545:QBD917567 QKZ917545:QKZ917567 QUV917545:QUV917567 RER917545:RER917567 RON917545:RON917567 RYJ917545:RYJ917567 SIF917545:SIF917567 SSB917545:SSB917567 TBX917545:TBX917567 TLT917545:TLT917567 TVP917545:TVP917567 UFL917545:UFL917567 UPH917545:UPH917567 UZD917545:UZD917567 VIZ917545:VIZ917567 VSV917545:VSV917567 WCR917545:WCR917567 WMN917545:WMN917567 WWJ917545:WWJ917567 AB983081:AB983103 JX983081:JX983103 TT983081:TT983103 ADP983081:ADP983103 ANL983081:ANL983103 AXH983081:AXH983103 BHD983081:BHD983103 BQZ983081:BQZ983103 CAV983081:CAV983103 CKR983081:CKR983103 CUN983081:CUN983103 DEJ983081:DEJ983103 DOF983081:DOF983103 DYB983081:DYB983103 EHX983081:EHX983103 ERT983081:ERT983103 FBP983081:FBP983103 FLL983081:FLL983103 FVH983081:FVH983103 GFD983081:GFD983103 GOZ983081:GOZ983103 GYV983081:GYV983103 HIR983081:HIR983103 HSN983081:HSN983103 ICJ983081:ICJ983103 IMF983081:IMF983103 IWB983081:IWB983103 JFX983081:JFX983103 JPT983081:JPT983103 JZP983081:JZP983103 KJL983081:KJL983103 KTH983081:KTH983103 LDD983081:LDD983103 LMZ983081:LMZ983103 LWV983081:LWV983103 MGR983081:MGR983103 MQN983081:MQN983103 NAJ983081:NAJ983103 NKF983081:NKF983103 NUB983081:NUB983103 ODX983081:ODX983103 ONT983081:ONT983103 OXP983081:OXP983103 PHL983081:PHL983103 PRH983081:PRH983103 QBD983081:QBD983103 QKZ983081:QKZ983103 QUV983081:QUV983103 RER983081:RER983103 RON983081:RON983103 RYJ983081:RYJ983103 SIF983081:SIF983103 SSB983081:SSB983103 TBX983081:TBX983103 TLT983081:TLT983103 TVP983081:TVP983103 UFL983081:UFL983103 UPH983081:UPH983103 UZD983081:UZD983103 VIZ983081:VIZ983103 VSV983081:VSV983103 WCR983081:WCR983103 WMN983081:WMN983103 WWJ983081:WWJ983103 Y41:Y63 JU41:JU63 TQ41:TQ63 ADM41:ADM63 ANI41:ANI63 AXE41:AXE63 BHA41:BHA63 BQW41:BQW63 CAS41:CAS63 CKO41:CKO63 CUK41:CUK63 DEG41:DEG63 DOC41:DOC63 DXY41:DXY63 EHU41:EHU63 ERQ41:ERQ63 FBM41:FBM63 FLI41:FLI63 FVE41:FVE63 GFA41:GFA63 GOW41:GOW63 GYS41:GYS63 HIO41:HIO63 HSK41:HSK63 ICG41:ICG63 IMC41:IMC63 IVY41:IVY63 JFU41:JFU63 JPQ41:JPQ63 JZM41:JZM63 KJI41:KJI63 KTE41:KTE63 LDA41:LDA63 LMW41:LMW63 LWS41:LWS63 MGO41:MGO63 MQK41:MQK63 NAG41:NAG63 NKC41:NKC63 NTY41:NTY63 ODU41:ODU63 ONQ41:ONQ63 OXM41:OXM63 PHI41:PHI63 PRE41:PRE63 QBA41:QBA63 QKW41:QKW63 QUS41:QUS63 REO41:REO63 ROK41:ROK63 RYG41:RYG63 SIC41:SIC63 SRY41:SRY63 TBU41:TBU63 TLQ41:TLQ63 TVM41:TVM63 UFI41:UFI63 UPE41:UPE63 UZA41:UZA63 VIW41:VIW63 VSS41:VSS63 WCO41:WCO63 WMK41:WMK63 WWG41:WWG63 Y65577:Y65599 JU65577:JU65599 TQ65577:TQ65599 ADM65577:ADM65599 ANI65577:ANI65599 AXE65577:AXE65599 BHA65577:BHA65599 BQW65577:BQW65599 CAS65577:CAS65599 CKO65577:CKO65599 CUK65577:CUK65599 DEG65577:DEG65599 DOC65577:DOC65599 DXY65577:DXY65599 EHU65577:EHU65599 ERQ65577:ERQ65599 FBM65577:FBM65599 FLI65577:FLI65599 FVE65577:FVE65599 GFA65577:GFA65599 GOW65577:GOW65599 GYS65577:GYS65599 HIO65577:HIO65599 HSK65577:HSK65599 ICG65577:ICG65599 IMC65577:IMC65599 IVY65577:IVY65599 JFU65577:JFU65599 JPQ65577:JPQ65599 JZM65577:JZM65599 KJI65577:KJI65599 KTE65577:KTE65599 LDA65577:LDA65599 LMW65577:LMW65599 LWS65577:LWS65599 MGO65577:MGO65599 MQK65577:MQK65599 NAG65577:NAG65599 NKC65577:NKC65599 NTY65577:NTY65599 ODU65577:ODU65599 ONQ65577:ONQ65599 OXM65577:OXM65599 PHI65577:PHI65599 PRE65577:PRE65599 QBA65577:QBA65599 QKW65577:QKW65599 QUS65577:QUS65599 REO65577:REO65599 ROK65577:ROK65599 RYG65577:RYG65599 SIC65577:SIC65599 SRY65577:SRY65599 TBU65577:TBU65599 TLQ65577:TLQ65599 TVM65577:TVM65599 UFI65577:UFI65599 UPE65577:UPE65599 UZA65577:UZA65599 VIW65577:VIW65599 VSS65577:VSS65599 WCO65577:WCO65599 WMK65577:WMK65599 WWG65577:WWG65599 Y131113:Y131135 JU131113:JU131135 TQ131113:TQ131135 ADM131113:ADM131135 ANI131113:ANI131135 AXE131113:AXE131135 BHA131113:BHA131135 BQW131113:BQW131135 CAS131113:CAS131135 CKO131113:CKO131135 CUK131113:CUK131135 DEG131113:DEG131135 DOC131113:DOC131135 DXY131113:DXY131135 EHU131113:EHU131135 ERQ131113:ERQ131135 FBM131113:FBM131135 FLI131113:FLI131135 FVE131113:FVE131135 GFA131113:GFA131135 GOW131113:GOW131135 GYS131113:GYS131135 HIO131113:HIO131135 HSK131113:HSK131135 ICG131113:ICG131135 IMC131113:IMC131135 IVY131113:IVY131135 JFU131113:JFU131135 JPQ131113:JPQ131135 JZM131113:JZM131135 KJI131113:KJI131135 KTE131113:KTE131135 LDA131113:LDA131135 LMW131113:LMW131135 LWS131113:LWS131135 MGO131113:MGO131135 MQK131113:MQK131135 NAG131113:NAG131135 NKC131113:NKC131135 NTY131113:NTY131135 ODU131113:ODU131135 ONQ131113:ONQ131135 OXM131113:OXM131135 PHI131113:PHI131135 PRE131113:PRE131135 QBA131113:QBA131135 QKW131113:QKW131135 QUS131113:QUS131135 REO131113:REO131135 ROK131113:ROK131135 RYG131113:RYG131135 SIC131113:SIC131135 SRY131113:SRY131135 TBU131113:TBU131135 TLQ131113:TLQ131135 TVM131113:TVM131135 UFI131113:UFI131135 UPE131113:UPE131135 UZA131113:UZA131135 VIW131113:VIW131135 VSS131113:VSS131135 WCO131113:WCO131135 WMK131113:WMK131135 WWG131113:WWG131135 Y196649:Y196671 JU196649:JU196671 TQ196649:TQ196671 ADM196649:ADM196671 ANI196649:ANI196671 AXE196649:AXE196671 BHA196649:BHA196671 BQW196649:BQW196671 CAS196649:CAS196671 CKO196649:CKO196671 CUK196649:CUK196671 DEG196649:DEG196671 DOC196649:DOC196671 DXY196649:DXY196671 EHU196649:EHU196671 ERQ196649:ERQ196671 FBM196649:FBM196671 FLI196649:FLI196671 FVE196649:FVE196671 GFA196649:GFA196671 GOW196649:GOW196671 GYS196649:GYS196671 HIO196649:HIO196671 HSK196649:HSK196671 ICG196649:ICG196671 IMC196649:IMC196671 IVY196649:IVY196671 JFU196649:JFU196671 JPQ196649:JPQ196671 JZM196649:JZM196671 KJI196649:KJI196671 KTE196649:KTE196671 LDA196649:LDA196671 LMW196649:LMW196671 LWS196649:LWS196671 MGO196649:MGO196671 MQK196649:MQK196671 NAG196649:NAG196671 NKC196649:NKC196671 NTY196649:NTY196671 ODU196649:ODU196671 ONQ196649:ONQ196671 OXM196649:OXM196671 PHI196649:PHI196671 PRE196649:PRE196671 QBA196649:QBA196671 QKW196649:QKW196671 QUS196649:QUS196671 REO196649:REO196671 ROK196649:ROK196671 RYG196649:RYG196671 SIC196649:SIC196671 SRY196649:SRY196671 TBU196649:TBU196671 TLQ196649:TLQ196671 TVM196649:TVM196671 UFI196649:UFI196671 UPE196649:UPE196671 UZA196649:UZA196671 VIW196649:VIW196671 VSS196649:VSS196671 WCO196649:WCO196671 WMK196649:WMK196671 WWG196649:WWG196671 Y262185:Y262207 JU262185:JU262207 TQ262185:TQ262207 ADM262185:ADM262207 ANI262185:ANI262207 AXE262185:AXE262207 BHA262185:BHA262207 BQW262185:BQW262207 CAS262185:CAS262207 CKO262185:CKO262207 CUK262185:CUK262207 DEG262185:DEG262207 DOC262185:DOC262207 DXY262185:DXY262207 EHU262185:EHU262207 ERQ262185:ERQ262207 FBM262185:FBM262207 FLI262185:FLI262207 FVE262185:FVE262207 GFA262185:GFA262207 GOW262185:GOW262207 GYS262185:GYS262207 HIO262185:HIO262207 HSK262185:HSK262207 ICG262185:ICG262207 IMC262185:IMC262207 IVY262185:IVY262207 JFU262185:JFU262207 JPQ262185:JPQ262207 JZM262185:JZM262207 KJI262185:KJI262207 KTE262185:KTE262207 LDA262185:LDA262207 LMW262185:LMW262207 LWS262185:LWS262207 MGO262185:MGO262207 MQK262185:MQK262207 NAG262185:NAG262207 NKC262185:NKC262207 NTY262185:NTY262207 ODU262185:ODU262207 ONQ262185:ONQ262207 OXM262185:OXM262207 PHI262185:PHI262207 PRE262185:PRE262207 QBA262185:QBA262207 QKW262185:QKW262207 QUS262185:QUS262207 REO262185:REO262207 ROK262185:ROK262207 RYG262185:RYG262207 SIC262185:SIC262207 SRY262185:SRY262207 TBU262185:TBU262207 TLQ262185:TLQ262207 TVM262185:TVM262207 UFI262185:UFI262207 UPE262185:UPE262207 UZA262185:UZA262207 VIW262185:VIW262207 VSS262185:VSS262207 WCO262185:WCO262207 WMK262185:WMK262207 WWG262185:WWG262207 Y327721:Y327743 JU327721:JU327743 TQ327721:TQ327743 ADM327721:ADM327743 ANI327721:ANI327743 AXE327721:AXE327743 BHA327721:BHA327743 BQW327721:BQW327743 CAS327721:CAS327743 CKO327721:CKO327743 CUK327721:CUK327743 DEG327721:DEG327743 DOC327721:DOC327743 DXY327721:DXY327743 EHU327721:EHU327743 ERQ327721:ERQ327743 FBM327721:FBM327743 FLI327721:FLI327743 FVE327721:FVE327743 GFA327721:GFA327743 GOW327721:GOW327743 GYS327721:GYS327743 HIO327721:HIO327743 HSK327721:HSK327743 ICG327721:ICG327743 IMC327721:IMC327743 IVY327721:IVY327743 JFU327721:JFU327743 JPQ327721:JPQ327743 JZM327721:JZM327743 KJI327721:KJI327743 KTE327721:KTE327743 LDA327721:LDA327743 LMW327721:LMW327743 LWS327721:LWS327743 MGO327721:MGO327743 MQK327721:MQK327743 NAG327721:NAG327743 NKC327721:NKC327743 NTY327721:NTY327743 ODU327721:ODU327743 ONQ327721:ONQ327743 OXM327721:OXM327743 PHI327721:PHI327743 PRE327721:PRE327743 QBA327721:QBA327743 QKW327721:QKW327743 QUS327721:QUS327743 REO327721:REO327743 ROK327721:ROK327743 RYG327721:RYG327743 SIC327721:SIC327743 SRY327721:SRY327743 TBU327721:TBU327743 TLQ327721:TLQ327743 TVM327721:TVM327743 UFI327721:UFI327743 UPE327721:UPE327743 UZA327721:UZA327743 VIW327721:VIW327743 VSS327721:VSS327743 WCO327721:WCO327743 WMK327721:WMK327743 WWG327721:WWG327743 Y393257:Y393279 JU393257:JU393279 TQ393257:TQ393279 ADM393257:ADM393279 ANI393257:ANI393279 AXE393257:AXE393279 BHA393257:BHA393279 BQW393257:BQW393279 CAS393257:CAS393279 CKO393257:CKO393279 CUK393257:CUK393279 DEG393257:DEG393279 DOC393257:DOC393279 DXY393257:DXY393279 EHU393257:EHU393279 ERQ393257:ERQ393279 FBM393257:FBM393279 FLI393257:FLI393279 FVE393257:FVE393279 GFA393257:GFA393279 GOW393257:GOW393279 GYS393257:GYS393279 HIO393257:HIO393279 HSK393257:HSK393279 ICG393257:ICG393279 IMC393257:IMC393279 IVY393257:IVY393279 JFU393257:JFU393279 JPQ393257:JPQ393279 JZM393257:JZM393279 KJI393257:KJI393279 KTE393257:KTE393279 LDA393257:LDA393279 LMW393257:LMW393279 LWS393257:LWS393279 MGO393257:MGO393279 MQK393257:MQK393279 NAG393257:NAG393279 NKC393257:NKC393279 NTY393257:NTY393279 ODU393257:ODU393279 ONQ393257:ONQ393279 OXM393257:OXM393279 PHI393257:PHI393279 PRE393257:PRE393279 QBA393257:QBA393279 QKW393257:QKW393279 QUS393257:QUS393279 REO393257:REO393279 ROK393257:ROK393279 RYG393257:RYG393279 SIC393257:SIC393279 SRY393257:SRY393279 TBU393257:TBU393279 TLQ393257:TLQ393279 TVM393257:TVM393279 UFI393257:UFI393279 UPE393257:UPE393279 UZA393257:UZA393279 VIW393257:VIW393279 VSS393257:VSS393279 WCO393257:WCO393279 WMK393257:WMK393279 WWG393257:WWG393279 Y458793:Y458815 JU458793:JU458815 TQ458793:TQ458815 ADM458793:ADM458815 ANI458793:ANI458815 AXE458793:AXE458815 BHA458793:BHA458815 BQW458793:BQW458815 CAS458793:CAS458815 CKO458793:CKO458815 CUK458793:CUK458815 DEG458793:DEG458815 DOC458793:DOC458815 DXY458793:DXY458815 EHU458793:EHU458815 ERQ458793:ERQ458815 FBM458793:FBM458815 FLI458793:FLI458815 FVE458793:FVE458815 GFA458793:GFA458815 GOW458793:GOW458815 GYS458793:GYS458815 HIO458793:HIO458815 HSK458793:HSK458815 ICG458793:ICG458815 IMC458793:IMC458815 IVY458793:IVY458815 JFU458793:JFU458815 JPQ458793:JPQ458815 JZM458793:JZM458815 KJI458793:KJI458815 KTE458793:KTE458815 LDA458793:LDA458815 LMW458793:LMW458815 LWS458793:LWS458815 MGO458793:MGO458815 MQK458793:MQK458815 NAG458793:NAG458815 NKC458793:NKC458815 NTY458793:NTY458815 ODU458793:ODU458815 ONQ458793:ONQ458815 OXM458793:OXM458815 PHI458793:PHI458815 PRE458793:PRE458815 QBA458793:QBA458815 QKW458793:QKW458815 QUS458793:QUS458815 REO458793:REO458815 ROK458793:ROK458815 RYG458793:RYG458815 SIC458793:SIC458815 SRY458793:SRY458815 TBU458793:TBU458815 TLQ458793:TLQ458815 TVM458793:TVM458815 UFI458793:UFI458815 UPE458793:UPE458815 UZA458793:UZA458815 VIW458793:VIW458815 VSS458793:VSS458815 WCO458793:WCO458815 WMK458793:WMK458815 WWG458793:WWG458815 Y524329:Y524351 JU524329:JU524351 TQ524329:TQ524351 ADM524329:ADM524351 ANI524329:ANI524351 AXE524329:AXE524351 BHA524329:BHA524351 BQW524329:BQW524351 CAS524329:CAS524351 CKO524329:CKO524351 CUK524329:CUK524351 DEG524329:DEG524351 DOC524329:DOC524351 DXY524329:DXY524351 EHU524329:EHU524351 ERQ524329:ERQ524351 FBM524329:FBM524351 FLI524329:FLI524351 FVE524329:FVE524351 GFA524329:GFA524351 GOW524329:GOW524351 GYS524329:GYS524351 HIO524329:HIO524351 HSK524329:HSK524351 ICG524329:ICG524351 IMC524329:IMC524351 IVY524329:IVY524351 JFU524329:JFU524351 JPQ524329:JPQ524351 JZM524329:JZM524351 KJI524329:KJI524351 KTE524329:KTE524351 LDA524329:LDA524351 LMW524329:LMW524351 LWS524329:LWS524351 MGO524329:MGO524351 MQK524329:MQK524351 NAG524329:NAG524351 NKC524329:NKC524351 NTY524329:NTY524351 ODU524329:ODU524351 ONQ524329:ONQ524351 OXM524329:OXM524351 PHI524329:PHI524351 PRE524329:PRE524351 QBA524329:QBA524351 QKW524329:QKW524351 QUS524329:QUS524351 REO524329:REO524351 ROK524329:ROK524351 RYG524329:RYG524351 SIC524329:SIC524351 SRY524329:SRY524351 TBU524329:TBU524351 TLQ524329:TLQ524351 TVM524329:TVM524351 UFI524329:UFI524351 UPE524329:UPE524351 UZA524329:UZA524351 VIW524329:VIW524351 VSS524329:VSS524351 WCO524329:WCO524351 WMK524329:WMK524351 WWG524329:WWG524351 Y589865:Y589887 JU589865:JU589887 TQ589865:TQ589887 ADM589865:ADM589887 ANI589865:ANI589887 AXE589865:AXE589887 BHA589865:BHA589887 BQW589865:BQW589887 CAS589865:CAS589887 CKO589865:CKO589887 CUK589865:CUK589887 DEG589865:DEG589887 DOC589865:DOC589887 DXY589865:DXY589887 EHU589865:EHU589887 ERQ589865:ERQ589887 FBM589865:FBM589887 FLI589865:FLI589887 FVE589865:FVE589887 GFA589865:GFA589887 GOW589865:GOW589887 GYS589865:GYS589887 HIO589865:HIO589887 HSK589865:HSK589887 ICG589865:ICG589887 IMC589865:IMC589887 IVY589865:IVY589887 JFU589865:JFU589887 JPQ589865:JPQ589887 JZM589865:JZM589887 KJI589865:KJI589887 KTE589865:KTE589887 LDA589865:LDA589887 LMW589865:LMW589887 LWS589865:LWS589887 MGO589865:MGO589887 MQK589865:MQK589887 NAG589865:NAG589887 NKC589865:NKC589887 NTY589865:NTY589887 ODU589865:ODU589887 ONQ589865:ONQ589887 OXM589865:OXM589887 PHI589865:PHI589887 PRE589865:PRE589887 QBA589865:QBA589887 QKW589865:QKW589887 QUS589865:QUS589887 REO589865:REO589887 ROK589865:ROK589887 RYG589865:RYG589887 SIC589865:SIC589887 SRY589865:SRY589887 TBU589865:TBU589887 TLQ589865:TLQ589887 TVM589865:TVM589887 UFI589865:UFI589887 UPE589865:UPE589887 UZA589865:UZA589887 VIW589865:VIW589887 VSS589865:VSS589887 WCO589865:WCO589887 WMK589865:WMK589887 WWG589865:WWG589887 Y655401:Y655423 JU655401:JU655423 TQ655401:TQ655423 ADM655401:ADM655423 ANI655401:ANI655423 AXE655401:AXE655423 BHA655401:BHA655423 BQW655401:BQW655423 CAS655401:CAS655423 CKO655401:CKO655423 CUK655401:CUK655423 DEG655401:DEG655423 DOC655401:DOC655423 DXY655401:DXY655423 EHU655401:EHU655423 ERQ655401:ERQ655423 FBM655401:FBM655423 FLI655401:FLI655423 FVE655401:FVE655423 GFA655401:GFA655423 GOW655401:GOW655423 GYS655401:GYS655423 HIO655401:HIO655423 HSK655401:HSK655423 ICG655401:ICG655423 IMC655401:IMC655423 IVY655401:IVY655423 JFU655401:JFU655423 JPQ655401:JPQ655423 JZM655401:JZM655423 KJI655401:KJI655423 KTE655401:KTE655423 LDA655401:LDA655423 LMW655401:LMW655423 LWS655401:LWS655423 MGO655401:MGO655423 MQK655401:MQK655423 NAG655401:NAG655423 NKC655401:NKC655423 NTY655401:NTY655423 ODU655401:ODU655423 ONQ655401:ONQ655423 OXM655401:OXM655423 PHI655401:PHI655423 PRE655401:PRE655423 QBA655401:QBA655423 QKW655401:QKW655423 QUS655401:QUS655423 REO655401:REO655423 ROK655401:ROK655423 RYG655401:RYG655423 SIC655401:SIC655423 SRY655401:SRY655423 TBU655401:TBU655423 TLQ655401:TLQ655423 TVM655401:TVM655423 UFI655401:UFI655423 UPE655401:UPE655423 UZA655401:UZA655423 VIW655401:VIW655423 VSS655401:VSS655423 WCO655401:WCO655423 WMK655401:WMK655423 WWG655401:WWG655423 Y720937:Y720959 JU720937:JU720959 TQ720937:TQ720959 ADM720937:ADM720959 ANI720937:ANI720959 AXE720937:AXE720959 BHA720937:BHA720959 BQW720937:BQW720959 CAS720937:CAS720959 CKO720937:CKO720959 CUK720937:CUK720959 DEG720937:DEG720959 DOC720937:DOC720959 DXY720937:DXY720959 EHU720937:EHU720959 ERQ720937:ERQ720959 FBM720937:FBM720959 FLI720937:FLI720959 FVE720937:FVE720959 GFA720937:GFA720959 GOW720937:GOW720959 GYS720937:GYS720959 HIO720937:HIO720959 HSK720937:HSK720959 ICG720937:ICG720959 IMC720937:IMC720959 IVY720937:IVY720959 JFU720937:JFU720959 JPQ720937:JPQ720959 JZM720937:JZM720959 KJI720937:KJI720959 KTE720937:KTE720959 LDA720937:LDA720959 LMW720937:LMW720959 LWS720937:LWS720959 MGO720937:MGO720959 MQK720937:MQK720959 NAG720937:NAG720959 NKC720937:NKC720959 NTY720937:NTY720959 ODU720937:ODU720959 ONQ720937:ONQ720959 OXM720937:OXM720959 PHI720937:PHI720959 PRE720937:PRE720959 QBA720937:QBA720959 QKW720937:QKW720959 QUS720937:QUS720959 REO720937:REO720959 ROK720937:ROK720959 RYG720937:RYG720959 SIC720937:SIC720959 SRY720937:SRY720959 TBU720937:TBU720959 TLQ720937:TLQ720959 TVM720937:TVM720959 UFI720937:UFI720959 UPE720937:UPE720959 UZA720937:UZA720959 VIW720937:VIW720959 VSS720937:VSS720959 WCO720937:WCO720959 WMK720937:WMK720959 WWG720937:WWG720959 Y786473:Y786495 JU786473:JU786495 TQ786473:TQ786495 ADM786473:ADM786495 ANI786473:ANI786495 AXE786473:AXE786495 BHA786473:BHA786495 BQW786473:BQW786495 CAS786473:CAS786495 CKO786473:CKO786495 CUK786473:CUK786495 DEG786473:DEG786495 DOC786473:DOC786495 DXY786473:DXY786495 EHU786473:EHU786495 ERQ786473:ERQ786495 FBM786473:FBM786495 FLI786473:FLI786495 FVE786473:FVE786495 GFA786473:GFA786495 GOW786473:GOW786495 GYS786473:GYS786495 HIO786473:HIO786495 HSK786473:HSK786495 ICG786473:ICG786495 IMC786473:IMC786495 IVY786473:IVY786495 JFU786473:JFU786495 JPQ786473:JPQ786495 JZM786473:JZM786495 KJI786473:KJI786495 KTE786473:KTE786495 LDA786473:LDA786495 LMW786473:LMW786495 LWS786473:LWS786495 MGO786473:MGO786495 MQK786473:MQK786495 NAG786473:NAG786495 NKC786473:NKC786495 NTY786473:NTY786495 ODU786473:ODU786495 ONQ786473:ONQ786495 OXM786473:OXM786495 PHI786473:PHI786495 PRE786473:PRE786495 QBA786473:QBA786495 QKW786473:QKW786495 QUS786473:QUS786495 REO786473:REO786495 ROK786473:ROK786495 RYG786473:RYG786495 SIC786473:SIC786495 SRY786473:SRY786495 TBU786473:TBU786495 TLQ786473:TLQ786495 TVM786473:TVM786495 UFI786473:UFI786495 UPE786473:UPE786495 UZA786473:UZA786495 VIW786473:VIW786495 VSS786473:VSS786495 WCO786473:WCO786495 WMK786473:WMK786495 WWG786473:WWG786495 Y852009:Y852031 JU852009:JU852031 TQ852009:TQ852031 ADM852009:ADM852031 ANI852009:ANI852031 AXE852009:AXE852031 BHA852009:BHA852031 BQW852009:BQW852031 CAS852009:CAS852031 CKO852009:CKO852031 CUK852009:CUK852031 DEG852009:DEG852031 DOC852009:DOC852031 DXY852009:DXY852031 EHU852009:EHU852031 ERQ852009:ERQ852031 FBM852009:FBM852031 FLI852009:FLI852031 FVE852009:FVE852031 GFA852009:GFA852031 GOW852009:GOW852031 GYS852009:GYS852031 HIO852009:HIO852031 HSK852009:HSK852031 ICG852009:ICG852031 IMC852009:IMC852031 IVY852009:IVY852031 JFU852009:JFU852031 JPQ852009:JPQ852031 JZM852009:JZM852031 KJI852009:KJI852031 KTE852009:KTE852031 LDA852009:LDA852031 LMW852009:LMW852031 LWS852009:LWS852031 MGO852009:MGO852031 MQK852009:MQK852031 NAG852009:NAG852031 NKC852009:NKC852031 NTY852009:NTY852031 ODU852009:ODU852031 ONQ852009:ONQ852031 OXM852009:OXM852031 PHI852009:PHI852031 PRE852009:PRE852031 QBA852009:QBA852031 QKW852009:QKW852031 QUS852009:QUS852031 REO852009:REO852031 ROK852009:ROK852031 RYG852009:RYG852031 SIC852009:SIC852031 SRY852009:SRY852031 TBU852009:TBU852031 TLQ852009:TLQ852031 TVM852009:TVM852031 UFI852009:UFI852031 UPE852009:UPE852031 UZA852009:UZA852031 VIW852009:VIW852031 VSS852009:VSS852031 WCO852009:WCO852031 WMK852009:WMK852031 WWG852009:WWG852031 Y917545:Y917567 JU917545:JU917567 TQ917545:TQ917567 ADM917545:ADM917567 ANI917545:ANI917567 AXE917545:AXE917567 BHA917545:BHA917567 BQW917545:BQW917567 CAS917545:CAS917567 CKO917545:CKO917567 CUK917545:CUK917567 DEG917545:DEG917567 DOC917545:DOC917567 DXY917545:DXY917567 EHU917545:EHU917567 ERQ917545:ERQ917567 FBM917545:FBM917567 FLI917545:FLI917567 FVE917545:FVE917567 GFA917545:GFA917567 GOW917545:GOW917567 GYS917545:GYS917567 HIO917545:HIO917567 HSK917545:HSK917567 ICG917545:ICG917567 IMC917545:IMC917567 IVY917545:IVY917567 JFU917545:JFU917567 JPQ917545:JPQ917567 JZM917545:JZM917567 KJI917545:KJI917567 KTE917545:KTE917567 LDA917545:LDA917567 LMW917545:LMW917567 LWS917545:LWS917567 MGO917545:MGO917567 MQK917545:MQK917567 NAG917545:NAG917567 NKC917545:NKC917567 NTY917545:NTY917567 ODU917545:ODU917567 ONQ917545:ONQ917567 OXM917545:OXM917567 PHI917545:PHI917567 PRE917545:PRE917567 QBA917545:QBA917567 QKW917545:QKW917567 QUS917545:QUS917567 REO917545:REO917567 ROK917545:ROK917567 RYG917545:RYG917567 SIC917545:SIC917567 SRY917545:SRY917567 TBU917545:TBU917567 TLQ917545:TLQ917567 TVM917545:TVM917567 UFI917545:UFI917567 UPE917545:UPE917567 UZA917545:UZA917567 VIW917545:VIW917567 VSS917545:VSS917567 WCO917545:WCO917567 WMK917545:WMK917567 WWG917545:WWG917567 Y983081:Y983103 JU983081:JU983103 TQ983081:TQ983103 ADM983081:ADM983103 ANI983081:ANI983103 AXE983081:AXE983103 BHA983081:BHA983103 BQW983081:BQW983103 CAS983081:CAS983103 CKO983081:CKO983103 CUK983081:CUK983103 DEG983081:DEG983103 DOC983081:DOC983103 DXY983081:DXY983103 EHU983081:EHU983103 ERQ983081:ERQ983103 FBM983081:FBM983103 FLI983081:FLI983103 FVE983081:FVE983103 GFA983081:GFA983103 GOW983081:GOW983103 GYS983081:GYS983103 HIO983081:HIO983103 HSK983081:HSK983103 ICG983081:ICG983103 IMC983081:IMC983103 IVY983081:IVY983103 JFU983081:JFU983103 JPQ983081:JPQ983103 JZM983081:JZM983103 KJI983081:KJI983103 KTE983081:KTE983103 LDA983081:LDA983103 LMW983081:LMW983103 LWS983081:LWS983103 MGO983081:MGO983103 MQK983081:MQK983103 NAG983081:NAG983103 NKC983081:NKC983103 NTY983081:NTY983103 ODU983081:ODU983103 ONQ983081:ONQ983103 OXM983081:OXM983103 PHI983081:PHI983103 PRE983081:PRE983103 QBA983081:QBA983103 QKW983081:QKW983103 QUS983081:QUS983103 REO983081:REO983103 ROK983081:ROK983103 RYG983081:RYG983103 SIC983081:SIC983103 SRY983081:SRY983103 TBU983081:TBU983103 TLQ983081:TLQ983103 TVM983081:TVM983103 UFI983081:UFI983103 UPE983081:UPE983103 UZA983081:UZA983103 VIW983081:VIW983103 VSS983081:VSS983103 WCO983081:WCO983103 WMK983081:WMK983103 WWG983081:WWG983103 V41:V63 JR41:JR63 TN41:TN63 ADJ41:ADJ63 ANF41:ANF63 AXB41:AXB63 BGX41:BGX63 BQT41:BQT63 CAP41:CAP63 CKL41:CKL63 CUH41:CUH63 DED41:DED63 DNZ41:DNZ63 DXV41:DXV63 EHR41:EHR63 ERN41:ERN63 FBJ41:FBJ63 FLF41:FLF63 FVB41:FVB63 GEX41:GEX63 GOT41:GOT63 GYP41:GYP63 HIL41:HIL63 HSH41:HSH63 ICD41:ICD63 ILZ41:ILZ63 IVV41:IVV63 JFR41:JFR63 JPN41:JPN63 JZJ41:JZJ63 KJF41:KJF63 KTB41:KTB63 LCX41:LCX63 LMT41:LMT63 LWP41:LWP63 MGL41:MGL63 MQH41:MQH63 NAD41:NAD63 NJZ41:NJZ63 NTV41:NTV63 ODR41:ODR63 ONN41:ONN63 OXJ41:OXJ63 PHF41:PHF63 PRB41:PRB63 QAX41:QAX63 QKT41:QKT63 QUP41:QUP63 REL41:REL63 ROH41:ROH63 RYD41:RYD63 SHZ41:SHZ63 SRV41:SRV63 TBR41:TBR63 TLN41:TLN63 TVJ41:TVJ63 UFF41:UFF63 UPB41:UPB63 UYX41:UYX63 VIT41:VIT63 VSP41:VSP63 WCL41:WCL63 WMH41:WMH63 WWD41:WWD63 V65577:V65599 JR65577:JR65599 TN65577:TN65599 ADJ65577:ADJ65599 ANF65577:ANF65599 AXB65577:AXB65599 BGX65577:BGX65599 BQT65577:BQT65599 CAP65577:CAP65599 CKL65577:CKL65599 CUH65577:CUH65599 DED65577:DED65599 DNZ65577:DNZ65599 DXV65577:DXV65599 EHR65577:EHR65599 ERN65577:ERN65599 FBJ65577:FBJ65599 FLF65577:FLF65599 FVB65577:FVB65599 GEX65577:GEX65599 GOT65577:GOT65599 GYP65577:GYP65599 HIL65577:HIL65599 HSH65577:HSH65599 ICD65577:ICD65599 ILZ65577:ILZ65599 IVV65577:IVV65599 JFR65577:JFR65599 JPN65577:JPN65599 JZJ65577:JZJ65599 KJF65577:KJF65599 KTB65577:KTB65599 LCX65577:LCX65599 LMT65577:LMT65599 LWP65577:LWP65599 MGL65577:MGL65599 MQH65577:MQH65599 NAD65577:NAD65599 NJZ65577:NJZ65599 NTV65577:NTV65599 ODR65577:ODR65599 ONN65577:ONN65599 OXJ65577:OXJ65599 PHF65577:PHF65599 PRB65577:PRB65599 QAX65577:QAX65599 QKT65577:QKT65599 QUP65577:QUP65599 REL65577:REL65599 ROH65577:ROH65599 RYD65577:RYD65599 SHZ65577:SHZ65599 SRV65577:SRV65599 TBR65577:TBR65599 TLN65577:TLN65599 TVJ65577:TVJ65599 UFF65577:UFF65599 UPB65577:UPB65599 UYX65577:UYX65599 VIT65577:VIT65599 VSP65577:VSP65599 WCL65577:WCL65599 WMH65577:WMH65599 WWD65577:WWD65599 V131113:V131135 JR131113:JR131135 TN131113:TN131135 ADJ131113:ADJ131135 ANF131113:ANF131135 AXB131113:AXB131135 BGX131113:BGX131135 BQT131113:BQT131135 CAP131113:CAP131135 CKL131113:CKL131135 CUH131113:CUH131135 DED131113:DED131135 DNZ131113:DNZ131135 DXV131113:DXV131135 EHR131113:EHR131135 ERN131113:ERN131135 FBJ131113:FBJ131135 FLF131113:FLF131135 FVB131113:FVB131135 GEX131113:GEX131135 GOT131113:GOT131135 GYP131113:GYP131135 HIL131113:HIL131135 HSH131113:HSH131135 ICD131113:ICD131135 ILZ131113:ILZ131135 IVV131113:IVV131135 JFR131113:JFR131135 JPN131113:JPN131135 JZJ131113:JZJ131135 KJF131113:KJF131135 KTB131113:KTB131135 LCX131113:LCX131135 LMT131113:LMT131135 LWP131113:LWP131135 MGL131113:MGL131135 MQH131113:MQH131135 NAD131113:NAD131135 NJZ131113:NJZ131135 NTV131113:NTV131135 ODR131113:ODR131135 ONN131113:ONN131135 OXJ131113:OXJ131135 PHF131113:PHF131135 PRB131113:PRB131135 QAX131113:QAX131135 QKT131113:QKT131135 QUP131113:QUP131135 REL131113:REL131135 ROH131113:ROH131135 RYD131113:RYD131135 SHZ131113:SHZ131135 SRV131113:SRV131135 TBR131113:TBR131135 TLN131113:TLN131135 TVJ131113:TVJ131135 UFF131113:UFF131135 UPB131113:UPB131135 UYX131113:UYX131135 VIT131113:VIT131135 VSP131113:VSP131135 WCL131113:WCL131135 WMH131113:WMH131135 WWD131113:WWD131135 V196649:V196671 JR196649:JR196671 TN196649:TN196671 ADJ196649:ADJ196671 ANF196649:ANF196671 AXB196649:AXB196671 BGX196649:BGX196671 BQT196649:BQT196671 CAP196649:CAP196671 CKL196649:CKL196671 CUH196649:CUH196671 DED196649:DED196671 DNZ196649:DNZ196671 DXV196649:DXV196671 EHR196649:EHR196671 ERN196649:ERN196671 FBJ196649:FBJ196671 FLF196649:FLF196671 FVB196649:FVB196671 GEX196649:GEX196671 GOT196649:GOT196671 GYP196649:GYP196671 HIL196649:HIL196671 HSH196649:HSH196671 ICD196649:ICD196671 ILZ196649:ILZ196671 IVV196649:IVV196671 JFR196649:JFR196671 JPN196649:JPN196671 JZJ196649:JZJ196671 KJF196649:KJF196671 KTB196649:KTB196671 LCX196649:LCX196671 LMT196649:LMT196671 LWP196649:LWP196671 MGL196649:MGL196671 MQH196649:MQH196671 NAD196649:NAD196671 NJZ196649:NJZ196671 NTV196649:NTV196671 ODR196649:ODR196671 ONN196649:ONN196671 OXJ196649:OXJ196671 PHF196649:PHF196671 PRB196649:PRB196671 QAX196649:QAX196671 QKT196649:QKT196671 QUP196649:QUP196671 REL196649:REL196671 ROH196649:ROH196671 RYD196649:RYD196671 SHZ196649:SHZ196671 SRV196649:SRV196671 TBR196649:TBR196671 TLN196649:TLN196671 TVJ196649:TVJ196671 UFF196649:UFF196671 UPB196649:UPB196671 UYX196649:UYX196671 VIT196649:VIT196671 VSP196649:VSP196671 WCL196649:WCL196671 WMH196649:WMH196671 WWD196649:WWD196671 V262185:V262207 JR262185:JR262207 TN262185:TN262207 ADJ262185:ADJ262207 ANF262185:ANF262207 AXB262185:AXB262207 BGX262185:BGX262207 BQT262185:BQT262207 CAP262185:CAP262207 CKL262185:CKL262207 CUH262185:CUH262207 DED262185:DED262207 DNZ262185:DNZ262207 DXV262185:DXV262207 EHR262185:EHR262207 ERN262185:ERN262207 FBJ262185:FBJ262207 FLF262185:FLF262207 FVB262185:FVB262207 GEX262185:GEX262207 GOT262185:GOT262207 GYP262185:GYP262207 HIL262185:HIL262207 HSH262185:HSH262207 ICD262185:ICD262207 ILZ262185:ILZ262207 IVV262185:IVV262207 JFR262185:JFR262207 JPN262185:JPN262207 JZJ262185:JZJ262207 KJF262185:KJF262207 KTB262185:KTB262207 LCX262185:LCX262207 LMT262185:LMT262207 LWP262185:LWP262207 MGL262185:MGL262207 MQH262185:MQH262207 NAD262185:NAD262207 NJZ262185:NJZ262207 NTV262185:NTV262207 ODR262185:ODR262207 ONN262185:ONN262207 OXJ262185:OXJ262207 PHF262185:PHF262207 PRB262185:PRB262207 QAX262185:QAX262207 QKT262185:QKT262207 QUP262185:QUP262207 REL262185:REL262207 ROH262185:ROH262207 RYD262185:RYD262207 SHZ262185:SHZ262207 SRV262185:SRV262207 TBR262185:TBR262207 TLN262185:TLN262207 TVJ262185:TVJ262207 UFF262185:UFF262207 UPB262185:UPB262207 UYX262185:UYX262207 VIT262185:VIT262207 VSP262185:VSP262207 WCL262185:WCL262207 WMH262185:WMH262207 WWD262185:WWD262207 V327721:V327743 JR327721:JR327743 TN327721:TN327743 ADJ327721:ADJ327743 ANF327721:ANF327743 AXB327721:AXB327743 BGX327721:BGX327743 BQT327721:BQT327743 CAP327721:CAP327743 CKL327721:CKL327743 CUH327721:CUH327743 DED327721:DED327743 DNZ327721:DNZ327743 DXV327721:DXV327743 EHR327721:EHR327743 ERN327721:ERN327743 FBJ327721:FBJ327743 FLF327721:FLF327743 FVB327721:FVB327743 GEX327721:GEX327743 GOT327721:GOT327743 GYP327721:GYP327743 HIL327721:HIL327743 HSH327721:HSH327743 ICD327721:ICD327743 ILZ327721:ILZ327743 IVV327721:IVV327743 JFR327721:JFR327743 JPN327721:JPN327743 JZJ327721:JZJ327743 KJF327721:KJF327743 KTB327721:KTB327743 LCX327721:LCX327743 LMT327721:LMT327743 LWP327721:LWP327743 MGL327721:MGL327743 MQH327721:MQH327743 NAD327721:NAD327743 NJZ327721:NJZ327743 NTV327721:NTV327743 ODR327721:ODR327743 ONN327721:ONN327743 OXJ327721:OXJ327743 PHF327721:PHF327743 PRB327721:PRB327743 QAX327721:QAX327743 QKT327721:QKT327743 QUP327721:QUP327743 REL327721:REL327743 ROH327721:ROH327743 RYD327721:RYD327743 SHZ327721:SHZ327743 SRV327721:SRV327743 TBR327721:TBR327743 TLN327721:TLN327743 TVJ327721:TVJ327743 UFF327721:UFF327743 UPB327721:UPB327743 UYX327721:UYX327743 VIT327721:VIT327743 VSP327721:VSP327743 WCL327721:WCL327743 WMH327721:WMH327743 WWD327721:WWD327743 V393257:V393279 JR393257:JR393279 TN393257:TN393279 ADJ393257:ADJ393279 ANF393257:ANF393279 AXB393257:AXB393279 BGX393257:BGX393279 BQT393257:BQT393279 CAP393257:CAP393279 CKL393257:CKL393279 CUH393257:CUH393279 DED393257:DED393279 DNZ393257:DNZ393279 DXV393257:DXV393279 EHR393257:EHR393279 ERN393257:ERN393279 FBJ393257:FBJ393279 FLF393257:FLF393279 FVB393257:FVB393279 GEX393257:GEX393279 GOT393257:GOT393279 GYP393257:GYP393279 HIL393257:HIL393279 HSH393257:HSH393279 ICD393257:ICD393279 ILZ393257:ILZ393279 IVV393257:IVV393279 JFR393257:JFR393279 JPN393257:JPN393279 JZJ393257:JZJ393279 KJF393257:KJF393279 KTB393257:KTB393279 LCX393257:LCX393279 LMT393257:LMT393279 LWP393257:LWP393279 MGL393257:MGL393279 MQH393257:MQH393279 NAD393257:NAD393279 NJZ393257:NJZ393279 NTV393257:NTV393279 ODR393257:ODR393279 ONN393257:ONN393279 OXJ393257:OXJ393279 PHF393257:PHF393279 PRB393257:PRB393279 QAX393257:QAX393279 QKT393257:QKT393279 QUP393257:QUP393279 REL393257:REL393279 ROH393257:ROH393279 RYD393257:RYD393279 SHZ393257:SHZ393279 SRV393257:SRV393279 TBR393257:TBR393279 TLN393257:TLN393279 TVJ393257:TVJ393279 UFF393257:UFF393279 UPB393257:UPB393279 UYX393257:UYX393279 VIT393257:VIT393279 VSP393257:VSP393279 WCL393257:WCL393279 WMH393257:WMH393279 WWD393257:WWD393279 V458793:V458815 JR458793:JR458815 TN458793:TN458815 ADJ458793:ADJ458815 ANF458793:ANF458815 AXB458793:AXB458815 BGX458793:BGX458815 BQT458793:BQT458815 CAP458793:CAP458815 CKL458793:CKL458815 CUH458793:CUH458815 DED458793:DED458815 DNZ458793:DNZ458815 DXV458793:DXV458815 EHR458793:EHR458815 ERN458793:ERN458815 FBJ458793:FBJ458815 FLF458793:FLF458815 FVB458793:FVB458815 GEX458793:GEX458815 GOT458793:GOT458815 GYP458793:GYP458815 HIL458793:HIL458815 HSH458793:HSH458815 ICD458793:ICD458815 ILZ458793:ILZ458815 IVV458793:IVV458815 JFR458793:JFR458815 JPN458793:JPN458815 JZJ458793:JZJ458815 KJF458793:KJF458815 KTB458793:KTB458815 LCX458793:LCX458815 LMT458793:LMT458815 LWP458793:LWP458815 MGL458793:MGL458815 MQH458793:MQH458815 NAD458793:NAD458815 NJZ458793:NJZ458815 NTV458793:NTV458815 ODR458793:ODR458815 ONN458793:ONN458815 OXJ458793:OXJ458815 PHF458793:PHF458815 PRB458793:PRB458815 QAX458793:QAX458815 QKT458793:QKT458815 QUP458793:QUP458815 REL458793:REL458815 ROH458793:ROH458815 RYD458793:RYD458815 SHZ458793:SHZ458815 SRV458793:SRV458815 TBR458793:TBR458815 TLN458793:TLN458815 TVJ458793:TVJ458815 UFF458793:UFF458815 UPB458793:UPB458815 UYX458793:UYX458815 VIT458793:VIT458815 VSP458793:VSP458815 WCL458793:WCL458815 WMH458793:WMH458815 WWD458793:WWD458815 V524329:V524351 JR524329:JR524351 TN524329:TN524351 ADJ524329:ADJ524351 ANF524329:ANF524351 AXB524329:AXB524351 BGX524329:BGX524351 BQT524329:BQT524351 CAP524329:CAP524351 CKL524329:CKL524351 CUH524329:CUH524351 DED524329:DED524351 DNZ524329:DNZ524351 DXV524329:DXV524351 EHR524329:EHR524351 ERN524329:ERN524351 FBJ524329:FBJ524351 FLF524329:FLF524351 FVB524329:FVB524351 GEX524329:GEX524351 GOT524329:GOT524351 GYP524329:GYP524351 HIL524329:HIL524351 HSH524329:HSH524351 ICD524329:ICD524351 ILZ524329:ILZ524351 IVV524329:IVV524351 JFR524329:JFR524351 JPN524329:JPN524351 JZJ524329:JZJ524351 KJF524329:KJF524351 KTB524329:KTB524351 LCX524329:LCX524351 LMT524329:LMT524351 LWP524329:LWP524351 MGL524329:MGL524351 MQH524329:MQH524351 NAD524329:NAD524351 NJZ524329:NJZ524351 NTV524329:NTV524351 ODR524329:ODR524351 ONN524329:ONN524351 OXJ524329:OXJ524351 PHF524329:PHF524351 PRB524329:PRB524351 QAX524329:QAX524351 QKT524329:QKT524351 QUP524329:QUP524351 REL524329:REL524351 ROH524329:ROH524351 RYD524329:RYD524351 SHZ524329:SHZ524351 SRV524329:SRV524351 TBR524329:TBR524351 TLN524329:TLN524351 TVJ524329:TVJ524351 UFF524329:UFF524351 UPB524329:UPB524351 UYX524329:UYX524351 VIT524329:VIT524351 VSP524329:VSP524351 WCL524329:WCL524351 WMH524329:WMH524351 WWD524329:WWD524351 V589865:V589887 JR589865:JR589887 TN589865:TN589887 ADJ589865:ADJ589887 ANF589865:ANF589887 AXB589865:AXB589887 BGX589865:BGX589887 BQT589865:BQT589887 CAP589865:CAP589887 CKL589865:CKL589887 CUH589865:CUH589887 DED589865:DED589887 DNZ589865:DNZ589887 DXV589865:DXV589887 EHR589865:EHR589887 ERN589865:ERN589887 FBJ589865:FBJ589887 FLF589865:FLF589887 FVB589865:FVB589887 GEX589865:GEX589887 GOT589865:GOT589887 GYP589865:GYP589887 HIL589865:HIL589887 HSH589865:HSH589887 ICD589865:ICD589887 ILZ589865:ILZ589887 IVV589865:IVV589887 JFR589865:JFR589887 JPN589865:JPN589887 JZJ589865:JZJ589887 KJF589865:KJF589887 KTB589865:KTB589887 LCX589865:LCX589887 LMT589865:LMT589887 LWP589865:LWP589887 MGL589865:MGL589887 MQH589865:MQH589887 NAD589865:NAD589887 NJZ589865:NJZ589887 NTV589865:NTV589887 ODR589865:ODR589887 ONN589865:ONN589887 OXJ589865:OXJ589887 PHF589865:PHF589887 PRB589865:PRB589887 QAX589865:QAX589887 QKT589865:QKT589887 QUP589865:QUP589887 REL589865:REL589887 ROH589865:ROH589887 RYD589865:RYD589887 SHZ589865:SHZ589887 SRV589865:SRV589887 TBR589865:TBR589887 TLN589865:TLN589887 TVJ589865:TVJ589887 UFF589865:UFF589887 UPB589865:UPB589887 UYX589865:UYX589887 VIT589865:VIT589887 VSP589865:VSP589887 WCL589865:WCL589887 WMH589865:WMH589887 WWD589865:WWD589887 V655401:V655423 JR655401:JR655423 TN655401:TN655423 ADJ655401:ADJ655423 ANF655401:ANF655423 AXB655401:AXB655423 BGX655401:BGX655423 BQT655401:BQT655423 CAP655401:CAP655423 CKL655401:CKL655423 CUH655401:CUH655423 DED655401:DED655423 DNZ655401:DNZ655423 DXV655401:DXV655423 EHR655401:EHR655423 ERN655401:ERN655423 FBJ655401:FBJ655423 FLF655401:FLF655423 FVB655401:FVB655423 GEX655401:GEX655423 GOT655401:GOT655423 GYP655401:GYP655423 HIL655401:HIL655423 HSH655401:HSH655423 ICD655401:ICD655423 ILZ655401:ILZ655423 IVV655401:IVV655423 JFR655401:JFR655423 JPN655401:JPN655423 JZJ655401:JZJ655423 KJF655401:KJF655423 KTB655401:KTB655423 LCX655401:LCX655423 LMT655401:LMT655423 LWP655401:LWP655423 MGL655401:MGL655423 MQH655401:MQH655423 NAD655401:NAD655423 NJZ655401:NJZ655423 NTV655401:NTV655423 ODR655401:ODR655423 ONN655401:ONN655423 OXJ655401:OXJ655423 PHF655401:PHF655423 PRB655401:PRB655423 QAX655401:QAX655423 QKT655401:QKT655423 QUP655401:QUP655423 REL655401:REL655423 ROH655401:ROH655423 RYD655401:RYD655423 SHZ655401:SHZ655423 SRV655401:SRV655423 TBR655401:TBR655423 TLN655401:TLN655423 TVJ655401:TVJ655423 UFF655401:UFF655423 UPB655401:UPB655423 UYX655401:UYX655423 VIT655401:VIT655423 VSP655401:VSP655423 WCL655401:WCL655423 WMH655401:WMH655423 WWD655401:WWD655423 V720937:V720959 JR720937:JR720959 TN720937:TN720959 ADJ720937:ADJ720959 ANF720937:ANF720959 AXB720937:AXB720959 BGX720937:BGX720959 BQT720937:BQT720959 CAP720937:CAP720959 CKL720937:CKL720959 CUH720937:CUH720959 DED720937:DED720959 DNZ720937:DNZ720959 DXV720937:DXV720959 EHR720937:EHR720959 ERN720937:ERN720959 FBJ720937:FBJ720959 FLF720937:FLF720959 FVB720937:FVB720959 GEX720937:GEX720959 GOT720937:GOT720959 GYP720937:GYP720959 HIL720937:HIL720959 HSH720937:HSH720959 ICD720937:ICD720959 ILZ720937:ILZ720959 IVV720937:IVV720959 JFR720937:JFR720959 JPN720937:JPN720959 JZJ720937:JZJ720959 KJF720937:KJF720959 KTB720937:KTB720959 LCX720937:LCX720959 LMT720937:LMT720959 LWP720937:LWP720959 MGL720937:MGL720959 MQH720937:MQH720959 NAD720937:NAD720959 NJZ720937:NJZ720959 NTV720937:NTV720959 ODR720937:ODR720959 ONN720937:ONN720959 OXJ720937:OXJ720959 PHF720937:PHF720959 PRB720937:PRB720959 QAX720937:QAX720959 QKT720937:QKT720959 QUP720937:QUP720959 REL720937:REL720959 ROH720937:ROH720959 RYD720937:RYD720959 SHZ720937:SHZ720959 SRV720937:SRV720959 TBR720937:TBR720959 TLN720937:TLN720959 TVJ720937:TVJ720959 UFF720937:UFF720959 UPB720937:UPB720959 UYX720937:UYX720959 VIT720937:VIT720959 VSP720937:VSP720959 WCL720937:WCL720959 WMH720937:WMH720959 WWD720937:WWD720959 V786473:V786495 JR786473:JR786495 TN786473:TN786495 ADJ786473:ADJ786495 ANF786473:ANF786495 AXB786473:AXB786495 BGX786473:BGX786495 BQT786473:BQT786495 CAP786473:CAP786495 CKL786473:CKL786495 CUH786473:CUH786495 DED786473:DED786495 DNZ786473:DNZ786495 DXV786473:DXV786495 EHR786473:EHR786495 ERN786473:ERN786495 FBJ786473:FBJ786495 FLF786473:FLF786495 FVB786473:FVB786495 GEX786473:GEX786495 GOT786473:GOT786495 GYP786473:GYP786495 HIL786473:HIL786495 HSH786473:HSH786495 ICD786473:ICD786495 ILZ786473:ILZ786495 IVV786473:IVV786495 JFR786473:JFR786495 JPN786473:JPN786495 JZJ786473:JZJ786495 KJF786473:KJF786495 KTB786473:KTB786495 LCX786473:LCX786495 LMT786473:LMT786495 LWP786473:LWP786495 MGL786473:MGL786495 MQH786473:MQH786495 NAD786473:NAD786495 NJZ786473:NJZ786495 NTV786473:NTV786495 ODR786473:ODR786495 ONN786473:ONN786495 OXJ786473:OXJ786495 PHF786473:PHF786495 PRB786473:PRB786495 QAX786473:QAX786495 QKT786473:QKT786495 QUP786473:QUP786495 REL786473:REL786495 ROH786473:ROH786495 RYD786473:RYD786495 SHZ786473:SHZ786495 SRV786473:SRV786495 TBR786473:TBR786495 TLN786473:TLN786495 TVJ786473:TVJ786495 UFF786473:UFF786495 UPB786473:UPB786495 UYX786473:UYX786495 VIT786473:VIT786495 VSP786473:VSP786495 WCL786473:WCL786495 WMH786473:WMH786495 WWD786473:WWD786495 V852009:V852031 JR852009:JR852031 TN852009:TN852031 ADJ852009:ADJ852031 ANF852009:ANF852031 AXB852009:AXB852031 BGX852009:BGX852031 BQT852009:BQT852031 CAP852009:CAP852031 CKL852009:CKL852031 CUH852009:CUH852031 DED852009:DED852031 DNZ852009:DNZ852031 DXV852009:DXV852031 EHR852009:EHR852031 ERN852009:ERN852031 FBJ852009:FBJ852031 FLF852009:FLF852031 FVB852009:FVB852031 GEX852009:GEX852031 GOT852009:GOT852031 GYP852009:GYP852031 HIL852009:HIL852031 HSH852009:HSH852031 ICD852009:ICD852031 ILZ852009:ILZ852031 IVV852009:IVV852031 JFR852009:JFR852031 JPN852009:JPN852031 JZJ852009:JZJ852031 KJF852009:KJF852031 KTB852009:KTB852031 LCX852009:LCX852031 LMT852009:LMT852031 LWP852009:LWP852031 MGL852009:MGL852031 MQH852009:MQH852031 NAD852009:NAD852031 NJZ852009:NJZ852031 NTV852009:NTV852031 ODR852009:ODR852031 ONN852009:ONN852031 OXJ852009:OXJ852031 PHF852009:PHF852031 PRB852009:PRB852031 QAX852009:QAX852031 QKT852009:QKT852031 QUP852009:QUP852031 REL852009:REL852031 ROH852009:ROH852031 RYD852009:RYD852031 SHZ852009:SHZ852031 SRV852009:SRV852031 TBR852009:TBR852031 TLN852009:TLN852031 TVJ852009:TVJ852031 UFF852009:UFF852031 UPB852009:UPB852031 UYX852009:UYX852031 VIT852009:VIT852031 VSP852009:VSP852031 WCL852009:WCL852031 WMH852009:WMH852031 WWD852009:WWD852031 V917545:V917567 JR917545:JR917567 TN917545:TN917567 ADJ917545:ADJ917567 ANF917545:ANF917567 AXB917545:AXB917567 BGX917545:BGX917567 BQT917545:BQT917567 CAP917545:CAP917567 CKL917545:CKL917567 CUH917545:CUH917567 DED917545:DED917567 DNZ917545:DNZ917567 DXV917545:DXV917567 EHR917545:EHR917567 ERN917545:ERN917567 FBJ917545:FBJ917567 FLF917545:FLF917567 FVB917545:FVB917567 GEX917545:GEX917567 GOT917545:GOT917567 GYP917545:GYP917567 HIL917545:HIL917567 HSH917545:HSH917567 ICD917545:ICD917567 ILZ917545:ILZ917567 IVV917545:IVV917567 JFR917545:JFR917567 JPN917545:JPN917567 JZJ917545:JZJ917567 KJF917545:KJF917567 KTB917545:KTB917567 LCX917545:LCX917567 LMT917545:LMT917567 LWP917545:LWP917567 MGL917545:MGL917567 MQH917545:MQH917567 NAD917545:NAD917567 NJZ917545:NJZ917567 NTV917545:NTV917567 ODR917545:ODR917567 ONN917545:ONN917567 OXJ917545:OXJ917567 PHF917545:PHF917567 PRB917545:PRB917567 QAX917545:QAX917567 QKT917545:QKT917567 QUP917545:QUP917567 REL917545:REL917567 ROH917545:ROH917567 RYD917545:RYD917567 SHZ917545:SHZ917567 SRV917545:SRV917567 TBR917545:TBR917567 TLN917545:TLN917567 TVJ917545:TVJ917567 UFF917545:UFF917567 UPB917545:UPB917567 UYX917545:UYX917567 VIT917545:VIT917567 VSP917545:VSP917567 WCL917545:WCL917567 WMH917545:WMH917567 WWD917545:WWD917567 V983081:V983103 JR983081:JR983103 TN983081:TN983103 ADJ983081:ADJ983103 ANF983081:ANF983103 AXB983081:AXB983103 BGX983081:BGX983103 BQT983081:BQT983103 CAP983081:CAP983103 CKL983081:CKL983103 CUH983081:CUH983103 DED983081:DED983103 DNZ983081:DNZ983103 DXV983081:DXV983103 EHR983081:EHR983103 ERN983081:ERN983103 FBJ983081:FBJ983103 FLF983081:FLF983103 FVB983081:FVB983103 GEX983081:GEX983103 GOT983081:GOT983103 GYP983081:GYP983103 HIL983081:HIL983103 HSH983081:HSH983103 ICD983081:ICD983103 ILZ983081:ILZ983103 IVV983081:IVV983103 JFR983081:JFR983103 JPN983081:JPN983103 JZJ983081:JZJ983103 KJF983081:KJF983103 KTB983081:KTB983103 LCX983081:LCX983103 LMT983081:LMT983103 LWP983081:LWP983103 MGL983081:MGL983103 MQH983081:MQH983103 NAD983081:NAD983103 NJZ983081:NJZ983103 NTV983081:NTV983103 ODR983081:ODR983103 ONN983081:ONN983103 OXJ983081:OXJ983103 PHF983081:PHF983103 PRB983081:PRB983103 QAX983081:QAX983103 QKT983081:QKT983103 QUP983081:QUP983103 REL983081:REL983103 ROH983081:ROH983103 RYD983081:RYD983103 SHZ983081:SHZ983103 SRV983081:SRV983103 TBR983081:TBR983103 TLN983081:TLN983103 TVJ983081:TVJ983103 UFF983081:UFF983103 UPB983081:UPB983103 UYX983081:UYX983103 VIT983081:VIT983103 VSP983081:VSP983103 WCL983081:WCL983103 WMH983081:WMH983103 WWD983081:WWD983103" xr:uid="{00000000-0002-0000-0100-000000000000}">
      <formula1>"□,■"</formula1>
    </dataValidation>
    <dataValidation type="list" allowBlank="1" showInputMessage="1" showErrorMessage="1" sqref="O41:P63 JK41:JL63 TG41:TH63 ADC41:ADD63 AMY41:AMZ63 AWU41:AWV63 BGQ41:BGR63 BQM41:BQN63 CAI41:CAJ63 CKE41:CKF63 CUA41:CUB63 DDW41:DDX63 DNS41:DNT63 DXO41:DXP63 EHK41:EHL63 ERG41:ERH63 FBC41:FBD63 FKY41:FKZ63 FUU41:FUV63 GEQ41:GER63 GOM41:GON63 GYI41:GYJ63 HIE41:HIF63 HSA41:HSB63 IBW41:IBX63 ILS41:ILT63 IVO41:IVP63 JFK41:JFL63 JPG41:JPH63 JZC41:JZD63 KIY41:KIZ63 KSU41:KSV63 LCQ41:LCR63 LMM41:LMN63 LWI41:LWJ63 MGE41:MGF63 MQA41:MQB63 MZW41:MZX63 NJS41:NJT63 NTO41:NTP63 ODK41:ODL63 ONG41:ONH63 OXC41:OXD63 PGY41:PGZ63 PQU41:PQV63 QAQ41:QAR63 QKM41:QKN63 QUI41:QUJ63 REE41:REF63 ROA41:ROB63 RXW41:RXX63 SHS41:SHT63 SRO41:SRP63 TBK41:TBL63 TLG41:TLH63 TVC41:TVD63 UEY41:UEZ63 UOU41:UOV63 UYQ41:UYR63 VIM41:VIN63 VSI41:VSJ63 WCE41:WCF63 WMA41:WMB63 WVW41:WVX63 O65577:P65599 JK65577:JL65599 TG65577:TH65599 ADC65577:ADD65599 AMY65577:AMZ65599 AWU65577:AWV65599 BGQ65577:BGR65599 BQM65577:BQN65599 CAI65577:CAJ65599 CKE65577:CKF65599 CUA65577:CUB65599 DDW65577:DDX65599 DNS65577:DNT65599 DXO65577:DXP65599 EHK65577:EHL65599 ERG65577:ERH65599 FBC65577:FBD65599 FKY65577:FKZ65599 FUU65577:FUV65599 GEQ65577:GER65599 GOM65577:GON65599 GYI65577:GYJ65599 HIE65577:HIF65599 HSA65577:HSB65599 IBW65577:IBX65599 ILS65577:ILT65599 IVO65577:IVP65599 JFK65577:JFL65599 JPG65577:JPH65599 JZC65577:JZD65599 KIY65577:KIZ65599 KSU65577:KSV65599 LCQ65577:LCR65599 LMM65577:LMN65599 LWI65577:LWJ65599 MGE65577:MGF65599 MQA65577:MQB65599 MZW65577:MZX65599 NJS65577:NJT65599 NTO65577:NTP65599 ODK65577:ODL65599 ONG65577:ONH65599 OXC65577:OXD65599 PGY65577:PGZ65599 PQU65577:PQV65599 QAQ65577:QAR65599 QKM65577:QKN65599 QUI65577:QUJ65599 REE65577:REF65599 ROA65577:ROB65599 RXW65577:RXX65599 SHS65577:SHT65599 SRO65577:SRP65599 TBK65577:TBL65599 TLG65577:TLH65599 TVC65577:TVD65599 UEY65577:UEZ65599 UOU65577:UOV65599 UYQ65577:UYR65599 VIM65577:VIN65599 VSI65577:VSJ65599 WCE65577:WCF65599 WMA65577:WMB65599 WVW65577:WVX65599 O131113:P131135 JK131113:JL131135 TG131113:TH131135 ADC131113:ADD131135 AMY131113:AMZ131135 AWU131113:AWV131135 BGQ131113:BGR131135 BQM131113:BQN131135 CAI131113:CAJ131135 CKE131113:CKF131135 CUA131113:CUB131135 DDW131113:DDX131135 DNS131113:DNT131135 DXO131113:DXP131135 EHK131113:EHL131135 ERG131113:ERH131135 FBC131113:FBD131135 FKY131113:FKZ131135 FUU131113:FUV131135 GEQ131113:GER131135 GOM131113:GON131135 GYI131113:GYJ131135 HIE131113:HIF131135 HSA131113:HSB131135 IBW131113:IBX131135 ILS131113:ILT131135 IVO131113:IVP131135 JFK131113:JFL131135 JPG131113:JPH131135 JZC131113:JZD131135 KIY131113:KIZ131135 KSU131113:KSV131135 LCQ131113:LCR131135 LMM131113:LMN131135 LWI131113:LWJ131135 MGE131113:MGF131135 MQA131113:MQB131135 MZW131113:MZX131135 NJS131113:NJT131135 NTO131113:NTP131135 ODK131113:ODL131135 ONG131113:ONH131135 OXC131113:OXD131135 PGY131113:PGZ131135 PQU131113:PQV131135 QAQ131113:QAR131135 QKM131113:QKN131135 QUI131113:QUJ131135 REE131113:REF131135 ROA131113:ROB131135 RXW131113:RXX131135 SHS131113:SHT131135 SRO131113:SRP131135 TBK131113:TBL131135 TLG131113:TLH131135 TVC131113:TVD131135 UEY131113:UEZ131135 UOU131113:UOV131135 UYQ131113:UYR131135 VIM131113:VIN131135 VSI131113:VSJ131135 WCE131113:WCF131135 WMA131113:WMB131135 WVW131113:WVX131135 O196649:P196671 JK196649:JL196671 TG196649:TH196671 ADC196649:ADD196671 AMY196649:AMZ196671 AWU196649:AWV196671 BGQ196649:BGR196671 BQM196649:BQN196671 CAI196649:CAJ196671 CKE196649:CKF196671 CUA196649:CUB196671 DDW196649:DDX196671 DNS196649:DNT196671 DXO196649:DXP196671 EHK196649:EHL196671 ERG196649:ERH196671 FBC196649:FBD196671 FKY196649:FKZ196671 FUU196649:FUV196671 GEQ196649:GER196671 GOM196649:GON196671 GYI196649:GYJ196671 HIE196649:HIF196671 HSA196649:HSB196671 IBW196649:IBX196671 ILS196649:ILT196671 IVO196649:IVP196671 JFK196649:JFL196671 JPG196649:JPH196671 JZC196649:JZD196671 KIY196649:KIZ196671 KSU196649:KSV196671 LCQ196649:LCR196671 LMM196649:LMN196671 LWI196649:LWJ196671 MGE196649:MGF196671 MQA196649:MQB196671 MZW196649:MZX196671 NJS196649:NJT196671 NTO196649:NTP196671 ODK196649:ODL196671 ONG196649:ONH196671 OXC196649:OXD196671 PGY196649:PGZ196671 PQU196649:PQV196671 QAQ196649:QAR196671 QKM196649:QKN196671 QUI196649:QUJ196671 REE196649:REF196671 ROA196649:ROB196671 RXW196649:RXX196671 SHS196649:SHT196671 SRO196649:SRP196671 TBK196649:TBL196671 TLG196649:TLH196671 TVC196649:TVD196671 UEY196649:UEZ196671 UOU196649:UOV196671 UYQ196649:UYR196671 VIM196649:VIN196671 VSI196649:VSJ196671 WCE196649:WCF196671 WMA196649:WMB196671 WVW196649:WVX196671 O262185:P262207 JK262185:JL262207 TG262185:TH262207 ADC262185:ADD262207 AMY262185:AMZ262207 AWU262185:AWV262207 BGQ262185:BGR262207 BQM262185:BQN262207 CAI262185:CAJ262207 CKE262185:CKF262207 CUA262185:CUB262207 DDW262185:DDX262207 DNS262185:DNT262207 DXO262185:DXP262207 EHK262185:EHL262207 ERG262185:ERH262207 FBC262185:FBD262207 FKY262185:FKZ262207 FUU262185:FUV262207 GEQ262185:GER262207 GOM262185:GON262207 GYI262185:GYJ262207 HIE262185:HIF262207 HSA262185:HSB262207 IBW262185:IBX262207 ILS262185:ILT262207 IVO262185:IVP262207 JFK262185:JFL262207 JPG262185:JPH262207 JZC262185:JZD262207 KIY262185:KIZ262207 KSU262185:KSV262207 LCQ262185:LCR262207 LMM262185:LMN262207 LWI262185:LWJ262207 MGE262185:MGF262207 MQA262185:MQB262207 MZW262185:MZX262207 NJS262185:NJT262207 NTO262185:NTP262207 ODK262185:ODL262207 ONG262185:ONH262207 OXC262185:OXD262207 PGY262185:PGZ262207 PQU262185:PQV262207 QAQ262185:QAR262207 QKM262185:QKN262207 QUI262185:QUJ262207 REE262185:REF262207 ROA262185:ROB262207 RXW262185:RXX262207 SHS262185:SHT262207 SRO262185:SRP262207 TBK262185:TBL262207 TLG262185:TLH262207 TVC262185:TVD262207 UEY262185:UEZ262207 UOU262185:UOV262207 UYQ262185:UYR262207 VIM262185:VIN262207 VSI262185:VSJ262207 WCE262185:WCF262207 WMA262185:WMB262207 WVW262185:WVX262207 O327721:P327743 JK327721:JL327743 TG327721:TH327743 ADC327721:ADD327743 AMY327721:AMZ327743 AWU327721:AWV327743 BGQ327721:BGR327743 BQM327721:BQN327743 CAI327721:CAJ327743 CKE327721:CKF327743 CUA327721:CUB327743 DDW327721:DDX327743 DNS327721:DNT327743 DXO327721:DXP327743 EHK327721:EHL327743 ERG327721:ERH327743 FBC327721:FBD327743 FKY327721:FKZ327743 FUU327721:FUV327743 GEQ327721:GER327743 GOM327721:GON327743 GYI327721:GYJ327743 HIE327721:HIF327743 HSA327721:HSB327743 IBW327721:IBX327743 ILS327721:ILT327743 IVO327721:IVP327743 JFK327721:JFL327743 JPG327721:JPH327743 JZC327721:JZD327743 KIY327721:KIZ327743 KSU327721:KSV327743 LCQ327721:LCR327743 LMM327721:LMN327743 LWI327721:LWJ327743 MGE327721:MGF327743 MQA327721:MQB327743 MZW327721:MZX327743 NJS327721:NJT327743 NTO327721:NTP327743 ODK327721:ODL327743 ONG327721:ONH327743 OXC327721:OXD327743 PGY327721:PGZ327743 PQU327721:PQV327743 QAQ327721:QAR327743 QKM327721:QKN327743 QUI327721:QUJ327743 REE327721:REF327743 ROA327721:ROB327743 RXW327721:RXX327743 SHS327721:SHT327743 SRO327721:SRP327743 TBK327721:TBL327743 TLG327721:TLH327743 TVC327721:TVD327743 UEY327721:UEZ327743 UOU327721:UOV327743 UYQ327721:UYR327743 VIM327721:VIN327743 VSI327721:VSJ327743 WCE327721:WCF327743 WMA327721:WMB327743 WVW327721:WVX327743 O393257:P393279 JK393257:JL393279 TG393257:TH393279 ADC393257:ADD393279 AMY393257:AMZ393279 AWU393257:AWV393279 BGQ393257:BGR393279 BQM393257:BQN393279 CAI393257:CAJ393279 CKE393257:CKF393279 CUA393257:CUB393279 DDW393257:DDX393279 DNS393257:DNT393279 DXO393257:DXP393279 EHK393257:EHL393279 ERG393257:ERH393279 FBC393257:FBD393279 FKY393257:FKZ393279 FUU393257:FUV393279 GEQ393257:GER393279 GOM393257:GON393279 GYI393257:GYJ393279 HIE393257:HIF393279 HSA393257:HSB393279 IBW393257:IBX393279 ILS393257:ILT393279 IVO393257:IVP393279 JFK393257:JFL393279 JPG393257:JPH393279 JZC393257:JZD393279 KIY393257:KIZ393279 KSU393257:KSV393279 LCQ393257:LCR393279 LMM393257:LMN393279 LWI393257:LWJ393279 MGE393257:MGF393279 MQA393257:MQB393279 MZW393257:MZX393279 NJS393257:NJT393279 NTO393257:NTP393279 ODK393257:ODL393279 ONG393257:ONH393279 OXC393257:OXD393279 PGY393257:PGZ393279 PQU393257:PQV393279 QAQ393257:QAR393279 QKM393257:QKN393279 QUI393257:QUJ393279 REE393257:REF393279 ROA393257:ROB393279 RXW393257:RXX393279 SHS393257:SHT393279 SRO393257:SRP393279 TBK393257:TBL393279 TLG393257:TLH393279 TVC393257:TVD393279 UEY393257:UEZ393279 UOU393257:UOV393279 UYQ393257:UYR393279 VIM393257:VIN393279 VSI393257:VSJ393279 WCE393257:WCF393279 WMA393257:WMB393279 WVW393257:WVX393279 O458793:P458815 JK458793:JL458815 TG458793:TH458815 ADC458793:ADD458815 AMY458793:AMZ458815 AWU458793:AWV458815 BGQ458793:BGR458815 BQM458793:BQN458815 CAI458793:CAJ458815 CKE458793:CKF458815 CUA458793:CUB458815 DDW458793:DDX458815 DNS458793:DNT458815 DXO458793:DXP458815 EHK458793:EHL458815 ERG458793:ERH458815 FBC458793:FBD458815 FKY458793:FKZ458815 FUU458793:FUV458815 GEQ458793:GER458815 GOM458793:GON458815 GYI458793:GYJ458815 HIE458793:HIF458815 HSA458793:HSB458815 IBW458793:IBX458815 ILS458793:ILT458815 IVO458793:IVP458815 JFK458793:JFL458815 JPG458793:JPH458815 JZC458793:JZD458815 KIY458793:KIZ458815 KSU458793:KSV458815 LCQ458793:LCR458815 LMM458793:LMN458815 LWI458793:LWJ458815 MGE458793:MGF458815 MQA458793:MQB458815 MZW458793:MZX458815 NJS458793:NJT458815 NTO458793:NTP458815 ODK458793:ODL458815 ONG458793:ONH458815 OXC458793:OXD458815 PGY458793:PGZ458815 PQU458793:PQV458815 QAQ458793:QAR458815 QKM458793:QKN458815 QUI458793:QUJ458815 REE458793:REF458815 ROA458793:ROB458815 RXW458793:RXX458815 SHS458793:SHT458815 SRO458793:SRP458815 TBK458793:TBL458815 TLG458793:TLH458815 TVC458793:TVD458815 UEY458793:UEZ458815 UOU458793:UOV458815 UYQ458793:UYR458815 VIM458793:VIN458815 VSI458793:VSJ458815 WCE458793:WCF458815 WMA458793:WMB458815 WVW458793:WVX458815 O524329:P524351 JK524329:JL524351 TG524329:TH524351 ADC524329:ADD524351 AMY524329:AMZ524351 AWU524329:AWV524351 BGQ524329:BGR524351 BQM524329:BQN524351 CAI524329:CAJ524351 CKE524329:CKF524351 CUA524329:CUB524351 DDW524329:DDX524351 DNS524329:DNT524351 DXO524329:DXP524351 EHK524329:EHL524351 ERG524329:ERH524351 FBC524329:FBD524351 FKY524329:FKZ524351 FUU524329:FUV524351 GEQ524329:GER524351 GOM524329:GON524351 GYI524329:GYJ524351 HIE524329:HIF524351 HSA524329:HSB524351 IBW524329:IBX524351 ILS524329:ILT524351 IVO524329:IVP524351 JFK524329:JFL524351 JPG524329:JPH524351 JZC524329:JZD524351 KIY524329:KIZ524351 KSU524329:KSV524351 LCQ524329:LCR524351 LMM524329:LMN524351 LWI524329:LWJ524351 MGE524329:MGF524351 MQA524329:MQB524351 MZW524329:MZX524351 NJS524329:NJT524351 NTO524329:NTP524351 ODK524329:ODL524351 ONG524329:ONH524351 OXC524329:OXD524351 PGY524329:PGZ524351 PQU524329:PQV524351 QAQ524329:QAR524351 QKM524329:QKN524351 QUI524329:QUJ524351 REE524329:REF524351 ROA524329:ROB524351 RXW524329:RXX524351 SHS524329:SHT524351 SRO524329:SRP524351 TBK524329:TBL524351 TLG524329:TLH524351 TVC524329:TVD524351 UEY524329:UEZ524351 UOU524329:UOV524351 UYQ524329:UYR524351 VIM524329:VIN524351 VSI524329:VSJ524351 WCE524329:WCF524351 WMA524329:WMB524351 WVW524329:WVX524351 O589865:P589887 JK589865:JL589887 TG589865:TH589887 ADC589865:ADD589887 AMY589865:AMZ589887 AWU589865:AWV589887 BGQ589865:BGR589887 BQM589865:BQN589887 CAI589865:CAJ589887 CKE589865:CKF589887 CUA589865:CUB589887 DDW589865:DDX589887 DNS589865:DNT589887 DXO589865:DXP589887 EHK589865:EHL589887 ERG589865:ERH589887 FBC589865:FBD589887 FKY589865:FKZ589887 FUU589865:FUV589887 GEQ589865:GER589887 GOM589865:GON589887 GYI589865:GYJ589887 HIE589865:HIF589887 HSA589865:HSB589887 IBW589865:IBX589887 ILS589865:ILT589887 IVO589865:IVP589887 JFK589865:JFL589887 JPG589865:JPH589887 JZC589865:JZD589887 KIY589865:KIZ589887 KSU589865:KSV589887 LCQ589865:LCR589887 LMM589865:LMN589887 LWI589865:LWJ589887 MGE589865:MGF589887 MQA589865:MQB589887 MZW589865:MZX589887 NJS589865:NJT589887 NTO589865:NTP589887 ODK589865:ODL589887 ONG589865:ONH589887 OXC589865:OXD589887 PGY589865:PGZ589887 PQU589865:PQV589887 QAQ589865:QAR589887 QKM589865:QKN589887 QUI589865:QUJ589887 REE589865:REF589887 ROA589865:ROB589887 RXW589865:RXX589887 SHS589865:SHT589887 SRO589865:SRP589887 TBK589865:TBL589887 TLG589865:TLH589887 TVC589865:TVD589887 UEY589865:UEZ589887 UOU589865:UOV589887 UYQ589865:UYR589887 VIM589865:VIN589887 VSI589865:VSJ589887 WCE589865:WCF589887 WMA589865:WMB589887 WVW589865:WVX589887 O655401:P655423 JK655401:JL655423 TG655401:TH655423 ADC655401:ADD655423 AMY655401:AMZ655423 AWU655401:AWV655423 BGQ655401:BGR655423 BQM655401:BQN655423 CAI655401:CAJ655423 CKE655401:CKF655423 CUA655401:CUB655423 DDW655401:DDX655423 DNS655401:DNT655423 DXO655401:DXP655423 EHK655401:EHL655423 ERG655401:ERH655423 FBC655401:FBD655423 FKY655401:FKZ655423 FUU655401:FUV655423 GEQ655401:GER655423 GOM655401:GON655423 GYI655401:GYJ655423 HIE655401:HIF655423 HSA655401:HSB655423 IBW655401:IBX655423 ILS655401:ILT655423 IVO655401:IVP655423 JFK655401:JFL655423 JPG655401:JPH655423 JZC655401:JZD655423 KIY655401:KIZ655423 KSU655401:KSV655423 LCQ655401:LCR655423 LMM655401:LMN655423 LWI655401:LWJ655423 MGE655401:MGF655423 MQA655401:MQB655423 MZW655401:MZX655423 NJS655401:NJT655423 NTO655401:NTP655423 ODK655401:ODL655423 ONG655401:ONH655423 OXC655401:OXD655423 PGY655401:PGZ655423 PQU655401:PQV655423 QAQ655401:QAR655423 QKM655401:QKN655423 QUI655401:QUJ655423 REE655401:REF655423 ROA655401:ROB655423 RXW655401:RXX655423 SHS655401:SHT655423 SRO655401:SRP655423 TBK655401:TBL655423 TLG655401:TLH655423 TVC655401:TVD655423 UEY655401:UEZ655423 UOU655401:UOV655423 UYQ655401:UYR655423 VIM655401:VIN655423 VSI655401:VSJ655423 WCE655401:WCF655423 WMA655401:WMB655423 WVW655401:WVX655423 O720937:P720959 JK720937:JL720959 TG720937:TH720959 ADC720937:ADD720959 AMY720937:AMZ720959 AWU720937:AWV720959 BGQ720937:BGR720959 BQM720937:BQN720959 CAI720937:CAJ720959 CKE720937:CKF720959 CUA720937:CUB720959 DDW720937:DDX720959 DNS720937:DNT720959 DXO720937:DXP720959 EHK720937:EHL720959 ERG720937:ERH720959 FBC720937:FBD720959 FKY720937:FKZ720959 FUU720937:FUV720959 GEQ720937:GER720959 GOM720937:GON720959 GYI720937:GYJ720959 HIE720937:HIF720959 HSA720937:HSB720959 IBW720937:IBX720959 ILS720937:ILT720959 IVO720937:IVP720959 JFK720937:JFL720959 JPG720937:JPH720959 JZC720937:JZD720959 KIY720937:KIZ720959 KSU720937:KSV720959 LCQ720937:LCR720959 LMM720937:LMN720959 LWI720937:LWJ720959 MGE720937:MGF720959 MQA720937:MQB720959 MZW720937:MZX720959 NJS720937:NJT720959 NTO720937:NTP720959 ODK720937:ODL720959 ONG720937:ONH720959 OXC720937:OXD720959 PGY720937:PGZ720959 PQU720937:PQV720959 QAQ720937:QAR720959 QKM720937:QKN720959 QUI720937:QUJ720959 REE720937:REF720959 ROA720937:ROB720959 RXW720937:RXX720959 SHS720937:SHT720959 SRO720937:SRP720959 TBK720937:TBL720959 TLG720937:TLH720959 TVC720937:TVD720959 UEY720937:UEZ720959 UOU720937:UOV720959 UYQ720937:UYR720959 VIM720937:VIN720959 VSI720937:VSJ720959 WCE720937:WCF720959 WMA720937:WMB720959 WVW720937:WVX720959 O786473:P786495 JK786473:JL786495 TG786473:TH786495 ADC786473:ADD786495 AMY786473:AMZ786495 AWU786473:AWV786495 BGQ786473:BGR786495 BQM786473:BQN786495 CAI786473:CAJ786495 CKE786473:CKF786495 CUA786473:CUB786495 DDW786473:DDX786495 DNS786473:DNT786495 DXO786473:DXP786495 EHK786473:EHL786495 ERG786473:ERH786495 FBC786473:FBD786495 FKY786473:FKZ786495 FUU786473:FUV786495 GEQ786473:GER786495 GOM786473:GON786495 GYI786473:GYJ786495 HIE786473:HIF786495 HSA786473:HSB786495 IBW786473:IBX786495 ILS786473:ILT786495 IVO786473:IVP786495 JFK786473:JFL786495 JPG786473:JPH786495 JZC786473:JZD786495 KIY786473:KIZ786495 KSU786473:KSV786495 LCQ786473:LCR786495 LMM786473:LMN786495 LWI786473:LWJ786495 MGE786473:MGF786495 MQA786473:MQB786495 MZW786473:MZX786495 NJS786473:NJT786495 NTO786473:NTP786495 ODK786473:ODL786495 ONG786473:ONH786495 OXC786473:OXD786495 PGY786473:PGZ786495 PQU786473:PQV786495 QAQ786473:QAR786495 QKM786473:QKN786495 QUI786473:QUJ786495 REE786473:REF786495 ROA786473:ROB786495 RXW786473:RXX786495 SHS786473:SHT786495 SRO786473:SRP786495 TBK786473:TBL786495 TLG786473:TLH786495 TVC786473:TVD786495 UEY786473:UEZ786495 UOU786473:UOV786495 UYQ786473:UYR786495 VIM786473:VIN786495 VSI786473:VSJ786495 WCE786473:WCF786495 WMA786473:WMB786495 WVW786473:WVX786495 O852009:P852031 JK852009:JL852031 TG852009:TH852031 ADC852009:ADD852031 AMY852009:AMZ852031 AWU852009:AWV852031 BGQ852009:BGR852031 BQM852009:BQN852031 CAI852009:CAJ852031 CKE852009:CKF852031 CUA852009:CUB852031 DDW852009:DDX852031 DNS852009:DNT852031 DXO852009:DXP852031 EHK852009:EHL852031 ERG852009:ERH852031 FBC852009:FBD852031 FKY852009:FKZ852031 FUU852009:FUV852031 GEQ852009:GER852031 GOM852009:GON852031 GYI852009:GYJ852031 HIE852009:HIF852031 HSA852009:HSB852031 IBW852009:IBX852031 ILS852009:ILT852031 IVO852009:IVP852031 JFK852009:JFL852031 JPG852009:JPH852031 JZC852009:JZD852031 KIY852009:KIZ852031 KSU852009:KSV852031 LCQ852009:LCR852031 LMM852009:LMN852031 LWI852009:LWJ852031 MGE852009:MGF852031 MQA852009:MQB852031 MZW852009:MZX852031 NJS852009:NJT852031 NTO852009:NTP852031 ODK852009:ODL852031 ONG852009:ONH852031 OXC852009:OXD852031 PGY852009:PGZ852031 PQU852009:PQV852031 QAQ852009:QAR852031 QKM852009:QKN852031 QUI852009:QUJ852031 REE852009:REF852031 ROA852009:ROB852031 RXW852009:RXX852031 SHS852009:SHT852031 SRO852009:SRP852031 TBK852009:TBL852031 TLG852009:TLH852031 TVC852009:TVD852031 UEY852009:UEZ852031 UOU852009:UOV852031 UYQ852009:UYR852031 VIM852009:VIN852031 VSI852009:VSJ852031 WCE852009:WCF852031 WMA852009:WMB852031 WVW852009:WVX852031 O917545:P917567 JK917545:JL917567 TG917545:TH917567 ADC917545:ADD917567 AMY917545:AMZ917567 AWU917545:AWV917567 BGQ917545:BGR917567 BQM917545:BQN917567 CAI917545:CAJ917567 CKE917545:CKF917567 CUA917545:CUB917567 DDW917545:DDX917567 DNS917545:DNT917567 DXO917545:DXP917567 EHK917545:EHL917567 ERG917545:ERH917567 FBC917545:FBD917567 FKY917545:FKZ917567 FUU917545:FUV917567 GEQ917545:GER917567 GOM917545:GON917567 GYI917545:GYJ917567 HIE917545:HIF917567 HSA917545:HSB917567 IBW917545:IBX917567 ILS917545:ILT917567 IVO917545:IVP917567 JFK917545:JFL917567 JPG917545:JPH917567 JZC917545:JZD917567 KIY917545:KIZ917567 KSU917545:KSV917567 LCQ917545:LCR917567 LMM917545:LMN917567 LWI917545:LWJ917567 MGE917545:MGF917567 MQA917545:MQB917567 MZW917545:MZX917567 NJS917545:NJT917567 NTO917545:NTP917567 ODK917545:ODL917567 ONG917545:ONH917567 OXC917545:OXD917567 PGY917545:PGZ917567 PQU917545:PQV917567 QAQ917545:QAR917567 QKM917545:QKN917567 QUI917545:QUJ917567 REE917545:REF917567 ROA917545:ROB917567 RXW917545:RXX917567 SHS917545:SHT917567 SRO917545:SRP917567 TBK917545:TBL917567 TLG917545:TLH917567 TVC917545:TVD917567 UEY917545:UEZ917567 UOU917545:UOV917567 UYQ917545:UYR917567 VIM917545:VIN917567 VSI917545:VSJ917567 WCE917545:WCF917567 WMA917545:WMB917567 WVW917545:WVX917567 O983081:P983103 JK983081:JL983103 TG983081:TH983103 ADC983081:ADD983103 AMY983081:AMZ983103 AWU983081:AWV983103 BGQ983081:BGR983103 BQM983081:BQN983103 CAI983081:CAJ983103 CKE983081:CKF983103 CUA983081:CUB983103 DDW983081:DDX983103 DNS983081:DNT983103 DXO983081:DXP983103 EHK983081:EHL983103 ERG983081:ERH983103 FBC983081:FBD983103 FKY983081:FKZ983103 FUU983081:FUV983103 GEQ983081:GER983103 GOM983081:GON983103 GYI983081:GYJ983103 HIE983081:HIF983103 HSA983081:HSB983103 IBW983081:IBX983103 ILS983081:ILT983103 IVO983081:IVP983103 JFK983081:JFL983103 JPG983081:JPH983103 JZC983081:JZD983103 KIY983081:KIZ983103 KSU983081:KSV983103 LCQ983081:LCR983103 LMM983081:LMN983103 LWI983081:LWJ983103 MGE983081:MGF983103 MQA983081:MQB983103 MZW983081:MZX983103 NJS983081:NJT983103 NTO983081:NTP983103 ODK983081:ODL983103 ONG983081:ONH983103 OXC983081:OXD983103 PGY983081:PGZ983103 PQU983081:PQV983103 QAQ983081:QAR983103 QKM983081:QKN983103 QUI983081:QUJ983103 REE983081:REF983103 ROA983081:ROB983103 RXW983081:RXX983103 SHS983081:SHT983103 SRO983081:SRP983103 TBK983081:TBL983103 TLG983081:TLH983103 TVC983081:TVD983103 UEY983081:UEZ983103 UOU983081:UOV983103 UYQ983081:UYR983103 VIM983081:VIN983103 VSI983081:VSJ983103 WCE983081:WCF983103 WMA983081:WMB983103 WVW983081:WVX983103" xr:uid="{00000000-0002-0000-0100-000001000000}">
      <formula1>"○"</formula1>
    </dataValidation>
  </dataValidations>
  <printOptions horizontalCentered="1"/>
  <pageMargins left="0.23622047244094491" right="0.23622047244094491" top="0.74803149606299213" bottom="0.74803149606299213" header="0.31496062992125984" footer="0.31496062992125984"/>
  <pageSetup paperSize="9" scale="62" orientation="portrait" r:id="rId1"/>
  <headerFooter alignWithMargins="0"/>
  <rowBreaks count="1" manualBreakCount="1">
    <brk id="15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L54"/>
  <sheetViews>
    <sheetView workbookViewId="0">
      <selection activeCell="BR19" sqref="BR19"/>
    </sheetView>
  </sheetViews>
  <sheetFormatPr defaultColWidth="6.5" defaultRowHeight="18" x14ac:dyDescent="0.45"/>
  <cols>
    <col min="1" max="1" width="1.69921875" style="302" customWidth="1"/>
    <col min="2" max="2" width="10.69921875" style="302" customWidth="1"/>
    <col min="3" max="12" width="37.8984375" style="302" customWidth="1"/>
    <col min="13" max="16384" width="6.5" style="302"/>
  </cols>
  <sheetData>
    <row r="1" spans="2:4" x14ac:dyDescent="0.45">
      <c r="B1" s="305" t="s">
        <v>639</v>
      </c>
      <c r="C1" s="305"/>
      <c r="D1" s="305"/>
    </row>
    <row r="2" spans="2:4" x14ac:dyDescent="0.45">
      <c r="B2" s="305"/>
      <c r="C2" s="305"/>
      <c r="D2" s="305"/>
    </row>
    <row r="3" spans="2:4" x14ac:dyDescent="0.45">
      <c r="B3" s="309" t="s">
        <v>434</v>
      </c>
      <c r="C3" s="309" t="s">
        <v>640</v>
      </c>
      <c r="D3" s="305"/>
    </row>
    <row r="4" spans="2:4" x14ac:dyDescent="0.45">
      <c r="B4" s="322">
        <v>1</v>
      </c>
      <c r="C4" s="323" t="s">
        <v>414</v>
      </c>
      <c r="D4" s="305"/>
    </row>
    <row r="5" spans="2:4" x14ac:dyDescent="0.45">
      <c r="B5" s="322">
        <v>2</v>
      </c>
      <c r="C5" s="323" t="s">
        <v>641</v>
      </c>
      <c r="D5" s="305"/>
    </row>
    <row r="6" spans="2:4" x14ac:dyDescent="0.45">
      <c r="B6" s="322">
        <v>3</v>
      </c>
      <c r="C6" s="323" t="s">
        <v>642</v>
      </c>
      <c r="D6" s="305"/>
    </row>
    <row r="7" spans="2:4" x14ac:dyDescent="0.45">
      <c r="B7" s="322">
        <v>4</v>
      </c>
      <c r="C7" s="323" t="s">
        <v>643</v>
      </c>
      <c r="D7" s="305"/>
    </row>
    <row r="8" spans="2:4" x14ac:dyDescent="0.45">
      <c r="B8" s="322">
        <v>5</v>
      </c>
      <c r="C8" s="323" t="s">
        <v>644</v>
      </c>
      <c r="D8" s="305"/>
    </row>
    <row r="9" spans="2:4" x14ac:dyDescent="0.45">
      <c r="B9" s="322">
        <v>6</v>
      </c>
      <c r="C9" s="323" t="s">
        <v>645</v>
      </c>
    </row>
    <row r="10" spans="2:4" x14ac:dyDescent="0.45">
      <c r="B10" s="322">
        <v>7</v>
      </c>
      <c r="C10" s="323" t="s">
        <v>646</v>
      </c>
      <c r="D10" s="305"/>
    </row>
    <row r="11" spans="2:4" x14ac:dyDescent="0.45">
      <c r="B11" s="322">
        <v>8</v>
      </c>
      <c r="C11" s="323" t="s">
        <v>647</v>
      </c>
      <c r="D11" s="305"/>
    </row>
    <row r="12" spans="2:4" x14ac:dyDescent="0.45">
      <c r="B12" s="322">
        <v>9</v>
      </c>
      <c r="C12" s="323" t="s">
        <v>648</v>
      </c>
      <c r="D12" s="305"/>
    </row>
    <row r="13" spans="2:4" x14ac:dyDescent="0.45">
      <c r="B13" s="322">
        <v>10</v>
      </c>
      <c r="C13" s="323" t="s">
        <v>648</v>
      </c>
      <c r="D13" s="305"/>
    </row>
    <row r="14" spans="2:4" x14ac:dyDescent="0.45">
      <c r="B14" s="322">
        <v>11</v>
      </c>
      <c r="C14" s="323" t="s">
        <v>648</v>
      </c>
      <c r="D14" s="305"/>
    </row>
    <row r="15" spans="2:4" x14ac:dyDescent="0.45">
      <c r="B15" s="322">
        <v>12</v>
      </c>
      <c r="C15" s="323" t="s">
        <v>648</v>
      </c>
      <c r="D15" s="305"/>
    </row>
    <row r="16" spans="2:4" x14ac:dyDescent="0.45">
      <c r="B16" s="322">
        <v>13</v>
      </c>
      <c r="C16" s="323" t="s">
        <v>648</v>
      </c>
      <c r="D16" s="305"/>
    </row>
    <row r="17" spans="2:12" x14ac:dyDescent="0.45">
      <c r="B17" s="322">
        <v>14</v>
      </c>
      <c r="C17" s="323" t="s">
        <v>648</v>
      </c>
      <c r="D17" s="305"/>
    </row>
    <row r="19" spans="2:12" x14ac:dyDescent="0.45">
      <c r="B19" s="305" t="s">
        <v>649</v>
      </c>
    </row>
    <row r="20" spans="2:12" ht="18.600000000000001" thickBot="1" x14ac:dyDescent="0.5"/>
    <row r="21" spans="2:12" ht="20.399999999999999" thickBot="1" x14ac:dyDescent="0.5">
      <c r="B21" s="324" t="s">
        <v>555</v>
      </c>
      <c r="C21" s="325" t="s">
        <v>556</v>
      </c>
      <c r="D21" s="326" t="s">
        <v>557</v>
      </c>
      <c r="E21" s="326" t="s">
        <v>460</v>
      </c>
      <c r="F21" s="326" t="s">
        <v>461</v>
      </c>
      <c r="G21" s="326" t="s">
        <v>558</v>
      </c>
      <c r="H21" s="327" t="s">
        <v>559</v>
      </c>
      <c r="I21" s="327" t="s">
        <v>648</v>
      </c>
      <c r="J21" s="327" t="s">
        <v>648</v>
      </c>
      <c r="K21" s="327" t="s">
        <v>648</v>
      </c>
      <c r="L21" s="328" t="s">
        <v>648</v>
      </c>
    </row>
    <row r="22" spans="2:12" ht="19.8" x14ac:dyDescent="0.45">
      <c r="B22" s="1122" t="s">
        <v>650</v>
      </c>
      <c r="C22" s="329" t="s">
        <v>595</v>
      </c>
      <c r="D22" s="330" t="s">
        <v>598</v>
      </c>
      <c r="E22" s="330" t="s">
        <v>600</v>
      </c>
      <c r="F22" s="330" t="s">
        <v>609</v>
      </c>
      <c r="G22" s="330" t="s">
        <v>651</v>
      </c>
      <c r="H22" s="331" t="s">
        <v>652</v>
      </c>
      <c r="I22" s="332" t="s">
        <v>648</v>
      </c>
      <c r="J22" s="332" t="s">
        <v>648</v>
      </c>
      <c r="K22" s="331"/>
      <c r="L22" s="333"/>
    </row>
    <row r="23" spans="2:12" ht="19.8" x14ac:dyDescent="0.45">
      <c r="B23" s="1123"/>
      <c r="C23" s="332" t="s">
        <v>595</v>
      </c>
      <c r="D23" s="332" t="s">
        <v>595</v>
      </c>
      <c r="E23" s="332" t="s">
        <v>653</v>
      </c>
      <c r="F23" s="332" t="s">
        <v>648</v>
      </c>
      <c r="G23" s="332" t="s">
        <v>654</v>
      </c>
      <c r="H23" s="332" t="s">
        <v>648</v>
      </c>
      <c r="I23" s="332" t="s">
        <v>648</v>
      </c>
      <c r="J23" s="332" t="s">
        <v>648</v>
      </c>
      <c r="K23" s="334"/>
      <c r="L23" s="335"/>
    </row>
    <row r="24" spans="2:12" ht="19.8" x14ac:dyDescent="0.45">
      <c r="B24" s="1123"/>
      <c r="C24" s="332" t="s">
        <v>648</v>
      </c>
      <c r="D24" s="332" t="s">
        <v>648</v>
      </c>
      <c r="E24" s="332" t="s">
        <v>648</v>
      </c>
      <c r="F24" s="332" t="s">
        <v>648</v>
      </c>
      <c r="G24" s="332" t="s">
        <v>655</v>
      </c>
      <c r="H24" s="332" t="s">
        <v>648</v>
      </c>
      <c r="I24" s="332" t="s">
        <v>648</v>
      </c>
      <c r="J24" s="332" t="s">
        <v>648</v>
      </c>
      <c r="K24" s="334"/>
      <c r="L24" s="335"/>
    </row>
    <row r="25" spans="2:12" ht="19.8" x14ac:dyDescent="0.45">
      <c r="B25" s="1123"/>
      <c r="C25" s="332" t="s">
        <v>648</v>
      </c>
      <c r="D25" s="332" t="s">
        <v>648</v>
      </c>
      <c r="E25" s="332" t="s">
        <v>648</v>
      </c>
      <c r="F25" s="332" t="s">
        <v>648</v>
      </c>
      <c r="G25" s="332" t="s">
        <v>603</v>
      </c>
      <c r="H25" s="332" t="s">
        <v>648</v>
      </c>
      <c r="I25" s="332" t="s">
        <v>648</v>
      </c>
      <c r="J25" s="332" t="s">
        <v>648</v>
      </c>
      <c r="K25" s="334"/>
      <c r="L25" s="335"/>
    </row>
    <row r="26" spans="2:12" ht="19.8" x14ac:dyDescent="0.45">
      <c r="B26" s="1123"/>
      <c r="C26" s="332" t="s">
        <v>648</v>
      </c>
      <c r="D26" s="332" t="s">
        <v>648</v>
      </c>
      <c r="E26" s="332" t="s">
        <v>648</v>
      </c>
      <c r="F26" s="332" t="s">
        <v>648</v>
      </c>
      <c r="G26" s="332" t="s">
        <v>653</v>
      </c>
      <c r="H26" s="332" t="s">
        <v>648</v>
      </c>
      <c r="I26" s="332" t="s">
        <v>648</v>
      </c>
      <c r="J26" s="332" t="s">
        <v>648</v>
      </c>
      <c r="K26" s="334"/>
      <c r="L26" s="335"/>
    </row>
    <row r="27" spans="2:12" ht="19.8" x14ac:dyDescent="0.45">
      <c r="B27" s="1123"/>
      <c r="C27" s="332" t="s">
        <v>648</v>
      </c>
      <c r="D27" s="332" t="s">
        <v>648</v>
      </c>
      <c r="E27" s="332" t="s">
        <v>648</v>
      </c>
      <c r="F27" s="332" t="s">
        <v>648</v>
      </c>
      <c r="G27" s="332" t="s">
        <v>656</v>
      </c>
      <c r="H27" s="332" t="s">
        <v>648</v>
      </c>
      <c r="I27" s="332" t="s">
        <v>648</v>
      </c>
      <c r="J27" s="332" t="s">
        <v>648</v>
      </c>
      <c r="K27" s="334"/>
      <c r="L27" s="335"/>
    </row>
    <row r="28" spans="2:12" ht="19.8" x14ac:dyDescent="0.45">
      <c r="B28" s="1123"/>
      <c r="C28" s="332" t="s">
        <v>648</v>
      </c>
      <c r="D28" s="332" t="s">
        <v>648</v>
      </c>
      <c r="E28" s="332" t="s">
        <v>648</v>
      </c>
      <c r="F28" s="332" t="s">
        <v>648</v>
      </c>
      <c r="G28" s="332" t="s">
        <v>657</v>
      </c>
      <c r="H28" s="332" t="s">
        <v>648</v>
      </c>
      <c r="I28" s="332" t="s">
        <v>648</v>
      </c>
      <c r="J28" s="332" t="s">
        <v>648</v>
      </c>
      <c r="K28" s="334"/>
      <c r="L28" s="335"/>
    </row>
    <row r="29" spans="2:12" ht="19.8" x14ac:dyDescent="0.45">
      <c r="B29" s="1123"/>
      <c r="C29" s="332" t="s">
        <v>648</v>
      </c>
      <c r="D29" s="332" t="s">
        <v>648</v>
      </c>
      <c r="E29" s="332" t="s">
        <v>648</v>
      </c>
      <c r="F29" s="332" t="s">
        <v>648</v>
      </c>
      <c r="G29" s="332" t="s">
        <v>658</v>
      </c>
      <c r="H29" s="332" t="s">
        <v>648</v>
      </c>
      <c r="I29" s="332" t="s">
        <v>648</v>
      </c>
      <c r="J29" s="332" t="s">
        <v>648</v>
      </c>
      <c r="K29" s="334"/>
      <c r="L29" s="335"/>
    </row>
    <row r="30" spans="2:12" ht="19.8" x14ac:dyDescent="0.45">
      <c r="B30" s="1123"/>
      <c r="C30" s="332" t="s">
        <v>648</v>
      </c>
      <c r="D30" s="332" t="s">
        <v>648</v>
      </c>
      <c r="E30" s="332" t="s">
        <v>648</v>
      </c>
      <c r="F30" s="332" t="s">
        <v>648</v>
      </c>
      <c r="G30" s="332" t="s">
        <v>659</v>
      </c>
      <c r="H30" s="332" t="s">
        <v>648</v>
      </c>
      <c r="I30" s="332" t="s">
        <v>648</v>
      </c>
      <c r="J30" s="332" t="s">
        <v>648</v>
      </c>
      <c r="K30" s="334"/>
      <c r="L30" s="335"/>
    </row>
    <row r="31" spans="2:12" ht="20.399999999999999" thickBot="1" x14ac:dyDescent="0.5">
      <c r="B31" s="1124"/>
      <c r="C31" s="336" t="s">
        <v>648</v>
      </c>
      <c r="D31" s="337" t="s">
        <v>648</v>
      </c>
      <c r="E31" s="337" t="s">
        <v>648</v>
      </c>
      <c r="F31" s="337" t="s">
        <v>648</v>
      </c>
      <c r="G31" s="337" t="s">
        <v>648</v>
      </c>
      <c r="H31" s="337" t="s">
        <v>648</v>
      </c>
      <c r="I31" s="337" t="s">
        <v>648</v>
      </c>
      <c r="J31" s="337" t="s">
        <v>648</v>
      </c>
      <c r="K31" s="338"/>
      <c r="L31" s="339"/>
    </row>
    <row r="36" spans="3:3" x14ac:dyDescent="0.45">
      <c r="C36" s="302" t="s">
        <v>660</v>
      </c>
    </row>
    <row r="37" spans="3:3" x14ac:dyDescent="0.45">
      <c r="C37" s="302" t="s">
        <v>661</v>
      </c>
    </row>
    <row r="38" spans="3:3" x14ac:dyDescent="0.45">
      <c r="C38" s="302" t="s">
        <v>662</v>
      </c>
    </row>
    <row r="39" spans="3:3" x14ac:dyDescent="0.45">
      <c r="C39" s="302" t="s">
        <v>663</v>
      </c>
    </row>
    <row r="40" spans="3:3" x14ac:dyDescent="0.45">
      <c r="C40" s="302" t="s">
        <v>664</v>
      </c>
    </row>
    <row r="41" spans="3:3" x14ac:dyDescent="0.45">
      <c r="C41" s="302" t="s">
        <v>665</v>
      </c>
    </row>
    <row r="42" spans="3:3" x14ac:dyDescent="0.45">
      <c r="C42" s="302" t="s">
        <v>666</v>
      </c>
    </row>
    <row r="43" spans="3:3" x14ac:dyDescent="0.45">
      <c r="C43" s="302" t="s">
        <v>667</v>
      </c>
    </row>
    <row r="44" spans="3:3" x14ac:dyDescent="0.45">
      <c r="C44" s="302" t="s">
        <v>668</v>
      </c>
    </row>
    <row r="46" spans="3:3" x14ac:dyDescent="0.45">
      <c r="C46" s="302" t="s">
        <v>669</v>
      </c>
    </row>
    <row r="47" spans="3:3" x14ac:dyDescent="0.45">
      <c r="C47" s="302" t="s">
        <v>670</v>
      </c>
    </row>
    <row r="49" spans="3:3" x14ac:dyDescent="0.45">
      <c r="C49" s="302" t="s">
        <v>671</v>
      </c>
    </row>
    <row r="50" spans="3:3" x14ac:dyDescent="0.45">
      <c r="C50" s="302" t="s">
        <v>672</v>
      </c>
    </row>
    <row r="51" spans="3:3" x14ac:dyDescent="0.45">
      <c r="C51" s="302" t="s">
        <v>673</v>
      </c>
    </row>
    <row r="52" spans="3:3" x14ac:dyDescent="0.45">
      <c r="C52" s="302" t="s">
        <v>674</v>
      </c>
    </row>
    <row r="53" spans="3:3" x14ac:dyDescent="0.45">
      <c r="C53" s="302" t="s">
        <v>675</v>
      </c>
    </row>
    <row r="54" spans="3:3" x14ac:dyDescent="0.45">
      <c r="C54" s="302" t="s">
        <v>676</v>
      </c>
    </row>
  </sheetData>
  <mergeCells count="1">
    <mergeCell ref="B22:B31"/>
  </mergeCells>
  <phoneticPr fontId="2"/>
  <pageMargins left="0.70866141732283472" right="0.70866141732283472" top="0.74803149606299213" bottom="0.74803149606299213" header="0.31496062992125984" footer="0.31496062992125984"/>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B1:BB108"/>
  <sheetViews>
    <sheetView workbookViewId="0">
      <selection activeCell="AY19" sqref="AY19"/>
    </sheetView>
  </sheetViews>
  <sheetFormatPr defaultColWidth="6.5" defaultRowHeight="18" x14ac:dyDescent="0.45"/>
  <cols>
    <col min="1" max="1" width="1.296875" style="302" customWidth="1"/>
    <col min="2" max="3" width="6.5" style="302"/>
    <col min="4" max="4" width="37.8984375" style="302" customWidth="1"/>
    <col min="5" max="16384" width="6.5" style="302"/>
  </cols>
  <sheetData>
    <row r="1" spans="2:11" x14ac:dyDescent="0.45">
      <c r="B1" s="302" t="s">
        <v>541</v>
      </c>
      <c r="D1" s="303"/>
      <c r="E1" s="303"/>
      <c r="F1" s="303"/>
    </row>
    <row r="2" spans="2:11" s="305" customFormat="1" ht="20.25" customHeight="1" x14ac:dyDescent="0.45">
      <c r="B2" s="304" t="s">
        <v>542</v>
      </c>
      <c r="C2" s="304"/>
      <c r="D2" s="303"/>
      <c r="E2" s="303"/>
      <c r="F2" s="303"/>
    </row>
    <row r="3" spans="2:11" s="305" customFormat="1" ht="20.25" customHeight="1" x14ac:dyDescent="0.45">
      <c r="B3" s="304"/>
      <c r="C3" s="304"/>
      <c r="D3" s="303"/>
      <c r="E3" s="303"/>
      <c r="F3" s="303"/>
    </row>
    <row r="4" spans="2:11" s="305" customFormat="1" ht="20.25" customHeight="1" x14ac:dyDescent="0.45">
      <c r="B4" s="306"/>
      <c r="C4" s="303" t="s">
        <v>543</v>
      </c>
      <c r="D4" s="303"/>
      <c r="F4" s="1125" t="s">
        <v>544</v>
      </c>
      <c r="G4" s="1125"/>
      <c r="H4" s="1125"/>
      <c r="I4" s="1125"/>
      <c r="J4" s="1125"/>
      <c r="K4" s="1125"/>
    </row>
    <row r="5" spans="2:11" s="305" customFormat="1" ht="20.25" customHeight="1" x14ac:dyDescent="0.45">
      <c r="B5" s="307"/>
      <c r="C5" s="303" t="s">
        <v>545</v>
      </c>
      <c r="D5" s="303"/>
      <c r="F5" s="1125"/>
      <c r="G5" s="1125"/>
      <c r="H5" s="1125"/>
      <c r="I5" s="1125"/>
      <c r="J5" s="1125"/>
      <c r="K5" s="1125"/>
    </row>
    <row r="6" spans="2:11" s="305" customFormat="1" ht="20.25" customHeight="1" x14ac:dyDescent="0.45">
      <c r="B6" s="308" t="s">
        <v>546</v>
      </c>
      <c r="C6" s="303"/>
      <c r="D6" s="303"/>
      <c r="E6" s="261"/>
      <c r="F6" s="303"/>
    </row>
    <row r="7" spans="2:11" s="305" customFormat="1" ht="20.25" customHeight="1" x14ac:dyDescent="0.45">
      <c r="B7" s="304"/>
      <c r="C7" s="304"/>
      <c r="D7" s="303"/>
      <c r="E7" s="261"/>
      <c r="F7" s="303"/>
    </row>
    <row r="8" spans="2:11" s="305" customFormat="1" ht="20.25" customHeight="1" x14ac:dyDescent="0.45">
      <c r="B8" s="303" t="s">
        <v>547</v>
      </c>
      <c r="C8" s="304"/>
      <c r="D8" s="303"/>
      <c r="E8" s="261"/>
      <c r="F8" s="303"/>
    </row>
    <row r="9" spans="2:11" s="305" customFormat="1" ht="20.25" customHeight="1" x14ac:dyDescent="0.45">
      <c r="B9" s="304"/>
      <c r="C9" s="304"/>
      <c r="D9" s="303"/>
      <c r="E9" s="303"/>
      <c r="F9" s="303"/>
    </row>
    <row r="10" spans="2:11" s="305" customFormat="1" ht="20.25" customHeight="1" x14ac:dyDescent="0.45">
      <c r="B10" s="303" t="s">
        <v>548</v>
      </c>
      <c r="C10" s="304"/>
      <c r="D10" s="303"/>
      <c r="E10" s="303"/>
      <c r="F10" s="303"/>
    </row>
    <row r="11" spans="2:11" s="305" customFormat="1" ht="20.25" customHeight="1" x14ac:dyDescent="0.45">
      <c r="B11" s="303"/>
      <c r="C11" s="304"/>
      <c r="D11" s="303"/>
    </row>
    <row r="12" spans="2:11" s="305" customFormat="1" ht="20.25" customHeight="1" x14ac:dyDescent="0.45">
      <c r="B12" s="303" t="s">
        <v>549</v>
      </c>
      <c r="C12" s="304"/>
      <c r="D12" s="303"/>
    </row>
    <row r="13" spans="2:11" s="305" customFormat="1" ht="20.25" customHeight="1" x14ac:dyDescent="0.45">
      <c r="B13" s="303"/>
      <c r="C13" s="304"/>
      <c r="D13" s="303"/>
    </row>
    <row r="14" spans="2:11" s="305" customFormat="1" ht="20.25" customHeight="1" x14ac:dyDescent="0.45">
      <c r="B14" s="303" t="s">
        <v>550</v>
      </c>
      <c r="C14" s="304"/>
      <c r="D14" s="303"/>
    </row>
    <row r="15" spans="2:11" s="305" customFormat="1" ht="20.25" customHeight="1" x14ac:dyDescent="0.45">
      <c r="B15" s="303"/>
      <c r="C15" s="304"/>
      <c r="D15" s="303"/>
    </row>
    <row r="16" spans="2:11" s="305" customFormat="1" ht="20.25" customHeight="1" x14ac:dyDescent="0.45">
      <c r="B16" s="303" t="s">
        <v>551</v>
      </c>
      <c r="C16" s="304"/>
      <c r="D16" s="303"/>
    </row>
    <row r="17" spans="2:25" s="305" customFormat="1" ht="20.25" customHeight="1" x14ac:dyDescent="0.45">
      <c r="B17" s="303" t="s">
        <v>552</v>
      </c>
      <c r="C17" s="304"/>
      <c r="D17" s="303"/>
    </row>
    <row r="18" spans="2:25" s="305" customFormat="1" ht="20.25" customHeight="1" x14ac:dyDescent="0.45">
      <c r="B18" s="303"/>
      <c r="C18" s="304"/>
      <c r="D18" s="303"/>
    </row>
    <row r="19" spans="2:25" s="305" customFormat="1" ht="17.25" customHeight="1" x14ac:dyDescent="0.45">
      <c r="B19" s="303" t="s">
        <v>553</v>
      </c>
      <c r="C19" s="303"/>
      <c r="D19" s="303"/>
    </row>
    <row r="20" spans="2:25" s="305" customFormat="1" ht="17.25" customHeight="1" x14ac:dyDescent="0.45">
      <c r="B20" s="303" t="s">
        <v>554</v>
      </c>
      <c r="C20" s="303"/>
      <c r="D20" s="303"/>
    </row>
    <row r="21" spans="2:25" s="305" customFormat="1" ht="17.25" customHeight="1" x14ac:dyDescent="0.45">
      <c r="B21" s="303"/>
      <c r="C21" s="303"/>
      <c r="D21" s="303"/>
    </row>
    <row r="22" spans="2:25" s="305" customFormat="1" ht="17.25" customHeight="1" x14ac:dyDescent="0.45">
      <c r="B22" s="303"/>
      <c r="C22" s="309" t="s">
        <v>434</v>
      </c>
      <c r="D22" s="309" t="s">
        <v>555</v>
      </c>
    </row>
    <row r="23" spans="2:25" s="305" customFormat="1" ht="17.25" customHeight="1" x14ac:dyDescent="0.45">
      <c r="B23" s="303"/>
      <c r="C23" s="309">
        <v>1</v>
      </c>
      <c r="D23" s="310" t="s">
        <v>556</v>
      </c>
    </row>
    <row r="24" spans="2:25" s="305" customFormat="1" ht="17.25" customHeight="1" x14ac:dyDescent="0.45">
      <c r="B24" s="303"/>
      <c r="C24" s="309">
        <v>2</v>
      </c>
      <c r="D24" s="310" t="s">
        <v>557</v>
      </c>
    </row>
    <row r="25" spans="2:25" s="305" customFormat="1" ht="17.25" customHeight="1" x14ac:dyDescent="0.45">
      <c r="B25" s="303"/>
      <c r="C25" s="309">
        <v>3</v>
      </c>
      <c r="D25" s="310" t="s">
        <v>460</v>
      </c>
    </row>
    <row r="26" spans="2:25" s="305" customFormat="1" ht="17.25" customHeight="1" x14ac:dyDescent="0.45">
      <c r="B26" s="303"/>
      <c r="C26" s="309">
        <v>4</v>
      </c>
      <c r="D26" s="310" t="s">
        <v>461</v>
      </c>
    </row>
    <row r="27" spans="2:25" s="305" customFormat="1" ht="17.25" customHeight="1" x14ac:dyDescent="0.45">
      <c r="B27" s="303"/>
      <c r="C27" s="309">
        <v>5</v>
      </c>
      <c r="D27" s="310" t="s">
        <v>558</v>
      </c>
    </row>
    <row r="28" spans="2:25" s="305" customFormat="1" ht="17.25" customHeight="1" x14ac:dyDescent="0.45">
      <c r="B28" s="303"/>
      <c r="C28" s="309">
        <v>6</v>
      </c>
      <c r="D28" s="310" t="s">
        <v>559</v>
      </c>
    </row>
    <row r="29" spans="2:25" s="305" customFormat="1" ht="17.25" customHeight="1" x14ac:dyDescent="0.45">
      <c r="B29" s="303"/>
      <c r="C29" s="261"/>
      <c r="D29" s="303"/>
    </row>
    <row r="30" spans="2:25" s="305" customFormat="1" ht="17.25" customHeight="1" x14ac:dyDescent="0.45">
      <c r="B30" s="303" t="s">
        <v>560</v>
      </c>
      <c r="C30" s="303"/>
      <c r="D30" s="303"/>
    </row>
    <row r="31" spans="2:25" s="305" customFormat="1" ht="17.25" customHeight="1" x14ac:dyDescent="0.45">
      <c r="B31" s="303" t="s">
        <v>561</v>
      </c>
      <c r="C31" s="303"/>
      <c r="D31" s="303"/>
    </row>
    <row r="32" spans="2:25" s="305" customFormat="1" ht="17.25" customHeight="1" x14ac:dyDescent="0.45">
      <c r="B32" s="303"/>
      <c r="C32" s="303"/>
      <c r="D32" s="303"/>
      <c r="G32" s="311"/>
      <c r="H32" s="311"/>
      <c r="J32" s="311"/>
      <c r="K32" s="311"/>
      <c r="L32" s="311"/>
      <c r="M32" s="311"/>
      <c r="N32" s="311"/>
      <c r="O32" s="311"/>
      <c r="R32" s="311"/>
      <c r="S32" s="311"/>
      <c r="T32" s="311"/>
      <c r="W32" s="311"/>
      <c r="X32" s="311"/>
      <c r="Y32" s="311"/>
    </row>
    <row r="33" spans="2:51" s="305" customFormat="1" ht="17.25" customHeight="1" x14ac:dyDescent="0.45">
      <c r="B33" s="303"/>
      <c r="C33" s="309" t="s">
        <v>471</v>
      </c>
      <c r="D33" s="309" t="s">
        <v>472</v>
      </c>
      <c r="G33" s="311"/>
      <c r="H33" s="311"/>
      <c r="J33" s="311"/>
      <c r="K33" s="311"/>
      <c r="L33" s="311"/>
      <c r="M33" s="311"/>
      <c r="N33" s="311"/>
      <c r="O33" s="311"/>
      <c r="R33" s="311"/>
      <c r="S33" s="311"/>
      <c r="T33" s="311"/>
      <c r="W33" s="311"/>
      <c r="X33" s="311"/>
      <c r="Y33" s="311"/>
    </row>
    <row r="34" spans="2:51" s="305" customFormat="1" ht="17.25" customHeight="1" x14ac:dyDescent="0.45">
      <c r="B34" s="303"/>
      <c r="C34" s="309" t="s">
        <v>463</v>
      </c>
      <c r="D34" s="310" t="s">
        <v>473</v>
      </c>
      <c r="G34" s="311"/>
      <c r="H34" s="311"/>
      <c r="J34" s="311"/>
      <c r="K34" s="311"/>
      <c r="L34" s="311"/>
      <c r="M34" s="311"/>
      <c r="N34" s="311"/>
      <c r="O34" s="311"/>
      <c r="R34" s="311"/>
      <c r="S34" s="311"/>
      <c r="T34" s="311"/>
      <c r="W34" s="311"/>
      <c r="X34" s="311"/>
      <c r="Y34" s="311"/>
    </row>
    <row r="35" spans="2:51" s="305" customFormat="1" ht="17.25" customHeight="1" x14ac:dyDescent="0.45">
      <c r="B35" s="303"/>
      <c r="C35" s="309" t="s">
        <v>466</v>
      </c>
      <c r="D35" s="310" t="s">
        <v>477</v>
      </c>
      <c r="G35" s="311"/>
      <c r="H35" s="311"/>
      <c r="J35" s="311"/>
      <c r="K35" s="311"/>
      <c r="L35" s="311"/>
      <c r="M35" s="311"/>
      <c r="N35" s="311"/>
      <c r="O35" s="311"/>
      <c r="R35" s="311"/>
      <c r="S35" s="311"/>
      <c r="T35" s="311"/>
      <c r="W35" s="311"/>
      <c r="X35" s="311"/>
      <c r="Y35" s="311"/>
    </row>
    <row r="36" spans="2:51" s="305" customFormat="1" ht="17.25" customHeight="1" x14ac:dyDescent="0.45">
      <c r="B36" s="303"/>
      <c r="C36" s="309" t="s">
        <v>467</v>
      </c>
      <c r="D36" s="310" t="s">
        <v>480</v>
      </c>
      <c r="G36" s="311"/>
      <c r="H36" s="311"/>
      <c r="J36" s="311"/>
      <c r="K36" s="311"/>
      <c r="L36" s="311"/>
      <c r="M36" s="311"/>
      <c r="N36" s="311"/>
      <c r="O36" s="311"/>
      <c r="R36" s="311"/>
      <c r="S36" s="311"/>
      <c r="T36" s="311"/>
      <c r="W36" s="311"/>
      <c r="X36" s="311"/>
      <c r="Y36" s="311"/>
    </row>
    <row r="37" spans="2:51" s="305" customFormat="1" ht="17.25" customHeight="1" x14ac:dyDescent="0.45">
      <c r="B37" s="303"/>
      <c r="C37" s="309" t="s">
        <v>469</v>
      </c>
      <c r="D37" s="310" t="s">
        <v>562</v>
      </c>
      <c r="G37" s="311"/>
      <c r="H37" s="311"/>
      <c r="J37" s="311"/>
      <c r="K37" s="311"/>
      <c r="L37" s="311"/>
      <c r="M37" s="311"/>
      <c r="N37" s="311"/>
      <c r="O37" s="311"/>
      <c r="R37" s="311"/>
      <c r="S37" s="311"/>
      <c r="T37" s="311"/>
      <c r="W37" s="311"/>
      <c r="X37" s="311"/>
      <c r="Y37" s="311"/>
    </row>
    <row r="38" spans="2:51" s="305" customFormat="1" ht="17.25" customHeight="1" x14ac:dyDescent="0.45">
      <c r="B38" s="303"/>
      <c r="C38" s="303"/>
      <c r="D38" s="303"/>
      <c r="G38" s="311"/>
      <c r="H38" s="311"/>
      <c r="J38" s="311"/>
      <c r="K38" s="311"/>
      <c r="L38" s="311"/>
      <c r="M38" s="311"/>
      <c r="N38" s="311"/>
      <c r="O38" s="311"/>
      <c r="R38" s="311"/>
      <c r="S38" s="311"/>
      <c r="T38" s="311"/>
      <c r="W38" s="311"/>
      <c r="X38" s="311"/>
      <c r="Y38" s="311"/>
    </row>
    <row r="39" spans="2:51" s="305" customFormat="1" ht="17.25" customHeight="1" x14ac:dyDescent="0.45">
      <c r="B39" s="303"/>
      <c r="C39" s="312" t="s">
        <v>563</v>
      </c>
      <c r="D39" s="303"/>
      <c r="G39" s="311"/>
      <c r="H39" s="311"/>
      <c r="J39" s="311"/>
      <c r="K39" s="311"/>
      <c r="L39" s="311"/>
      <c r="M39" s="311"/>
      <c r="N39" s="311"/>
      <c r="O39" s="311"/>
      <c r="R39" s="311"/>
      <c r="S39" s="311"/>
      <c r="T39" s="311"/>
      <c r="W39" s="311"/>
      <c r="X39" s="311"/>
      <c r="Y39" s="311"/>
    </row>
    <row r="40" spans="2:51" s="305" customFormat="1" ht="17.25" customHeight="1" x14ac:dyDescent="0.45">
      <c r="C40" s="303" t="s">
        <v>564</v>
      </c>
      <c r="F40" s="312"/>
      <c r="G40" s="311"/>
      <c r="H40" s="311"/>
      <c r="J40" s="311"/>
      <c r="K40" s="311"/>
      <c r="L40" s="311"/>
      <c r="M40" s="311"/>
      <c r="N40" s="311"/>
      <c r="O40" s="311"/>
      <c r="R40" s="311"/>
      <c r="S40" s="311"/>
      <c r="T40" s="311"/>
      <c r="W40" s="311"/>
      <c r="X40" s="311"/>
      <c r="Y40" s="311"/>
    </row>
    <row r="41" spans="2:51" s="305" customFormat="1" ht="17.25" customHeight="1" x14ac:dyDescent="0.45">
      <c r="C41" s="303" t="s">
        <v>565</v>
      </c>
      <c r="F41" s="303"/>
      <c r="G41" s="311"/>
      <c r="H41" s="311"/>
      <c r="J41" s="311"/>
      <c r="K41" s="311"/>
      <c r="L41" s="311"/>
      <c r="M41" s="311"/>
      <c r="N41" s="311"/>
      <c r="O41" s="311"/>
      <c r="R41" s="311"/>
      <c r="S41" s="311"/>
      <c r="T41" s="311"/>
      <c r="W41" s="311"/>
      <c r="X41" s="311"/>
      <c r="Y41" s="311"/>
    </row>
    <row r="42" spans="2:51" s="305" customFormat="1" ht="17.25" customHeight="1" x14ac:dyDescent="0.45">
      <c r="B42" s="303"/>
      <c r="C42" s="303"/>
      <c r="D42" s="303"/>
      <c r="E42" s="312"/>
      <c r="F42" s="311"/>
      <c r="G42" s="311"/>
      <c r="H42" s="311"/>
      <c r="J42" s="311"/>
      <c r="K42" s="311"/>
      <c r="L42" s="311"/>
      <c r="M42" s="311"/>
      <c r="N42" s="311"/>
      <c r="O42" s="311"/>
      <c r="R42" s="311"/>
      <c r="S42" s="311"/>
      <c r="T42" s="311"/>
      <c r="W42" s="311"/>
      <c r="X42" s="311"/>
      <c r="Y42" s="311"/>
    </row>
    <row r="43" spans="2:51" s="305" customFormat="1" ht="17.25" customHeight="1" x14ac:dyDescent="0.45">
      <c r="B43" s="303" t="s">
        <v>566</v>
      </c>
      <c r="C43" s="303"/>
      <c r="D43" s="303"/>
    </row>
    <row r="44" spans="2:51" s="305" customFormat="1" ht="17.25" customHeight="1" x14ac:dyDescent="0.45">
      <c r="B44" s="303" t="s">
        <v>567</v>
      </c>
      <c r="C44" s="303"/>
      <c r="D44" s="303"/>
    </row>
    <row r="45" spans="2:51" s="305" customFormat="1" ht="17.25" customHeight="1" x14ac:dyDescent="0.45">
      <c r="B45" s="313" t="s">
        <v>568</v>
      </c>
      <c r="E45" s="311"/>
      <c r="F45" s="311"/>
      <c r="G45" s="311"/>
      <c r="H45" s="311"/>
      <c r="I45" s="311"/>
      <c r="J45" s="311"/>
      <c r="K45" s="311"/>
      <c r="L45" s="311"/>
      <c r="M45" s="311"/>
      <c r="N45" s="311"/>
      <c r="O45" s="311"/>
      <c r="P45" s="311"/>
      <c r="Q45" s="311"/>
      <c r="R45" s="311"/>
      <c r="S45" s="311"/>
      <c r="T45" s="311"/>
      <c r="U45" s="311"/>
      <c r="Y45" s="311"/>
      <c r="Z45" s="311"/>
      <c r="AA45" s="311"/>
      <c r="AB45" s="311"/>
      <c r="AD45" s="311"/>
      <c r="AE45" s="311"/>
      <c r="AF45" s="311"/>
      <c r="AG45" s="311"/>
      <c r="AH45" s="311"/>
      <c r="AI45" s="314"/>
      <c r="AJ45" s="311"/>
      <c r="AK45" s="311"/>
      <c r="AL45" s="311"/>
      <c r="AM45" s="311"/>
      <c r="AN45" s="311"/>
      <c r="AO45" s="311"/>
      <c r="AP45" s="311"/>
      <c r="AQ45" s="311"/>
      <c r="AR45" s="311"/>
      <c r="AS45" s="311"/>
      <c r="AT45" s="311"/>
      <c r="AU45" s="311"/>
      <c r="AV45" s="311"/>
      <c r="AW45" s="311"/>
      <c r="AX45" s="311"/>
      <c r="AY45" s="314"/>
    </row>
    <row r="46" spans="2:51" s="305" customFormat="1" ht="17.25" customHeight="1" x14ac:dyDescent="0.45"/>
    <row r="47" spans="2:51" s="305" customFormat="1" ht="17.25" customHeight="1" x14ac:dyDescent="0.45">
      <c r="B47" s="303" t="s">
        <v>569</v>
      </c>
      <c r="C47" s="303"/>
    </row>
    <row r="48" spans="2:51" s="305" customFormat="1" ht="17.25" customHeight="1" x14ac:dyDescent="0.45">
      <c r="B48" s="303"/>
      <c r="C48" s="303"/>
    </row>
    <row r="49" spans="2:54" s="305" customFormat="1" ht="17.25" customHeight="1" x14ac:dyDescent="0.45">
      <c r="B49" s="303" t="s">
        <v>570</v>
      </c>
      <c r="C49" s="303"/>
    </row>
    <row r="50" spans="2:54" s="305" customFormat="1" ht="17.25" customHeight="1" x14ac:dyDescent="0.45">
      <c r="B50" s="303" t="s">
        <v>571</v>
      </c>
      <c r="C50" s="303"/>
    </row>
    <row r="51" spans="2:54" s="305" customFormat="1" ht="17.25" customHeight="1" x14ac:dyDescent="0.45">
      <c r="B51" s="303"/>
      <c r="C51" s="303"/>
    </row>
    <row r="52" spans="2:54" s="305" customFormat="1" ht="17.25" customHeight="1" x14ac:dyDescent="0.45">
      <c r="B52" s="303" t="s">
        <v>572</v>
      </c>
      <c r="C52" s="303"/>
    </row>
    <row r="53" spans="2:54" s="305" customFormat="1" ht="17.25" customHeight="1" x14ac:dyDescent="0.45">
      <c r="B53" s="303" t="s">
        <v>573</v>
      </c>
      <c r="C53" s="303"/>
    </row>
    <row r="54" spans="2:54" s="305" customFormat="1" ht="17.25" customHeight="1" x14ac:dyDescent="0.45">
      <c r="B54" s="303"/>
      <c r="C54" s="303"/>
    </row>
    <row r="55" spans="2:54" s="305" customFormat="1" ht="17.25" customHeight="1" x14ac:dyDescent="0.45">
      <c r="B55" s="303" t="s">
        <v>574</v>
      </c>
      <c r="C55" s="303"/>
      <c r="D55" s="303"/>
    </row>
    <row r="56" spans="2:54" s="305" customFormat="1" ht="17.25" customHeight="1" x14ac:dyDescent="0.45">
      <c r="B56" s="303"/>
      <c r="C56" s="303"/>
      <c r="D56" s="303"/>
    </row>
    <row r="57" spans="2:54" s="305" customFormat="1" ht="17.25" customHeight="1" x14ac:dyDescent="0.45">
      <c r="B57" s="305" t="s">
        <v>575</v>
      </c>
      <c r="D57" s="303"/>
    </row>
    <row r="58" spans="2:54" s="305" customFormat="1" ht="17.25" customHeight="1" x14ac:dyDescent="0.45">
      <c r="B58" s="305" t="s">
        <v>576</v>
      </c>
      <c r="D58" s="303"/>
    </row>
    <row r="59" spans="2:54" s="305" customFormat="1" ht="17.25" customHeight="1" x14ac:dyDescent="0.45">
      <c r="B59" s="305" t="s">
        <v>577</v>
      </c>
    </row>
    <row r="60" spans="2:54" s="305" customFormat="1" ht="17.25" customHeight="1" x14ac:dyDescent="0.45"/>
    <row r="61" spans="2:54" s="305" customFormat="1" ht="17.25" customHeight="1" x14ac:dyDescent="0.45">
      <c r="B61" s="305" t="s">
        <v>578</v>
      </c>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315"/>
      <c r="AE61" s="315"/>
      <c r="AF61" s="315"/>
      <c r="AG61" s="315"/>
      <c r="AH61" s="315"/>
      <c r="AI61" s="315"/>
      <c r="AJ61" s="315"/>
      <c r="AK61" s="315"/>
      <c r="AL61" s="315"/>
      <c r="AM61" s="315"/>
      <c r="AN61" s="315"/>
      <c r="AO61" s="315"/>
      <c r="AP61" s="315"/>
      <c r="AQ61" s="315"/>
      <c r="AR61" s="315"/>
      <c r="AS61" s="315"/>
      <c r="AT61" s="315"/>
      <c r="AU61" s="315"/>
      <c r="AV61" s="315"/>
      <c r="AW61" s="315"/>
      <c r="AX61" s="315"/>
    </row>
    <row r="62" spans="2:54" s="305" customFormat="1" ht="17.25" customHeight="1" x14ac:dyDescent="0.45">
      <c r="B62" s="316" t="s">
        <v>579</v>
      </c>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row>
    <row r="63" spans="2:54" ht="18.75" customHeight="1" x14ac:dyDescent="0.45">
      <c r="B63" s="317" t="s">
        <v>580</v>
      </c>
    </row>
    <row r="64" spans="2:54" ht="18.75" customHeight="1" x14ac:dyDescent="0.45">
      <c r="B64" s="316" t="s">
        <v>581</v>
      </c>
    </row>
    <row r="65" spans="2:2" ht="18.75" customHeight="1" x14ac:dyDescent="0.45">
      <c r="B65" s="317" t="s">
        <v>582</v>
      </c>
    </row>
    <row r="66" spans="2:2" ht="18.75" customHeight="1" x14ac:dyDescent="0.45">
      <c r="B66" s="316" t="s">
        <v>583</v>
      </c>
    </row>
    <row r="67" spans="2:2" ht="18.75" customHeight="1" x14ac:dyDescent="0.45">
      <c r="B67" s="316" t="s">
        <v>584</v>
      </c>
    </row>
    <row r="68" spans="2:2" ht="18.75" customHeight="1" x14ac:dyDescent="0.45">
      <c r="B68" s="316" t="s">
        <v>585</v>
      </c>
    </row>
    <row r="69" spans="2:2" ht="18.75" customHeight="1" x14ac:dyDescent="0.45"/>
    <row r="70" spans="2:2" ht="18.75" customHeight="1" x14ac:dyDescent="0.45"/>
    <row r="71" spans="2:2" ht="18.75" customHeight="1" x14ac:dyDescent="0.45"/>
    <row r="72" spans="2:2" ht="18.75" customHeight="1" x14ac:dyDescent="0.45"/>
    <row r="73" spans="2:2" ht="18.75" customHeight="1" x14ac:dyDescent="0.45"/>
    <row r="74" spans="2:2" ht="18.75" customHeight="1" x14ac:dyDescent="0.45"/>
    <row r="75" spans="2:2" ht="18.75" customHeight="1" x14ac:dyDescent="0.45"/>
    <row r="76" spans="2:2" ht="18.75" customHeight="1" x14ac:dyDescent="0.45"/>
    <row r="77" spans="2:2" ht="18.75" customHeight="1" x14ac:dyDescent="0.45"/>
    <row r="78" spans="2:2" ht="18.75" customHeight="1" x14ac:dyDescent="0.45"/>
    <row r="79" spans="2:2" ht="18.75" customHeight="1" x14ac:dyDescent="0.45"/>
    <row r="80" spans="2:2" ht="18.75" customHeight="1" x14ac:dyDescent="0.45"/>
    <row r="81" ht="18.75" customHeight="1" x14ac:dyDescent="0.45"/>
    <row r="82" ht="18.75" customHeight="1" x14ac:dyDescent="0.45"/>
    <row r="83" ht="18.75" customHeight="1" x14ac:dyDescent="0.45"/>
    <row r="84" ht="18.75" customHeight="1" x14ac:dyDescent="0.45"/>
    <row r="85" ht="18.75" customHeight="1" x14ac:dyDescent="0.45"/>
    <row r="86" ht="18.75" customHeight="1" x14ac:dyDescent="0.45"/>
    <row r="87" ht="18.75" customHeight="1" x14ac:dyDescent="0.45"/>
    <row r="88" ht="18.75" customHeight="1" x14ac:dyDescent="0.45"/>
    <row r="89" ht="18.75" customHeight="1" x14ac:dyDescent="0.45"/>
    <row r="90" ht="18.75" customHeight="1" x14ac:dyDescent="0.45"/>
    <row r="91" ht="18.75" customHeight="1" x14ac:dyDescent="0.45"/>
    <row r="92" ht="18.75" customHeight="1" x14ac:dyDescent="0.45"/>
    <row r="93" ht="18.75" customHeight="1" x14ac:dyDescent="0.45"/>
    <row r="94" ht="18.75" customHeight="1" x14ac:dyDescent="0.45"/>
    <row r="95" ht="18.75" customHeight="1" x14ac:dyDescent="0.45"/>
    <row r="96" ht="18.75" customHeight="1" x14ac:dyDescent="0.45"/>
    <row r="97" ht="18.75" customHeight="1" x14ac:dyDescent="0.45"/>
    <row r="98" ht="18.75" customHeight="1" x14ac:dyDescent="0.45"/>
    <row r="99" ht="18.75" customHeight="1" x14ac:dyDescent="0.45"/>
    <row r="100" ht="18.75" customHeight="1" x14ac:dyDescent="0.45"/>
    <row r="101" ht="18.75" customHeight="1" x14ac:dyDescent="0.45"/>
    <row r="102" ht="18.75" customHeight="1" x14ac:dyDescent="0.45"/>
    <row r="103" ht="18.75" customHeight="1" x14ac:dyDescent="0.45"/>
    <row r="104" ht="18.75" customHeight="1" x14ac:dyDescent="0.45"/>
    <row r="105" ht="18.75" customHeight="1" x14ac:dyDescent="0.45"/>
    <row r="106" ht="18.75" customHeight="1" x14ac:dyDescent="0.45"/>
    <row r="107" ht="18.75" customHeight="1" x14ac:dyDescent="0.45"/>
    <row r="108" ht="18.75" customHeight="1" x14ac:dyDescent="0.45"/>
  </sheetData>
  <mergeCells count="1">
    <mergeCell ref="F4:K5"/>
  </mergeCells>
  <phoneticPr fontId="2"/>
  <pageMargins left="0.70866141732283472" right="0.70866141732283472" top="0.74803149606299213" bottom="0.35433070866141736" header="0.31496062992125984" footer="0.31496062992125984"/>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pageSetUpPr fitToPage="1"/>
  </sheetPr>
  <dimension ref="B1:BO150"/>
  <sheetViews>
    <sheetView showGridLines="0" view="pageBreakPreview" zoomScale="55" zoomScaleNormal="55" zoomScaleSheetLayoutView="55" workbookViewId="0">
      <selection activeCell="AY19" sqref="AY19"/>
    </sheetView>
  </sheetViews>
  <sheetFormatPr defaultColWidth="4.19921875" defaultRowHeight="14.4" x14ac:dyDescent="0.45"/>
  <cols>
    <col min="1" max="1" width="0.796875" style="198" customWidth="1"/>
    <col min="2" max="2" width="5.3984375" style="198" customWidth="1"/>
    <col min="3" max="4" width="7.59765625" style="198" customWidth="1"/>
    <col min="5" max="8" width="3" style="198" hidden="1" customWidth="1"/>
    <col min="9" max="10" width="3" style="198" customWidth="1"/>
    <col min="11" max="62" width="5.3984375" style="198" customWidth="1"/>
    <col min="63" max="63" width="1" style="198" customWidth="1"/>
    <col min="64" max="16384" width="4.19921875" style="198"/>
  </cols>
  <sheetData>
    <row r="1" spans="2:67" s="179" customFormat="1" ht="20.25" customHeight="1" x14ac:dyDescent="0.45">
      <c r="C1" s="180" t="s">
        <v>411</v>
      </c>
      <c r="D1" s="180"/>
      <c r="E1" s="180"/>
      <c r="F1" s="180"/>
      <c r="G1" s="180"/>
      <c r="H1" s="180"/>
      <c r="I1" s="180"/>
      <c r="J1" s="180"/>
      <c r="M1" s="181" t="s">
        <v>412</v>
      </c>
      <c r="P1" s="180"/>
      <c r="Q1" s="180"/>
      <c r="R1" s="180"/>
      <c r="S1" s="180"/>
      <c r="T1" s="180"/>
      <c r="U1" s="180"/>
      <c r="V1" s="180"/>
      <c r="W1" s="180"/>
      <c r="AS1" s="182" t="s">
        <v>413</v>
      </c>
      <c r="AT1" s="998" t="s">
        <v>414</v>
      </c>
      <c r="AU1" s="999"/>
      <c r="AV1" s="999"/>
      <c r="AW1" s="999"/>
      <c r="AX1" s="999"/>
      <c r="AY1" s="999"/>
      <c r="AZ1" s="999"/>
      <c r="BA1" s="999"/>
      <c r="BB1" s="999"/>
      <c r="BC1" s="999"/>
      <c r="BD1" s="999"/>
      <c r="BE1" s="999"/>
      <c r="BF1" s="999"/>
      <c r="BG1" s="999"/>
      <c r="BH1" s="999"/>
      <c r="BI1" s="999"/>
      <c r="BJ1" s="182" t="s">
        <v>415</v>
      </c>
    </row>
    <row r="2" spans="2:67" s="183" customFormat="1" ht="20.25" customHeight="1" x14ac:dyDescent="0.45">
      <c r="J2" s="181"/>
      <c r="M2" s="181"/>
      <c r="N2" s="181"/>
      <c r="P2" s="182"/>
      <c r="Q2" s="182"/>
      <c r="R2" s="182"/>
      <c r="S2" s="182"/>
      <c r="T2" s="182"/>
      <c r="U2" s="182"/>
      <c r="V2" s="182"/>
      <c r="W2" s="182"/>
      <c r="AB2" s="182" t="s">
        <v>416</v>
      </c>
      <c r="AC2" s="1000">
        <v>3</v>
      </c>
      <c r="AD2" s="1000"/>
      <c r="AE2" s="182" t="s">
        <v>417</v>
      </c>
      <c r="AF2" s="1001">
        <f>IF(AC2=0,"",YEAR(DATE(2018+AC2,1,1)))</f>
        <v>2021</v>
      </c>
      <c r="AG2" s="1001"/>
      <c r="AH2" s="183" t="s">
        <v>418</v>
      </c>
      <c r="AI2" s="183" t="s">
        <v>419</v>
      </c>
      <c r="AJ2" s="1000">
        <v>4</v>
      </c>
      <c r="AK2" s="1000"/>
      <c r="AL2" s="183" t="s">
        <v>420</v>
      </c>
      <c r="AS2" s="182" t="s">
        <v>421</v>
      </c>
      <c r="AT2" s="1000" t="s">
        <v>586</v>
      </c>
      <c r="AU2" s="1000"/>
      <c r="AV2" s="1000"/>
      <c r="AW2" s="1000"/>
      <c r="AX2" s="1000"/>
      <c r="AY2" s="1000"/>
      <c r="AZ2" s="1000"/>
      <c r="BA2" s="1000"/>
      <c r="BB2" s="1000"/>
      <c r="BC2" s="1000"/>
      <c r="BD2" s="1000"/>
      <c r="BE2" s="1000"/>
      <c r="BF2" s="1000"/>
      <c r="BG2" s="1000"/>
      <c r="BH2" s="1000"/>
      <c r="BI2" s="1000"/>
      <c r="BJ2" s="182" t="s">
        <v>415</v>
      </c>
      <c r="BK2" s="182"/>
      <c r="BL2" s="182"/>
      <c r="BM2" s="182"/>
    </row>
    <row r="3" spans="2:67" s="183" customFormat="1" ht="20.25" customHeight="1" x14ac:dyDescent="0.45">
      <c r="J3" s="181"/>
      <c r="M3" s="181"/>
      <c r="O3" s="182"/>
      <c r="P3" s="182"/>
      <c r="Q3" s="182"/>
      <c r="R3" s="182"/>
      <c r="S3" s="182"/>
      <c r="T3" s="182"/>
      <c r="U3" s="182"/>
      <c r="AC3" s="184"/>
      <c r="AD3" s="184"/>
      <c r="AE3" s="184"/>
      <c r="AF3" s="185"/>
      <c r="AG3" s="184"/>
      <c r="BD3" s="186" t="s">
        <v>422</v>
      </c>
      <c r="BE3" s="1002" t="s">
        <v>423</v>
      </c>
      <c r="BF3" s="1003"/>
      <c r="BG3" s="1003"/>
      <c r="BH3" s="1004"/>
      <c r="BI3" s="182"/>
    </row>
    <row r="4" spans="2:67" s="183" customFormat="1" ht="20.25" customHeight="1" x14ac:dyDescent="0.45">
      <c r="J4" s="181"/>
      <c r="M4" s="181"/>
      <c r="O4" s="182"/>
      <c r="P4" s="182"/>
      <c r="Q4" s="182"/>
      <c r="R4" s="182"/>
      <c r="S4" s="182"/>
      <c r="T4" s="182"/>
      <c r="U4" s="182"/>
      <c r="AC4" s="184"/>
      <c r="AD4" s="184"/>
      <c r="AE4" s="184"/>
      <c r="AF4" s="185"/>
      <c r="AG4" s="184"/>
      <c r="BD4" s="186" t="s">
        <v>424</v>
      </c>
      <c r="BE4" s="1002" t="s">
        <v>425</v>
      </c>
      <c r="BF4" s="1003"/>
      <c r="BG4" s="1003"/>
      <c r="BH4" s="1004"/>
      <c r="BI4" s="182"/>
    </row>
    <row r="5" spans="2:67" s="183" customFormat="1" ht="9" customHeight="1" x14ac:dyDescent="0.45">
      <c r="J5" s="181"/>
      <c r="M5" s="181"/>
      <c r="O5" s="182"/>
      <c r="P5" s="182"/>
      <c r="Q5" s="182"/>
      <c r="R5" s="182"/>
      <c r="S5" s="182"/>
      <c r="T5" s="182"/>
      <c r="U5" s="182"/>
      <c r="AC5" s="187"/>
      <c r="AD5" s="187"/>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88"/>
      <c r="BI5" s="188"/>
    </row>
    <row r="6" spans="2:67" s="183" customFormat="1" ht="21" customHeight="1" x14ac:dyDescent="0.45">
      <c r="B6" s="180"/>
      <c r="C6" s="179"/>
      <c r="D6" s="179"/>
      <c r="E6" s="179"/>
      <c r="F6" s="179"/>
      <c r="G6" s="179"/>
      <c r="H6" s="179"/>
      <c r="I6" s="179"/>
      <c r="J6" s="179"/>
      <c r="K6" s="189"/>
      <c r="L6" s="189"/>
      <c r="M6" s="189"/>
      <c r="N6" s="190"/>
      <c r="O6" s="189"/>
      <c r="P6" s="189"/>
      <c r="Q6" s="189"/>
      <c r="AJ6" s="179"/>
      <c r="AK6" s="179"/>
      <c r="AL6" s="179"/>
      <c r="AM6" s="179"/>
      <c r="AN6" s="179"/>
      <c r="AO6" s="179" t="s">
        <v>426</v>
      </c>
      <c r="AP6" s="179"/>
      <c r="AQ6" s="179"/>
      <c r="AR6" s="179"/>
      <c r="AS6" s="179"/>
      <c r="AT6" s="179"/>
      <c r="AU6" s="179"/>
      <c r="AW6" s="191"/>
      <c r="AX6" s="191"/>
      <c r="AY6" s="192"/>
      <c r="AZ6" s="179"/>
      <c r="BA6" s="1028">
        <v>40</v>
      </c>
      <c r="BB6" s="1029"/>
      <c r="BC6" s="192" t="s">
        <v>427</v>
      </c>
      <c r="BD6" s="179"/>
      <c r="BE6" s="1028">
        <v>160</v>
      </c>
      <c r="BF6" s="1029"/>
      <c r="BG6" s="192" t="s">
        <v>428</v>
      </c>
      <c r="BH6" s="179"/>
      <c r="BI6" s="188"/>
    </row>
    <row r="7" spans="2:67" s="183" customFormat="1" ht="5.25" customHeight="1" x14ac:dyDescent="0.45">
      <c r="B7" s="180"/>
      <c r="C7" s="193"/>
      <c r="D7" s="193"/>
      <c r="E7" s="193"/>
      <c r="F7" s="193"/>
      <c r="G7" s="193"/>
      <c r="H7" s="193"/>
      <c r="I7" s="193"/>
      <c r="J7" s="189"/>
      <c r="K7" s="189"/>
      <c r="L7" s="189"/>
      <c r="M7" s="190"/>
      <c r="N7" s="189"/>
      <c r="O7" s="189"/>
      <c r="P7" s="189"/>
      <c r="Q7" s="18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88"/>
      <c r="BI7" s="188"/>
    </row>
    <row r="8" spans="2:67" s="183" customFormat="1" ht="21" customHeight="1" x14ac:dyDescent="0.45">
      <c r="B8" s="194"/>
      <c r="C8" s="190"/>
      <c r="D8" s="190"/>
      <c r="E8" s="190"/>
      <c r="F8" s="190"/>
      <c r="G8" s="190"/>
      <c r="H8" s="190"/>
      <c r="I8" s="190"/>
      <c r="J8" s="189"/>
      <c r="K8" s="189"/>
      <c r="L8" s="189"/>
      <c r="M8" s="190"/>
      <c r="N8" s="189"/>
      <c r="O8" s="189"/>
      <c r="P8" s="189"/>
      <c r="Q8" s="189"/>
      <c r="AJ8" s="195"/>
      <c r="AK8" s="195"/>
      <c r="AL8" s="195"/>
      <c r="AM8" s="179"/>
      <c r="AN8" s="188"/>
      <c r="AO8" s="196"/>
      <c r="AP8" s="196"/>
      <c r="AQ8" s="180"/>
      <c r="AR8" s="191"/>
      <c r="AS8" s="191"/>
      <c r="AT8" s="191"/>
      <c r="AU8" s="197"/>
      <c r="AV8" s="197"/>
      <c r="AW8" s="179"/>
      <c r="AX8" s="191"/>
      <c r="AY8" s="191"/>
      <c r="AZ8" s="190"/>
      <c r="BA8" s="179"/>
      <c r="BB8" s="179" t="s">
        <v>429</v>
      </c>
      <c r="BC8" s="179"/>
      <c r="BD8" s="179"/>
      <c r="BE8" s="1030">
        <f>DAY(EOMONTH(DATE(AF2,AJ2,1),0))</f>
        <v>30</v>
      </c>
      <c r="BF8" s="1031"/>
      <c r="BG8" s="179" t="s">
        <v>430</v>
      </c>
      <c r="BH8" s="179"/>
      <c r="BI8" s="179"/>
      <c r="BM8" s="182"/>
      <c r="BN8" s="182"/>
      <c r="BO8" s="182"/>
    </row>
    <row r="9" spans="2:67" s="183" customFormat="1" ht="5.25" customHeight="1" x14ac:dyDescent="0.45">
      <c r="B9" s="194"/>
      <c r="C9" s="190"/>
      <c r="D9" s="190"/>
      <c r="E9" s="190"/>
      <c r="F9" s="190"/>
      <c r="G9" s="190"/>
      <c r="H9" s="190"/>
      <c r="I9" s="190"/>
      <c r="J9" s="189"/>
      <c r="K9" s="189"/>
      <c r="L9" s="189"/>
      <c r="M9" s="190"/>
      <c r="N9" s="189"/>
      <c r="O9" s="189"/>
      <c r="P9" s="189"/>
      <c r="Q9" s="189"/>
      <c r="AJ9" s="195"/>
      <c r="AK9" s="195"/>
      <c r="AL9" s="195"/>
      <c r="AM9" s="179"/>
      <c r="AN9" s="188"/>
      <c r="AO9" s="196"/>
      <c r="AP9" s="196"/>
      <c r="AQ9" s="180"/>
      <c r="AR9" s="191"/>
      <c r="AS9" s="191"/>
      <c r="AT9" s="191"/>
      <c r="AU9" s="197"/>
      <c r="AV9" s="197"/>
      <c r="AW9" s="179"/>
      <c r="AX9" s="191"/>
      <c r="AY9" s="191"/>
      <c r="AZ9" s="190"/>
      <c r="BA9" s="179"/>
      <c r="BB9" s="179"/>
      <c r="BC9" s="179"/>
      <c r="BD9" s="179"/>
      <c r="BE9" s="190"/>
      <c r="BF9" s="190"/>
      <c r="BG9" s="179"/>
      <c r="BH9" s="179"/>
      <c r="BI9" s="179"/>
      <c r="BM9" s="182"/>
      <c r="BN9" s="182"/>
      <c r="BO9" s="182"/>
    </row>
    <row r="10" spans="2:67" s="183" customFormat="1" ht="21" customHeight="1" x14ac:dyDescent="0.45">
      <c r="B10" s="194"/>
      <c r="C10" s="190"/>
      <c r="D10" s="190"/>
      <c r="E10" s="190"/>
      <c r="F10" s="190"/>
      <c r="G10" s="190"/>
      <c r="H10" s="190"/>
      <c r="I10" s="190"/>
      <c r="J10" s="189"/>
      <c r="K10" s="189"/>
      <c r="L10" s="189"/>
      <c r="M10" s="190"/>
      <c r="N10" s="189"/>
      <c r="O10" s="189"/>
      <c r="P10" s="189"/>
      <c r="Q10" s="189"/>
      <c r="AJ10" s="195"/>
      <c r="AK10" s="195"/>
      <c r="AL10" s="195"/>
      <c r="AM10" s="179"/>
      <c r="AN10" s="188"/>
      <c r="AO10" s="196"/>
      <c r="AP10" s="196"/>
      <c r="AQ10" s="180"/>
      <c r="AR10" s="191"/>
      <c r="AS10" s="179" t="s">
        <v>431</v>
      </c>
      <c r="AT10" s="179"/>
      <c r="AU10" s="179"/>
      <c r="AV10" s="179"/>
      <c r="AW10" s="179"/>
      <c r="AX10" s="193"/>
      <c r="AY10" s="193"/>
      <c r="AZ10" s="193"/>
      <c r="BA10" s="179"/>
      <c r="BB10" s="179"/>
      <c r="BC10" s="188" t="s">
        <v>432</v>
      </c>
      <c r="BD10" s="179"/>
      <c r="BE10" s="1028">
        <v>36</v>
      </c>
      <c r="BF10" s="1029"/>
      <c r="BG10" s="192" t="s">
        <v>433</v>
      </c>
      <c r="BH10" s="179"/>
      <c r="BI10" s="179"/>
      <c r="BM10" s="182"/>
      <c r="BN10" s="182"/>
      <c r="BO10" s="182"/>
    </row>
    <row r="11" spans="2:67" ht="5.25" customHeight="1" thickBot="1" x14ac:dyDescent="0.5">
      <c r="C11" s="199"/>
      <c r="D11" s="199"/>
      <c r="E11" s="199"/>
      <c r="F11" s="199"/>
      <c r="G11" s="199"/>
      <c r="H11" s="199"/>
      <c r="I11" s="199"/>
      <c r="J11" s="199"/>
      <c r="AC11" s="199"/>
      <c r="AT11" s="199"/>
      <c r="BK11" s="200"/>
      <c r="BL11" s="200"/>
      <c r="BM11" s="200"/>
    </row>
    <row r="12" spans="2:67" ht="21.6" customHeight="1" x14ac:dyDescent="0.45">
      <c r="B12" s="1046" t="s">
        <v>434</v>
      </c>
      <c r="C12" s="1016" t="s">
        <v>587</v>
      </c>
      <c r="D12" s="1049"/>
      <c r="E12" s="201"/>
      <c r="F12" s="202"/>
      <c r="G12" s="201"/>
      <c r="H12" s="202"/>
      <c r="I12" s="1052" t="s">
        <v>588</v>
      </c>
      <c r="J12" s="1053"/>
      <c r="K12" s="1058" t="s">
        <v>589</v>
      </c>
      <c r="L12" s="1017"/>
      <c r="M12" s="1017"/>
      <c r="N12" s="1049"/>
      <c r="O12" s="1058" t="s">
        <v>590</v>
      </c>
      <c r="P12" s="1017"/>
      <c r="Q12" s="1017"/>
      <c r="R12" s="1017"/>
      <c r="S12" s="1049"/>
      <c r="T12" s="203"/>
      <c r="U12" s="203"/>
      <c r="V12" s="204"/>
      <c r="W12" s="1005" t="s">
        <v>591</v>
      </c>
      <c r="X12" s="1006"/>
      <c r="Y12" s="1006"/>
      <c r="Z12" s="1006"/>
      <c r="AA12" s="1006"/>
      <c r="AB12" s="1006"/>
      <c r="AC12" s="1006"/>
      <c r="AD12" s="1006"/>
      <c r="AE12" s="1006"/>
      <c r="AF12" s="1006"/>
      <c r="AG12" s="1006"/>
      <c r="AH12" s="1006"/>
      <c r="AI12" s="1006"/>
      <c r="AJ12" s="1006"/>
      <c r="AK12" s="1006"/>
      <c r="AL12" s="1006"/>
      <c r="AM12" s="1006"/>
      <c r="AN12" s="1006"/>
      <c r="AO12" s="1006"/>
      <c r="AP12" s="1006"/>
      <c r="AQ12" s="1006"/>
      <c r="AR12" s="1006"/>
      <c r="AS12" s="1006"/>
      <c r="AT12" s="1006"/>
      <c r="AU12" s="1006"/>
      <c r="AV12" s="1006"/>
      <c r="AW12" s="1006"/>
      <c r="AX12" s="1006"/>
      <c r="AY12" s="1006"/>
      <c r="AZ12" s="1006"/>
      <c r="BA12" s="1006"/>
      <c r="BB12" s="1007" t="str">
        <f>IF(BE3="４週","(9)1～4週目の勤務時間数合計","(9)1か月の勤務時間数　合計")</f>
        <v>(9)1～4週目の勤務時間数合計</v>
      </c>
      <c r="BC12" s="1008"/>
      <c r="BD12" s="1013" t="s">
        <v>592</v>
      </c>
      <c r="BE12" s="1008"/>
      <c r="BF12" s="1016" t="s">
        <v>593</v>
      </c>
      <c r="BG12" s="1017"/>
      <c r="BH12" s="1017"/>
      <c r="BI12" s="1017"/>
      <c r="BJ12" s="1018"/>
    </row>
    <row r="13" spans="2:67" ht="20.25" customHeight="1" x14ac:dyDescent="0.45">
      <c r="B13" s="1047"/>
      <c r="C13" s="1019"/>
      <c r="D13" s="1050"/>
      <c r="E13" s="205"/>
      <c r="F13" s="206"/>
      <c r="G13" s="205"/>
      <c r="H13" s="206"/>
      <c r="I13" s="1054"/>
      <c r="J13" s="1055"/>
      <c r="K13" s="1059"/>
      <c r="L13" s="1020"/>
      <c r="M13" s="1020"/>
      <c r="N13" s="1050"/>
      <c r="O13" s="1059"/>
      <c r="P13" s="1020"/>
      <c r="Q13" s="1020"/>
      <c r="R13" s="1020"/>
      <c r="S13" s="1050"/>
      <c r="T13" s="207"/>
      <c r="U13" s="207"/>
      <c r="V13" s="208"/>
      <c r="W13" s="1025" t="s">
        <v>442</v>
      </c>
      <c r="X13" s="1025"/>
      <c r="Y13" s="1025"/>
      <c r="Z13" s="1025"/>
      <c r="AA13" s="1025"/>
      <c r="AB13" s="1025"/>
      <c r="AC13" s="1026"/>
      <c r="AD13" s="1027" t="s">
        <v>443</v>
      </c>
      <c r="AE13" s="1025"/>
      <c r="AF13" s="1025"/>
      <c r="AG13" s="1025"/>
      <c r="AH13" s="1025"/>
      <c r="AI13" s="1025"/>
      <c r="AJ13" s="1026"/>
      <c r="AK13" s="1027" t="s">
        <v>444</v>
      </c>
      <c r="AL13" s="1025"/>
      <c r="AM13" s="1025"/>
      <c r="AN13" s="1025"/>
      <c r="AO13" s="1025"/>
      <c r="AP13" s="1025"/>
      <c r="AQ13" s="1026"/>
      <c r="AR13" s="1027" t="s">
        <v>445</v>
      </c>
      <c r="AS13" s="1025"/>
      <c r="AT13" s="1025"/>
      <c r="AU13" s="1025"/>
      <c r="AV13" s="1025"/>
      <c r="AW13" s="1025"/>
      <c r="AX13" s="1026"/>
      <c r="AY13" s="1027" t="s">
        <v>446</v>
      </c>
      <c r="AZ13" s="1025"/>
      <c r="BA13" s="1025"/>
      <c r="BB13" s="1009"/>
      <c r="BC13" s="1010"/>
      <c r="BD13" s="1014"/>
      <c r="BE13" s="1010"/>
      <c r="BF13" s="1019"/>
      <c r="BG13" s="1020"/>
      <c r="BH13" s="1020"/>
      <c r="BI13" s="1020"/>
      <c r="BJ13" s="1021"/>
    </row>
    <row r="14" spans="2:67" ht="20.25" customHeight="1" x14ac:dyDescent="0.45">
      <c r="B14" s="1047"/>
      <c r="C14" s="1019"/>
      <c r="D14" s="1050"/>
      <c r="E14" s="205"/>
      <c r="F14" s="206"/>
      <c r="G14" s="205"/>
      <c r="H14" s="206"/>
      <c r="I14" s="1054"/>
      <c r="J14" s="1055"/>
      <c r="K14" s="1059"/>
      <c r="L14" s="1020"/>
      <c r="M14" s="1020"/>
      <c r="N14" s="1050"/>
      <c r="O14" s="1059"/>
      <c r="P14" s="1020"/>
      <c r="Q14" s="1020"/>
      <c r="R14" s="1020"/>
      <c r="S14" s="1050"/>
      <c r="T14" s="207"/>
      <c r="U14" s="207"/>
      <c r="V14" s="208"/>
      <c r="W14" s="209">
        <v>1</v>
      </c>
      <c r="X14" s="210">
        <v>2</v>
      </c>
      <c r="Y14" s="210">
        <v>3</v>
      </c>
      <c r="Z14" s="210">
        <v>4</v>
      </c>
      <c r="AA14" s="210">
        <v>5</v>
      </c>
      <c r="AB14" s="210">
        <v>6</v>
      </c>
      <c r="AC14" s="211">
        <v>7</v>
      </c>
      <c r="AD14" s="212">
        <v>8</v>
      </c>
      <c r="AE14" s="210">
        <v>9</v>
      </c>
      <c r="AF14" s="210">
        <v>10</v>
      </c>
      <c r="AG14" s="210">
        <v>11</v>
      </c>
      <c r="AH14" s="210">
        <v>12</v>
      </c>
      <c r="AI14" s="210">
        <v>13</v>
      </c>
      <c r="AJ14" s="211">
        <v>14</v>
      </c>
      <c r="AK14" s="209">
        <v>15</v>
      </c>
      <c r="AL14" s="210">
        <v>16</v>
      </c>
      <c r="AM14" s="210">
        <v>17</v>
      </c>
      <c r="AN14" s="210">
        <v>18</v>
      </c>
      <c r="AO14" s="210">
        <v>19</v>
      </c>
      <c r="AP14" s="210">
        <v>20</v>
      </c>
      <c r="AQ14" s="211">
        <v>21</v>
      </c>
      <c r="AR14" s="212">
        <v>22</v>
      </c>
      <c r="AS14" s="210">
        <v>23</v>
      </c>
      <c r="AT14" s="210">
        <v>24</v>
      </c>
      <c r="AU14" s="210">
        <v>25</v>
      </c>
      <c r="AV14" s="210">
        <v>26</v>
      </c>
      <c r="AW14" s="210">
        <v>27</v>
      </c>
      <c r="AX14" s="211">
        <v>28</v>
      </c>
      <c r="AY14" s="212" t="str">
        <f>IF($BE$3="暦月",IF(DAY(DATE($AF$2,$AJ$2,29))=29,29,""),"")</f>
        <v/>
      </c>
      <c r="AZ14" s="210" t="str">
        <f>IF($BE$3="暦月",IF(DAY(DATE($AF$2,$AJ$2,30))=30,30,""),"")</f>
        <v/>
      </c>
      <c r="BA14" s="211" t="str">
        <f>IF($BE$3="暦月",IF(DAY(DATE($AF$2,$AJ$2,31))=31,31,""),"")</f>
        <v/>
      </c>
      <c r="BB14" s="1009"/>
      <c r="BC14" s="1010"/>
      <c r="BD14" s="1014"/>
      <c r="BE14" s="1010"/>
      <c r="BF14" s="1019"/>
      <c r="BG14" s="1020"/>
      <c r="BH14" s="1020"/>
      <c r="BI14" s="1020"/>
      <c r="BJ14" s="1021"/>
    </row>
    <row r="15" spans="2:67" ht="20.25" hidden="1" customHeight="1" x14ac:dyDescent="0.45">
      <c r="B15" s="1047"/>
      <c r="C15" s="1019"/>
      <c r="D15" s="1050"/>
      <c r="E15" s="205"/>
      <c r="F15" s="206"/>
      <c r="G15" s="205"/>
      <c r="H15" s="206"/>
      <c r="I15" s="1054"/>
      <c r="J15" s="1055"/>
      <c r="K15" s="1059"/>
      <c r="L15" s="1020"/>
      <c r="M15" s="1020"/>
      <c r="N15" s="1050"/>
      <c r="O15" s="1059"/>
      <c r="P15" s="1020"/>
      <c r="Q15" s="1020"/>
      <c r="R15" s="1020"/>
      <c r="S15" s="1050"/>
      <c r="T15" s="207"/>
      <c r="U15" s="207"/>
      <c r="V15" s="208"/>
      <c r="W15" s="209">
        <f>WEEKDAY(DATE($AF$2,$AJ$2,1))</f>
        <v>5</v>
      </c>
      <c r="X15" s="210">
        <f>WEEKDAY(DATE($AF$2,$AJ$2,2))</f>
        <v>6</v>
      </c>
      <c r="Y15" s="210">
        <f>WEEKDAY(DATE($AF$2,$AJ$2,3))</f>
        <v>7</v>
      </c>
      <c r="Z15" s="210">
        <f>WEEKDAY(DATE($AF$2,$AJ$2,4))</f>
        <v>1</v>
      </c>
      <c r="AA15" s="210">
        <f>WEEKDAY(DATE($AF$2,$AJ$2,5))</f>
        <v>2</v>
      </c>
      <c r="AB15" s="210">
        <f>WEEKDAY(DATE($AF$2,$AJ$2,6))</f>
        <v>3</v>
      </c>
      <c r="AC15" s="211">
        <f>WEEKDAY(DATE($AF$2,$AJ$2,7))</f>
        <v>4</v>
      </c>
      <c r="AD15" s="212">
        <f>WEEKDAY(DATE($AF$2,$AJ$2,8))</f>
        <v>5</v>
      </c>
      <c r="AE15" s="210">
        <f>WEEKDAY(DATE($AF$2,$AJ$2,9))</f>
        <v>6</v>
      </c>
      <c r="AF15" s="210">
        <f>WEEKDAY(DATE($AF$2,$AJ$2,10))</f>
        <v>7</v>
      </c>
      <c r="AG15" s="210">
        <f>WEEKDAY(DATE($AF$2,$AJ$2,11))</f>
        <v>1</v>
      </c>
      <c r="AH15" s="210">
        <f>WEEKDAY(DATE($AF$2,$AJ$2,12))</f>
        <v>2</v>
      </c>
      <c r="AI15" s="210">
        <f>WEEKDAY(DATE($AF$2,$AJ$2,13))</f>
        <v>3</v>
      </c>
      <c r="AJ15" s="211">
        <f>WEEKDAY(DATE($AF$2,$AJ$2,14))</f>
        <v>4</v>
      </c>
      <c r="AK15" s="212">
        <f>WEEKDAY(DATE($AF$2,$AJ$2,15))</f>
        <v>5</v>
      </c>
      <c r="AL15" s="210">
        <f>WEEKDAY(DATE($AF$2,$AJ$2,16))</f>
        <v>6</v>
      </c>
      <c r="AM15" s="210">
        <f>WEEKDAY(DATE($AF$2,$AJ$2,17))</f>
        <v>7</v>
      </c>
      <c r="AN15" s="210">
        <f>WEEKDAY(DATE($AF$2,$AJ$2,18))</f>
        <v>1</v>
      </c>
      <c r="AO15" s="210">
        <f>WEEKDAY(DATE($AF$2,$AJ$2,19))</f>
        <v>2</v>
      </c>
      <c r="AP15" s="210">
        <f>WEEKDAY(DATE($AF$2,$AJ$2,20))</f>
        <v>3</v>
      </c>
      <c r="AQ15" s="211">
        <f>WEEKDAY(DATE($AF$2,$AJ$2,21))</f>
        <v>4</v>
      </c>
      <c r="AR15" s="212">
        <f>WEEKDAY(DATE($AF$2,$AJ$2,22))</f>
        <v>5</v>
      </c>
      <c r="AS15" s="210">
        <f>WEEKDAY(DATE($AF$2,$AJ$2,23))</f>
        <v>6</v>
      </c>
      <c r="AT15" s="210">
        <f>WEEKDAY(DATE($AF$2,$AJ$2,24))</f>
        <v>7</v>
      </c>
      <c r="AU15" s="210">
        <f>WEEKDAY(DATE($AF$2,$AJ$2,25))</f>
        <v>1</v>
      </c>
      <c r="AV15" s="210">
        <f>WEEKDAY(DATE($AF$2,$AJ$2,26))</f>
        <v>2</v>
      </c>
      <c r="AW15" s="210">
        <f>WEEKDAY(DATE($AF$2,$AJ$2,27))</f>
        <v>3</v>
      </c>
      <c r="AX15" s="211">
        <f>WEEKDAY(DATE($AF$2,$AJ$2,28))</f>
        <v>4</v>
      </c>
      <c r="AY15" s="212">
        <f>IF(AY14=29,WEEKDAY(DATE($AF$2,$AJ$2,29)),0)</f>
        <v>0</v>
      </c>
      <c r="AZ15" s="210">
        <f>IF(AZ14=30,WEEKDAY(DATE($AF$2,$AJ$2,30)),0)</f>
        <v>0</v>
      </c>
      <c r="BA15" s="211">
        <f>IF(BA14=31,WEEKDAY(DATE($AF$2,$AJ$2,31)),0)</f>
        <v>0</v>
      </c>
      <c r="BB15" s="1009"/>
      <c r="BC15" s="1010"/>
      <c r="BD15" s="1014"/>
      <c r="BE15" s="1010"/>
      <c r="BF15" s="1019"/>
      <c r="BG15" s="1020"/>
      <c r="BH15" s="1020"/>
      <c r="BI15" s="1020"/>
      <c r="BJ15" s="1021"/>
    </row>
    <row r="16" spans="2:67" ht="20.25" customHeight="1" thickBot="1" x14ac:dyDescent="0.5">
      <c r="B16" s="1048"/>
      <c r="C16" s="1022"/>
      <c r="D16" s="1051"/>
      <c r="E16" s="213"/>
      <c r="F16" s="214"/>
      <c r="G16" s="213"/>
      <c r="H16" s="214"/>
      <c r="I16" s="1056"/>
      <c r="J16" s="1057"/>
      <c r="K16" s="1060"/>
      <c r="L16" s="1023"/>
      <c r="M16" s="1023"/>
      <c r="N16" s="1051"/>
      <c r="O16" s="1060"/>
      <c r="P16" s="1023"/>
      <c r="Q16" s="1023"/>
      <c r="R16" s="1023"/>
      <c r="S16" s="1051"/>
      <c r="T16" s="215"/>
      <c r="U16" s="215"/>
      <c r="V16" s="216"/>
      <c r="W16" s="217" t="str">
        <f>IF(W15=1,"日",IF(W15=2,"月",IF(W15=3,"火",IF(W15=4,"水",IF(W15=5,"木",IF(W15=6,"金","土"))))))</f>
        <v>木</v>
      </c>
      <c r="X16" s="218" t="str">
        <f t="shared" ref="X16:AX16" si="0">IF(X15=1,"日",IF(X15=2,"月",IF(X15=3,"火",IF(X15=4,"水",IF(X15=5,"木",IF(X15=6,"金","土"))))))</f>
        <v>金</v>
      </c>
      <c r="Y16" s="218" t="str">
        <f t="shared" si="0"/>
        <v>土</v>
      </c>
      <c r="Z16" s="218" t="str">
        <f t="shared" si="0"/>
        <v>日</v>
      </c>
      <c r="AA16" s="218" t="str">
        <f t="shared" si="0"/>
        <v>月</v>
      </c>
      <c r="AB16" s="218" t="str">
        <f t="shared" si="0"/>
        <v>火</v>
      </c>
      <c r="AC16" s="219" t="str">
        <f t="shared" si="0"/>
        <v>水</v>
      </c>
      <c r="AD16" s="220" t="str">
        <f>IF(AD15=1,"日",IF(AD15=2,"月",IF(AD15=3,"火",IF(AD15=4,"水",IF(AD15=5,"木",IF(AD15=6,"金","土"))))))</f>
        <v>木</v>
      </c>
      <c r="AE16" s="218" t="str">
        <f t="shared" si="0"/>
        <v>金</v>
      </c>
      <c r="AF16" s="218" t="str">
        <f t="shared" si="0"/>
        <v>土</v>
      </c>
      <c r="AG16" s="218" t="str">
        <f t="shared" si="0"/>
        <v>日</v>
      </c>
      <c r="AH16" s="218" t="str">
        <f t="shared" si="0"/>
        <v>月</v>
      </c>
      <c r="AI16" s="218" t="str">
        <f t="shared" si="0"/>
        <v>火</v>
      </c>
      <c r="AJ16" s="219" t="str">
        <f t="shared" si="0"/>
        <v>水</v>
      </c>
      <c r="AK16" s="220" t="str">
        <f>IF(AK15=1,"日",IF(AK15=2,"月",IF(AK15=3,"火",IF(AK15=4,"水",IF(AK15=5,"木",IF(AK15=6,"金","土"))))))</f>
        <v>木</v>
      </c>
      <c r="AL16" s="218" t="str">
        <f t="shared" si="0"/>
        <v>金</v>
      </c>
      <c r="AM16" s="218" t="str">
        <f t="shared" si="0"/>
        <v>土</v>
      </c>
      <c r="AN16" s="218" t="str">
        <f t="shared" si="0"/>
        <v>日</v>
      </c>
      <c r="AO16" s="218" t="str">
        <f t="shared" si="0"/>
        <v>月</v>
      </c>
      <c r="AP16" s="218" t="str">
        <f t="shared" si="0"/>
        <v>火</v>
      </c>
      <c r="AQ16" s="219" t="str">
        <f t="shared" si="0"/>
        <v>水</v>
      </c>
      <c r="AR16" s="220" t="str">
        <f>IF(AR15=1,"日",IF(AR15=2,"月",IF(AR15=3,"火",IF(AR15=4,"水",IF(AR15=5,"木",IF(AR15=6,"金","土"))))))</f>
        <v>木</v>
      </c>
      <c r="AS16" s="218" t="str">
        <f t="shared" si="0"/>
        <v>金</v>
      </c>
      <c r="AT16" s="218" t="str">
        <f t="shared" si="0"/>
        <v>土</v>
      </c>
      <c r="AU16" s="218" t="str">
        <f t="shared" si="0"/>
        <v>日</v>
      </c>
      <c r="AV16" s="218" t="str">
        <f t="shared" si="0"/>
        <v>月</v>
      </c>
      <c r="AW16" s="218" t="str">
        <f t="shared" si="0"/>
        <v>火</v>
      </c>
      <c r="AX16" s="219" t="str">
        <f t="shared" si="0"/>
        <v>水</v>
      </c>
      <c r="AY16" s="218" t="str">
        <f>IF(AY15=1,"日",IF(AY15=2,"月",IF(AY15=3,"火",IF(AY15=4,"水",IF(AY15=5,"木",IF(AY15=6,"金",IF(AY15=0,"","土")))))))</f>
        <v/>
      </c>
      <c r="AZ16" s="218" t="str">
        <f>IF(AZ15=1,"日",IF(AZ15=2,"月",IF(AZ15=3,"火",IF(AZ15=4,"水",IF(AZ15=5,"木",IF(AZ15=6,"金",IF(AZ15=0,"","土")))))))</f>
        <v/>
      </c>
      <c r="BA16" s="218" t="str">
        <f>IF(BA15=1,"日",IF(BA15=2,"月",IF(BA15=3,"火",IF(BA15=4,"水",IF(BA15=5,"木",IF(BA15=6,"金",IF(BA15=0,"","土")))))))</f>
        <v/>
      </c>
      <c r="BB16" s="1011"/>
      <c r="BC16" s="1012"/>
      <c r="BD16" s="1015"/>
      <c r="BE16" s="1012"/>
      <c r="BF16" s="1022"/>
      <c r="BG16" s="1023"/>
      <c r="BH16" s="1023"/>
      <c r="BI16" s="1023"/>
      <c r="BJ16" s="1024"/>
    </row>
    <row r="17" spans="2:62" ht="20.25" customHeight="1" x14ac:dyDescent="0.45">
      <c r="B17" s="982">
        <f>B15+1</f>
        <v>1</v>
      </c>
      <c r="C17" s="984" t="s">
        <v>556</v>
      </c>
      <c r="D17" s="985"/>
      <c r="E17" s="221"/>
      <c r="F17" s="222"/>
      <c r="G17" s="221"/>
      <c r="H17" s="222"/>
      <c r="I17" s="987" t="s">
        <v>594</v>
      </c>
      <c r="J17" s="988"/>
      <c r="K17" s="991" t="s">
        <v>595</v>
      </c>
      <c r="L17" s="992"/>
      <c r="M17" s="992"/>
      <c r="N17" s="985"/>
      <c r="O17" s="993" t="s">
        <v>596</v>
      </c>
      <c r="P17" s="994"/>
      <c r="Q17" s="994"/>
      <c r="R17" s="994"/>
      <c r="S17" s="995"/>
      <c r="T17" s="223" t="s">
        <v>447</v>
      </c>
      <c r="U17" s="224"/>
      <c r="V17" s="225"/>
      <c r="W17" s="226" t="s">
        <v>501</v>
      </c>
      <c r="X17" s="227" t="s">
        <v>501</v>
      </c>
      <c r="Y17" s="227" t="s">
        <v>597</v>
      </c>
      <c r="Z17" s="227"/>
      <c r="AA17" s="227"/>
      <c r="AB17" s="227" t="s">
        <v>501</v>
      </c>
      <c r="AC17" s="228" t="s">
        <v>501</v>
      </c>
      <c r="AD17" s="226" t="s">
        <v>501</v>
      </c>
      <c r="AE17" s="227" t="s">
        <v>501</v>
      </c>
      <c r="AF17" s="227" t="s">
        <v>501</v>
      </c>
      <c r="AG17" s="227"/>
      <c r="AH17" s="227"/>
      <c r="AI17" s="227" t="s">
        <v>501</v>
      </c>
      <c r="AJ17" s="228" t="s">
        <v>501</v>
      </c>
      <c r="AK17" s="226" t="s">
        <v>501</v>
      </c>
      <c r="AL17" s="227" t="s">
        <v>501</v>
      </c>
      <c r="AM17" s="227" t="s">
        <v>501</v>
      </c>
      <c r="AN17" s="227"/>
      <c r="AO17" s="227"/>
      <c r="AP17" s="227" t="s">
        <v>501</v>
      </c>
      <c r="AQ17" s="228" t="s">
        <v>501</v>
      </c>
      <c r="AR17" s="226" t="s">
        <v>501</v>
      </c>
      <c r="AS17" s="227" t="s">
        <v>501</v>
      </c>
      <c r="AT17" s="227" t="s">
        <v>501</v>
      </c>
      <c r="AU17" s="227"/>
      <c r="AV17" s="227"/>
      <c r="AW17" s="227" t="s">
        <v>501</v>
      </c>
      <c r="AX17" s="228" t="s">
        <v>501</v>
      </c>
      <c r="AY17" s="226"/>
      <c r="AZ17" s="227"/>
      <c r="BA17" s="227"/>
      <c r="BB17" s="996"/>
      <c r="BC17" s="997"/>
      <c r="BD17" s="1061"/>
      <c r="BE17" s="1062"/>
      <c r="BF17" s="1063"/>
      <c r="BG17" s="1064"/>
      <c r="BH17" s="1064"/>
      <c r="BI17" s="1064"/>
      <c r="BJ17" s="1065"/>
    </row>
    <row r="18" spans="2:62" ht="20.25" customHeight="1" x14ac:dyDescent="0.45">
      <c r="B18" s="983"/>
      <c r="C18" s="986"/>
      <c r="D18" s="976"/>
      <c r="E18" s="229"/>
      <c r="F18" s="230" t="str">
        <f>C17</f>
        <v>管理者</v>
      </c>
      <c r="G18" s="229"/>
      <c r="H18" s="230" t="str">
        <f>I17</f>
        <v>A</v>
      </c>
      <c r="I18" s="989"/>
      <c r="J18" s="990"/>
      <c r="K18" s="974"/>
      <c r="L18" s="975"/>
      <c r="M18" s="975"/>
      <c r="N18" s="976"/>
      <c r="O18" s="977"/>
      <c r="P18" s="978"/>
      <c r="Q18" s="978"/>
      <c r="R18" s="978"/>
      <c r="S18" s="979"/>
      <c r="T18" s="231" t="s">
        <v>448</v>
      </c>
      <c r="U18" s="232"/>
      <c r="V18" s="233"/>
      <c r="W18" s="234">
        <f>IF(W17="","",VLOOKUP(W17,'【記載例】参考様式１（勤務表_シフト記号表）'!$C$6:$L$47,10,FALSE))</f>
        <v>8</v>
      </c>
      <c r="X18" s="235">
        <f>IF(X17="","",VLOOKUP(X17,'【記載例】参考様式１（勤務表_シフト記号表）'!$C$6:$L$47,10,FALSE))</f>
        <v>8</v>
      </c>
      <c r="Y18" s="235">
        <f>IF(Y17="","",VLOOKUP(Y17,'【記載例】参考様式１（勤務表_シフト記号表）'!$C$6:$L$47,10,FALSE))</f>
        <v>8</v>
      </c>
      <c r="Z18" s="235" t="str">
        <f>IF(Z17="","",VLOOKUP(Z17,'【記載例】参考様式１（勤務表_シフト記号表）'!$C$6:$L$47,10,FALSE))</f>
        <v/>
      </c>
      <c r="AA18" s="235" t="str">
        <f>IF(AA17="","",VLOOKUP(AA17,'【記載例】参考様式１（勤務表_シフト記号表）'!$C$6:$L$47,10,FALSE))</f>
        <v/>
      </c>
      <c r="AB18" s="235">
        <f>IF(AB17="","",VLOOKUP(AB17,'【記載例】参考様式１（勤務表_シフト記号表）'!$C$6:$L$47,10,FALSE))</f>
        <v>8</v>
      </c>
      <c r="AC18" s="236">
        <f>IF(AC17="","",VLOOKUP(AC17,'【記載例】参考様式１（勤務表_シフト記号表）'!$C$6:$L$47,10,FALSE))</f>
        <v>8</v>
      </c>
      <c r="AD18" s="234">
        <f>IF(AD17="","",VLOOKUP(AD17,'【記載例】参考様式１（勤務表_シフト記号表）'!$C$6:$L$47,10,FALSE))</f>
        <v>8</v>
      </c>
      <c r="AE18" s="235">
        <f>IF(AE17="","",VLOOKUP(AE17,'【記載例】参考様式１（勤務表_シフト記号表）'!$C$6:$L$47,10,FALSE))</f>
        <v>8</v>
      </c>
      <c r="AF18" s="235">
        <f>IF(AF17="","",VLOOKUP(AF17,'【記載例】参考様式１（勤務表_シフト記号表）'!$C$6:$L$47,10,FALSE))</f>
        <v>8</v>
      </c>
      <c r="AG18" s="235" t="str">
        <f>IF(AG17="","",VLOOKUP(AG17,'【記載例】参考様式１（勤務表_シフト記号表）'!$C$6:$L$47,10,FALSE))</f>
        <v/>
      </c>
      <c r="AH18" s="235" t="str">
        <f>IF(AH17="","",VLOOKUP(AH17,'【記載例】参考様式１（勤務表_シフト記号表）'!$C$6:$L$47,10,FALSE))</f>
        <v/>
      </c>
      <c r="AI18" s="235">
        <f>IF(AI17="","",VLOOKUP(AI17,'【記載例】参考様式１（勤務表_シフト記号表）'!$C$6:$L$47,10,FALSE))</f>
        <v>8</v>
      </c>
      <c r="AJ18" s="236">
        <f>IF(AJ17="","",VLOOKUP(AJ17,'【記載例】参考様式１（勤務表_シフト記号表）'!$C$6:$L$47,10,FALSE))</f>
        <v>8</v>
      </c>
      <c r="AK18" s="234">
        <f>IF(AK17="","",VLOOKUP(AK17,'【記載例】参考様式１（勤務表_シフト記号表）'!$C$6:$L$47,10,FALSE))</f>
        <v>8</v>
      </c>
      <c r="AL18" s="235">
        <f>IF(AL17="","",VLOOKUP(AL17,'【記載例】参考様式１（勤務表_シフト記号表）'!$C$6:$L$47,10,FALSE))</f>
        <v>8</v>
      </c>
      <c r="AM18" s="235">
        <f>IF(AM17="","",VLOOKUP(AM17,'【記載例】参考様式１（勤務表_シフト記号表）'!$C$6:$L$47,10,FALSE))</f>
        <v>8</v>
      </c>
      <c r="AN18" s="235" t="str">
        <f>IF(AN17="","",VLOOKUP(AN17,'【記載例】参考様式１（勤務表_シフト記号表）'!$C$6:$L$47,10,FALSE))</f>
        <v/>
      </c>
      <c r="AO18" s="235" t="str">
        <f>IF(AO17="","",VLOOKUP(AO17,'【記載例】参考様式１（勤務表_シフト記号表）'!$C$6:$L$47,10,FALSE))</f>
        <v/>
      </c>
      <c r="AP18" s="235">
        <f>IF(AP17="","",VLOOKUP(AP17,'【記載例】参考様式１（勤務表_シフト記号表）'!$C$6:$L$47,10,FALSE))</f>
        <v>8</v>
      </c>
      <c r="AQ18" s="236">
        <f>IF(AQ17="","",VLOOKUP(AQ17,'【記載例】参考様式１（勤務表_シフト記号表）'!$C$6:$L$47,10,FALSE))</f>
        <v>8</v>
      </c>
      <c r="AR18" s="234">
        <f>IF(AR17="","",VLOOKUP(AR17,'【記載例】参考様式１（勤務表_シフト記号表）'!$C$6:$L$47,10,FALSE))</f>
        <v>8</v>
      </c>
      <c r="AS18" s="235">
        <f>IF(AS17="","",VLOOKUP(AS17,'【記載例】参考様式１（勤務表_シフト記号表）'!$C$6:$L$47,10,FALSE))</f>
        <v>8</v>
      </c>
      <c r="AT18" s="235">
        <f>IF(AT17="","",VLOOKUP(AT17,'【記載例】参考様式１（勤務表_シフト記号表）'!$C$6:$L$47,10,FALSE))</f>
        <v>8</v>
      </c>
      <c r="AU18" s="235" t="str">
        <f>IF(AU17="","",VLOOKUP(AU17,'【記載例】参考様式１（勤務表_シフト記号表）'!$C$6:$L$47,10,FALSE))</f>
        <v/>
      </c>
      <c r="AV18" s="235" t="str">
        <f>IF(AV17="","",VLOOKUP(AV17,'【記載例】参考様式１（勤務表_シフト記号表）'!$C$6:$L$47,10,FALSE))</f>
        <v/>
      </c>
      <c r="AW18" s="235">
        <f>IF(AW17="","",VLOOKUP(AW17,'【記載例】参考様式１（勤務表_シフト記号表）'!$C$6:$L$47,10,FALSE))</f>
        <v>8</v>
      </c>
      <c r="AX18" s="236">
        <f>IF(AX17="","",VLOOKUP(AX17,'【記載例】参考様式１（勤務表_シフト記号表）'!$C$6:$L$47,10,FALSE))</f>
        <v>8</v>
      </c>
      <c r="AY18" s="234" t="str">
        <f>IF(AY17="","",VLOOKUP(AY17,'【記載例】参考様式１（勤務表_シフト記号表）'!$C$6:$L$47,10,FALSE))</f>
        <v/>
      </c>
      <c r="AZ18" s="235" t="str">
        <f>IF(AZ17="","",VLOOKUP(AZ17,'【記載例】参考様式１（勤務表_シフト記号表）'!$C$6:$L$47,10,FALSE))</f>
        <v/>
      </c>
      <c r="BA18" s="235" t="str">
        <f>IF(BA17="","",VLOOKUP(BA17,'【記載例】参考様式１（勤務表_シフト記号表）'!$C$6:$L$47,10,FALSE))</f>
        <v/>
      </c>
      <c r="BB18" s="1040">
        <f>IF($BE$3="４週",SUM(W18:AX18),IF($BE$3="暦月",SUM(W18:BA18),""))</f>
        <v>160</v>
      </c>
      <c r="BC18" s="1041"/>
      <c r="BD18" s="1042">
        <f>IF($BE$3="４週",BB18/4,IF($BE$3="暦月",(BB18/($BE$8/7)),""))</f>
        <v>40</v>
      </c>
      <c r="BE18" s="1041"/>
      <c r="BF18" s="1037"/>
      <c r="BG18" s="1038"/>
      <c r="BH18" s="1038"/>
      <c r="BI18" s="1038"/>
      <c r="BJ18" s="1039"/>
    </row>
    <row r="19" spans="2:62" ht="20.25" customHeight="1" x14ac:dyDescent="0.45">
      <c r="B19" s="982">
        <f>B17+1</f>
        <v>2</v>
      </c>
      <c r="C19" s="1043" t="s">
        <v>557</v>
      </c>
      <c r="D19" s="973"/>
      <c r="E19" s="237"/>
      <c r="F19" s="238"/>
      <c r="G19" s="237"/>
      <c r="H19" s="238"/>
      <c r="I19" s="1044" t="s">
        <v>594</v>
      </c>
      <c r="J19" s="1045"/>
      <c r="K19" s="971" t="s">
        <v>598</v>
      </c>
      <c r="L19" s="972"/>
      <c r="M19" s="972"/>
      <c r="N19" s="973"/>
      <c r="O19" s="977" t="s">
        <v>599</v>
      </c>
      <c r="P19" s="978"/>
      <c r="Q19" s="978"/>
      <c r="R19" s="978"/>
      <c r="S19" s="979"/>
      <c r="T19" s="239" t="s">
        <v>447</v>
      </c>
      <c r="U19" s="240"/>
      <c r="V19" s="241"/>
      <c r="W19" s="242" t="s">
        <v>501</v>
      </c>
      <c r="X19" s="243" t="s">
        <v>501</v>
      </c>
      <c r="Y19" s="243"/>
      <c r="Z19" s="243"/>
      <c r="AA19" s="243" t="s">
        <v>501</v>
      </c>
      <c r="AB19" s="243" t="s">
        <v>501</v>
      </c>
      <c r="AC19" s="244" t="s">
        <v>501</v>
      </c>
      <c r="AD19" s="242" t="s">
        <v>501</v>
      </c>
      <c r="AE19" s="243" t="s">
        <v>501</v>
      </c>
      <c r="AF19" s="243"/>
      <c r="AG19" s="243" t="s">
        <v>501</v>
      </c>
      <c r="AH19" s="243" t="s">
        <v>501</v>
      </c>
      <c r="AI19" s="243" t="s">
        <v>501</v>
      </c>
      <c r="AJ19" s="244"/>
      <c r="AK19" s="242" t="s">
        <v>501</v>
      </c>
      <c r="AL19" s="243" t="s">
        <v>501</v>
      </c>
      <c r="AM19" s="243" t="s">
        <v>501</v>
      </c>
      <c r="AN19" s="243"/>
      <c r="AO19" s="243" t="s">
        <v>501</v>
      </c>
      <c r="AP19" s="243" t="s">
        <v>501</v>
      </c>
      <c r="AQ19" s="244"/>
      <c r="AR19" s="242" t="s">
        <v>501</v>
      </c>
      <c r="AS19" s="243" t="s">
        <v>501</v>
      </c>
      <c r="AT19" s="243"/>
      <c r="AU19" s="243"/>
      <c r="AV19" s="243" t="s">
        <v>501</v>
      </c>
      <c r="AW19" s="243" t="s">
        <v>501</v>
      </c>
      <c r="AX19" s="244" t="s">
        <v>501</v>
      </c>
      <c r="AY19" s="242"/>
      <c r="AZ19" s="243"/>
      <c r="BA19" s="245"/>
      <c r="BB19" s="980"/>
      <c r="BC19" s="981"/>
      <c r="BD19" s="1032"/>
      <c r="BE19" s="1033"/>
      <c r="BF19" s="1034"/>
      <c r="BG19" s="1035"/>
      <c r="BH19" s="1035"/>
      <c r="BI19" s="1035"/>
      <c r="BJ19" s="1036"/>
    </row>
    <row r="20" spans="2:62" ht="20.25" customHeight="1" x14ac:dyDescent="0.45">
      <c r="B20" s="983"/>
      <c r="C20" s="986"/>
      <c r="D20" s="976"/>
      <c r="E20" s="229"/>
      <c r="F20" s="230" t="str">
        <f>C19</f>
        <v>生活相談員</v>
      </c>
      <c r="G20" s="229"/>
      <c r="H20" s="230" t="str">
        <f>I19</f>
        <v>A</v>
      </c>
      <c r="I20" s="989"/>
      <c r="J20" s="990"/>
      <c r="K20" s="974"/>
      <c r="L20" s="975"/>
      <c r="M20" s="975"/>
      <c r="N20" s="976"/>
      <c r="O20" s="977"/>
      <c r="P20" s="978"/>
      <c r="Q20" s="978"/>
      <c r="R20" s="978"/>
      <c r="S20" s="979"/>
      <c r="T20" s="231" t="s">
        <v>448</v>
      </c>
      <c r="U20" s="232"/>
      <c r="V20" s="233"/>
      <c r="W20" s="234">
        <f>IF(W19="","",VLOOKUP(W19,'【記載例】参考様式１（勤務表_シフト記号表）'!$C$6:$L$47,10,FALSE))</f>
        <v>8</v>
      </c>
      <c r="X20" s="235">
        <f>IF(X19="","",VLOOKUP(X19,'【記載例】参考様式１（勤務表_シフト記号表）'!$C$6:$L$47,10,FALSE))</f>
        <v>8</v>
      </c>
      <c r="Y20" s="235" t="str">
        <f>IF(Y19="","",VLOOKUP(Y19,'【記載例】参考様式１（勤務表_シフト記号表）'!$C$6:$L$47,10,FALSE))</f>
        <v/>
      </c>
      <c r="Z20" s="235" t="str">
        <f>IF(Z19="","",VLOOKUP(Z19,'【記載例】参考様式１（勤務表_シフト記号表）'!$C$6:$L$47,10,FALSE))</f>
        <v/>
      </c>
      <c r="AA20" s="235">
        <f>IF(AA19="","",VLOOKUP(AA19,'【記載例】参考様式１（勤務表_シフト記号表）'!$C$6:$L$47,10,FALSE))</f>
        <v>8</v>
      </c>
      <c r="AB20" s="235">
        <f>IF(AB19="","",VLOOKUP(AB19,'【記載例】参考様式１（勤務表_シフト記号表）'!$C$6:$L$47,10,FALSE))</f>
        <v>8</v>
      </c>
      <c r="AC20" s="236">
        <f>IF(AC19="","",VLOOKUP(AC19,'【記載例】参考様式１（勤務表_シフト記号表）'!$C$6:$L$47,10,FALSE))</f>
        <v>8</v>
      </c>
      <c r="AD20" s="234">
        <f>IF(AD19="","",VLOOKUP(AD19,'【記載例】参考様式１（勤務表_シフト記号表）'!$C$6:$L$47,10,FALSE))</f>
        <v>8</v>
      </c>
      <c r="AE20" s="235">
        <f>IF(AE19="","",VLOOKUP(AE19,'【記載例】参考様式１（勤務表_シフト記号表）'!$C$6:$L$47,10,FALSE))</f>
        <v>8</v>
      </c>
      <c r="AF20" s="235" t="str">
        <f>IF(AF19="","",VLOOKUP(AF19,'【記載例】参考様式１（勤務表_シフト記号表）'!$C$6:$L$47,10,FALSE))</f>
        <v/>
      </c>
      <c r="AG20" s="235">
        <f>IF(AG19="","",VLOOKUP(AG19,'【記載例】参考様式１（勤務表_シフト記号表）'!$C$6:$L$47,10,FALSE))</f>
        <v>8</v>
      </c>
      <c r="AH20" s="235">
        <f>IF(AH19="","",VLOOKUP(AH19,'【記載例】参考様式１（勤務表_シフト記号表）'!$C$6:$L$47,10,FALSE))</f>
        <v>8</v>
      </c>
      <c r="AI20" s="235">
        <f>IF(AI19="","",VLOOKUP(AI19,'【記載例】参考様式１（勤務表_シフト記号表）'!$C$6:$L$47,10,FALSE))</f>
        <v>8</v>
      </c>
      <c r="AJ20" s="236" t="str">
        <f>IF(AJ19="","",VLOOKUP(AJ19,'【記載例】参考様式１（勤務表_シフト記号表）'!$C$6:$L$47,10,FALSE))</f>
        <v/>
      </c>
      <c r="AK20" s="234">
        <f>IF(AK19="","",VLOOKUP(AK19,'【記載例】参考様式１（勤務表_シフト記号表）'!$C$6:$L$47,10,FALSE))</f>
        <v>8</v>
      </c>
      <c r="AL20" s="235">
        <f>IF(AL19="","",VLOOKUP(AL19,'【記載例】参考様式１（勤務表_シフト記号表）'!$C$6:$L$47,10,FALSE))</f>
        <v>8</v>
      </c>
      <c r="AM20" s="235">
        <f>IF(AM19="","",VLOOKUP(AM19,'【記載例】参考様式１（勤務表_シフト記号表）'!$C$6:$L$47,10,FALSE))</f>
        <v>8</v>
      </c>
      <c r="AN20" s="235" t="str">
        <f>IF(AN19="","",VLOOKUP(AN19,'【記載例】参考様式１（勤務表_シフト記号表）'!$C$6:$L$47,10,FALSE))</f>
        <v/>
      </c>
      <c r="AO20" s="235">
        <f>IF(AO19="","",VLOOKUP(AO19,'【記載例】参考様式１（勤務表_シフト記号表）'!$C$6:$L$47,10,FALSE))</f>
        <v>8</v>
      </c>
      <c r="AP20" s="235">
        <f>IF(AP19="","",VLOOKUP(AP19,'【記載例】参考様式１（勤務表_シフト記号表）'!$C$6:$L$47,10,FALSE))</f>
        <v>8</v>
      </c>
      <c r="AQ20" s="236" t="str">
        <f>IF(AQ19="","",VLOOKUP(AQ19,'【記載例】参考様式１（勤務表_シフト記号表）'!$C$6:$L$47,10,FALSE))</f>
        <v/>
      </c>
      <c r="AR20" s="234">
        <f>IF(AR19="","",VLOOKUP(AR19,'【記載例】参考様式１（勤務表_シフト記号表）'!$C$6:$L$47,10,FALSE))</f>
        <v>8</v>
      </c>
      <c r="AS20" s="235">
        <f>IF(AS19="","",VLOOKUP(AS19,'【記載例】参考様式１（勤務表_シフト記号表）'!$C$6:$L$47,10,FALSE))</f>
        <v>8</v>
      </c>
      <c r="AT20" s="235" t="str">
        <f>IF(AT19="","",VLOOKUP(AT19,'【記載例】参考様式１（勤務表_シフト記号表）'!$C$6:$L$47,10,FALSE))</f>
        <v/>
      </c>
      <c r="AU20" s="235" t="str">
        <f>IF(AU19="","",VLOOKUP(AU19,'【記載例】参考様式１（勤務表_シフト記号表）'!$C$6:$L$47,10,FALSE))</f>
        <v/>
      </c>
      <c r="AV20" s="235">
        <f>IF(AV19="","",VLOOKUP(AV19,'【記載例】参考様式１（勤務表_シフト記号表）'!$C$6:$L$47,10,FALSE))</f>
        <v>8</v>
      </c>
      <c r="AW20" s="235">
        <f>IF(AW19="","",VLOOKUP(AW19,'【記載例】参考様式１（勤務表_シフト記号表）'!$C$6:$L$47,10,FALSE))</f>
        <v>8</v>
      </c>
      <c r="AX20" s="236">
        <f>IF(AX19="","",VLOOKUP(AX19,'【記載例】参考様式１（勤務表_シフト記号表）'!$C$6:$L$47,10,FALSE))</f>
        <v>8</v>
      </c>
      <c r="AY20" s="234" t="str">
        <f>IF(AY19="","",VLOOKUP(AY19,'【記載例】参考様式１（勤務表_シフト記号表）'!$C$6:$L$47,10,FALSE))</f>
        <v/>
      </c>
      <c r="AZ20" s="235" t="str">
        <f>IF(AZ19="","",VLOOKUP(AZ19,'【記載例】参考様式１（勤務表_シフト記号表）'!$C$6:$L$47,10,FALSE))</f>
        <v/>
      </c>
      <c r="BA20" s="235" t="str">
        <f>IF(BA19="","",VLOOKUP(BA19,'【記載例】参考様式１（勤務表_シフト記号表）'!$C$6:$L$47,10,FALSE))</f>
        <v/>
      </c>
      <c r="BB20" s="1040">
        <f>IF($BE$3="４週",SUM(W20:AX20),IF($BE$3="暦月",SUM(W20:BA20),""))</f>
        <v>160</v>
      </c>
      <c r="BC20" s="1041"/>
      <c r="BD20" s="1042">
        <f>IF($BE$3="４週",BB20/4,IF($BE$3="暦月",(BB20/($BE$8/7)),""))</f>
        <v>40</v>
      </c>
      <c r="BE20" s="1041"/>
      <c r="BF20" s="1037"/>
      <c r="BG20" s="1038"/>
      <c r="BH20" s="1038"/>
      <c r="BI20" s="1038"/>
      <c r="BJ20" s="1039"/>
    </row>
    <row r="21" spans="2:62" ht="20.25" customHeight="1" x14ac:dyDescent="0.45">
      <c r="B21" s="982">
        <f>B19+1</f>
        <v>3</v>
      </c>
      <c r="C21" s="1043" t="s">
        <v>460</v>
      </c>
      <c r="D21" s="973"/>
      <c r="E21" s="229"/>
      <c r="F21" s="230"/>
      <c r="G21" s="229"/>
      <c r="H21" s="230"/>
      <c r="I21" s="1044" t="s">
        <v>594</v>
      </c>
      <c r="J21" s="1045"/>
      <c r="K21" s="971" t="s">
        <v>600</v>
      </c>
      <c r="L21" s="972"/>
      <c r="M21" s="972"/>
      <c r="N21" s="973"/>
      <c r="O21" s="977" t="s">
        <v>601</v>
      </c>
      <c r="P21" s="978"/>
      <c r="Q21" s="978"/>
      <c r="R21" s="978"/>
      <c r="S21" s="979"/>
      <c r="T21" s="239" t="s">
        <v>447</v>
      </c>
      <c r="U21" s="240"/>
      <c r="V21" s="241"/>
      <c r="W21" s="242" t="s">
        <v>501</v>
      </c>
      <c r="X21" s="243" t="s">
        <v>501</v>
      </c>
      <c r="Y21" s="243" t="s">
        <v>501</v>
      </c>
      <c r="Z21" s="243"/>
      <c r="AA21" s="243"/>
      <c r="AB21" s="243" t="s">
        <v>501</v>
      </c>
      <c r="AC21" s="244" t="s">
        <v>501</v>
      </c>
      <c r="AD21" s="242" t="s">
        <v>501</v>
      </c>
      <c r="AE21" s="243" t="s">
        <v>501</v>
      </c>
      <c r="AF21" s="243" t="s">
        <v>501</v>
      </c>
      <c r="AG21" s="243"/>
      <c r="AH21" s="243"/>
      <c r="AI21" s="243" t="s">
        <v>501</v>
      </c>
      <c r="AJ21" s="244" t="s">
        <v>501</v>
      </c>
      <c r="AK21" s="242" t="s">
        <v>501</v>
      </c>
      <c r="AL21" s="243" t="s">
        <v>501</v>
      </c>
      <c r="AM21" s="243" t="s">
        <v>501</v>
      </c>
      <c r="AN21" s="243"/>
      <c r="AO21" s="243"/>
      <c r="AP21" s="243" t="s">
        <v>501</v>
      </c>
      <c r="AQ21" s="244" t="s">
        <v>501</v>
      </c>
      <c r="AR21" s="242" t="s">
        <v>501</v>
      </c>
      <c r="AS21" s="243" t="s">
        <v>501</v>
      </c>
      <c r="AT21" s="243" t="s">
        <v>501</v>
      </c>
      <c r="AU21" s="243"/>
      <c r="AV21" s="243"/>
      <c r="AW21" s="243" t="s">
        <v>501</v>
      </c>
      <c r="AX21" s="244" t="s">
        <v>501</v>
      </c>
      <c r="AY21" s="242"/>
      <c r="AZ21" s="243"/>
      <c r="BA21" s="245"/>
      <c r="BB21" s="980"/>
      <c r="BC21" s="981"/>
      <c r="BD21" s="1032"/>
      <c r="BE21" s="1033"/>
      <c r="BF21" s="1034"/>
      <c r="BG21" s="1035"/>
      <c r="BH21" s="1035"/>
      <c r="BI21" s="1035"/>
      <c r="BJ21" s="1036"/>
    </row>
    <row r="22" spans="2:62" ht="20.25" customHeight="1" x14ac:dyDescent="0.45">
      <c r="B22" s="983"/>
      <c r="C22" s="986"/>
      <c r="D22" s="976"/>
      <c r="E22" s="229"/>
      <c r="F22" s="230" t="str">
        <f>C21</f>
        <v>看護職員</v>
      </c>
      <c r="G22" s="229"/>
      <c r="H22" s="230" t="str">
        <f>I21</f>
        <v>A</v>
      </c>
      <c r="I22" s="989"/>
      <c r="J22" s="990"/>
      <c r="K22" s="974"/>
      <c r="L22" s="975"/>
      <c r="M22" s="975"/>
      <c r="N22" s="976"/>
      <c r="O22" s="977"/>
      <c r="P22" s="978"/>
      <c r="Q22" s="978"/>
      <c r="R22" s="978"/>
      <c r="S22" s="979"/>
      <c r="T22" s="231" t="s">
        <v>448</v>
      </c>
      <c r="U22" s="232"/>
      <c r="V22" s="233"/>
      <c r="W22" s="234">
        <f>IF(W21="","",VLOOKUP(W21,'【記載例】参考様式１（勤務表_シフト記号表）'!$C$6:$L$47,10,FALSE))</f>
        <v>8</v>
      </c>
      <c r="X22" s="235">
        <f>IF(X21="","",VLOOKUP(X21,'【記載例】参考様式１（勤務表_シフト記号表）'!$C$6:$L$47,10,FALSE))</f>
        <v>8</v>
      </c>
      <c r="Y22" s="235">
        <f>IF(Y21="","",VLOOKUP(Y21,'【記載例】参考様式１（勤務表_シフト記号表）'!$C$6:$L$47,10,FALSE))</f>
        <v>8</v>
      </c>
      <c r="Z22" s="235" t="str">
        <f>IF(Z21="","",VLOOKUP(Z21,'【記載例】参考様式１（勤務表_シフト記号表）'!$C$6:$L$47,10,FALSE))</f>
        <v/>
      </c>
      <c r="AA22" s="235" t="str">
        <f>IF(AA21="","",VLOOKUP(AA21,'【記載例】参考様式１（勤務表_シフト記号表）'!$C$6:$L$47,10,FALSE))</f>
        <v/>
      </c>
      <c r="AB22" s="235">
        <f>IF(AB21="","",VLOOKUP(AB21,'【記載例】参考様式１（勤務表_シフト記号表）'!$C$6:$L$47,10,FALSE))</f>
        <v>8</v>
      </c>
      <c r="AC22" s="236">
        <f>IF(AC21="","",VLOOKUP(AC21,'【記載例】参考様式１（勤務表_シフト記号表）'!$C$6:$L$47,10,FALSE))</f>
        <v>8</v>
      </c>
      <c r="AD22" s="234">
        <f>IF(AD21="","",VLOOKUP(AD21,'【記載例】参考様式１（勤務表_シフト記号表）'!$C$6:$L$47,10,FALSE))</f>
        <v>8</v>
      </c>
      <c r="AE22" s="235">
        <f>IF(AE21="","",VLOOKUP(AE21,'【記載例】参考様式１（勤務表_シフト記号表）'!$C$6:$L$47,10,FALSE))</f>
        <v>8</v>
      </c>
      <c r="AF22" s="235">
        <f>IF(AF21="","",VLOOKUP(AF21,'【記載例】参考様式１（勤務表_シフト記号表）'!$C$6:$L$47,10,FALSE))</f>
        <v>8</v>
      </c>
      <c r="AG22" s="235" t="str">
        <f>IF(AG21="","",VLOOKUP(AG21,'【記載例】参考様式１（勤務表_シフト記号表）'!$C$6:$L$47,10,FALSE))</f>
        <v/>
      </c>
      <c r="AH22" s="235" t="str">
        <f>IF(AH21="","",VLOOKUP(AH21,'【記載例】参考様式１（勤務表_シフト記号表）'!$C$6:$L$47,10,FALSE))</f>
        <v/>
      </c>
      <c r="AI22" s="235">
        <f>IF(AI21="","",VLOOKUP(AI21,'【記載例】参考様式１（勤務表_シフト記号表）'!$C$6:$L$47,10,FALSE))</f>
        <v>8</v>
      </c>
      <c r="AJ22" s="236">
        <f>IF(AJ21="","",VLOOKUP(AJ21,'【記載例】参考様式１（勤務表_シフト記号表）'!$C$6:$L$47,10,FALSE))</f>
        <v>8</v>
      </c>
      <c r="AK22" s="234">
        <f>IF(AK21="","",VLOOKUP(AK21,'【記載例】参考様式１（勤務表_シフト記号表）'!$C$6:$L$47,10,FALSE))</f>
        <v>8</v>
      </c>
      <c r="AL22" s="235">
        <f>IF(AL21="","",VLOOKUP(AL21,'【記載例】参考様式１（勤務表_シフト記号表）'!$C$6:$L$47,10,FALSE))</f>
        <v>8</v>
      </c>
      <c r="AM22" s="235">
        <f>IF(AM21="","",VLOOKUP(AM21,'【記載例】参考様式１（勤務表_シフト記号表）'!$C$6:$L$47,10,FALSE))</f>
        <v>8</v>
      </c>
      <c r="AN22" s="235" t="str">
        <f>IF(AN21="","",VLOOKUP(AN21,'【記載例】参考様式１（勤務表_シフト記号表）'!$C$6:$L$47,10,FALSE))</f>
        <v/>
      </c>
      <c r="AO22" s="235" t="str">
        <f>IF(AO21="","",VLOOKUP(AO21,'【記載例】参考様式１（勤務表_シフト記号表）'!$C$6:$L$47,10,FALSE))</f>
        <v/>
      </c>
      <c r="AP22" s="235">
        <f>IF(AP21="","",VLOOKUP(AP21,'【記載例】参考様式１（勤務表_シフト記号表）'!$C$6:$L$47,10,FALSE))</f>
        <v>8</v>
      </c>
      <c r="AQ22" s="236">
        <f>IF(AQ21="","",VLOOKUP(AQ21,'【記載例】参考様式１（勤務表_シフト記号表）'!$C$6:$L$47,10,FALSE))</f>
        <v>8</v>
      </c>
      <c r="AR22" s="234">
        <f>IF(AR21="","",VLOOKUP(AR21,'【記載例】参考様式１（勤務表_シフト記号表）'!$C$6:$L$47,10,FALSE))</f>
        <v>8</v>
      </c>
      <c r="AS22" s="235">
        <f>IF(AS21="","",VLOOKUP(AS21,'【記載例】参考様式１（勤務表_シフト記号表）'!$C$6:$L$47,10,FALSE))</f>
        <v>8</v>
      </c>
      <c r="AT22" s="235">
        <f>IF(AT21="","",VLOOKUP(AT21,'【記載例】参考様式１（勤務表_シフト記号表）'!$C$6:$L$47,10,FALSE))</f>
        <v>8</v>
      </c>
      <c r="AU22" s="235" t="str">
        <f>IF(AU21="","",VLOOKUP(AU21,'【記載例】参考様式１（勤務表_シフト記号表）'!$C$6:$L$47,10,FALSE))</f>
        <v/>
      </c>
      <c r="AV22" s="235" t="str">
        <f>IF(AV21="","",VLOOKUP(AV21,'【記載例】参考様式１（勤務表_シフト記号表）'!$C$6:$L$47,10,FALSE))</f>
        <v/>
      </c>
      <c r="AW22" s="235">
        <f>IF(AW21="","",VLOOKUP(AW21,'【記載例】参考様式１（勤務表_シフト記号表）'!$C$6:$L$47,10,FALSE))</f>
        <v>8</v>
      </c>
      <c r="AX22" s="236">
        <f>IF(AX21="","",VLOOKUP(AX21,'【記載例】参考様式１（勤務表_シフト記号表）'!$C$6:$L$47,10,FALSE))</f>
        <v>8</v>
      </c>
      <c r="AY22" s="234" t="str">
        <f>IF(AY21="","",VLOOKUP(AY21,'【記載例】参考様式１（勤務表_シフト記号表）'!$C$6:$L$47,10,FALSE))</f>
        <v/>
      </c>
      <c r="AZ22" s="235" t="str">
        <f>IF(AZ21="","",VLOOKUP(AZ21,'【記載例】参考様式１（勤務表_シフト記号表）'!$C$6:$L$47,10,FALSE))</f>
        <v/>
      </c>
      <c r="BA22" s="235" t="str">
        <f>IF(BA21="","",VLOOKUP(BA21,'【記載例】参考様式１（勤務表_シフト記号表）'!$C$6:$L$47,10,FALSE))</f>
        <v/>
      </c>
      <c r="BB22" s="1040">
        <f>IF($BE$3="４週",SUM(W22:AX22),IF($BE$3="暦月",SUM(W22:BA22),""))</f>
        <v>160</v>
      </c>
      <c r="BC22" s="1041"/>
      <c r="BD22" s="1042">
        <f>IF($BE$3="４週",BB22/4,IF($BE$3="暦月",(BB22/($BE$8/7)),""))</f>
        <v>40</v>
      </c>
      <c r="BE22" s="1041"/>
      <c r="BF22" s="1037"/>
      <c r="BG22" s="1038"/>
      <c r="BH22" s="1038"/>
      <c r="BI22" s="1038"/>
      <c r="BJ22" s="1039"/>
    </row>
    <row r="23" spans="2:62" ht="20.25" customHeight="1" x14ac:dyDescent="0.45">
      <c r="B23" s="982">
        <f>B21+1</f>
        <v>4</v>
      </c>
      <c r="C23" s="1043" t="s">
        <v>460</v>
      </c>
      <c r="D23" s="973"/>
      <c r="E23" s="229"/>
      <c r="F23" s="230"/>
      <c r="G23" s="229"/>
      <c r="H23" s="230"/>
      <c r="I23" s="1044" t="s">
        <v>602</v>
      </c>
      <c r="J23" s="1045"/>
      <c r="K23" s="971" t="s">
        <v>603</v>
      </c>
      <c r="L23" s="972"/>
      <c r="M23" s="972"/>
      <c r="N23" s="973"/>
      <c r="O23" s="977" t="s">
        <v>604</v>
      </c>
      <c r="P23" s="978"/>
      <c r="Q23" s="978"/>
      <c r="R23" s="978"/>
      <c r="S23" s="979"/>
      <c r="T23" s="239" t="s">
        <v>447</v>
      </c>
      <c r="U23" s="240"/>
      <c r="V23" s="241"/>
      <c r="W23" s="242" t="s">
        <v>505</v>
      </c>
      <c r="X23" s="243" t="s">
        <v>505</v>
      </c>
      <c r="Y23" s="243" t="s">
        <v>605</v>
      </c>
      <c r="Z23" s="243"/>
      <c r="AA23" s="243"/>
      <c r="AB23" s="243" t="s">
        <v>505</v>
      </c>
      <c r="AC23" s="244" t="s">
        <v>505</v>
      </c>
      <c r="AD23" s="242" t="s">
        <v>505</v>
      </c>
      <c r="AE23" s="243" t="s">
        <v>505</v>
      </c>
      <c r="AF23" s="243" t="s">
        <v>505</v>
      </c>
      <c r="AG23" s="243"/>
      <c r="AH23" s="243"/>
      <c r="AI23" s="243" t="s">
        <v>505</v>
      </c>
      <c r="AJ23" s="244" t="s">
        <v>505</v>
      </c>
      <c r="AK23" s="242" t="s">
        <v>505</v>
      </c>
      <c r="AL23" s="243" t="s">
        <v>505</v>
      </c>
      <c r="AM23" s="243" t="s">
        <v>505</v>
      </c>
      <c r="AN23" s="243"/>
      <c r="AO23" s="243"/>
      <c r="AP23" s="243" t="s">
        <v>505</v>
      </c>
      <c r="AQ23" s="244" t="s">
        <v>505</v>
      </c>
      <c r="AR23" s="242" t="s">
        <v>505</v>
      </c>
      <c r="AS23" s="243" t="s">
        <v>505</v>
      </c>
      <c r="AT23" s="243" t="s">
        <v>505</v>
      </c>
      <c r="AU23" s="243"/>
      <c r="AV23" s="243"/>
      <c r="AW23" s="243" t="s">
        <v>505</v>
      </c>
      <c r="AX23" s="244" t="s">
        <v>505</v>
      </c>
      <c r="AY23" s="242"/>
      <c r="AZ23" s="243"/>
      <c r="BA23" s="245"/>
      <c r="BB23" s="980"/>
      <c r="BC23" s="981"/>
      <c r="BD23" s="1032"/>
      <c r="BE23" s="1033"/>
      <c r="BF23" s="1034"/>
      <c r="BG23" s="1035"/>
      <c r="BH23" s="1035"/>
      <c r="BI23" s="1035"/>
      <c r="BJ23" s="1036"/>
    </row>
    <row r="24" spans="2:62" ht="20.25" customHeight="1" x14ac:dyDescent="0.45">
      <c r="B24" s="983"/>
      <c r="C24" s="986"/>
      <c r="D24" s="976"/>
      <c r="E24" s="229"/>
      <c r="F24" s="230" t="str">
        <f>C23</f>
        <v>看護職員</v>
      </c>
      <c r="G24" s="229"/>
      <c r="H24" s="230" t="str">
        <f>I23</f>
        <v>B</v>
      </c>
      <c r="I24" s="989"/>
      <c r="J24" s="990"/>
      <c r="K24" s="974"/>
      <c r="L24" s="975"/>
      <c r="M24" s="975"/>
      <c r="N24" s="976"/>
      <c r="O24" s="977"/>
      <c r="P24" s="978"/>
      <c r="Q24" s="978"/>
      <c r="R24" s="978"/>
      <c r="S24" s="979"/>
      <c r="T24" s="231" t="s">
        <v>448</v>
      </c>
      <c r="U24" s="232"/>
      <c r="V24" s="233"/>
      <c r="W24" s="234">
        <f>IF(W23="","",VLOOKUP(W23,'【記載例】参考様式１（勤務表_シフト記号表）'!$C$6:$L$47,10,FALSE))</f>
        <v>4.0000000000000009</v>
      </c>
      <c r="X24" s="235">
        <f>IF(X23="","",VLOOKUP(X23,'【記載例】参考様式１（勤務表_シフト記号表）'!$C$6:$L$47,10,FALSE))</f>
        <v>4.0000000000000009</v>
      </c>
      <c r="Y24" s="235">
        <f>IF(Y23="","",VLOOKUP(Y23,'【記載例】参考様式１（勤務表_シフト記号表）'!$C$6:$L$47,10,FALSE))</f>
        <v>4.0000000000000009</v>
      </c>
      <c r="Z24" s="235" t="str">
        <f>IF(Z23="","",VLOOKUP(Z23,'【記載例】参考様式１（勤務表_シフト記号表）'!$C$6:$L$47,10,FALSE))</f>
        <v/>
      </c>
      <c r="AA24" s="235" t="str">
        <f>IF(AA23="","",VLOOKUP(AA23,'【記載例】参考様式１（勤務表_シフト記号表）'!$C$6:$L$47,10,FALSE))</f>
        <v/>
      </c>
      <c r="AB24" s="235">
        <f>IF(AB23="","",VLOOKUP(AB23,'【記載例】参考様式１（勤務表_シフト記号表）'!$C$6:$L$47,10,FALSE))</f>
        <v>4.0000000000000009</v>
      </c>
      <c r="AC24" s="236">
        <f>IF(AC23="","",VLOOKUP(AC23,'【記載例】参考様式１（勤務表_シフト記号表）'!$C$6:$L$47,10,FALSE))</f>
        <v>4.0000000000000009</v>
      </c>
      <c r="AD24" s="234">
        <f>IF(AD23="","",VLOOKUP(AD23,'【記載例】参考様式１（勤務表_シフト記号表）'!$C$6:$L$47,10,FALSE))</f>
        <v>4.0000000000000009</v>
      </c>
      <c r="AE24" s="235">
        <f>IF(AE23="","",VLOOKUP(AE23,'【記載例】参考様式１（勤務表_シフト記号表）'!$C$6:$L$47,10,FALSE))</f>
        <v>4.0000000000000009</v>
      </c>
      <c r="AF24" s="235">
        <f>IF(AF23="","",VLOOKUP(AF23,'【記載例】参考様式１（勤務表_シフト記号表）'!$C$6:$L$47,10,FALSE))</f>
        <v>4.0000000000000009</v>
      </c>
      <c r="AG24" s="235" t="str">
        <f>IF(AG23="","",VLOOKUP(AG23,'【記載例】参考様式１（勤務表_シフト記号表）'!$C$6:$L$47,10,FALSE))</f>
        <v/>
      </c>
      <c r="AH24" s="235" t="str">
        <f>IF(AH23="","",VLOOKUP(AH23,'【記載例】参考様式１（勤務表_シフト記号表）'!$C$6:$L$47,10,FALSE))</f>
        <v/>
      </c>
      <c r="AI24" s="235">
        <f>IF(AI23="","",VLOOKUP(AI23,'【記載例】参考様式１（勤務表_シフト記号表）'!$C$6:$L$47,10,FALSE))</f>
        <v>4.0000000000000009</v>
      </c>
      <c r="AJ24" s="236">
        <f>IF(AJ23="","",VLOOKUP(AJ23,'【記載例】参考様式１（勤務表_シフト記号表）'!$C$6:$L$47,10,FALSE))</f>
        <v>4.0000000000000009</v>
      </c>
      <c r="AK24" s="234">
        <f>IF(AK23="","",VLOOKUP(AK23,'【記載例】参考様式１（勤務表_シフト記号表）'!$C$6:$L$47,10,FALSE))</f>
        <v>4.0000000000000009</v>
      </c>
      <c r="AL24" s="235">
        <f>IF(AL23="","",VLOOKUP(AL23,'【記載例】参考様式１（勤務表_シフト記号表）'!$C$6:$L$47,10,FALSE))</f>
        <v>4.0000000000000009</v>
      </c>
      <c r="AM24" s="235">
        <f>IF(AM23="","",VLOOKUP(AM23,'【記載例】参考様式１（勤務表_シフト記号表）'!$C$6:$L$47,10,FALSE))</f>
        <v>4.0000000000000009</v>
      </c>
      <c r="AN24" s="235" t="str">
        <f>IF(AN23="","",VLOOKUP(AN23,'【記載例】参考様式１（勤務表_シフト記号表）'!$C$6:$L$47,10,FALSE))</f>
        <v/>
      </c>
      <c r="AO24" s="235" t="str">
        <f>IF(AO23="","",VLOOKUP(AO23,'【記載例】参考様式１（勤務表_シフト記号表）'!$C$6:$L$47,10,FALSE))</f>
        <v/>
      </c>
      <c r="AP24" s="235">
        <f>IF(AP23="","",VLOOKUP(AP23,'【記載例】参考様式１（勤務表_シフト記号表）'!$C$6:$L$47,10,FALSE))</f>
        <v>4.0000000000000009</v>
      </c>
      <c r="AQ24" s="236">
        <f>IF(AQ23="","",VLOOKUP(AQ23,'【記載例】参考様式１（勤務表_シフト記号表）'!$C$6:$L$47,10,FALSE))</f>
        <v>4.0000000000000009</v>
      </c>
      <c r="AR24" s="234">
        <f>IF(AR23="","",VLOOKUP(AR23,'【記載例】参考様式１（勤務表_シフト記号表）'!$C$6:$L$47,10,FALSE))</f>
        <v>4.0000000000000009</v>
      </c>
      <c r="AS24" s="235">
        <f>IF(AS23="","",VLOOKUP(AS23,'【記載例】参考様式１（勤務表_シフト記号表）'!$C$6:$L$47,10,FALSE))</f>
        <v>4.0000000000000009</v>
      </c>
      <c r="AT24" s="235">
        <f>IF(AT23="","",VLOOKUP(AT23,'【記載例】参考様式１（勤務表_シフト記号表）'!$C$6:$L$47,10,FALSE))</f>
        <v>4.0000000000000009</v>
      </c>
      <c r="AU24" s="235" t="str">
        <f>IF(AU23="","",VLOOKUP(AU23,'【記載例】参考様式１（勤務表_シフト記号表）'!$C$6:$L$47,10,FALSE))</f>
        <v/>
      </c>
      <c r="AV24" s="235" t="str">
        <f>IF(AV23="","",VLOOKUP(AV23,'【記載例】参考様式１（勤務表_シフト記号表）'!$C$6:$L$47,10,FALSE))</f>
        <v/>
      </c>
      <c r="AW24" s="235">
        <f>IF(AW23="","",VLOOKUP(AW23,'【記載例】参考様式１（勤務表_シフト記号表）'!$C$6:$L$47,10,FALSE))</f>
        <v>4.0000000000000009</v>
      </c>
      <c r="AX24" s="236">
        <f>IF(AX23="","",VLOOKUP(AX23,'【記載例】参考様式１（勤務表_シフト記号表）'!$C$6:$L$47,10,FALSE))</f>
        <v>4.0000000000000009</v>
      </c>
      <c r="AY24" s="234" t="str">
        <f>IF(AY23="","",VLOOKUP(AY23,'【記載例】参考様式１（勤務表_シフト記号表）'!$C$6:$L$47,10,FALSE))</f>
        <v/>
      </c>
      <c r="AZ24" s="235" t="str">
        <f>IF(AZ23="","",VLOOKUP(AZ23,'【記載例】参考様式１（勤務表_シフト記号表）'!$C$6:$L$47,10,FALSE))</f>
        <v/>
      </c>
      <c r="BA24" s="235" t="str">
        <f>IF(BA23="","",VLOOKUP(BA23,'【記載例】参考様式１（勤務表_シフト記号表）'!$C$6:$L$47,10,FALSE))</f>
        <v/>
      </c>
      <c r="BB24" s="1040">
        <f>IF($BE$3="４週",SUM(W24:AX24),IF($BE$3="暦月",SUM(W24:BA24),""))</f>
        <v>80.000000000000014</v>
      </c>
      <c r="BC24" s="1041"/>
      <c r="BD24" s="1042">
        <f>IF($BE$3="４週",BB24/4,IF($BE$3="暦月",(BB24/($BE$8/7)),""))</f>
        <v>20.000000000000004</v>
      </c>
      <c r="BE24" s="1041"/>
      <c r="BF24" s="1037"/>
      <c r="BG24" s="1038"/>
      <c r="BH24" s="1038"/>
      <c r="BI24" s="1038"/>
      <c r="BJ24" s="1039"/>
    </row>
    <row r="25" spans="2:62" ht="20.25" customHeight="1" x14ac:dyDescent="0.45">
      <c r="B25" s="982">
        <f>B23+1</f>
        <v>5</v>
      </c>
      <c r="C25" s="1043" t="s">
        <v>460</v>
      </c>
      <c r="D25" s="973"/>
      <c r="E25" s="229"/>
      <c r="F25" s="230"/>
      <c r="G25" s="229"/>
      <c r="H25" s="230"/>
      <c r="I25" s="1044" t="s">
        <v>594</v>
      </c>
      <c r="J25" s="1045"/>
      <c r="K25" s="971" t="s">
        <v>600</v>
      </c>
      <c r="L25" s="972"/>
      <c r="M25" s="972"/>
      <c r="N25" s="973"/>
      <c r="O25" s="977" t="s">
        <v>606</v>
      </c>
      <c r="P25" s="978"/>
      <c r="Q25" s="978"/>
      <c r="R25" s="978"/>
      <c r="S25" s="979"/>
      <c r="T25" s="239" t="s">
        <v>447</v>
      </c>
      <c r="U25" s="240"/>
      <c r="V25" s="241"/>
      <c r="W25" s="242" t="s">
        <v>501</v>
      </c>
      <c r="X25" s="243" t="s">
        <v>501</v>
      </c>
      <c r="Y25" s="243" t="s">
        <v>501</v>
      </c>
      <c r="Z25" s="243"/>
      <c r="AA25" s="243"/>
      <c r="AB25" s="243" t="s">
        <v>501</v>
      </c>
      <c r="AC25" s="244" t="s">
        <v>501</v>
      </c>
      <c r="AD25" s="242" t="s">
        <v>501</v>
      </c>
      <c r="AE25" s="243" t="s">
        <v>501</v>
      </c>
      <c r="AF25" s="243" t="s">
        <v>501</v>
      </c>
      <c r="AG25" s="243"/>
      <c r="AH25" s="243"/>
      <c r="AI25" s="243" t="s">
        <v>501</v>
      </c>
      <c r="AJ25" s="244" t="s">
        <v>501</v>
      </c>
      <c r="AK25" s="242" t="s">
        <v>501</v>
      </c>
      <c r="AL25" s="243" t="s">
        <v>501</v>
      </c>
      <c r="AM25" s="243" t="s">
        <v>501</v>
      </c>
      <c r="AN25" s="243"/>
      <c r="AO25" s="243"/>
      <c r="AP25" s="243" t="s">
        <v>501</v>
      </c>
      <c r="AQ25" s="244" t="s">
        <v>501</v>
      </c>
      <c r="AR25" s="242" t="s">
        <v>501</v>
      </c>
      <c r="AS25" s="243" t="s">
        <v>501</v>
      </c>
      <c r="AT25" s="243" t="s">
        <v>501</v>
      </c>
      <c r="AU25" s="243"/>
      <c r="AV25" s="243"/>
      <c r="AW25" s="243" t="s">
        <v>501</v>
      </c>
      <c r="AX25" s="244" t="s">
        <v>501</v>
      </c>
      <c r="AY25" s="242"/>
      <c r="AZ25" s="243"/>
      <c r="BA25" s="245"/>
      <c r="BB25" s="980"/>
      <c r="BC25" s="981"/>
      <c r="BD25" s="1032"/>
      <c r="BE25" s="1033"/>
      <c r="BF25" s="1034"/>
      <c r="BG25" s="1035"/>
      <c r="BH25" s="1035"/>
      <c r="BI25" s="1035"/>
      <c r="BJ25" s="1036"/>
    </row>
    <row r="26" spans="2:62" ht="20.25" customHeight="1" x14ac:dyDescent="0.45">
      <c r="B26" s="983"/>
      <c r="C26" s="986"/>
      <c r="D26" s="976"/>
      <c r="E26" s="229"/>
      <c r="F26" s="230" t="str">
        <f>C25</f>
        <v>看護職員</v>
      </c>
      <c r="G26" s="229"/>
      <c r="H26" s="230" t="str">
        <f>I25</f>
        <v>A</v>
      </c>
      <c r="I26" s="989"/>
      <c r="J26" s="990"/>
      <c r="K26" s="974"/>
      <c r="L26" s="975"/>
      <c r="M26" s="975"/>
      <c r="N26" s="976"/>
      <c r="O26" s="977"/>
      <c r="P26" s="978"/>
      <c r="Q26" s="978"/>
      <c r="R26" s="978"/>
      <c r="S26" s="979"/>
      <c r="T26" s="246" t="s">
        <v>448</v>
      </c>
      <c r="U26" s="247"/>
      <c r="V26" s="248"/>
      <c r="W26" s="234">
        <f>IF(W25="","",VLOOKUP(W25,'【記載例】参考様式１（勤務表_シフト記号表）'!$C$6:$L$47,10,FALSE))</f>
        <v>8</v>
      </c>
      <c r="X26" s="235">
        <f>IF(X25="","",VLOOKUP(X25,'【記載例】参考様式１（勤務表_シフト記号表）'!$C$6:$L$47,10,FALSE))</f>
        <v>8</v>
      </c>
      <c r="Y26" s="235">
        <f>IF(Y25="","",VLOOKUP(Y25,'【記載例】参考様式１（勤務表_シフト記号表）'!$C$6:$L$47,10,FALSE))</f>
        <v>8</v>
      </c>
      <c r="Z26" s="235" t="str">
        <f>IF(Z25="","",VLOOKUP(Z25,'【記載例】参考様式１（勤務表_シフト記号表）'!$C$6:$L$47,10,FALSE))</f>
        <v/>
      </c>
      <c r="AA26" s="235" t="str">
        <f>IF(AA25="","",VLOOKUP(AA25,'【記載例】参考様式１（勤務表_シフト記号表）'!$C$6:$L$47,10,FALSE))</f>
        <v/>
      </c>
      <c r="AB26" s="235">
        <f>IF(AB25="","",VLOOKUP(AB25,'【記載例】参考様式１（勤務表_シフト記号表）'!$C$6:$L$47,10,FALSE))</f>
        <v>8</v>
      </c>
      <c r="AC26" s="236">
        <f>IF(AC25="","",VLOOKUP(AC25,'【記載例】参考様式１（勤務表_シフト記号表）'!$C$6:$L$47,10,FALSE))</f>
        <v>8</v>
      </c>
      <c r="AD26" s="234">
        <f>IF(AD25="","",VLOOKUP(AD25,'【記載例】参考様式１（勤務表_シフト記号表）'!$C$6:$L$47,10,FALSE))</f>
        <v>8</v>
      </c>
      <c r="AE26" s="235">
        <f>IF(AE25="","",VLOOKUP(AE25,'【記載例】参考様式１（勤務表_シフト記号表）'!$C$6:$L$47,10,FALSE))</f>
        <v>8</v>
      </c>
      <c r="AF26" s="235">
        <f>IF(AF25="","",VLOOKUP(AF25,'【記載例】参考様式１（勤務表_シフト記号表）'!$C$6:$L$47,10,FALSE))</f>
        <v>8</v>
      </c>
      <c r="AG26" s="235" t="str">
        <f>IF(AG25="","",VLOOKUP(AG25,'【記載例】参考様式１（勤務表_シフト記号表）'!$C$6:$L$47,10,FALSE))</f>
        <v/>
      </c>
      <c r="AH26" s="235" t="str">
        <f>IF(AH25="","",VLOOKUP(AH25,'【記載例】参考様式１（勤務表_シフト記号表）'!$C$6:$L$47,10,FALSE))</f>
        <v/>
      </c>
      <c r="AI26" s="235">
        <f>IF(AI25="","",VLOOKUP(AI25,'【記載例】参考様式１（勤務表_シフト記号表）'!$C$6:$L$47,10,FALSE))</f>
        <v>8</v>
      </c>
      <c r="AJ26" s="236">
        <f>IF(AJ25="","",VLOOKUP(AJ25,'【記載例】参考様式１（勤務表_シフト記号表）'!$C$6:$L$47,10,FALSE))</f>
        <v>8</v>
      </c>
      <c r="AK26" s="234">
        <f>IF(AK25="","",VLOOKUP(AK25,'【記載例】参考様式１（勤務表_シフト記号表）'!$C$6:$L$47,10,FALSE))</f>
        <v>8</v>
      </c>
      <c r="AL26" s="235">
        <f>IF(AL25="","",VLOOKUP(AL25,'【記載例】参考様式１（勤務表_シフト記号表）'!$C$6:$L$47,10,FALSE))</f>
        <v>8</v>
      </c>
      <c r="AM26" s="235">
        <f>IF(AM25="","",VLOOKUP(AM25,'【記載例】参考様式１（勤務表_シフト記号表）'!$C$6:$L$47,10,FALSE))</f>
        <v>8</v>
      </c>
      <c r="AN26" s="235" t="str">
        <f>IF(AN25="","",VLOOKUP(AN25,'【記載例】参考様式１（勤務表_シフト記号表）'!$C$6:$L$47,10,FALSE))</f>
        <v/>
      </c>
      <c r="AO26" s="235" t="str">
        <f>IF(AO25="","",VLOOKUP(AO25,'【記載例】参考様式１（勤務表_シフト記号表）'!$C$6:$L$47,10,FALSE))</f>
        <v/>
      </c>
      <c r="AP26" s="235">
        <f>IF(AP25="","",VLOOKUP(AP25,'【記載例】参考様式１（勤務表_シフト記号表）'!$C$6:$L$47,10,FALSE))</f>
        <v>8</v>
      </c>
      <c r="AQ26" s="236">
        <f>IF(AQ25="","",VLOOKUP(AQ25,'【記載例】参考様式１（勤務表_シフト記号表）'!$C$6:$L$47,10,FALSE))</f>
        <v>8</v>
      </c>
      <c r="AR26" s="234">
        <f>IF(AR25="","",VLOOKUP(AR25,'【記載例】参考様式１（勤務表_シフト記号表）'!$C$6:$L$47,10,FALSE))</f>
        <v>8</v>
      </c>
      <c r="AS26" s="235">
        <f>IF(AS25="","",VLOOKUP(AS25,'【記載例】参考様式１（勤務表_シフト記号表）'!$C$6:$L$47,10,FALSE))</f>
        <v>8</v>
      </c>
      <c r="AT26" s="235">
        <f>IF(AT25="","",VLOOKUP(AT25,'【記載例】参考様式１（勤務表_シフト記号表）'!$C$6:$L$47,10,FALSE))</f>
        <v>8</v>
      </c>
      <c r="AU26" s="235" t="str">
        <f>IF(AU25="","",VLOOKUP(AU25,'【記載例】参考様式１（勤務表_シフト記号表）'!$C$6:$L$47,10,FALSE))</f>
        <v/>
      </c>
      <c r="AV26" s="235" t="str">
        <f>IF(AV25="","",VLOOKUP(AV25,'【記載例】参考様式１（勤務表_シフト記号表）'!$C$6:$L$47,10,FALSE))</f>
        <v/>
      </c>
      <c r="AW26" s="235">
        <f>IF(AW25="","",VLOOKUP(AW25,'【記載例】参考様式１（勤務表_シフト記号表）'!$C$6:$L$47,10,FALSE))</f>
        <v>8</v>
      </c>
      <c r="AX26" s="236">
        <f>IF(AX25="","",VLOOKUP(AX25,'【記載例】参考様式１（勤務表_シフト記号表）'!$C$6:$L$47,10,FALSE))</f>
        <v>8</v>
      </c>
      <c r="AY26" s="234" t="str">
        <f>IF(AY25="","",VLOOKUP(AY25,'【記載例】参考様式１（勤務表_シフト記号表）'!$C$6:$L$47,10,FALSE))</f>
        <v/>
      </c>
      <c r="AZ26" s="235" t="str">
        <f>IF(AZ25="","",VLOOKUP(AZ25,'【記載例】参考様式１（勤務表_シフト記号表）'!$C$6:$L$47,10,FALSE))</f>
        <v/>
      </c>
      <c r="BA26" s="235" t="str">
        <f>IF(BA25="","",VLOOKUP(BA25,'【記載例】参考様式１（勤務表_シフト記号表）'!$C$6:$L$47,10,FALSE))</f>
        <v/>
      </c>
      <c r="BB26" s="1040">
        <f>IF($BE$3="４週",SUM(W26:AX26),IF($BE$3="暦月",SUM(W26:BA26),""))</f>
        <v>160</v>
      </c>
      <c r="BC26" s="1041"/>
      <c r="BD26" s="1042">
        <f>IF($BE$3="４週",BB26/4,IF($BE$3="暦月",(BB26/($BE$8/7)),""))</f>
        <v>40</v>
      </c>
      <c r="BE26" s="1041"/>
      <c r="BF26" s="1037"/>
      <c r="BG26" s="1038"/>
      <c r="BH26" s="1038"/>
      <c r="BI26" s="1038"/>
      <c r="BJ26" s="1039"/>
    </row>
    <row r="27" spans="2:62" ht="20.25" customHeight="1" x14ac:dyDescent="0.45">
      <c r="B27" s="982">
        <f>B25+1</f>
        <v>6</v>
      </c>
      <c r="C27" s="1043" t="s">
        <v>460</v>
      </c>
      <c r="D27" s="973"/>
      <c r="E27" s="229"/>
      <c r="F27" s="230"/>
      <c r="G27" s="229"/>
      <c r="H27" s="230"/>
      <c r="I27" s="1044" t="s">
        <v>594</v>
      </c>
      <c r="J27" s="1045"/>
      <c r="K27" s="971" t="s">
        <v>600</v>
      </c>
      <c r="L27" s="972"/>
      <c r="M27" s="972"/>
      <c r="N27" s="973"/>
      <c r="O27" s="977" t="s">
        <v>607</v>
      </c>
      <c r="P27" s="978"/>
      <c r="Q27" s="978"/>
      <c r="R27" s="978"/>
      <c r="S27" s="979"/>
      <c r="T27" s="249" t="s">
        <v>447</v>
      </c>
      <c r="V27" s="250"/>
      <c r="W27" s="242" t="s">
        <v>507</v>
      </c>
      <c r="X27" s="243" t="s">
        <v>508</v>
      </c>
      <c r="Y27" s="243" t="s">
        <v>498</v>
      </c>
      <c r="Z27" s="243" t="s">
        <v>498</v>
      </c>
      <c r="AA27" s="243"/>
      <c r="AB27" s="243" t="s">
        <v>503</v>
      </c>
      <c r="AC27" s="244"/>
      <c r="AD27" s="242"/>
      <c r="AE27" s="243" t="s">
        <v>507</v>
      </c>
      <c r="AF27" s="243" t="s">
        <v>508</v>
      </c>
      <c r="AG27" s="243" t="s">
        <v>498</v>
      </c>
      <c r="AH27" s="243" t="s">
        <v>498</v>
      </c>
      <c r="AI27" s="243"/>
      <c r="AJ27" s="244" t="s">
        <v>503</v>
      </c>
      <c r="AK27" s="242" t="s">
        <v>503</v>
      </c>
      <c r="AL27" s="243"/>
      <c r="AM27" s="243" t="s">
        <v>507</v>
      </c>
      <c r="AN27" s="243" t="s">
        <v>508</v>
      </c>
      <c r="AO27" s="243" t="s">
        <v>498</v>
      </c>
      <c r="AP27" s="243" t="s">
        <v>498</v>
      </c>
      <c r="AQ27" s="244"/>
      <c r="AR27" s="242" t="s">
        <v>503</v>
      </c>
      <c r="AS27" s="243"/>
      <c r="AT27" s="243"/>
      <c r="AU27" s="243" t="s">
        <v>507</v>
      </c>
      <c r="AV27" s="243" t="s">
        <v>508</v>
      </c>
      <c r="AW27" s="243" t="s">
        <v>498</v>
      </c>
      <c r="AX27" s="244" t="s">
        <v>498</v>
      </c>
      <c r="AY27" s="242"/>
      <c r="AZ27" s="243"/>
      <c r="BA27" s="245"/>
      <c r="BB27" s="980"/>
      <c r="BC27" s="981"/>
      <c r="BD27" s="1032"/>
      <c r="BE27" s="1033"/>
      <c r="BF27" s="1034"/>
      <c r="BG27" s="1035"/>
      <c r="BH27" s="1035"/>
      <c r="BI27" s="1035"/>
      <c r="BJ27" s="1036"/>
    </row>
    <row r="28" spans="2:62" ht="20.25" customHeight="1" x14ac:dyDescent="0.45">
      <c r="B28" s="983"/>
      <c r="C28" s="986"/>
      <c r="D28" s="976"/>
      <c r="E28" s="229"/>
      <c r="F28" s="230" t="str">
        <f>C27</f>
        <v>看護職員</v>
      </c>
      <c r="G28" s="229"/>
      <c r="H28" s="230" t="str">
        <f>I27</f>
        <v>A</v>
      </c>
      <c r="I28" s="989"/>
      <c r="J28" s="990"/>
      <c r="K28" s="974"/>
      <c r="L28" s="975"/>
      <c r="M28" s="975"/>
      <c r="N28" s="976"/>
      <c r="O28" s="977"/>
      <c r="P28" s="978"/>
      <c r="Q28" s="978"/>
      <c r="R28" s="978"/>
      <c r="S28" s="979"/>
      <c r="T28" s="231" t="s">
        <v>448</v>
      </c>
      <c r="U28" s="232"/>
      <c r="V28" s="233"/>
      <c r="W28" s="234">
        <f>IF(W27="","",VLOOKUP(W27,'【記載例】参考様式１（勤務表_シフト記号表）'!$C$6:$L$47,10,FALSE))</f>
        <v>8</v>
      </c>
      <c r="X28" s="235">
        <f>IF(X27="","",VLOOKUP(X27,'【記載例】参考様式１（勤務表_シフト記号表）'!$C$6:$L$47,10,FALSE))</f>
        <v>8</v>
      </c>
      <c r="Y28" s="235">
        <f>IF(Y27="","",VLOOKUP(Y27,'【記載例】参考様式１（勤務表_シフト記号表）'!$C$6:$L$47,10,FALSE))</f>
        <v>7.9999999999999982</v>
      </c>
      <c r="Z28" s="235">
        <f>IF(Z27="","",VLOOKUP(Z27,'【記載例】参考様式１（勤務表_シフト記号表）'!$C$6:$L$47,10,FALSE))</f>
        <v>7.9999999999999982</v>
      </c>
      <c r="AA28" s="235" t="str">
        <f>IF(AA27="","",VLOOKUP(AA27,'【記載例】参考様式１（勤務表_シフト記号表）'!$C$6:$L$47,10,FALSE))</f>
        <v/>
      </c>
      <c r="AB28" s="235">
        <f>IF(AB27="","",VLOOKUP(AB27,'【記載例】参考様式１（勤務表_シフト記号表）'!$C$6:$L$47,10,FALSE))</f>
        <v>8</v>
      </c>
      <c r="AC28" s="236" t="str">
        <f>IF(AC27="","",VLOOKUP(AC27,'【記載例】参考様式１（勤務表_シフト記号表）'!$C$6:$L$47,10,FALSE))</f>
        <v/>
      </c>
      <c r="AD28" s="234" t="str">
        <f>IF(AD27="","",VLOOKUP(AD27,'【記載例】参考様式１（勤務表_シフト記号表）'!$C$6:$L$47,10,FALSE))</f>
        <v/>
      </c>
      <c r="AE28" s="235">
        <f>IF(AE27="","",VLOOKUP(AE27,'【記載例】参考様式１（勤務表_シフト記号表）'!$C$6:$L$47,10,FALSE))</f>
        <v>8</v>
      </c>
      <c r="AF28" s="235">
        <f>IF(AF27="","",VLOOKUP(AF27,'【記載例】参考様式１（勤務表_シフト記号表）'!$C$6:$L$47,10,FALSE))</f>
        <v>8</v>
      </c>
      <c r="AG28" s="235">
        <f>IF(AG27="","",VLOOKUP(AG27,'【記載例】参考様式１（勤務表_シフト記号表）'!$C$6:$L$47,10,FALSE))</f>
        <v>7.9999999999999982</v>
      </c>
      <c r="AH28" s="235">
        <f>IF(AH27="","",VLOOKUP(AH27,'【記載例】参考様式１（勤務表_シフト記号表）'!$C$6:$L$47,10,FALSE))</f>
        <v>7.9999999999999982</v>
      </c>
      <c r="AI28" s="235" t="str">
        <f>IF(AI27="","",VLOOKUP(AI27,'【記載例】参考様式１（勤務表_シフト記号表）'!$C$6:$L$47,10,FALSE))</f>
        <v/>
      </c>
      <c r="AJ28" s="236">
        <f>IF(AJ27="","",VLOOKUP(AJ27,'【記載例】参考様式１（勤務表_シフト記号表）'!$C$6:$L$47,10,FALSE))</f>
        <v>8</v>
      </c>
      <c r="AK28" s="234">
        <f>IF(AK27="","",VLOOKUP(AK27,'【記載例】参考様式１（勤務表_シフト記号表）'!$C$6:$L$47,10,FALSE))</f>
        <v>8</v>
      </c>
      <c r="AL28" s="235" t="str">
        <f>IF(AL27="","",VLOOKUP(AL27,'【記載例】参考様式１（勤務表_シフト記号表）'!$C$6:$L$47,10,FALSE))</f>
        <v/>
      </c>
      <c r="AM28" s="235">
        <f>IF(AM27="","",VLOOKUP(AM27,'【記載例】参考様式１（勤務表_シフト記号表）'!$C$6:$L$47,10,FALSE))</f>
        <v>8</v>
      </c>
      <c r="AN28" s="235">
        <f>IF(AN27="","",VLOOKUP(AN27,'【記載例】参考様式１（勤務表_シフト記号表）'!$C$6:$L$47,10,FALSE))</f>
        <v>8</v>
      </c>
      <c r="AO28" s="235">
        <f>IF(AO27="","",VLOOKUP(AO27,'【記載例】参考様式１（勤務表_シフト記号表）'!$C$6:$L$47,10,FALSE))</f>
        <v>7.9999999999999982</v>
      </c>
      <c r="AP28" s="235">
        <f>IF(AP27="","",VLOOKUP(AP27,'【記載例】参考様式１（勤務表_シフト記号表）'!$C$6:$L$47,10,FALSE))</f>
        <v>7.9999999999999982</v>
      </c>
      <c r="AQ28" s="236" t="str">
        <f>IF(AQ27="","",VLOOKUP(AQ27,'【記載例】参考様式１（勤務表_シフト記号表）'!$C$6:$L$47,10,FALSE))</f>
        <v/>
      </c>
      <c r="AR28" s="234">
        <f>IF(AR27="","",VLOOKUP(AR27,'【記載例】参考様式１（勤務表_シフト記号表）'!$C$6:$L$47,10,FALSE))</f>
        <v>8</v>
      </c>
      <c r="AS28" s="235" t="str">
        <f>IF(AS27="","",VLOOKUP(AS27,'【記載例】参考様式１（勤務表_シフト記号表）'!$C$6:$L$47,10,FALSE))</f>
        <v/>
      </c>
      <c r="AT28" s="235" t="str">
        <f>IF(AT27="","",VLOOKUP(AT27,'【記載例】参考様式１（勤務表_シフト記号表）'!$C$6:$L$47,10,FALSE))</f>
        <v/>
      </c>
      <c r="AU28" s="235">
        <f>IF(AU27="","",VLOOKUP(AU27,'【記載例】参考様式１（勤務表_シフト記号表）'!$C$6:$L$47,10,FALSE))</f>
        <v>8</v>
      </c>
      <c r="AV28" s="235">
        <f>IF(AV27="","",VLOOKUP(AV27,'【記載例】参考様式１（勤務表_シフト記号表）'!$C$6:$L$47,10,FALSE))</f>
        <v>8</v>
      </c>
      <c r="AW28" s="235">
        <f>IF(AW27="","",VLOOKUP(AW27,'【記載例】参考様式１（勤務表_シフト記号表）'!$C$6:$L$47,10,FALSE))</f>
        <v>7.9999999999999982</v>
      </c>
      <c r="AX28" s="236">
        <f>IF(AX27="","",VLOOKUP(AX27,'【記載例】参考様式１（勤務表_シフト記号表）'!$C$6:$L$47,10,FALSE))</f>
        <v>7.9999999999999982</v>
      </c>
      <c r="AY28" s="234" t="str">
        <f>IF(AY27="","",VLOOKUP(AY27,'【記載例】参考様式１（勤務表_シフト記号表）'!$C$6:$L$47,10,FALSE))</f>
        <v/>
      </c>
      <c r="AZ28" s="235" t="str">
        <f>IF(AZ27="","",VLOOKUP(AZ27,'【記載例】参考様式１（勤務表_シフト記号表）'!$C$6:$L$47,10,FALSE))</f>
        <v/>
      </c>
      <c r="BA28" s="235" t="str">
        <f>IF(BA27="","",VLOOKUP(BA27,'【記載例】参考様式１（勤務表_シフト記号表）'!$C$6:$L$47,10,FALSE))</f>
        <v/>
      </c>
      <c r="BB28" s="1040">
        <f>IF($BE$3="４週",SUM(W28:AX28),IF($BE$3="暦月",SUM(W28:BA28),""))</f>
        <v>160</v>
      </c>
      <c r="BC28" s="1041"/>
      <c r="BD28" s="1042">
        <f>IF($BE$3="４週",BB28/4,IF($BE$3="暦月",(BB28/($BE$8/7)),""))</f>
        <v>40</v>
      </c>
      <c r="BE28" s="1041"/>
      <c r="BF28" s="1037"/>
      <c r="BG28" s="1038"/>
      <c r="BH28" s="1038"/>
      <c r="BI28" s="1038"/>
      <c r="BJ28" s="1039"/>
    </row>
    <row r="29" spans="2:62" ht="20.25" customHeight="1" x14ac:dyDescent="0.45">
      <c r="B29" s="982">
        <f>B27+1</f>
        <v>7</v>
      </c>
      <c r="C29" s="1043" t="s">
        <v>460</v>
      </c>
      <c r="D29" s="973"/>
      <c r="E29" s="229"/>
      <c r="F29" s="230"/>
      <c r="G29" s="229"/>
      <c r="H29" s="230"/>
      <c r="I29" s="1044" t="s">
        <v>602</v>
      </c>
      <c r="J29" s="1045"/>
      <c r="K29" s="971" t="s">
        <v>600</v>
      </c>
      <c r="L29" s="972"/>
      <c r="M29" s="972"/>
      <c r="N29" s="973"/>
      <c r="O29" s="977" t="s">
        <v>604</v>
      </c>
      <c r="P29" s="978"/>
      <c r="Q29" s="978"/>
      <c r="R29" s="978"/>
      <c r="S29" s="979"/>
      <c r="T29" s="239" t="s">
        <v>447</v>
      </c>
      <c r="U29" s="240"/>
      <c r="V29" s="241"/>
      <c r="W29" s="242" t="s">
        <v>504</v>
      </c>
      <c r="X29" s="243" t="s">
        <v>504</v>
      </c>
      <c r="Y29" s="243" t="s">
        <v>504</v>
      </c>
      <c r="Z29" s="243"/>
      <c r="AA29" s="243"/>
      <c r="AB29" s="243" t="s">
        <v>504</v>
      </c>
      <c r="AC29" s="244" t="s">
        <v>504</v>
      </c>
      <c r="AD29" s="242" t="s">
        <v>504</v>
      </c>
      <c r="AE29" s="243" t="s">
        <v>504</v>
      </c>
      <c r="AF29" s="243" t="s">
        <v>504</v>
      </c>
      <c r="AG29" s="243"/>
      <c r="AH29" s="243"/>
      <c r="AI29" s="243" t="s">
        <v>504</v>
      </c>
      <c r="AJ29" s="244" t="s">
        <v>504</v>
      </c>
      <c r="AK29" s="242" t="s">
        <v>504</v>
      </c>
      <c r="AL29" s="243" t="s">
        <v>504</v>
      </c>
      <c r="AM29" s="243" t="s">
        <v>504</v>
      </c>
      <c r="AN29" s="243"/>
      <c r="AO29" s="243"/>
      <c r="AP29" s="243" t="s">
        <v>504</v>
      </c>
      <c r="AQ29" s="244" t="s">
        <v>504</v>
      </c>
      <c r="AR29" s="242" t="s">
        <v>504</v>
      </c>
      <c r="AS29" s="243" t="s">
        <v>504</v>
      </c>
      <c r="AT29" s="243" t="s">
        <v>504</v>
      </c>
      <c r="AU29" s="243"/>
      <c r="AV29" s="243"/>
      <c r="AW29" s="243" t="s">
        <v>504</v>
      </c>
      <c r="AX29" s="244" t="s">
        <v>504</v>
      </c>
      <c r="AY29" s="242"/>
      <c r="AZ29" s="243"/>
      <c r="BA29" s="245"/>
      <c r="BB29" s="980"/>
      <c r="BC29" s="981"/>
      <c r="BD29" s="1032"/>
      <c r="BE29" s="1033"/>
      <c r="BF29" s="1034"/>
      <c r="BG29" s="1035"/>
      <c r="BH29" s="1035"/>
      <c r="BI29" s="1035"/>
      <c r="BJ29" s="1036"/>
    </row>
    <row r="30" spans="2:62" ht="20.25" customHeight="1" x14ac:dyDescent="0.45">
      <c r="B30" s="983"/>
      <c r="C30" s="986"/>
      <c r="D30" s="976"/>
      <c r="E30" s="229"/>
      <c r="F30" s="230" t="str">
        <f>C29</f>
        <v>看護職員</v>
      </c>
      <c r="G30" s="229"/>
      <c r="H30" s="230" t="str">
        <f>I29</f>
        <v>B</v>
      </c>
      <c r="I30" s="989"/>
      <c r="J30" s="990"/>
      <c r="K30" s="974"/>
      <c r="L30" s="975"/>
      <c r="M30" s="975"/>
      <c r="N30" s="976"/>
      <c r="O30" s="977"/>
      <c r="P30" s="978"/>
      <c r="Q30" s="978"/>
      <c r="R30" s="978"/>
      <c r="S30" s="979"/>
      <c r="T30" s="231" t="s">
        <v>448</v>
      </c>
      <c r="U30" s="232"/>
      <c r="V30" s="233"/>
      <c r="W30" s="234">
        <f>IF(W29="","",VLOOKUP(W29,'【記載例】参考様式１（勤務表_シフト記号表）'!$C$6:$L$47,10,FALSE))</f>
        <v>3.9999999999999991</v>
      </c>
      <c r="X30" s="235">
        <f>IF(X29="","",VLOOKUP(X29,'【記載例】参考様式１（勤務表_シフト記号表）'!$C$6:$L$47,10,FALSE))</f>
        <v>3.9999999999999991</v>
      </c>
      <c r="Y30" s="235">
        <f>IF(Y29="","",VLOOKUP(Y29,'【記載例】参考様式１（勤務表_シフト記号表）'!$C$6:$L$47,10,FALSE))</f>
        <v>3.9999999999999991</v>
      </c>
      <c r="Z30" s="235" t="str">
        <f>IF(Z29="","",VLOOKUP(Z29,'【記載例】参考様式１（勤務表_シフト記号表）'!$C$6:$L$47,10,FALSE))</f>
        <v/>
      </c>
      <c r="AA30" s="235" t="str">
        <f>IF(AA29="","",VLOOKUP(AA29,'【記載例】参考様式１（勤務表_シフト記号表）'!$C$6:$L$47,10,FALSE))</f>
        <v/>
      </c>
      <c r="AB30" s="235">
        <f>IF(AB29="","",VLOOKUP(AB29,'【記載例】参考様式１（勤務表_シフト記号表）'!$C$6:$L$47,10,FALSE))</f>
        <v>3.9999999999999991</v>
      </c>
      <c r="AC30" s="236">
        <f>IF(AC29="","",VLOOKUP(AC29,'【記載例】参考様式１（勤務表_シフト記号表）'!$C$6:$L$47,10,FALSE))</f>
        <v>3.9999999999999991</v>
      </c>
      <c r="AD30" s="234">
        <f>IF(AD29="","",VLOOKUP(AD29,'【記載例】参考様式１（勤務表_シフト記号表）'!$C$6:$L$47,10,FALSE))</f>
        <v>3.9999999999999991</v>
      </c>
      <c r="AE30" s="235">
        <f>IF(AE29="","",VLOOKUP(AE29,'【記載例】参考様式１（勤務表_シフト記号表）'!$C$6:$L$47,10,FALSE))</f>
        <v>3.9999999999999991</v>
      </c>
      <c r="AF30" s="235">
        <f>IF(AF29="","",VLOOKUP(AF29,'【記載例】参考様式１（勤務表_シフト記号表）'!$C$6:$L$47,10,FALSE))</f>
        <v>3.9999999999999991</v>
      </c>
      <c r="AG30" s="235" t="str">
        <f>IF(AG29="","",VLOOKUP(AG29,'【記載例】参考様式１（勤務表_シフト記号表）'!$C$6:$L$47,10,FALSE))</f>
        <v/>
      </c>
      <c r="AH30" s="235" t="str">
        <f>IF(AH29="","",VLOOKUP(AH29,'【記載例】参考様式１（勤務表_シフト記号表）'!$C$6:$L$47,10,FALSE))</f>
        <v/>
      </c>
      <c r="AI30" s="235">
        <f>IF(AI29="","",VLOOKUP(AI29,'【記載例】参考様式１（勤務表_シフト記号表）'!$C$6:$L$47,10,FALSE))</f>
        <v>3.9999999999999991</v>
      </c>
      <c r="AJ30" s="236">
        <f>IF(AJ29="","",VLOOKUP(AJ29,'【記載例】参考様式１（勤務表_シフト記号表）'!$C$6:$L$47,10,FALSE))</f>
        <v>3.9999999999999991</v>
      </c>
      <c r="AK30" s="234">
        <f>IF(AK29="","",VLOOKUP(AK29,'【記載例】参考様式１（勤務表_シフト記号表）'!$C$6:$L$47,10,FALSE))</f>
        <v>3.9999999999999991</v>
      </c>
      <c r="AL30" s="235">
        <f>IF(AL29="","",VLOOKUP(AL29,'【記載例】参考様式１（勤務表_シフト記号表）'!$C$6:$L$47,10,FALSE))</f>
        <v>3.9999999999999991</v>
      </c>
      <c r="AM30" s="235">
        <f>IF(AM29="","",VLOOKUP(AM29,'【記載例】参考様式１（勤務表_シフト記号表）'!$C$6:$L$47,10,FALSE))</f>
        <v>3.9999999999999991</v>
      </c>
      <c r="AN30" s="235" t="str">
        <f>IF(AN29="","",VLOOKUP(AN29,'【記載例】参考様式１（勤務表_シフト記号表）'!$C$6:$L$47,10,FALSE))</f>
        <v/>
      </c>
      <c r="AO30" s="235" t="str">
        <f>IF(AO29="","",VLOOKUP(AO29,'【記載例】参考様式１（勤務表_シフト記号表）'!$C$6:$L$47,10,FALSE))</f>
        <v/>
      </c>
      <c r="AP30" s="235">
        <f>IF(AP29="","",VLOOKUP(AP29,'【記載例】参考様式１（勤務表_シフト記号表）'!$C$6:$L$47,10,FALSE))</f>
        <v>3.9999999999999991</v>
      </c>
      <c r="AQ30" s="236">
        <f>IF(AQ29="","",VLOOKUP(AQ29,'【記載例】参考様式１（勤務表_シフト記号表）'!$C$6:$L$47,10,FALSE))</f>
        <v>3.9999999999999991</v>
      </c>
      <c r="AR30" s="234">
        <f>IF(AR29="","",VLOOKUP(AR29,'【記載例】参考様式１（勤務表_シフト記号表）'!$C$6:$L$47,10,FALSE))</f>
        <v>3.9999999999999991</v>
      </c>
      <c r="AS30" s="235">
        <f>IF(AS29="","",VLOOKUP(AS29,'【記載例】参考様式１（勤務表_シフト記号表）'!$C$6:$L$47,10,FALSE))</f>
        <v>3.9999999999999991</v>
      </c>
      <c r="AT30" s="235">
        <f>IF(AT29="","",VLOOKUP(AT29,'【記載例】参考様式１（勤務表_シフト記号表）'!$C$6:$L$47,10,FALSE))</f>
        <v>3.9999999999999991</v>
      </c>
      <c r="AU30" s="235" t="str">
        <f>IF(AU29="","",VLOOKUP(AU29,'【記載例】参考様式１（勤務表_シフト記号表）'!$C$6:$L$47,10,FALSE))</f>
        <v/>
      </c>
      <c r="AV30" s="235" t="str">
        <f>IF(AV29="","",VLOOKUP(AV29,'【記載例】参考様式１（勤務表_シフト記号表）'!$C$6:$L$47,10,FALSE))</f>
        <v/>
      </c>
      <c r="AW30" s="235">
        <f>IF(AW29="","",VLOOKUP(AW29,'【記載例】参考様式１（勤務表_シフト記号表）'!$C$6:$L$47,10,FALSE))</f>
        <v>3.9999999999999991</v>
      </c>
      <c r="AX30" s="236">
        <f>IF(AX29="","",VLOOKUP(AX29,'【記載例】参考様式１（勤務表_シフト記号表）'!$C$6:$L$47,10,FALSE))</f>
        <v>3.9999999999999991</v>
      </c>
      <c r="AY30" s="234" t="str">
        <f>IF(AY29="","",VLOOKUP(AY29,'【記載例】参考様式１（勤務表_シフト記号表）'!$C$6:$L$47,10,FALSE))</f>
        <v/>
      </c>
      <c r="AZ30" s="235" t="str">
        <f>IF(AZ29="","",VLOOKUP(AZ29,'【記載例】参考様式１（勤務表_シフト記号表）'!$C$6:$L$47,10,FALSE))</f>
        <v/>
      </c>
      <c r="BA30" s="235" t="str">
        <f>IF(BA29="","",VLOOKUP(BA29,'【記載例】参考様式１（勤務表_シフト記号表）'!$C$6:$L$47,10,FALSE))</f>
        <v/>
      </c>
      <c r="BB30" s="1040">
        <f>IF($BE$3="４週",SUM(W30:AX30),IF($BE$3="暦月",SUM(W30:BA30),""))</f>
        <v>79.999999999999986</v>
      </c>
      <c r="BC30" s="1041"/>
      <c r="BD30" s="1042">
        <f>IF($BE$3="４週",BB30/4,IF($BE$3="暦月",(BB30/($BE$8/7)),""))</f>
        <v>19.999999999999996</v>
      </c>
      <c r="BE30" s="1041"/>
      <c r="BF30" s="1037"/>
      <c r="BG30" s="1038"/>
      <c r="BH30" s="1038"/>
      <c r="BI30" s="1038"/>
      <c r="BJ30" s="1039"/>
    </row>
    <row r="31" spans="2:62" ht="20.25" customHeight="1" x14ac:dyDescent="0.45">
      <c r="B31" s="982">
        <f>B29+1</f>
        <v>8</v>
      </c>
      <c r="C31" s="1043" t="s">
        <v>460</v>
      </c>
      <c r="D31" s="973"/>
      <c r="E31" s="229"/>
      <c r="F31" s="230"/>
      <c r="G31" s="229"/>
      <c r="H31" s="230"/>
      <c r="I31" s="1044" t="s">
        <v>594</v>
      </c>
      <c r="J31" s="1045"/>
      <c r="K31" s="971" t="s">
        <v>600</v>
      </c>
      <c r="L31" s="972"/>
      <c r="M31" s="972"/>
      <c r="N31" s="973"/>
      <c r="O31" s="977" t="s">
        <v>608</v>
      </c>
      <c r="P31" s="978"/>
      <c r="Q31" s="978"/>
      <c r="R31" s="978"/>
      <c r="S31" s="979"/>
      <c r="T31" s="239" t="s">
        <v>447</v>
      </c>
      <c r="U31" s="240"/>
      <c r="V31" s="241"/>
      <c r="W31" s="242"/>
      <c r="X31" s="243"/>
      <c r="Y31" s="243" t="s">
        <v>501</v>
      </c>
      <c r="Z31" s="243" t="s">
        <v>501</v>
      </c>
      <c r="AA31" s="243" t="s">
        <v>501</v>
      </c>
      <c r="AB31" s="243" t="s">
        <v>501</v>
      </c>
      <c r="AC31" s="244" t="s">
        <v>501</v>
      </c>
      <c r="AD31" s="242"/>
      <c r="AE31" s="243"/>
      <c r="AF31" s="243" t="s">
        <v>501</v>
      </c>
      <c r="AG31" s="243" t="s">
        <v>501</v>
      </c>
      <c r="AH31" s="243" t="s">
        <v>501</v>
      </c>
      <c r="AI31" s="243" t="s">
        <v>501</v>
      </c>
      <c r="AJ31" s="244" t="s">
        <v>501</v>
      </c>
      <c r="AK31" s="242"/>
      <c r="AL31" s="243"/>
      <c r="AM31" s="243" t="s">
        <v>501</v>
      </c>
      <c r="AN31" s="243" t="s">
        <v>501</v>
      </c>
      <c r="AO31" s="243" t="s">
        <v>501</v>
      </c>
      <c r="AP31" s="243" t="s">
        <v>501</v>
      </c>
      <c r="AQ31" s="244" t="s">
        <v>501</v>
      </c>
      <c r="AR31" s="242"/>
      <c r="AS31" s="243"/>
      <c r="AT31" s="243" t="s">
        <v>501</v>
      </c>
      <c r="AU31" s="243" t="s">
        <v>501</v>
      </c>
      <c r="AV31" s="243" t="s">
        <v>501</v>
      </c>
      <c r="AW31" s="243" t="s">
        <v>501</v>
      </c>
      <c r="AX31" s="244" t="s">
        <v>501</v>
      </c>
      <c r="AY31" s="242"/>
      <c r="AZ31" s="243"/>
      <c r="BA31" s="245"/>
      <c r="BB31" s="980"/>
      <c r="BC31" s="981"/>
      <c r="BD31" s="1032"/>
      <c r="BE31" s="1033"/>
      <c r="BF31" s="1034"/>
      <c r="BG31" s="1035"/>
      <c r="BH31" s="1035"/>
      <c r="BI31" s="1035"/>
      <c r="BJ31" s="1036"/>
    </row>
    <row r="32" spans="2:62" ht="20.25" customHeight="1" x14ac:dyDescent="0.45">
      <c r="B32" s="983"/>
      <c r="C32" s="986"/>
      <c r="D32" s="976"/>
      <c r="E32" s="229"/>
      <c r="F32" s="230" t="str">
        <f>C31</f>
        <v>看護職員</v>
      </c>
      <c r="G32" s="229"/>
      <c r="H32" s="230" t="str">
        <f>I31</f>
        <v>A</v>
      </c>
      <c r="I32" s="989"/>
      <c r="J32" s="990"/>
      <c r="K32" s="974"/>
      <c r="L32" s="975"/>
      <c r="M32" s="975"/>
      <c r="N32" s="976"/>
      <c r="O32" s="977"/>
      <c r="P32" s="978"/>
      <c r="Q32" s="978"/>
      <c r="R32" s="978"/>
      <c r="S32" s="979"/>
      <c r="T32" s="231" t="s">
        <v>448</v>
      </c>
      <c r="U32" s="232"/>
      <c r="V32" s="233"/>
      <c r="W32" s="234" t="str">
        <f>IF(W31="","",VLOOKUP(W31,'【記載例】参考様式１（勤務表_シフト記号表）'!$C$6:$L$47,10,FALSE))</f>
        <v/>
      </c>
      <c r="X32" s="235" t="str">
        <f>IF(X31="","",VLOOKUP(X31,'【記載例】参考様式１（勤務表_シフト記号表）'!$C$6:$L$47,10,FALSE))</f>
        <v/>
      </c>
      <c r="Y32" s="235">
        <f>IF(Y31="","",VLOOKUP(Y31,'【記載例】参考様式１（勤務表_シフト記号表）'!$C$6:$L$47,10,FALSE))</f>
        <v>8</v>
      </c>
      <c r="Z32" s="235">
        <f>IF(Z31="","",VLOOKUP(Z31,'【記載例】参考様式１（勤務表_シフト記号表）'!$C$6:$L$47,10,FALSE))</f>
        <v>8</v>
      </c>
      <c r="AA32" s="235">
        <f>IF(AA31="","",VLOOKUP(AA31,'【記載例】参考様式１（勤務表_シフト記号表）'!$C$6:$L$47,10,FALSE))</f>
        <v>8</v>
      </c>
      <c r="AB32" s="235">
        <f>IF(AB31="","",VLOOKUP(AB31,'【記載例】参考様式１（勤務表_シフト記号表）'!$C$6:$L$47,10,FALSE))</f>
        <v>8</v>
      </c>
      <c r="AC32" s="236">
        <f>IF(AC31="","",VLOOKUP(AC31,'【記載例】参考様式１（勤務表_シフト記号表）'!$C$6:$L$47,10,FALSE))</f>
        <v>8</v>
      </c>
      <c r="AD32" s="234" t="str">
        <f>IF(AD31="","",VLOOKUP(AD31,'【記載例】参考様式１（勤務表_シフト記号表）'!$C$6:$L$47,10,FALSE))</f>
        <v/>
      </c>
      <c r="AE32" s="235" t="str">
        <f>IF(AE31="","",VLOOKUP(AE31,'【記載例】参考様式１（勤務表_シフト記号表）'!$C$6:$L$47,10,FALSE))</f>
        <v/>
      </c>
      <c r="AF32" s="235">
        <f>IF(AF31="","",VLOOKUP(AF31,'【記載例】参考様式１（勤務表_シフト記号表）'!$C$6:$L$47,10,FALSE))</f>
        <v>8</v>
      </c>
      <c r="AG32" s="235">
        <f>IF(AG31="","",VLOOKUP(AG31,'【記載例】参考様式１（勤務表_シフト記号表）'!$C$6:$L$47,10,FALSE))</f>
        <v>8</v>
      </c>
      <c r="AH32" s="235">
        <f>IF(AH31="","",VLOOKUP(AH31,'【記載例】参考様式１（勤務表_シフト記号表）'!$C$6:$L$47,10,FALSE))</f>
        <v>8</v>
      </c>
      <c r="AI32" s="235">
        <f>IF(AI31="","",VLOOKUP(AI31,'【記載例】参考様式１（勤務表_シフト記号表）'!$C$6:$L$47,10,FALSE))</f>
        <v>8</v>
      </c>
      <c r="AJ32" s="236">
        <f>IF(AJ31="","",VLOOKUP(AJ31,'【記載例】参考様式１（勤務表_シフト記号表）'!$C$6:$L$47,10,FALSE))</f>
        <v>8</v>
      </c>
      <c r="AK32" s="234" t="str">
        <f>IF(AK31="","",VLOOKUP(AK31,'【記載例】参考様式１（勤務表_シフト記号表）'!$C$6:$L$47,10,FALSE))</f>
        <v/>
      </c>
      <c r="AL32" s="235" t="str">
        <f>IF(AL31="","",VLOOKUP(AL31,'【記載例】参考様式１（勤務表_シフト記号表）'!$C$6:$L$47,10,FALSE))</f>
        <v/>
      </c>
      <c r="AM32" s="235">
        <f>IF(AM31="","",VLOOKUP(AM31,'【記載例】参考様式１（勤務表_シフト記号表）'!$C$6:$L$47,10,FALSE))</f>
        <v>8</v>
      </c>
      <c r="AN32" s="235">
        <f>IF(AN31="","",VLOOKUP(AN31,'【記載例】参考様式１（勤務表_シフト記号表）'!$C$6:$L$47,10,FALSE))</f>
        <v>8</v>
      </c>
      <c r="AO32" s="235">
        <f>IF(AO31="","",VLOOKUP(AO31,'【記載例】参考様式１（勤務表_シフト記号表）'!$C$6:$L$47,10,FALSE))</f>
        <v>8</v>
      </c>
      <c r="AP32" s="235">
        <f>IF(AP31="","",VLOOKUP(AP31,'【記載例】参考様式１（勤務表_シフト記号表）'!$C$6:$L$47,10,FALSE))</f>
        <v>8</v>
      </c>
      <c r="AQ32" s="236">
        <f>IF(AQ31="","",VLOOKUP(AQ31,'【記載例】参考様式１（勤務表_シフト記号表）'!$C$6:$L$47,10,FALSE))</f>
        <v>8</v>
      </c>
      <c r="AR32" s="234" t="str">
        <f>IF(AR31="","",VLOOKUP(AR31,'【記載例】参考様式１（勤務表_シフト記号表）'!$C$6:$L$47,10,FALSE))</f>
        <v/>
      </c>
      <c r="AS32" s="235" t="str">
        <f>IF(AS31="","",VLOOKUP(AS31,'【記載例】参考様式１（勤務表_シフト記号表）'!$C$6:$L$47,10,FALSE))</f>
        <v/>
      </c>
      <c r="AT32" s="235">
        <f>IF(AT31="","",VLOOKUP(AT31,'【記載例】参考様式１（勤務表_シフト記号表）'!$C$6:$L$47,10,FALSE))</f>
        <v>8</v>
      </c>
      <c r="AU32" s="235">
        <f>IF(AU31="","",VLOOKUP(AU31,'【記載例】参考様式１（勤務表_シフト記号表）'!$C$6:$L$47,10,FALSE))</f>
        <v>8</v>
      </c>
      <c r="AV32" s="235">
        <f>IF(AV31="","",VLOOKUP(AV31,'【記載例】参考様式１（勤務表_シフト記号表）'!$C$6:$L$47,10,FALSE))</f>
        <v>8</v>
      </c>
      <c r="AW32" s="235">
        <f>IF(AW31="","",VLOOKUP(AW31,'【記載例】参考様式１（勤務表_シフト記号表）'!$C$6:$L$47,10,FALSE))</f>
        <v>8</v>
      </c>
      <c r="AX32" s="236">
        <f>IF(AX31="","",VLOOKUP(AX31,'【記載例】参考様式１（勤務表_シフト記号表）'!$C$6:$L$47,10,FALSE))</f>
        <v>8</v>
      </c>
      <c r="AY32" s="234" t="str">
        <f>IF(AY31="","",VLOOKUP(AY31,'【記載例】参考様式１（勤務表_シフト記号表）'!$C$6:$L$47,10,FALSE))</f>
        <v/>
      </c>
      <c r="AZ32" s="235" t="str">
        <f>IF(AZ31="","",VLOOKUP(AZ31,'【記載例】参考様式１（勤務表_シフト記号表）'!$C$6:$L$47,10,FALSE))</f>
        <v/>
      </c>
      <c r="BA32" s="235" t="str">
        <f>IF(BA31="","",VLOOKUP(BA31,'【記載例】参考様式１（勤務表_シフト記号表）'!$C$6:$L$47,10,FALSE))</f>
        <v/>
      </c>
      <c r="BB32" s="1040">
        <f>IF($BE$3="４週",SUM(W32:AX32),IF($BE$3="暦月",SUM(W32:BA32),""))</f>
        <v>160</v>
      </c>
      <c r="BC32" s="1041"/>
      <c r="BD32" s="1042">
        <f>IF($BE$3="４週",BB32/4,IF($BE$3="暦月",(BB32/($BE$8/7)),""))</f>
        <v>40</v>
      </c>
      <c r="BE32" s="1041"/>
      <c r="BF32" s="1037"/>
      <c r="BG32" s="1038"/>
      <c r="BH32" s="1038"/>
      <c r="BI32" s="1038"/>
      <c r="BJ32" s="1039"/>
    </row>
    <row r="33" spans="2:62" ht="20.25" customHeight="1" x14ac:dyDescent="0.45">
      <c r="B33" s="982">
        <f>B31+1</f>
        <v>9</v>
      </c>
      <c r="C33" s="1043" t="s">
        <v>461</v>
      </c>
      <c r="D33" s="973"/>
      <c r="E33" s="229"/>
      <c r="F33" s="230"/>
      <c r="G33" s="229"/>
      <c r="H33" s="230"/>
      <c r="I33" s="1044" t="s">
        <v>594</v>
      </c>
      <c r="J33" s="1045"/>
      <c r="K33" s="971" t="s">
        <v>609</v>
      </c>
      <c r="L33" s="972"/>
      <c r="M33" s="972"/>
      <c r="N33" s="973"/>
      <c r="O33" s="977" t="s">
        <v>610</v>
      </c>
      <c r="P33" s="978"/>
      <c r="Q33" s="978"/>
      <c r="R33" s="978"/>
      <c r="S33" s="979"/>
      <c r="T33" s="239" t="s">
        <v>447</v>
      </c>
      <c r="U33" s="240"/>
      <c r="V33" s="241"/>
      <c r="W33" s="242" t="s">
        <v>501</v>
      </c>
      <c r="X33" s="243" t="s">
        <v>501</v>
      </c>
      <c r="Y33" s="243" t="s">
        <v>501</v>
      </c>
      <c r="Z33" s="243"/>
      <c r="AA33" s="243"/>
      <c r="AB33" s="243" t="s">
        <v>501</v>
      </c>
      <c r="AC33" s="244" t="s">
        <v>501</v>
      </c>
      <c r="AD33" s="242" t="s">
        <v>501</v>
      </c>
      <c r="AE33" s="243" t="s">
        <v>501</v>
      </c>
      <c r="AF33" s="243" t="s">
        <v>501</v>
      </c>
      <c r="AG33" s="243"/>
      <c r="AH33" s="243"/>
      <c r="AI33" s="243" t="s">
        <v>501</v>
      </c>
      <c r="AJ33" s="244" t="s">
        <v>501</v>
      </c>
      <c r="AK33" s="242" t="s">
        <v>501</v>
      </c>
      <c r="AL33" s="243" t="s">
        <v>501</v>
      </c>
      <c r="AM33" s="243" t="s">
        <v>501</v>
      </c>
      <c r="AN33" s="243"/>
      <c r="AO33" s="243"/>
      <c r="AP33" s="243" t="s">
        <v>501</v>
      </c>
      <c r="AQ33" s="244" t="s">
        <v>501</v>
      </c>
      <c r="AR33" s="242" t="s">
        <v>501</v>
      </c>
      <c r="AS33" s="243" t="s">
        <v>501</v>
      </c>
      <c r="AT33" s="243" t="s">
        <v>501</v>
      </c>
      <c r="AU33" s="243"/>
      <c r="AV33" s="243"/>
      <c r="AW33" s="243" t="s">
        <v>501</v>
      </c>
      <c r="AX33" s="244" t="s">
        <v>501</v>
      </c>
      <c r="AY33" s="242"/>
      <c r="AZ33" s="243"/>
      <c r="BA33" s="245"/>
      <c r="BB33" s="980"/>
      <c r="BC33" s="981"/>
      <c r="BD33" s="1032"/>
      <c r="BE33" s="1033"/>
      <c r="BF33" s="1034"/>
      <c r="BG33" s="1035"/>
      <c r="BH33" s="1035"/>
      <c r="BI33" s="1035"/>
      <c r="BJ33" s="1036"/>
    </row>
    <row r="34" spans="2:62" ht="20.25" customHeight="1" x14ac:dyDescent="0.45">
      <c r="B34" s="983"/>
      <c r="C34" s="986"/>
      <c r="D34" s="976"/>
      <c r="E34" s="229"/>
      <c r="F34" s="230" t="str">
        <f>C33</f>
        <v>介護職員</v>
      </c>
      <c r="G34" s="229"/>
      <c r="H34" s="230" t="str">
        <f>I33</f>
        <v>A</v>
      </c>
      <c r="I34" s="989"/>
      <c r="J34" s="990"/>
      <c r="K34" s="974"/>
      <c r="L34" s="975"/>
      <c r="M34" s="975"/>
      <c r="N34" s="976"/>
      <c r="O34" s="977"/>
      <c r="P34" s="978"/>
      <c r="Q34" s="978"/>
      <c r="R34" s="978"/>
      <c r="S34" s="979"/>
      <c r="T34" s="246" t="s">
        <v>448</v>
      </c>
      <c r="U34" s="247"/>
      <c r="V34" s="248"/>
      <c r="W34" s="234">
        <f>IF(W33="","",VLOOKUP(W33,'【記載例】参考様式１（勤務表_シフト記号表）'!$C$6:$L$47,10,FALSE))</f>
        <v>8</v>
      </c>
      <c r="X34" s="235">
        <f>IF(X33="","",VLOOKUP(X33,'【記載例】参考様式１（勤務表_シフト記号表）'!$C$6:$L$47,10,FALSE))</f>
        <v>8</v>
      </c>
      <c r="Y34" s="235">
        <f>IF(Y33="","",VLOOKUP(Y33,'【記載例】参考様式１（勤務表_シフト記号表）'!$C$6:$L$47,10,FALSE))</f>
        <v>8</v>
      </c>
      <c r="Z34" s="235" t="str">
        <f>IF(Z33="","",VLOOKUP(Z33,'【記載例】参考様式１（勤務表_シフト記号表）'!$C$6:$L$47,10,FALSE))</f>
        <v/>
      </c>
      <c r="AA34" s="235" t="str">
        <f>IF(AA33="","",VLOOKUP(AA33,'【記載例】参考様式１（勤務表_シフト記号表）'!$C$6:$L$47,10,FALSE))</f>
        <v/>
      </c>
      <c r="AB34" s="235">
        <f>IF(AB33="","",VLOOKUP(AB33,'【記載例】参考様式１（勤務表_シフト記号表）'!$C$6:$L$47,10,FALSE))</f>
        <v>8</v>
      </c>
      <c r="AC34" s="236">
        <f>IF(AC33="","",VLOOKUP(AC33,'【記載例】参考様式１（勤務表_シフト記号表）'!$C$6:$L$47,10,FALSE))</f>
        <v>8</v>
      </c>
      <c r="AD34" s="234">
        <f>IF(AD33="","",VLOOKUP(AD33,'【記載例】参考様式１（勤務表_シフト記号表）'!$C$6:$L$47,10,FALSE))</f>
        <v>8</v>
      </c>
      <c r="AE34" s="235">
        <f>IF(AE33="","",VLOOKUP(AE33,'【記載例】参考様式１（勤務表_シフト記号表）'!$C$6:$L$47,10,FALSE))</f>
        <v>8</v>
      </c>
      <c r="AF34" s="235">
        <f>IF(AF33="","",VLOOKUP(AF33,'【記載例】参考様式１（勤務表_シフト記号表）'!$C$6:$L$47,10,FALSE))</f>
        <v>8</v>
      </c>
      <c r="AG34" s="235" t="str">
        <f>IF(AG33="","",VLOOKUP(AG33,'【記載例】参考様式１（勤務表_シフト記号表）'!$C$6:$L$47,10,FALSE))</f>
        <v/>
      </c>
      <c r="AH34" s="235" t="str">
        <f>IF(AH33="","",VLOOKUP(AH33,'【記載例】参考様式１（勤務表_シフト記号表）'!$C$6:$L$47,10,FALSE))</f>
        <v/>
      </c>
      <c r="AI34" s="235">
        <f>IF(AI33="","",VLOOKUP(AI33,'【記載例】参考様式１（勤務表_シフト記号表）'!$C$6:$L$47,10,FALSE))</f>
        <v>8</v>
      </c>
      <c r="AJ34" s="236">
        <f>IF(AJ33="","",VLOOKUP(AJ33,'【記載例】参考様式１（勤務表_シフト記号表）'!$C$6:$L$47,10,FALSE))</f>
        <v>8</v>
      </c>
      <c r="AK34" s="234">
        <f>IF(AK33="","",VLOOKUP(AK33,'【記載例】参考様式１（勤務表_シフト記号表）'!$C$6:$L$47,10,FALSE))</f>
        <v>8</v>
      </c>
      <c r="AL34" s="235">
        <f>IF(AL33="","",VLOOKUP(AL33,'【記載例】参考様式１（勤務表_シフト記号表）'!$C$6:$L$47,10,FALSE))</f>
        <v>8</v>
      </c>
      <c r="AM34" s="235">
        <f>IF(AM33="","",VLOOKUP(AM33,'【記載例】参考様式１（勤務表_シフト記号表）'!$C$6:$L$47,10,FALSE))</f>
        <v>8</v>
      </c>
      <c r="AN34" s="235" t="str">
        <f>IF(AN33="","",VLOOKUP(AN33,'【記載例】参考様式１（勤務表_シフト記号表）'!$C$6:$L$47,10,FALSE))</f>
        <v/>
      </c>
      <c r="AO34" s="235" t="str">
        <f>IF(AO33="","",VLOOKUP(AO33,'【記載例】参考様式１（勤務表_シフト記号表）'!$C$6:$L$47,10,FALSE))</f>
        <v/>
      </c>
      <c r="AP34" s="235">
        <f>IF(AP33="","",VLOOKUP(AP33,'【記載例】参考様式１（勤務表_シフト記号表）'!$C$6:$L$47,10,FALSE))</f>
        <v>8</v>
      </c>
      <c r="AQ34" s="236">
        <f>IF(AQ33="","",VLOOKUP(AQ33,'【記載例】参考様式１（勤務表_シフト記号表）'!$C$6:$L$47,10,FALSE))</f>
        <v>8</v>
      </c>
      <c r="AR34" s="234">
        <f>IF(AR33="","",VLOOKUP(AR33,'【記載例】参考様式１（勤務表_シフト記号表）'!$C$6:$L$47,10,FALSE))</f>
        <v>8</v>
      </c>
      <c r="AS34" s="235">
        <f>IF(AS33="","",VLOOKUP(AS33,'【記載例】参考様式１（勤務表_シフト記号表）'!$C$6:$L$47,10,FALSE))</f>
        <v>8</v>
      </c>
      <c r="AT34" s="235">
        <f>IF(AT33="","",VLOOKUP(AT33,'【記載例】参考様式１（勤務表_シフト記号表）'!$C$6:$L$47,10,FALSE))</f>
        <v>8</v>
      </c>
      <c r="AU34" s="235" t="str">
        <f>IF(AU33="","",VLOOKUP(AU33,'【記載例】参考様式１（勤務表_シフト記号表）'!$C$6:$L$47,10,FALSE))</f>
        <v/>
      </c>
      <c r="AV34" s="235" t="str">
        <f>IF(AV33="","",VLOOKUP(AV33,'【記載例】参考様式１（勤務表_シフト記号表）'!$C$6:$L$47,10,FALSE))</f>
        <v/>
      </c>
      <c r="AW34" s="235">
        <f>IF(AW33="","",VLOOKUP(AW33,'【記載例】参考様式１（勤務表_シフト記号表）'!$C$6:$L$47,10,FALSE))</f>
        <v>8</v>
      </c>
      <c r="AX34" s="236">
        <f>IF(AX33="","",VLOOKUP(AX33,'【記載例】参考様式１（勤務表_シフト記号表）'!$C$6:$L$47,10,FALSE))</f>
        <v>8</v>
      </c>
      <c r="AY34" s="234" t="str">
        <f>IF(AY33="","",VLOOKUP(AY33,'【記載例】参考様式１（勤務表_シフト記号表）'!$C$6:$L$47,10,FALSE))</f>
        <v/>
      </c>
      <c r="AZ34" s="235" t="str">
        <f>IF(AZ33="","",VLOOKUP(AZ33,'【記載例】参考様式１（勤務表_シフト記号表）'!$C$6:$L$47,10,FALSE))</f>
        <v/>
      </c>
      <c r="BA34" s="235" t="str">
        <f>IF(BA33="","",VLOOKUP(BA33,'【記載例】参考様式１（勤務表_シフト記号表）'!$C$6:$L$47,10,FALSE))</f>
        <v/>
      </c>
      <c r="BB34" s="1040">
        <f>IF($BE$3="４週",SUM(W34:AX34),IF($BE$3="暦月",SUM(W34:BA34),""))</f>
        <v>160</v>
      </c>
      <c r="BC34" s="1041"/>
      <c r="BD34" s="1042">
        <f>IF($BE$3="４週",BB34/4,IF($BE$3="暦月",(BB34/($BE$8/7)),""))</f>
        <v>40</v>
      </c>
      <c r="BE34" s="1041"/>
      <c r="BF34" s="1037"/>
      <c r="BG34" s="1038"/>
      <c r="BH34" s="1038"/>
      <c r="BI34" s="1038"/>
      <c r="BJ34" s="1039"/>
    </row>
    <row r="35" spans="2:62" ht="20.25" customHeight="1" x14ac:dyDescent="0.45">
      <c r="B35" s="982">
        <f>B33+1</f>
        <v>10</v>
      </c>
      <c r="C35" s="1043" t="s">
        <v>461</v>
      </c>
      <c r="D35" s="973"/>
      <c r="E35" s="229"/>
      <c r="F35" s="230"/>
      <c r="G35" s="229"/>
      <c r="H35" s="230"/>
      <c r="I35" s="1044" t="s">
        <v>594</v>
      </c>
      <c r="J35" s="1045"/>
      <c r="K35" s="971" t="s">
        <v>609</v>
      </c>
      <c r="L35" s="972"/>
      <c r="M35" s="972"/>
      <c r="N35" s="973"/>
      <c r="O35" s="977" t="s">
        <v>611</v>
      </c>
      <c r="P35" s="978"/>
      <c r="Q35" s="978"/>
      <c r="R35" s="978"/>
      <c r="S35" s="979"/>
      <c r="T35" s="249" t="s">
        <v>447</v>
      </c>
      <c r="V35" s="250"/>
      <c r="W35" s="242" t="s">
        <v>507</v>
      </c>
      <c r="X35" s="243" t="s">
        <v>508</v>
      </c>
      <c r="Y35" s="243" t="s">
        <v>498</v>
      </c>
      <c r="Z35" s="243" t="s">
        <v>498</v>
      </c>
      <c r="AA35" s="243"/>
      <c r="AB35" s="243" t="s">
        <v>503</v>
      </c>
      <c r="AC35" s="244"/>
      <c r="AD35" s="242"/>
      <c r="AE35" s="243" t="s">
        <v>507</v>
      </c>
      <c r="AF35" s="243" t="s">
        <v>508</v>
      </c>
      <c r="AG35" s="243" t="s">
        <v>498</v>
      </c>
      <c r="AH35" s="243" t="s">
        <v>498</v>
      </c>
      <c r="AI35" s="243"/>
      <c r="AJ35" s="244" t="s">
        <v>503</v>
      </c>
      <c r="AK35" s="242" t="s">
        <v>503</v>
      </c>
      <c r="AL35" s="243"/>
      <c r="AM35" s="243" t="s">
        <v>507</v>
      </c>
      <c r="AN35" s="243" t="s">
        <v>508</v>
      </c>
      <c r="AO35" s="243" t="s">
        <v>498</v>
      </c>
      <c r="AP35" s="243" t="s">
        <v>498</v>
      </c>
      <c r="AQ35" s="244"/>
      <c r="AR35" s="242" t="s">
        <v>503</v>
      </c>
      <c r="AS35" s="243"/>
      <c r="AT35" s="243"/>
      <c r="AU35" s="243" t="s">
        <v>507</v>
      </c>
      <c r="AV35" s="243" t="s">
        <v>508</v>
      </c>
      <c r="AW35" s="243" t="s">
        <v>498</v>
      </c>
      <c r="AX35" s="244" t="s">
        <v>498</v>
      </c>
      <c r="AY35" s="242"/>
      <c r="AZ35" s="243"/>
      <c r="BA35" s="245"/>
      <c r="BB35" s="980"/>
      <c r="BC35" s="981"/>
      <c r="BD35" s="1032"/>
      <c r="BE35" s="1033"/>
      <c r="BF35" s="1034"/>
      <c r="BG35" s="1035"/>
      <c r="BH35" s="1035"/>
      <c r="BI35" s="1035"/>
      <c r="BJ35" s="1036"/>
    </row>
    <row r="36" spans="2:62" ht="20.25" customHeight="1" x14ac:dyDescent="0.45">
      <c r="B36" s="983"/>
      <c r="C36" s="986"/>
      <c r="D36" s="976"/>
      <c r="E36" s="229"/>
      <c r="F36" s="230" t="str">
        <f>C35</f>
        <v>介護職員</v>
      </c>
      <c r="G36" s="229"/>
      <c r="H36" s="230" t="str">
        <f>I35</f>
        <v>A</v>
      </c>
      <c r="I36" s="989"/>
      <c r="J36" s="990"/>
      <c r="K36" s="974"/>
      <c r="L36" s="975"/>
      <c r="M36" s="975"/>
      <c r="N36" s="976"/>
      <c r="O36" s="977"/>
      <c r="P36" s="978"/>
      <c r="Q36" s="978"/>
      <c r="R36" s="978"/>
      <c r="S36" s="979"/>
      <c r="T36" s="246" t="s">
        <v>448</v>
      </c>
      <c r="U36" s="247"/>
      <c r="V36" s="248"/>
      <c r="W36" s="234">
        <f>IF(W35="","",VLOOKUP(W35,'【記載例】参考様式１（勤務表_シフト記号表）'!$C$6:$L$47,10,FALSE))</f>
        <v>8</v>
      </c>
      <c r="X36" s="235">
        <f>IF(X35="","",VLOOKUP(X35,'【記載例】参考様式１（勤務表_シフト記号表）'!$C$6:$L$47,10,FALSE))</f>
        <v>8</v>
      </c>
      <c r="Y36" s="235">
        <f>IF(Y35="","",VLOOKUP(Y35,'【記載例】参考様式１（勤務表_シフト記号表）'!$C$6:$L$47,10,FALSE))</f>
        <v>7.9999999999999982</v>
      </c>
      <c r="Z36" s="235">
        <f>IF(Z35="","",VLOOKUP(Z35,'【記載例】参考様式１（勤務表_シフト記号表）'!$C$6:$L$47,10,FALSE))</f>
        <v>7.9999999999999982</v>
      </c>
      <c r="AA36" s="235" t="str">
        <f>IF(AA35="","",VLOOKUP(AA35,'【記載例】参考様式１（勤務表_シフト記号表）'!$C$6:$L$47,10,FALSE))</f>
        <v/>
      </c>
      <c r="AB36" s="235">
        <f>IF(AB35="","",VLOOKUP(AB35,'【記載例】参考様式１（勤務表_シフト記号表）'!$C$6:$L$47,10,FALSE))</f>
        <v>8</v>
      </c>
      <c r="AC36" s="236" t="str">
        <f>IF(AC35="","",VLOOKUP(AC35,'【記載例】参考様式１（勤務表_シフト記号表）'!$C$6:$L$47,10,FALSE))</f>
        <v/>
      </c>
      <c r="AD36" s="234" t="str">
        <f>IF(AD35="","",VLOOKUP(AD35,'【記載例】参考様式１（勤務表_シフト記号表）'!$C$6:$L$47,10,FALSE))</f>
        <v/>
      </c>
      <c r="AE36" s="235">
        <f>IF(AE35="","",VLOOKUP(AE35,'【記載例】参考様式１（勤務表_シフト記号表）'!$C$6:$L$47,10,FALSE))</f>
        <v>8</v>
      </c>
      <c r="AF36" s="235">
        <f>IF(AF35="","",VLOOKUP(AF35,'【記載例】参考様式１（勤務表_シフト記号表）'!$C$6:$L$47,10,FALSE))</f>
        <v>8</v>
      </c>
      <c r="AG36" s="235">
        <f>IF(AG35="","",VLOOKUP(AG35,'【記載例】参考様式１（勤務表_シフト記号表）'!$C$6:$L$47,10,FALSE))</f>
        <v>7.9999999999999982</v>
      </c>
      <c r="AH36" s="235">
        <f>IF(AH35="","",VLOOKUP(AH35,'【記載例】参考様式１（勤務表_シフト記号表）'!$C$6:$L$47,10,FALSE))</f>
        <v>7.9999999999999982</v>
      </c>
      <c r="AI36" s="235" t="str">
        <f>IF(AI35="","",VLOOKUP(AI35,'【記載例】参考様式１（勤務表_シフト記号表）'!$C$6:$L$47,10,FALSE))</f>
        <v/>
      </c>
      <c r="AJ36" s="236">
        <f>IF(AJ35="","",VLOOKUP(AJ35,'【記載例】参考様式１（勤務表_シフト記号表）'!$C$6:$L$47,10,FALSE))</f>
        <v>8</v>
      </c>
      <c r="AK36" s="234">
        <f>IF(AK35="","",VLOOKUP(AK35,'【記載例】参考様式１（勤務表_シフト記号表）'!$C$6:$L$47,10,FALSE))</f>
        <v>8</v>
      </c>
      <c r="AL36" s="235" t="str">
        <f>IF(AL35="","",VLOOKUP(AL35,'【記載例】参考様式１（勤務表_シフト記号表）'!$C$6:$L$47,10,FALSE))</f>
        <v/>
      </c>
      <c r="AM36" s="235">
        <f>IF(AM35="","",VLOOKUP(AM35,'【記載例】参考様式１（勤務表_シフト記号表）'!$C$6:$L$47,10,FALSE))</f>
        <v>8</v>
      </c>
      <c r="AN36" s="235">
        <f>IF(AN35="","",VLOOKUP(AN35,'【記載例】参考様式１（勤務表_シフト記号表）'!$C$6:$L$47,10,FALSE))</f>
        <v>8</v>
      </c>
      <c r="AO36" s="235">
        <f>IF(AO35="","",VLOOKUP(AO35,'【記載例】参考様式１（勤務表_シフト記号表）'!$C$6:$L$47,10,FALSE))</f>
        <v>7.9999999999999982</v>
      </c>
      <c r="AP36" s="235">
        <f>IF(AP35="","",VLOOKUP(AP35,'【記載例】参考様式１（勤務表_シフト記号表）'!$C$6:$L$47,10,FALSE))</f>
        <v>7.9999999999999982</v>
      </c>
      <c r="AQ36" s="236" t="str">
        <f>IF(AQ35="","",VLOOKUP(AQ35,'【記載例】参考様式１（勤務表_シフト記号表）'!$C$6:$L$47,10,FALSE))</f>
        <v/>
      </c>
      <c r="AR36" s="234">
        <f>IF(AR35="","",VLOOKUP(AR35,'【記載例】参考様式１（勤務表_シフト記号表）'!$C$6:$L$47,10,FALSE))</f>
        <v>8</v>
      </c>
      <c r="AS36" s="235" t="str">
        <f>IF(AS35="","",VLOOKUP(AS35,'【記載例】参考様式１（勤務表_シフト記号表）'!$C$6:$L$47,10,FALSE))</f>
        <v/>
      </c>
      <c r="AT36" s="235" t="str">
        <f>IF(AT35="","",VLOOKUP(AT35,'【記載例】参考様式１（勤務表_シフト記号表）'!$C$6:$L$47,10,FALSE))</f>
        <v/>
      </c>
      <c r="AU36" s="235">
        <f>IF(AU35="","",VLOOKUP(AU35,'【記載例】参考様式１（勤務表_シフト記号表）'!$C$6:$L$47,10,FALSE))</f>
        <v>8</v>
      </c>
      <c r="AV36" s="235">
        <f>IF(AV35="","",VLOOKUP(AV35,'【記載例】参考様式１（勤務表_シフト記号表）'!$C$6:$L$47,10,FALSE))</f>
        <v>8</v>
      </c>
      <c r="AW36" s="235">
        <f>IF(AW35="","",VLOOKUP(AW35,'【記載例】参考様式１（勤務表_シフト記号表）'!$C$6:$L$47,10,FALSE))</f>
        <v>7.9999999999999982</v>
      </c>
      <c r="AX36" s="236">
        <f>IF(AX35="","",VLOOKUP(AX35,'【記載例】参考様式１（勤務表_シフト記号表）'!$C$6:$L$47,10,FALSE))</f>
        <v>7.9999999999999982</v>
      </c>
      <c r="AY36" s="234" t="str">
        <f>IF(AY35="","",VLOOKUP(AY35,'【記載例】参考様式１（勤務表_シフト記号表）'!$C$6:$L$47,10,FALSE))</f>
        <v/>
      </c>
      <c r="AZ36" s="235" t="str">
        <f>IF(AZ35="","",VLOOKUP(AZ35,'【記載例】参考様式１（勤務表_シフト記号表）'!$C$6:$L$47,10,FALSE))</f>
        <v/>
      </c>
      <c r="BA36" s="235" t="str">
        <f>IF(BA35="","",VLOOKUP(BA35,'【記載例】参考様式１（勤務表_シフト記号表）'!$C$6:$L$47,10,FALSE))</f>
        <v/>
      </c>
      <c r="BB36" s="1040">
        <f>IF($BE$3="４週",SUM(W36:AX36),IF($BE$3="暦月",SUM(W36:BA36),""))</f>
        <v>160</v>
      </c>
      <c r="BC36" s="1041"/>
      <c r="BD36" s="1042">
        <f>IF($BE$3="４週",BB36/4,IF($BE$3="暦月",(BB36/($BE$8/7)),""))</f>
        <v>40</v>
      </c>
      <c r="BE36" s="1041"/>
      <c r="BF36" s="1037"/>
      <c r="BG36" s="1038"/>
      <c r="BH36" s="1038"/>
      <c r="BI36" s="1038"/>
      <c r="BJ36" s="1039"/>
    </row>
    <row r="37" spans="2:62" ht="20.25" customHeight="1" x14ac:dyDescent="0.45">
      <c r="B37" s="982">
        <f>B35+1</f>
        <v>11</v>
      </c>
      <c r="C37" s="1043" t="s">
        <v>461</v>
      </c>
      <c r="D37" s="973"/>
      <c r="E37" s="229"/>
      <c r="F37" s="230"/>
      <c r="G37" s="229"/>
      <c r="H37" s="230"/>
      <c r="I37" s="1044" t="s">
        <v>594</v>
      </c>
      <c r="J37" s="1045"/>
      <c r="K37" s="971" t="s">
        <v>595</v>
      </c>
      <c r="L37" s="972"/>
      <c r="M37" s="972"/>
      <c r="N37" s="973"/>
      <c r="O37" s="977" t="s">
        <v>612</v>
      </c>
      <c r="P37" s="978"/>
      <c r="Q37" s="978"/>
      <c r="R37" s="978"/>
      <c r="S37" s="979"/>
      <c r="T37" s="249" t="s">
        <v>447</v>
      </c>
      <c r="V37" s="250"/>
      <c r="W37" s="242"/>
      <c r="X37" s="243" t="s">
        <v>507</v>
      </c>
      <c r="Y37" s="243" t="s">
        <v>508</v>
      </c>
      <c r="Z37" s="243" t="s">
        <v>503</v>
      </c>
      <c r="AA37" s="243" t="s">
        <v>498</v>
      </c>
      <c r="AB37" s="243"/>
      <c r="AC37" s="244" t="s">
        <v>503</v>
      </c>
      <c r="AD37" s="242" t="s">
        <v>503</v>
      </c>
      <c r="AE37" s="243"/>
      <c r="AF37" s="243" t="s">
        <v>507</v>
      </c>
      <c r="AG37" s="243" t="s">
        <v>508</v>
      </c>
      <c r="AH37" s="243" t="s">
        <v>503</v>
      </c>
      <c r="AI37" s="243" t="s">
        <v>498</v>
      </c>
      <c r="AJ37" s="244"/>
      <c r="AK37" s="242" t="s">
        <v>503</v>
      </c>
      <c r="AL37" s="243" t="s">
        <v>498</v>
      </c>
      <c r="AM37" s="243"/>
      <c r="AN37" s="243" t="s">
        <v>507</v>
      </c>
      <c r="AO37" s="243" t="s">
        <v>508</v>
      </c>
      <c r="AP37" s="243" t="s">
        <v>503</v>
      </c>
      <c r="AQ37" s="244"/>
      <c r="AR37" s="242"/>
      <c r="AS37" s="243" t="s">
        <v>503</v>
      </c>
      <c r="AT37" s="243" t="s">
        <v>498</v>
      </c>
      <c r="AU37" s="243"/>
      <c r="AV37" s="243" t="s">
        <v>507</v>
      </c>
      <c r="AW37" s="243" t="s">
        <v>508</v>
      </c>
      <c r="AX37" s="244" t="s">
        <v>503</v>
      </c>
      <c r="AY37" s="242"/>
      <c r="AZ37" s="243"/>
      <c r="BA37" s="245"/>
      <c r="BB37" s="980"/>
      <c r="BC37" s="981"/>
      <c r="BD37" s="1032"/>
      <c r="BE37" s="1033"/>
      <c r="BF37" s="1034"/>
      <c r="BG37" s="1035"/>
      <c r="BH37" s="1035"/>
      <c r="BI37" s="1035"/>
      <c r="BJ37" s="1036"/>
    </row>
    <row r="38" spans="2:62" ht="20.25" customHeight="1" x14ac:dyDescent="0.45">
      <c r="B38" s="983"/>
      <c r="C38" s="986"/>
      <c r="D38" s="976"/>
      <c r="E38" s="229"/>
      <c r="F38" s="230" t="str">
        <f>C37</f>
        <v>介護職員</v>
      </c>
      <c r="G38" s="229"/>
      <c r="H38" s="230" t="str">
        <f>I37</f>
        <v>A</v>
      </c>
      <c r="I38" s="989"/>
      <c r="J38" s="990"/>
      <c r="K38" s="974"/>
      <c r="L38" s="975"/>
      <c r="M38" s="975"/>
      <c r="N38" s="976"/>
      <c r="O38" s="977"/>
      <c r="P38" s="978"/>
      <c r="Q38" s="978"/>
      <c r="R38" s="978"/>
      <c r="S38" s="979"/>
      <c r="T38" s="246" t="s">
        <v>448</v>
      </c>
      <c r="U38" s="247"/>
      <c r="V38" s="248"/>
      <c r="W38" s="234" t="str">
        <f>IF(W37="","",VLOOKUP(W37,'【記載例】参考様式１（勤務表_シフト記号表）'!$C$6:$L$47,10,FALSE))</f>
        <v/>
      </c>
      <c r="X38" s="235">
        <f>IF(X37="","",VLOOKUP(X37,'【記載例】参考様式１（勤務表_シフト記号表）'!$C$6:$L$47,10,FALSE))</f>
        <v>8</v>
      </c>
      <c r="Y38" s="235">
        <f>IF(Y37="","",VLOOKUP(Y37,'【記載例】参考様式１（勤務表_シフト記号表）'!$C$6:$L$47,10,FALSE))</f>
        <v>8</v>
      </c>
      <c r="Z38" s="235">
        <f>IF(Z37="","",VLOOKUP(Z37,'【記載例】参考様式１（勤務表_シフト記号表）'!$C$6:$L$47,10,FALSE))</f>
        <v>8</v>
      </c>
      <c r="AA38" s="235">
        <f>IF(AA37="","",VLOOKUP(AA37,'【記載例】参考様式１（勤務表_シフト記号表）'!$C$6:$L$47,10,FALSE))</f>
        <v>7.9999999999999982</v>
      </c>
      <c r="AB38" s="235" t="str">
        <f>IF(AB37="","",VLOOKUP(AB37,'【記載例】参考様式１（勤務表_シフト記号表）'!$C$6:$L$47,10,FALSE))</f>
        <v/>
      </c>
      <c r="AC38" s="236">
        <f>IF(AC37="","",VLOOKUP(AC37,'【記載例】参考様式１（勤務表_シフト記号表）'!$C$6:$L$47,10,FALSE))</f>
        <v>8</v>
      </c>
      <c r="AD38" s="234">
        <f>IF(AD37="","",VLOOKUP(AD37,'【記載例】参考様式１（勤務表_シフト記号表）'!$C$6:$L$47,10,FALSE))</f>
        <v>8</v>
      </c>
      <c r="AE38" s="235" t="str">
        <f>IF(AE37="","",VLOOKUP(AE37,'【記載例】参考様式１（勤務表_シフト記号表）'!$C$6:$L$47,10,FALSE))</f>
        <v/>
      </c>
      <c r="AF38" s="235">
        <f>IF(AF37="","",VLOOKUP(AF37,'【記載例】参考様式１（勤務表_シフト記号表）'!$C$6:$L$47,10,FALSE))</f>
        <v>8</v>
      </c>
      <c r="AG38" s="235">
        <f>IF(AG37="","",VLOOKUP(AG37,'【記載例】参考様式１（勤務表_シフト記号表）'!$C$6:$L$47,10,FALSE))</f>
        <v>8</v>
      </c>
      <c r="AH38" s="235">
        <f>IF(AH37="","",VLOOKUP(AH37,'【記載例】参考様式１（勤務表_シフト記号表）'!$C$6:$L$47,10,FALSE))</f>
        <v>8</v>
      </c>
      <c r="AI38" s="235">
        <f>IF(AI37="","",VLOOKUP(AI37,'【記載例】参考様式１（勤務表_シフト記号表）'!$C$6:$L$47,10,FALSE))</f>
        <v>7.9999999999999982</v>
      </c>
      <c r="AJ38" s="236" t="str">
        <f>IF(AJ37="","",VLOOKUP(AJ37,'【記載例】参考様式１（勤務表_シフト記号表）'!$C$6:$L$47,10,FALSE))</f>
        <v/>
      </c>
      <c r="AK38" s="234">
        <f>IF(AK37="","",VLOOKUP(AK37,'【記載例】参考様式１（勤務表_シフト記号表）'!$C$6:$L$47,10,FALSE))</f>
        <v>8</v>
      </c>
      <c r="AL38" s="235">
        <f>IF(AL37="","",VLOOKUP(AL37,'【記載例】参考様式１（勤務表_シフト記号表）'!$C$6:$L$47,10,FALSE))</f>
        <v>7.9999999999999982</v>
      </c>
      <c r="AM38" s="235" t="str">
        <f>IF(AM37="","",VLOOKUP(AM37,'【記載例】参考様式１（勤務表_シフト記号表）'!$C$6:$L$47,10,FALSE))</f>
        <v/>
      </c>
      <c r="AN38" s="235">
        <f>IF(AN37="","",VLOOKUP(AN37,'【記載例】参考様式１（勤務表_シフト記号表）'!$C$6:$L$47,10,FALSE))</f>
        <v>8</v>
      </c>
      <c r="AO38" s="235">
        <f>IF(AO37="","",VLOOKUP(AO37,'【記載例】参考様式１（勤務表_シフト記号表）'!$C$6:$L$47,10,FALSE))</f>
        <v>8</v>
      </c>
      <c r="AP38" s="235">
        <f>IF(AP37="","",VLOOKUP(AP37,'【記載例】参考様式１（勤務表_シフト記号表）'!$C$6:$L$47,10,FALSE))</f>
        <v>8</v>
      </c>
      <c r="AQ38" s="236" t="str">
        <f>IF(AQ37="","",VLOOKUP(AQ37,'【記載例】参考様式１（勤務表_シフト記号表）'!$C$6:$L$47,10,FALSE))</f>
        <v/>
      </c>
      <c r="AR38" s="234" t="str">
        <f>IF(AR37="","",VLOOKUP(AR37,'【記載例】参考様式１（勤務表_シフト記号表）'!$C$6:$L$47,10,FALSE))</f>
        <v/>
      </c>
      <c r="AS38" s="235">
        <f>IF(AS37="","",VLOOKUP(AS37,'【記載例】参考様式１（勤務表_シフト記号表）'!$C$6:$L$47,10,FALSE))</f>
        <v>8</v>
      </c>
      <c r="AT38" s="235">
        <f>IF(AT37="","",VLOOKUP(AT37,'【記載例】参考様式１（勤務表_シフト記号表）'!$C$6:$L$47,10,FALSE))</f>
        <v>7.9999999999999982</v>
      </c>
      <c r="AU38" s="235" t="str">
        <f>IF(AU37="","",VLOOKUP(AU37,'【記載例】参考様式１（勤務表_シフト記号表）'!$C$6:$L$47,10,FALSE))</f>
        <v/>
      </c>
      <c r="AV38" s="235">
        <f>IF(AV37="","",VLOOKUP(AV37,'【記載例】参考様式１（勤務表_シフト記号表）'!$C$6:$L$47,10,FALSE))</f>
        <v>8</v>
      </c>
      <c r="AW38" s="235">
        <f>IF(AW37="","",VLOOKUP(AW37,'【記載例】参考様式１（勤務表_シフト記号表）'!$C$6:$L$47,10,FALSE))</f>
        <v>8</v>
      </c>
      <c r="AX38" s="236">
        <f>IF(AX37="","",VLOOKUP(AX37,'【記載例】参考様式１（勤務表_シフト記号表）'!$C$6:$L$47,10,FALSE))</f>
        <v>8</v>
      </c>
      <c r="AY38" s="234" t="str">
        <f>IF(AY37="","",VLOOKUP(AY37,'【記載例】参考様式１（勤務表_シフト記号表）'!$C$6:$L$47,10,FALSE))</f>
        <v/>
      </c>
      <c r="AZ38" s="235" t="str">
        <f>IF(AZ37="","",VLOOKUP(AZ37,'【記載例】参考様式１（勤務表_シフト記号表）'!$C$6:$L$47,10,FALSE))</f>
        <v/>
      </c>
      <c r="BA38" s="235" t="str">
        <f>IF(BA37="","",VLOOKUP(BA37,'【記載例】参考様式１（勤務表_シフト記号表）'!$C$6:$L$47,10,FALSE))</f>
        <v/>
      </c>
      <c r="BB38" s="1040">
        <f>IF($BE$3="４週",SUM(W38:AX38),IF($BE$3="暦月",SUM(W38:BA38),""))</f>
        <v>160</v>
      </c>
      <c r="BC38" s="1041"/>
      <c r="BD38" s="1042">
        <f>IF($BE$3="４週",BB38/4,IF($BE$3="暦月",(BB38/($BE$8/7)),""))</f>
        <v>40</v>
      </c>
      <c r="BE38" s="1041"/>
      <c r="BF38" s="1037"/>
      <c r="BG38" s="1038"/>
      <c r="BH38" s="1038"/>
      <c r="BI38" s="1038"/>
      <c r="BJ38" s="1039"/>
    </row>
    <row r="39" spans="2:62" ht="20.25" customHeight="1" x14ac:dyDescent="0.45">
      <c r="B39" s="982">
        <f>B37+1</f>
        <v>12</v>
      </c>
      <c r="C39" s="1043" t="s">
        <v>461</v>
      </c>
      <c r="D39" s="973"/>
      <c r="E39" s="229"/>
      <c r="F39" s="230"/>
      <c r="G39" s="229"/>
      <c r="H39" s="230"/>
      <c r="I39" s="1044" t="s">
        <v>594</v>
      </c>
      <c r="J39" s="1045"/>
      <c r="K39" s="971" t="s">
        <v>595</v>
      </c>
      <c r="L39" s="972"/>
      <c r="M39" s="972"/>
      <c r="N39" s="973"/>
      <c r="O39" s="977" t="s">
        <v>613</v>
      </c>
      <c r="P39" s="978"/>
      <c r="Q39" s="978"/>
      <c r="R39" s="978"/>
      <c r="S39" s="979"/>
      <c r="T39" s="249" t="s">
        <v>447</v>
      </c>
      <c r="V39" s="250"/>
      <c r="W39" s="242" t="s">
        <v>503</v>
      </c>
      <c r="X39" s="243"/>
      <c r="Y39" s="243" t="s">
        <v>507</v>
      </c>
      <c r="Z39" s="243" t="s">
        <v>508</v>
      </c>
      <c r="AA39" s="243" t="s">
        <v>503</v>
      </c>
      <c r="AB39" s="243" t="s">
        <v>498</v>
      </c>
      <c r="AC39" s="244"/>
      <c r="AD39" s="242" t="s">
        <v>498</v>
      </c>
      <c r="AE39" s="243" t="s">
        <v>503</v>
      </c>
      <c r="AF39" s="243"/>
      <c r="AG39" s="243" t="s">
        <v>507</v>
      </c>
      <c r="AH39" s="243" t="s">
        <v>508</v>
      </c>
      <c r="AI39" s="243" t="s">
        <v>503</v>
      </c>
      <c r="AJ39" s="244"/>
      <c r="AK39" s="242" t="s">
        <v>498</v>
      </c>
      <c r="AL39" s="243" t="s">
        <v>503</v>
      </c>
      <c r="AM39" s="243"/>
      <c r="AN39" s="243"/>
      <c r="AO39" s="243" t="s">
        <v>507</v>
      </c>
      <c r="AP39" s="243" t="s">
        <v>508</v>
      </c>
      <c r="AQ39" s="244" t="s">
        <v>498</v>
      </c>
      <c r="AR39" s="242" t="s">
        <v>498</v>
      </c>
      <c r="AS39" s="243"/>
      <c r="AT39" s="243" t="s">
        <v>503</v>
      </c>
      <c r="AU39" s="243" t="s">
        <v>498</v>
      </c>
      <c r="AV39" s="243"/>
      <c r="AW39" s="243" t="s">
        <v>507</v>
      </c>
      <c r="AX39" s="244" t="s">
        <v>508</v>
      </c>
      <c r="AY39" s="242"/>
      <c r="AZ39" s="243"/>
      <c r="BA39" s="245"/>
      <c r="BB39" s="980"/>
      <c r="BC39" s="981"/>
      <c r="BD39" s="1032"/>
      <c r="BE39" s="1033"/>
      <c r="BF39" s="1034"/>
      <c r="BG39" s="1035"/>
      <c r="BH39" s="1035"/>
      <c r="BI39" s="1035"/>
      <c r="BJ39" s="1036"/>
    </row>
    <row r="40" spans="2:62" ht="20.25" customHeight="1" x14ac:dyDescent="0.45">
      <c r="B40" s="983"/>
      <c r="C40" s="986"/>
      <c r="D40" s="976"/>
      <c r="E40" s="229"/>
      <c r="F40" s="230" t="str">
        <f>C39</f>
        <v>介護職員</v>
      </c>
      <c r="G40" s="229"/>
      <c r="H40" s="230" t="str">
        <f>I39</f>
        <v>A</v>
      </c>
      <c r="I40" s="989"/>
      <c r="J40" s="990"/>
      <c r="K40" s="974"/>
      <c r="L40" s="975"/>
      <c r="M40" s="975"/>
      <c r="N40" s="976"/>
      <c r="O40" s="977"/>
      <c r="P40" s="978"/>
      <c r="Q40" s="978"/>
      <c r="R40" s="978"/>
      <c r="S40" s="979"/>
      <c r="T40" s="246" t="s">
        <v>448</v>
      </c>
      <c r="U40" s="247"/>
      <c r="V40" s="248"/>
      <c r="W40" s="234">
        <f>IF(W39="","",VLOOKUP(W39,'【記載例】参考様式１（勤務表_シフト記号表）'!$C$6:$L$47,10,FALSE))</f>
        <v>8</v>
      </c>
      <c r="X40" s="235" t="str">
        <f>IF(X39="","",VLOOKUP(X39,'【記載例】参考様式１（勤務表_シフト記号表）'!$C$6:$L$47,10,FALSE))</f>
        <v/>
      </c>
      <c r="Y40" s="235">
        <f>IF(Y39="","",VLOOKUP(Y39,'【記載例】参考様式１（勤務表_シフト記号表）'!$C$6:$L$47,10,FALSE))</f>
        <v>8</v>
      </c>
      <c r="Z40" s="235">
        <f>IF(Z39="","",VLOOKUP(Z39,'【記載例】参考様式１（勤務表_シフト記号表）'!$C$6:$L$47,10,FALSE))</f>
        <v>8</v>
      </c>
      <c r="AA40" s="235">
        <f>IF(AA39="","",VLOOKUP(AA39,'【記載例】参考様式１（勤務表_シフト記号表）'!$C$6:$L$47,10,FALSE))</f>
        <v>8</v>
      </c>
      <c r="AB40" s="235">
        <f>IF(AB39="","",VLOOKUP(AB39,'【記載例】参考様式１（勤務表_シフト記号表）'!$C$6:$L$47,10,FALSE))</f>
        <v>7.9999999999999982</v>
      </c>
      <c r="AC40" s="236" t="str">
        <f>IF(AC39="","",VLOOKUP(AC39,'【記載例】参考様式１（勤務表_シフト記号表）'!$C$6:$L$47,10,FALSE))</f>
        <v/>
      </c>
      <c r="AD40" s="234">
        <f>IF(AD39="","",VLOOKUP(AD39,'【記載例】参考様式１（勤務表_シフト記号表）'!$C$6:$L$47,10,FALSE))</f>
        <v>7.9999999999999982</v>
      </c>
      <c r="AE40" s="235">
        <f>IF(AE39="","",VLOOKUP(AE39,'【記載例】参考様式１（勤務表_シフト記号表）'!$C$6:$L$47,10,FALSE))</f>
        <v>8</v>
      </c>
      <c r="AF40" s="235" t="str">
        <f>IF(AF39="","",VLOOKUP(AF39,'【記載例】参考様式１（勤務表_シフト記号表）'!$C$6:$L$47,10,FALSE))</f>
        <v/>
      </c>
      <c r="AG40" s="235">
        <f>IF(AG39="","",VLOOKUP(AG39,'【記載例】参考様式１（勤務表_シフト記号表）'!$C$6:$L$47,10,FALSE))</f>
        <v>8</v>
      </c>
      <c r="AH40" s="235">
        <f>IF(AH39="","",VLOOKUP(AH39,'【記載例】参考様式１（勤務表_シフト記号表）'!$C$6:$L$47,10,FALSE))</f>
        <v>8</v>
      </c>
      <c r="AI40" s="235">
        <f>IF(AI39="","",VLOOKUP(AI39,'【記載例】参考様式１（勤務表_シフト記号表）'!$C$6:$L$47,10,FALSE))</f>
        <v>8</v>
      </c>
      <c r="AJ40" s="236" t="str">
        <f>IF(AJ39="","",VLOOKUP(AJ39,'【記載例】参考様式１（勤務表_シフト記号表）'!$C$6:$L$47,10,FALSE))</f>
        <v/>
      </c>
      <c r="AK40" s="234">
        <f>IF(AK39="","",VLOOKUP(AK39,'【記載例】参考様式１（勤務表_シフト記号表）'!$C$6:$L$47,10,FALSE))</f>
        <v>7.9999999999999982</v>
      </c>
      <c r="AL40" s="235">
        <f>IF(AL39="","",VLOOKUP(AL39,'【記載例】参考様式１（勤務表_シフト記号表）'!$C$6:$L$47,10,FALSE))</f>
        <v>8</v>
      </c>
      <c r="AM40" s="235" t="str">
        <f>IF(AM39="","",VLOOKUP(AM39,'【記載例】参考様式１（勤務表_シフト記号表）'!$C$6:$L$47,10,FALSE))</f>
        <v/>
      </c>
      <c r="AN40" s="235" t="str">
        <f>IF(AN39="","",VLOOKUP(AN39,'【記載例】参考様式１（勤務表_シフト記号表）'!$C$6:$L$47,10,FALSE))</f>
        <v/>
      </c>
      <c r="AO40" s="235">
        <f>IF(AO39="","",VLOOKUP(AO39,'【記載例】参考様式１（勤務表_シフト記号表）'!$C$6:$L$47,10,FALSE))</f>
        <v>8</v>
      </c>
      <c r="AP40" s="235">
        <f>IF(AP39="","",VLOOKUP(AP39,'【記載例】参考様式１（勤務表_シフト記号表）'!$C$6:$L$47,10,FALSE))</f>
        <v>8</v>
      </c>
      <c r="AQ40" s="236">
        <f>IF(AQ39="","",VLOOKUP(AQ39,'【記載例】参考様式１（勤務表_シフト記号表）'!$C$6:$L$47,10,FALSE))</f>
        <v>7.9999999999999982</v>
      </c>
      <c r="AR40" s="234">
        <f>IF(AR39="","",VLOOKUP(AR39,'【記載例】参考様式１（勤務表_シフト記号表）'!$C$6:$L$47,10,FALSE))</f>
        <v>7.9999999999999982</v>
      </c>
      <c r="AS40" s="235" t="str">
        <f>IF(AS39="","",VLOOKUP(AS39,'【記載例】参考様式１（勤務表_シフト記号表）'!$C$6:$L$47,10,FALSE))</f>
        <v/>
      </c>
      <c r="AT40" s="235">
        <f>IF(AT39="","",VLOOKUP(AT39,'【記載例】参考様式１（勤務表_シフト記号表）'!$C$6:$L$47,10,FALSE))</f>
        <v>8</v>
      </c>
      <c r="AU40" s="235">
        <f>IF(AU39="","",VLOOKUP(AU39,'【記載例】参考様式１（勤務表_シフト記号表）'!$C$6:$L$47,10,FALSE))</f>
        <v>7.9999999999999982</v>
      </c>
      <c r="AV40" s="235" t="str">
        <f>IF(AV39="","",VLOOKUP(AV39,'【記載例】参考様式１（勤務表_シフト記号表）'!$C$6:$L$47,10,FALSE))</f>
        <v/>
      </c>
      <c r="AW40" s="235">
        <f>IF(AW39="","",VLOOKUP(AW39,'【記載例】参考様式１（勤務表_シフト記号表）'!$C$6:$L$47,10,FALSE))</f>
        <v>8</v>
      </c>
      <c r="AX40" s="236">
        <f>IF(AX39="","",VLOOKUP(AX39,'【記載例】参考様式１（勤務表_シフト記号表）'!$C$6:$L$47,10,FALSE))</f>
        <v>8</v>
      </c>
      <c r="AY40" s="234" t="str">
        <f>IF(AY39="","",VLOOKUP(AY39,'【記載例】参考様式１（勤務表_シフト記号表）'!$C$6:$L$47,10,FALSE))</f>
        <v/>
      </c>
      <c r="AZ40" s="235" t="str">
        <f>IF(AZ39="","",VLOOKUP(AZ39,'【記載例】参考様式１（勤務表_シフト記号表）'!$C$6:$L$47,10,FALSE))</f>
        <v/>
      </c>
      <c r="BA40" s="235" t="str">
        <f>IF(BA39="","",VLOOKUP(BA39,'【記載例】参考様式１（勤務表_シフト記号表）'!$C$6:$L$47,10,FALSE))</f>
        <v/>
      </c>
      <c r="BB40" s="1040">
        <f>IF($BE$3="４週",SUM(W40:AX40),IF($BE$3="暦月",SUM(W40:BA40),""))</f>
        <v>160</v>
      </c>
      <c r="BC40" s="1041"/>
      <c r="BD40" s="1042">
        <f>IF($BE$3="４週",BB40/4,IF($BE$3="暦月",(BB40/($BE$8/7)),""))</f>
        <v>40</v>
      </c>
      <c r="BE40" s="1041"/>
      <c r="BF40" s="1037"/>
      <c r="BG40" s="1038"/>
      <c r="BH40" s="1038"/>
      <c r="BI40" s="1038"/>
      <c r="BJ40" s="1039"/>
    </row>
    <row r="41" spans="2:62" ht="20.25" customHeight="1" x14ac:dyDescent="0.45">
      <c r="B41" s="982">
        <f>B39+1</f>
        <v>13</v>
      </c>
      <c r="C41" s="1043" t="s">
        <v>461</v>
      </c>
      <c r="D41" s="973"/>
      <c r="E41" s="229"/>
      <c r="F41" s="230"/>
      <c r="G41" s="229"/>
      <c r="H41" s="230"/>
      <c r="I41" s="1044" t="s">
        <v>594</v>
      </c>
      <c r="J41" s="1045"/>
      <c r="K41" s="971" t="s">
        <v>595</v>
      </c>
      <c r="L41" s="972"/>
      <c r="M41" s="972"/>
      <c r="N41" s="973"/>
      <c r="O41" s="977" t="s">
        <v>614</v>
      </c>
      <c r="P41" s="978"/>
      <c r="Q41" s="978"/>
      <c r="R41" s="978"/>
      <c r="S41" s="979"/>
      <c r="T41" s="249" t="s">
        <v>447</v>
      </c>
      <c r="V41" s="250"/>
      <c r="W41" s="242" t="s">
        <v>498</v>
      </c>
      <c r="X41" s="243" t="s">
        <v>503</v>
      </c>
      <c r="Y41" s="243"/>
      <c r="Z41" s="243" t="s">
        <v>507</v>
      </c>
      <c r="AA41" s="243" t="s">
        <v>508</v>
      </c>
      <c r="AB41" s="243"/>
      <c r="AC41" s="244" t="s">
        <v>498</v>
      </c>
      <c r="AD41" s="242" t="s">
        <v>503</v>
      </c>
      <c r="AE41" s="243" t="s">
        <v>503</v>
      </c>
      <c r="AF41" s="243" t="s">
        <v>498</v>
      </c>
      <c r="AG41" s="243"/>
      <c r="AH41" s="243" t="s">
        <v>507</v>
      </c>
      <c r="AI41" s="243" t="s">
        <v>508</v>
      </c>
      <c r="AJ41" s="244"/>
      <c r="AK41" s="242" t="s">
        <v>503</v>
      </c>
      <c r="AL41" s="243"/>
      <c r="AM41" s="243" t="s">
        <v>503</v>
      </c>
      <c r="AN41" s="243" t="s">
        <v>503</v>
      </c>
      <c r="AO41" s="243"/>
      <c r="AP41" s="243" t="s">
        <v>507</v>
      </c>
      <c r="AQ41" s="244" t="s">
        <v>508</v>
      </c>
      <c r="AR41" s="242" t="s">
        <v>503</v>
      </c>
      <c r="AS41" s="243" t="s">
        <v>498</v>
      </c>
      <c r="AT41" s="243"/>
      <c r="AU41" s="243" t="s">
        <v>503</v>
      </c>
      <c r="AV41" s="243" t="s">
        <v>615</v>
      </c>
      <c r="AW41" s="243"/>
      <c r="AX41" s="244" t="s">
        <v>507</v>
      </c>
      <c r="AY41" s="242"/>
      <c r="AZ41" s="243"/>
      <c r="BA41" s="245"/>
      <c r="BB41" s="980"/>
      <c r="BC41" s="981"/>
      <c r="BD41" s="1032"/>
      <c r="BE41" s="1033"/>
      <c r="BF41" s="1034"/>
      <c r="BG41" s="1035"/>
      <c r="BH41" s="1035"/>
      <c r="BI41" s="1035"/>
      <c r="BJ41" s="1036"/>
    </row>
    <row r="42" spans="2:62" ht="20.25" customHeight="1" x14ac:dyDescent="0.45">
      <c r="B42" s="983"/>
      <c r="C42" s="986"/>
      <c r="D42" s="976"/>
      <c r="E42" s="229"/>
      <c r="F42" s="230" t="str">
        <f>C41</f>
        <v>介護職員</v>
      </c>
      <c r="G42" s="229"/>
      <c r="H42" s="230" t="str">
        <f>I41</f>
        <v>A</v>
      </c>
      <c r="I42" s="989"/>
      <c r="J42" s="990"/>
      <c r="K42" s="974"/>
      <c r="L42" s="975"/>
      <c r="M42" s="975"/>
      <c r="N42" s="976"/>
      <c r="O42" s="977"/>
      <c r="P42" s="978"/>
      <c r="Q42" s="978"/>
      <c r="R42" s="978"/>
      <c r="S42" s="979"/>
      <c r="T42" s="246" t="s">
        <v>448</v>
      </c>
      <c r="U42" s="247"/>
      <c r="V42" s="248"/>
      <c r="W42" s="234">
        <f>IF(W41="","",VLOOKUP(W41,'【記載例】参考様式１（勤務表_シフト記号表）'!$C$6:$L$47,10,FALSE))</f>
        <v>7.9999999999999982</v>
      </c>
      <c r="X42" s="235">
        <f>IF(X41="","",VLOOKUP(X41,'【記載例】参考様式１（勤務表_シフト記号表）'!$C$6:$L$47,10,FALSE))</f>
        <v>8</v>
      </c>
      <c r="Y42" s="235" t="str">
        <f>IF(Y41="","",VLOOKUP(Y41,'【記載例】参考様式１（勤務表_シフト記号表）'!$C$6:$L$47,10,FALSE))</f>
        <v/>
      </c>
      <c r="Z42" s="235">
        <f>IF(Z41="","",VLOOKUP(Z41,'【記載例】参考様式１（勤務表_シフト記号表）'!$C$6:$L$47,10,FALSE))</f>
        <v>8</v>
      </c>
      <c r="AA42" s="235">
        <f>IF(AA41="","",VLOOKUP(AA41,'【記載例】参考様式１（勤務表_シフト記号表）'!$C$6:$L$47,10,FALSE))</f>
        <v>8</v>
      </c>
      <c r="AB42" s="235" t="str">
        <f>IF(AB41="","",VLOOKUP(AB41,'【記載例】参考様式１（勤務表_シフト記号表）'!$C$6:$L$47,10,FALSE))</f>
        <v/>
      </c>
      <c r="AC42" s="236">
        <f>IF(AC41="","",VLOOKUP(AC41,'【記載例】参考様式１（勤務表_シフト記号表）'!$C$6:$L$47,10,FALSE))</f>
        <v>7.9999999999999982</v>
      </c>
      <c r="AD42" s="234">
        <f>IF(AD41="","",VLOOKUP(AD41,'【記載例】参考様式１（勤務表_シフト記号表）'!$C$6:$L$47,10,FALSE))</f>
        <v>8</v>
      </c>
      <c r="AE42" s="235">
        <f>IF(AE41="","",VLOOKUP(AE41,'【記載例】参考様式１（勤務表_シフト記号表）'!$C$6:$L$47,10,FALSE))</f>
        <v>8</v>
      </c>
      <c r="AF42" s="235">
        <f>IF(AF41="","",VLOOKUP(AF41,'【記載例】参考様式１（勤務表_シフト記号表）'!$C$6:$L$47,10,FALSE))</f>
        <v>7.9999999999999982</v>
      </c>
      <c r="AG42" s="235" t="str">
        <f>IF(AG41="","",VLOOKUP(AG41,'【記載例】参考様式１（勤務表_シフト記号表）'!$C$6:$L$47,10,FALSE))</f>
        <v/>
      </c>
      <c r="AH42" s="235">
        <f>IF(AH41="","",VLOOKUP(AH41,'【記載例】参考様式１（勤務表_シフト記号表）'!$C$6:$L$47,10,FALSE))</f>
        <v>8</v>
      </c>
      <c r="AI42" s="235">
        <f>IF(AI41="","",VLOOKUP(AI41,'【記載例】参考様式１（勤務表_シフト記号表）'!$C$6:$L$47,10,FALSE))</f>
        <v>8</v>
      </c>
      <c r="AJ42" s="236" t="str">
        <f>IF(AJ41="","",VLOOKUP(AJ41,'【記載例】参考様式１（勤務表_シフト記号表）'!$C$6:$L$47,10,FALSE))</f>
        <v/>
      </c>
      <c r="AK42" s="234">
        <f>IF(AK41="","",VLOOKUP(AK41,'【記載例】参考様式１（勤務表_シフト記号表）'!$C$6:$L$47,10,FALSE))</f>
        <v>8</v>
      </c>
      <c r="AL42" s="235" t="str">
        <f>IF(AL41="","",VLOOKUP(AL41,'【記載例】参考様式１（勤務表_シフト記号表）'!$C$6:$L$47,10,FALSE))</f>
        <v/>
      </c>
      <c r="AM42" s="235">
        <f>IF(AM41="","",VLOOKUP(AM41,'【記載例】参考様式１（勤務表_シフト記号表）'!$C$6:$L$47,10,FALSE))</f>
        <v>8</v>
      </c>
      <c r="AN42" s="235">
        <f>IF(AN41="","",VLOOKUP(AN41,'【記載例】参考様式１（勤務表_シフト記号表）'!$C$6:$L$47,10,FALSE))</f>
        <v>8</v>
      </c>
      <c r="AO42" s="235" t="str">
        <f>IF(AO41="","",VLOOKUP(AO41,'【記載例】参考様式１（勤務表_シフト記号表）'!$C$6:$L$47,10,FALSE))</f>
        <v/>
      </c>
      <c r="AP42" s="235">
        <f>IF(AP41="","",VLOOKUP(AP41,'【記載例】参考様式１（勤務表_シフト記号表）'!$C$6:$L$47,10,FALSE))</f>
        <v>8</v>
      </c>
      <c r="AQ42" s="236">
        <f>IF(AQ41="","",VLOOKUP(AQ41,'【記載例】参考様式１（勤務表_シフト記号表）'!$C$6:$L$47,10,FALSE))</f>
        <v>8</v>
      </c>
      <c r="AR42" s="234">
        <f>IF(AR41="","",VLOOKUP(AR41,'【記載例】参考様式１（勤務表_シフト記号表）'!$C$6:$L$47,10,FALSE))</f>
        <v>8</v>
      </c>
      <c r="AS42" s="235">
        <f>IF(AS41="","",VLOOKUP(AS41,'【記載例】参考様式１（勤務表_シフト記号表）'!$C$6:$L$47,10,FALSE))</f>
        <v>7.9999999999999982</v>
      </c>
      <c r="AT42" s="235" t="str">
        <f>IF(AT41="","",VLOOKUP(AT41,'【記載例】参考様式１（勤務表_シフト記号表）'!$C$6:$L$47,10,FALSE))</f>
        <v/>
      </c>
      <c r="AU42" s="235">
        <f>IF(AU41="","",VLOOKUP(AU41,'【記載例】参考様式１（勤務表_シフト記号表）'!$C$6:$L$47,10,FALSE))</f>
        <v>8</v>
      </c>
      <c r="AV42" s="235">
        <f>IF(AV41="","",VLOOKUP(AV41,'【記載例】参考様式１（勤務表_シフト記号表）'!$C$6:$L$47,10,FALSE))</f>
        <v>8</v>
      </c>
      <c r="AW42" s="235" t="str">
        <f>IF(AW41="","",VLOOKUP(AW41,'【記載例】参考様式１（勤務表_シフト記号表）'!$C$6:$L$47,10,FALSE))</f>
        <v/>
      </c>
      <c r="AX42" s="236">
        <f>IF(AX41="","",VLOOKUP(AX41,'【記載例】参考様式１（勤務表_シフト記号表）'!$C$6:$L$47,10,FALSE))</f>
        <v>8</v>
      </c>
      <c r="AY42" s="234" t="str">
        <f>IF(AY41="","",VLOOKUP(AY41,'【記載例】参考様式１（勤務表_シフト記号表）'!$C$6:$L$47,10,FALSE))</f>
        <v/>
      </c>
      <c r="AZ42" s="235" t="str">
        <f>IF(AZ41="","",VLOOKUP(AZ41,'【記載例】参考様式１（勤務表_シフト記号表）'!$C$6:$L$47,10,FALSE))</f>
        <v/>
      </c>
      <c r="BA42" s="235" t="str">
        <f>IF(BA41="","",VLOOKUP(BA41,'【記載例】参考様式１（勤務表_シフト記号表）'!$C$6:$L$47,10,FALSE))</f>
        <v/>
      </c>
      <c r="BB42" s="1040">
        <f>IF($BE$3="４週",SUM(W42:AX42),IF($BE$3="暦月",SUM(W42:BA42),""))</f>
        <v>160</v>
      </c>
      <c r="BC42" s="1041"/>
      <c r="BD42" s="1042">
        <f>IF($BE$3="４週",BB42/4,IF($BE$3="暦月",(BB42/($BE$8/7)),""))</f>
        <v>40</v>
      </c>
      <c r="BE42" s="1041"/>
      <c r="BF42" s="1037"/>
      <c r="BG42" s="1038"/>
      <c r="BH42" s="1038"/>
      <c r="BI42" s="1038"/>
      <c r="BJ42" s="1039"/>
    </row>
    <row r="43" spans="2:62" ht="20.25" customHeight="1" x14ac:dyDescent="0.45">
      <c r="B43" s="982">
        <f>B41+1</f>
        <v>14</v>
      </c>
      <c r="C43" s="1043" t="s">
        <v>461</v>
      </c>
      <c r="D43" s="973"/>
      <c r="E43" s="229"/>
      <c r="F43" s="230"/>
      <c r="G43" s="229"/>
      <c r="H43" s="230"/>
      <c r="I43" s="1044" t="s">
        <v>616</v>
      </c>
      <c r="J43" s="1045"/>
      <c r="K43" s="971" t="s">
        <v>595</v>
      </c>
      <c r="L43" s="972"/>
      <c r="M43" s="972"/>
      <c r="N43" s="973"/>
      <c r="O43" s="977" t="s">
        <v>617</v>
      </c>
      <c r="P43" s="978"/>
      <c r="Q43" s="978"/>
      <c r="R43" s="978"/>
      <c r="S43" s="979"/>
      <c r="T43" s="249" t="s">
        <v>447</v>
      </c>
      <c r="V43" s="250"/>
      <c r="W43" s="242"/>
      <c r="X43" s="243" t="s">
        <v>498</v>
      </c>
      <c r="Y43" s="243" t="s">
        <v>503</v>
      </c>
      <c r="Z43" s="243"/>
      <c r="AA43" s="243" t="s">
        <v>503</v>
      </c>
      <c r="AB43" s="243" t="s">
        <v>503</v>
      </c>
      <c r="AC43" s="244"/>
      <c r="AD43" s="242"/>
      <c r="AE43" s="243" t="s">
        <v>498</v>
      </c>
      <c r="AF43" s="243" t="s">
        <v>503</v>
      </c>
      <c r="AG43" s="243" t="s">
        <v>503</v>
      </c>
      <c r="AH43" s="243"/>
      <c r="AI43" s="243"/>
      <c r="AJ43" s="244" t="s">
        <v>498</v>
      </c>
      <c r="AK43" s="242"/>
      <c r="AL43" s="243"/>
      <c r="AM43" s="243" t="s">
        <v>498</v>
      </c>
      <c r="AN43" s="243" t="s">
        <v>498</v>
      </c>
      <c r="AO43" s="243" t="s">
        <v>503</v>
      </c>
      <c r="AP43" s="243"/>
      <c r="AQ43" s="244" t="s">
        <v>503</v>
      </c>
      <c r="AR43" s="242"/>
      <c r="AS43" s="243" t="s">
        <v>503</v>
      </c>
      <c r="AT43" s="243" t="s">
        <v>503</v>
      </c>
      <c r="AU43" s="243"/>
      <c r="AV43" s="243" t="s">
        <v>503</v>
      </c>
      <c r="AW43" s="243" t="s">
        <v>498</v>
      </c>
      <c r="AX43" s="244"/>
      <c r="AY43" s="242"/>
      <c r="AZ43" s="243"/>
      <c r="BA43" s="245"/>
      <c r="BB43" s="980"/>
      <c r="BC43" s="981"/>
      <c r="BD43" s="1032"/>
      <c r="BE43" s="1033"/>
      <c r="BF43" s="1034"/>
      <c r="BG43" s="1035"/>
      <c r="BH43" s="1035"/>
      <c r="BI43" s="1035"/>
      <c r="BJ43" s="1036"/>
    </row>
    <row r="44" spans="2:62" ht="20.25" customHeight="1" x14ac:dyDescent="0.45">
      <c r="B44" s="983"/>
      <c r="C44" s="986"/>
      <c r="D44" s="976"/>
      <c r="E44" s="229"/>
      <c r="F44" s="230" t="str">
        <f>C43</f>
        <v>介護職員</v>
      </c>
      <c r="G44" s="229"/>
      <c r="H44" s="230" t="str">
        <f>I43</f>
        <v>C</v>
      </c>
      <c r="I44" s="989"/>
      <c r="J44" s="990"/>
      <c r="K44" s="974"/>
      <c r="L44" s="975"/>
      <c r="M44" s="975"/>
      <c r="N44" s="976"/>
      <c r="O44" s="977"/>
      <c r="P44" s="978"/>
      <c r="Q44" s="978"/>
      <c r="R44" s="978"/>
      <c r="S44" s="979"/>
      <c r="T44" s="246" t="s">
        <v>448</v>
      </c>
      <c r="U44" s="247"/>
      <c r="V44" s="248"/>
      <c r="W44" s="234" t="str">
        <f>IF(W43="","",VLOOKUP(W43,'【記載例】参考様式１（勤務表_シフト記号表）'!$C$6:$L$47,10,FALSE))</f>
        <v/>
      </c>
      <c r="X44" s="235">
        <f>IF(X43="","",VLOOKUP(X43,'【記載例】参考様式１（勤務表_シフト記号表）'!$C$6:$L$47,10,FALSE))</f>
        <v>7.9999999999999982</v>
      </c>
      <c r="Y44" s="235">
        <f>IF(Y43="","",VLOOKUP(Y43,'【記載例】参考様式１（勤務表_シフト記号表）'!$C$6:$L$47,10,FALSE))</f>
        <v>8</v>
      </c>
      <c r="Z44" s="235" t="str">
        <f>IF(Z43="","",VLOOKUP(Z43,'【記載例】参考様式１（勤務表_シフト記号表）'!$C$6:$L$47,10,FALSE))</f>
        <v/>
      </c>
      <c r="AA44" s="235">
        <f>IF(AA43="","",VLOOKUP(AA43,'【記載例】参考様式１（勤務表_シフト記号表）'!$C$6:$L$47,10,FALSE))</f>
        <v>8</v>
      </c>
      <c r="AB44" s="235">
        <f>IF(AB43="","",VLOOKUP(AB43,'【記載例】参考様式１（勤務表_シフト記号表）'!$C$6:$L$47,10,FALSE))</f>
        <v>8</v>
      </c>
      <c r="AC44" s="236" t="str">
        <f>IF(AC43="","",VLOOKUP(AC43,'【記載例】参考様式１（勤務表_シフト記号表）'!$C$6:$L$47,10,FALSE))</f>
        <v/>
      </c>
      <c r="AD44" s="234" t="str">
        <f>IF(AD43="","",VLOOKUP(AD43,'【記載例】参考様式１（勤務表_シフト記号表）'!$C$6:$L$47,10,FALSE))</f>
        <v/>
      </c>
      <c r="AE44" s="235">
        <f>IF(AE43="","",VLOOKUP(AE43,'【記載例】参考様式１（勤務表_シフト記号表）'!$C$6:$L$47,10,FALSE))</f>
        <v>7.9999999999999982</v>
      </c>
      <c r="AF44" s="235">
        <f>IF(AF43="","",VLOOKUP(AF43,'【記載例】参考様式１（勤務表_シフト記号表）'!$C$6:$L$47,10,FALSE))</f>
        <v>8</v>
      </c>
      <c r="AG44" s="235">
        <f>IF(AG43="","",VLOOKUP(AG43,'【記載例】参考様式１（勤務表_シフト記号表）'!$C$6:$L$47,10,FALSE))</f>
        <v>8</v>
      </c>
      <c r="AH44" s="235" t="str">
        <f>IF(AH43="","",VLOOKUP(AH43,'【記載例】参考様式１（勤務表_シフト記号表）'!$C$6:$L$47,10,FALSE))</f>
        <v/>
      </c>
      <c r="AI44" s="235" t="str">
        <f>IF(AI43="","",VLOOKUP(AI43,'【記載例】参考様式１（勤務表_シフト記号表）'!$C$6:$L$47,10,FALSE))</f>
        <v/>
      </c>
      <c r="AJ44" s="236">
        <f>IF(AJ43="","",VLOOKUP(AJ43,'【記載例】参考様式１（勤務表_シフト記号表）'!$C$6:$L$47,10,FALSE))</f>
        <v>7.9999999999999982</v>
      </c>
      <c r="AK44" s="234" t="str">
        <f>IF(AK43="","",VLOOKUP(AK43,'【記載例】参考様式１（勤務表_シフト記号表）'!$C$6:$L$47,10,FALSE))</f>
        <v/>
      </c>
      <c r="AL44" s="235" t="str">
        <f>IF(AL43="","",VLOOKUP(AL43,'【記載例】参考様式１（勤務表_シフト記号表）'!$C$6:$L$47,10,FALSE))</f>
        <v/>
      </c>
      <c r="AM44" s="235">
        <f>IF(AM43="","",VLOOKUP(AM43,'【記載例】参考様式１（勤務表_シフト記号表）'!$C$6:$L$47,10,FALSE))</f>
        <v>7.9999999999999982</v>
      </c>
      <c r="AN44" s="235">
        <f>IF(AN43="","",VLOOKUP(AN43,'【記載例】参考様式１（勤務表_シフト記号表）'!$C$6:$L$47,10,FALSE))</f>
        <v>7.9999999999999982</v>
      </c>
      <c r="AO44" s="235">
        <f>IF(AO43="","",VLOOKUP(AO43,'【記載例】参考様式１（勤務表_シフト記号表）'!$C$6:$L$47,10,FALSE))</f>
        <v>8</v>
      </c>
      <c r="AP44" s="235" t="str">
        <f>IF(AP43="","",VLOOKUP(AP43,'【記載例】参考様式１（勤務表_シフト記号表）'!$C$6:$L$47,10,FALSE))</f>
        <v/>
      </c>
      <c r="AQ44" s="236">
        <f>IF(AQ43="","",VLOOKUP(AQ43,'【記載例】参考様式１（勤務表_シフト記号表）'!$C$6:$L$47,10,FALSE))</f>
        <v>8</v>
      </c>
      <c r="AR44" s="234" t="str">
        <f>IF(AR43="","",VLOOKUP(AR43,'【記載例】参考様式１（勤務表_シフト記号表）'!$C$6:$L$47,10,FALSE))</f>
        <v/>
      </c>
      <c r="AS44" s="235">
        <f>IF(AS43="","",VLOOKUP(AS43,'【記載例】参考様式１（勤務表_シフト記号表）'!$C$6:$L$47,10,FALSE))</f>
        <v>8</v>
      </c>
      <c r="AT44" s="235">
        <f>IF(AT43="","",VLOOKUP(AT43,'【記載例】参考様式１（勤務表_シフト記号表）'!$C$6:$L$47,10,FALSE))</f>
        <v>8</v>
      </c>
      <c r="AU44" s="235" t="str">
        <f>IF(AU43="","",VLOOKUP(AU43,'【記載例】参考様式１（勤務表_シフト記号表）'!$C$6:$L$47,10,FALSE))</f>
        <v/>
      </c>
      <c r="AV44" s="235">
        <f>IF(AV43="","",VLOOKUP(AV43,'【記載例】参考様式１（勤務表_シフト記号表）'!$C$6:$L$47,10,FALSE))</f>
        <v>8</v>
      </c>
      <c r="AW44" s="235">
        <f>IF(AW43="","",VLOOKUP(AW43,'【記載例】参考様式１（勤務表_シフト記号表）'!$C$6:$L$47,10,FALSE))</f>
        <v>7.9999999999999982</v>
      </c>
      <c r="AX44" s="236" t="str">
        <f>IF(AX43="","",VLOOKUP(AX43,'【記載例】参考様式１（勤務表_シフト記号表）'!$C$6:$L$47,10,FALSE))</f>
        <v/>
      </c>
      <c r="AY44" s="234" t="str">
        <f>IF(AY43="","",VLOOKUP(AY43,'【記載例】参考様式１（勤務表_シフト記号表）'!$C$6:$L$47,10,FALSE))</f>
        <v/>
      </c>
      <c r="AZ44" s="235" t="str">
        <f>IF(AZ43="","",VLOOKUP(AZ43,'【記載例】参考様式１（勤務表_シフト記号表）'!$C$6:$L$47,10,FALSE))</f>
        <v/>
      </c>
      <c r="BA44" s="235" t="str">
        <f>IF(BA43="","",VLOOKUP(BA43,'【記載例】参考様式１（勤務表_シフト記号表）'!$C$6:$L$47,10,FALSE))</f>
        <v/>
      </c>
      <c r="BB44" s="1040">
        <f>IF($BE$3="４週",SUM(W44:AX44),IF($BE$3="暦月",SUM(W44:BA44),""))</f>
        <v>128</v>
      </c>
      <c r="BC44" s="1041"/>
      <c r="BD44" s="1042">
        <f>IF($BE$3="４週",BB44/4,IF($BE$3="暦月",(BB44/($BE$8/7)),""))</f>
        <v>32</v>
      </c>
      <c r="BE44" s="1041"/>
      <c r="BF44" s="1037"/>
      <c r="BG44" s="1038"/>
      <c r="BH44" s="1038"/>
      <c r="BI44" s="1038"/>
      <c r="BJ44" s="1039"/>
    </row>
    <row r="45" spans="2:62" ht="20.25" customHeight="1" x14ac:dyDescent="0.45">
      <c r="B45" s="982">
        <f>B43+1</f>
        <v>15</v>
      </c>
      <c r="C45" s="1043" t="s">
        <v>461</v>
      </c>
      <c r="D45" s="973"/>
      <c r="E45" s="229"/>
      <c r="F45" s="230"/>
      <c r="G45" s="229"/>
      <c r="H45" s="230"/>
      <c r="I45" s="1044" t="s">
        <v>594</v>
      </c>
      <c r="J45" s="1045"/>
      <c r="K45" s="971" t="s">
        <v>609</v>
      </c>
      <c r="L45" s="972"/>
      <c r="M45" s="972"/>
      <c r="N45" s="973"/>
      <c r="O45" s="977" t="s">
        <v>618</v>
      </c>
      <c r="P45" s="978"/>
      <c r="Q45" s="978"/>
      <c r="R45" s="978"/>
      <c r="S45" s="979"/>
      <c r="T45" s="249" t="s">
        <v>447</v>
      </c>
      <c r="V45" s="250"/>
      <c r="W45" s="242" t="s">
        <v>503</v>
      </c>
      <c r="X45" s="243" t="s">
        <v>503</v>
      </c>
      <c r="Y45" s="243"/>
      <c r="Z45" s="243"/>
      <c r="AA45" s="243" t="s">
        <v>507</v>
      </c>
      <c r="AB45" s="243" t="s">
        <v>508</v>
      </c>
      <c r="AC45" s="244" t="s">
        <v>498</v>
      </c>
      <c r="AD45" s="242" t="s">
        <v>498</v>
      </c>
      <c r="AE45" s="243"/>
      <c r="AF45" s="243" t="s">
        <v>503</v>
      </c>
      <c r="AG45" s="243" t="s">
        <v>503</v>
      </c>
      <c r="AH45" s="243"/>
      <c r="AI45" s="243" t="s">
        <v>507</v>
      </c>
      <c r="AJ45" s="244" t="s">
        <v>508</v>
      </c>
      <c r="AK45" s="242" t="s">
        <v>498</v>
      </c>
      <c r="AL45" s="243" t="s">
        <v>498</v>
      </c>
      <c r="AM45" s="243"/>
      <c r="AN45" s="243" t="s">
        <v>503</v>
      </c>
      <c r="AO45" s="243"/>
      <c r="AP45" s="243"/>
      <c r="AQ45" s="244" t="s">
        <v>507</v>
      </c>
      <c r="AR45" s="242" t="s">
        <v>508</v>
      </c>
      <c r="AS45" s="243" t="s">
        <v>498</v>
      </c>
      <c r="AT45" s="243" t="s">
        <v>498</v>
      </c>
      <c r="AU45" s="243"/>
      <c r="AV45" s="243" t="s">
        <v>498</v>
      </c>
      <c r="AW45" s="243" t="s">
        <v>503</v>
      </c>
      <c r="AX45" s="244" t="s">
        <v>503</v>
      </c>
      <c r="AY45" s="242"/>
      <c r="AZ45" s="243"/>
      <c r="BA45" s="245"/>
      <c r="BB45" s="980"/>
      <c r="BC45" s="981"/>
      <c r="BD45" s="1032"/>
      <c r="BE45" s="1033"/>
      <c r="BF45" s="1034"/>
      <c r="BG45" s="1035"/>
      <c r="BH45" s="1035"/>
      <c r="BI45" s="1035"/>
      <c r="BJ45" s="1036"/>
    </row>
    <row r="46" spans="2:62" ht="20.25" customHeight="1" x14ac:dyDescent="0.45">
      <c r="B46" s="983"/>
      <c r="C46" s="986"/>
      <c r="D46" s="976"/>
      <c r="E46" s="229"/>
      <c r="F46" s="230" t="str">
        <f>C45</f>
        <v>介護職員</v>
      </c>
      <c r="G46" s="229"/>
      <c r="H46" s="230" t="str">
        <f>I45</f>
        <v>A</v>
      </c>
      <c r="I46" s="989"/>
      <c r="J46" s="990"/>
      <c r="K46" s="974"/>
      <c r="L46" s="975"/>
      <c r="M46" s="975"/>
      <c r="N46" s="976"/>
      <c r="O46" s="977"/>
      <c r="P46" s="978"/>
      <c r="Q46" s="978"/>
      <c r="R46" s="978"/>
      <c r="S46" s="979"/>
      <c r="T46" s="246" t="s">
        <v>448</v>
      </c>
      <c r="U46" s="247"/>
      <c r="V46" s="248"/>
      <c r="W46" s="234">
        <f>IF(W45="","",VLOOKUP(W45,'【記載例】参考様式１（勤務表_シフト記号表）'!$C$6:$L$47,10,FALSE))</f>
        <v>8</v>
      </c>
      <c r="X46" s="235">
        <f>IF(X45="","",VLOOKUP(X45,'【記載例】参考様式１（勤務表_シフト記号表）'!$C$6:$L$47,10,FALSE))</f>
        <v>8</v>
      </c>
      <c r="Y46" s="235" t="str">
        <f>IF(Y45="","",VLOOKUP(Y45,'【記載例】参考様式１（勤務表_シフト記号表）'!$C$6:$L$47,10,FALSE))</f>
        <v/>
      </c>
      <c r="Z46" s="235" t="str">
        <f>IF(Z45="","",VLOOKUP(Z45,'【記載例】参考様式１（勤務表_シフト記号表）'!$C$6:$L$47,10,FALSE))</f>
        <v/>
      </c>
      <c r="AA46" s="235">
        <f>IF(AA45="","",VLOOKUP(AA45,'【記載例】参考様式１（勤務表_シフト記号表）'!$C$6:$L$47,10,FALSE))</f>
        <v>8</v>
      </c>
      <c r="AB46" s="235">
        <f>IF(AB45="","",VLOOKUP(AB45,'【記載例】参考様式１（勤務表_シフト記号表）'!$C$6:$L$47,10,FALSE))</f>
        <v>8</v>
      </c>
      <c r="AC46" s="236">
        <f>IF(AC45="","",VLOOKUP(AC45,'【記載例】参考様式１（勤務表_シフト記号表）'!$C$6:$L$47,10,FALSE))</f>
        <v>7.9999999999999982</v>
      </c>
      <c r="AD46" s="234">
        <f>IF(AD45="","",VLOOKUP(AD45,'【記載例】参考様式１（勤務表_シフト記号表）'!$C$6:$L$47,10,FALSE))</f>
        <v>7.9999999999999982</v>
      </c>
      <c r="AE46" s="235" t="str">
        <f>IF(AE45="","",VLOOKUP(AE45,'【記載例】参考様式１（勤務表_シフト記号表）'!$C$6:$L$47,10,FALSE))</f>
        <v/>
      </c>
      <c r="AF46" s="235">
        <f>IF(AF45="","",VLOOKUP(AF45,'【記載例】参考様式１（勤務表_シフト記号表）'!$C$6:$L$47,10,FALSE))</f>
        <v>8</v>
      </c>
      <c r="AG46" s="235">
        <f>IF(AG45="","",VLOOKUP(AG45,'【記載例】参考様式１（勤務表_シフト記号表）'!$C$6:$L$47,10,FALSE))</f>
        <v>8</v>
      </c>
      <c r="AH46" s="235" t="str">
        <f>IF(AH45="","",VLOOKUP(AH45,'【記載例】参考様式１（勤務表_シフト記号表）'!$C$6:$L$47,10,FALSE))</f>
        <v/>
      </c>
      <c r="AI46" s="235">
        <f>IF(AI45="","",VLOOKUP(AI45,'【記載例】参考様式１（勤務表_シフト記号表）'!$C$6:$L$47,10,FALSE))</f>
        <v>8</v>
      </c>
      <c r="AJ46" s="236">
        <f>IF(AJ45="","",VLOOKUP(AJ45,'【記載例】参考様式１（勤務表_シフト記号表）'!$C$6:$L$47,10,FALSE))</f>
        <v>8</v>
      </c>
      <c r="AK46" s="234">
        <f>IF(AK45="","",VLOOKUP(AK45,'【記載例】参考様式１（勤務表_シフト記号表）'!$C$6:$L$47,10,FALSE))</f>
        <v>7.9999999999999982</v>
      </c>
      <c r="AL46" s="235">
        <f>IF(AL45="","",VLOOKUP(AL45,'【記載例】参考様式１（勤務表_シフト記号表）'!$C$6:$L$47,10,FALSE))</f>
        <v>7.9999999999999982</v>
      </c>
      <c r="AM46" s="235" t="str">
        <f>IF(AM45="","",VLOOKUP(AM45,'【記載例】参考様式１（勤務表_シフト記号表）'!$C$6:$L$47,10,FALSE))</f>
        <v/>
      </c>
      <c r="AN46" s="235">
        <f>IF(AN45="","",VLOOKUP(AN45,'【記載例】参考様式１（勤務表_シフト記号表）'!$C$6:$L$47,10,FALSE))</f>
        <v>8</v>
      </c>
      <c r="AO46" s="235" t="str">
        <f>IF(AO45="","",VLOOKUP(AO45,'【記載例】参考様式１（勤務表_シフト記号表）'!$C$6:$L$47,10,FALSE))</f>
        <v/>
      </c>
      <c r="AP46" s="235" t="str">
        <f>IF(AP45="","",VLOOKUP(AP45,'【記載例】参考様式１（勤務表_シフト記号表）'!$C$6:$L$47,10,FALSE))</f>
        <v/>
      </c>
      <c r="AQ46" s="236">
        <f>IF(AQ45="","",VLOOKUP(AQ45,'【記載例】参考様式１（勤務表_シフト記号表）'!$C$6:$L$47,10,FALSE))</f>
        <v>8</v>
      </c>
      <c r="AR46" s="234">
        <f>IF(AR45="","",VLOOKUP(AR45,'【記載例】参考様式１（勤務表_シフト記号表）'!$C$6:$L$47,10,FALSE))</f>
        <v>8</v>
      </c>
      <c r="AS46" s="235">
        <f>IF(AS45="","",VLOOKUP(AS45,'【記載例】参考様式１（勤務表_シフト記号表）'!$C$6:$L$47,10,FALSE))</f>
        <v>7.9999999999999982</v>
      </c>
      <c r="AT46" s="235">
        <f>IF(AT45="","",VLOOKUP(AT45,'【記載例】参考様式１（勤務表_シフト記号表）'!$C$6:$L$47,10,FALSE))</f>
        <v>7.9999999999999982</v>
      </c>
      <c r="AU46" s="235" t="str">
        <f>IF(AU45="","",VLOOKUP(AU45,'【記載例】参考様式１（勤務表_シフト記号表）'!$C$6:$L$47,10,FALSE))</f>
        <v/>
      </c>
      <c r="AV46" s="235">
        <f>IF(AV45="","",VLOOKUP(AV45,'【記載例】参考様式１（勤務表_シフト記号表）'!$C$6:$L$47,10,FALSE))</f>
        <v>7.9999999999999982</v>
      </c>
      <c r="AW46" s="235">
        <f>IF(AW45="","",VLOOKUP(AW45,'【記載例】参考様式１（勤務表_シフト記号表）'!$C$6:$L$47,10,FALSE))</f>
        <v>8</v>
      </c>
      <c r="AX46" s="236">
        <f>IF(AX45="","",VLOOKUP(AX45,'【記載例】参考様式１（勤務表_シフト記号表）'!$C$6:$L$47,10,FALSE))</f>
        <v>8</v>
      </c>
      <c r="AY46" s="234" t="str">
        <f>IF(AY45="","",VLOOKUP(AY45,'【記載例】参考様式１（勤務表_シフト記号表）'!$C$6:$L$47,10,FALSE))</f>
        <v/>
      </c>
      <c r="AZ46" s="235" t="str">
        <f>IF(AZ45="","",VLOOKUP(AZ45,'【記載例】参考様式１（勤務表_シフト記号表）'!$C$6:$L$47,10,FALSE))</f>
        <v/>
      </c>
      <c r="BA46" s="235" t="str">
        <f>IF(BA45="","",VLOOKUP(BA45,'【記載例】参考様式１（勤務表_シフト記号表）'!$C$6:$L$47,10,FALSE))</f>
        <v/>
      </c>
      <c r="BB46" s="1040">
        <f>IF($BE$3="４週",SUM(W46:AX46),IF($BE$3="暦月",SUM(W46:BA46),""))</f>
        <v>160</v>
      </c>
      <c r="BC46" s="1041"/>
      <c r="BD46" s="1042">
        <f>IF($BE$3="４週",BB46/4,IF($BE$3="暦月",(BB46/($BE$8/7)),""))</f>
        <v>40</v>
      </c>
      <c r="BE46" s="1041"/>
      <c r="BF46" s="1037"/>
      <c r="BG46" s="1038"/>
      <c r="BH46" s="1038"/>
      <c r="BI46" s="1038"/>
      <c r="BJ46" s="1039"/>
    </row>
    <row r="47" spans="2:62" ht="20.25" customHeight="1" x14ac:dyDescent="0.45">
      <c r="B47" s="982">
        <f>B45+1</f>
        <v>16</v>
      </c>
      <c r="C47" s="1043" t="s">
        <v>461</v>
      </c>
      <c r="D47" s="973"/>
      <c r="E47" s="229"/>
      <c r="F47" s="230"/>
      <c r="G47" s="229"/>
      <c r="H47" s="230"/>
      <c r="I47" s="1044" t="s">
        <v>594</v>
      </c>
      <c r="J47" s="1045"/>
      <c r="K47" s="971" t="s">
        <v>595</v>
      </c>
      <c r="L47" s="972"/>
      <c r="M47" s="972"/>
      <c r="N47" s="973"/>
      <c r="O47" s="977" t="s">
        <v>619</v>
      </c>
      <c r="P47" s="978"/>
      <c r="Q47" s="978"/>
      <c r="R47" s="978"/>
      <c r="S47" s="979"/>
      <c r="T47" s="249" t="s">
        <v>447</v>
      </c>
      <c r="V47" s="250"/>
      <c r="W47" s="242"/>
      <c r="X47" s="243" t="s">
        <v>498</v>
      </c>
      <c r="Y47" s="243" t="s">
        <v>503</v>
      </c>
      <c r="Z47" s="243" t="s">
        <v>503</v>
      </c>
      <c r="AA47" s="243"/>
      <c r="AB47" s="243" t="s">
        <v>507</v>
      </c>
      <c r="AC47" s="244" t="s">
        <v>508</v>
      </c>
      <c r="AD47" s="242" t="s">
        <v>503</v>
      </c>
      <c r="AE47" s="243"/>
      <c r="AF47" s="243" t="s">
        <v>503</v>
      </c>
      <c r="AG47" s="243" t="s">
        <v>503</v>
      </c>
      <c r="AH47" s="243"/>
      <c r="AI47" s="243"/>
      <c r="AJ47" s="244" t="s">
        <v>507</v>
      </c>
      <c r="AK47" s="242" t="s">
        <v>508</v>
      </c>
      <c r="AL47" s="243" t="s">
        <v>503</v>
      </c>
      <c r="AM47" s="243" t="s">
        <v>503</v>
      </c>
      <c r="AN47" s="243" t="s">
        <v>503</v>
      </c>
      <c r="AO47" s="243" t="s">
        <v>498</v>
      </c>
      <c r="AP47" s="243" t="s">
        <v>498</v>
      </c>
      <c r="AQ47" s="244"/>
      <c r="AR47" s="242" t="s">
        <v>507</v>
      </c>
      <c r="AS47" s="243" t="s">
        <v>508</v>
      </c>
      <c r="AT47" s="243" t="s">
        <v>498</v>
      </c>
      <c r="AU47" s="243" t="s">
        <v>503</v>
      </c>
      <c r="AV47" s="243"/>
      <c r="AW47" s="243"/>
      <c r="AX47" s="244" t="s">
        <v>498</v>
      </c>
      <c r="AY47" s="242"/>
      <c r="AZ47" s="243"/>
      <c r="BA47" s="245"/>
      <c r="BB47" s="980"/>
      <c r="BC47" s="981"/>
      <c r="BD47" s="1032"/>
      <c r="BE47" s="1033"/>
      <c r="BF47" s="1034"/>
      <c r="BG47" s="1035"/>
      <c r="BH47" s="1035"/>
      <c r="BI47" s="1035"/>
      <c r="BJ47" s="1036"/>
    </row>
    <row r="48" spans="2:62" ht="20.25" customHeight="1" x14ac:dyDescent="0.45">
      <c r="B48" s="983"/>
      <c r="C48" s="986"/>
      <c r="D48" s="976"/>
      <c r="E48" s="229"/>
      <c r="F48" s="230" t="str">
        <f>C47</f>
        <v>介護職員</v>
      </c>
      <c r="G48" s="229"/>
      <c r="H48" s="230" t="str">
        <f>I47</f>
        <v>A</v>
      </c>
      <c r="I48" s="989"/>
      <c r="J48" s="990"/>
      <c r="K48" s="974"/>
      <c r="L48" s="975"/>
      <c r="M48" s="975"/>
      <c r="N48" s="976"/>
      <c r="O48" s="977"/>
      <c r="P48" s="978"/>
      <c r="Q48" s="978"/>
      <c r="R48" s="978"/>
      <c r="S48" s="979"/>
      <c r="T48" s="246" t="s">
        <v>448</v>
      </c>
      <c r="U48" s="247"/>
      <c r="V48" s="248"/>
      <c r="W48" s="234" t="str">
        <f>IF(W47="","",VLOOKUP(W47,'【記載例】参考様式１（勤務表_シフト記号表）'!$C$6:$L$47,10,FALSE))</f>
        <v/>
      </c>
      <c r="X48" s="235">
        <f>IF(X47="","",VLOOKUP(X47,'【記載例】参考様式１（勤務表_シフト記号表）'!$C$6:$L$47,10,FALSE))</f>
        <v>7.9999999999999982</v>
      </c>
      <c r="Y48" s="235">
        <f>IF(Y47="","",VLOOKUP(Y47,'【記載例】参考様式１（勤務表_シフト記号表）'!$C$6:$L$47,10,FALSE))</f>
        <v>8</v>
      </c>
      <c r="Z48" s="235">
        <f>IF(Z47="","",VLOOKUP(Z47,'【記載例】参考様式１（勤務表_シフト記号表）'!$C$6:$L$47,10,FALSE))</f>
        <v>8</v>
      </c>
      <c r="AA48" s="235" t="str">
        <f>IF(AA47="","",VLOOKUP(AA47,'【記載例】参考様式１（勤務表_シフト記号表）'!$C$6:$L$47,10,FALSE))</f>
        <v/>
      </c>
      <c r="AB48" s="235">
        <f>IF(AB47="","",VLOOKUP(AB47,'【記載例】参考様式１（勤務表_シフト記号表）'!$C$6:$L$47,10,FALSE))</f>
        <v>8</v>
      </c>
      <c r="AC48" s="236">
        <f>IF(AC47="","",VLOOKUP(AC47,'【記載例】参考様式１（勤務表_シフト記号表）'!$C$6:$L$47,10,FALSE))</f>
        <v>8</v>
      </c>
      <c r="AD48" s="234">
        <f>IF(AD47="","",VLOOKUP(AD47,'【記載例】参考様式１（勤務表_シフト記号表）'!$C$6:$L$47,10,FALSE))</f>
        <v>8</v>
      </c>
      <c r="AE48" s="235" t="str">
        <f>IF(AE47="","",VLOOKUP(AE47,'【記載例】参考様式１（勤務表_シフト記号表）'!$C$6:$L$47,10,FALSE))</f>
        <v/>
      </c>
      <c r="AF48" s="235">
        <f>IF(AF47="","",VLOOKUP(AF47,'【記載例】参考様式１（勤務表_シフト記号表）'!$C$6:$L$47,10,FALSE))</f>
        <v>8</v>
      </c>
      <c r="AG48" s="235">
        <f>IF(AG47="","",VLOOKUP(AG47,'【記載例】参考様式１（勤務表_シフト記号表）'!$C$6:$L$47,10,FALSE))</f>
        <v>8</v>
      </c>
      <c r="AH48" s="235" t="str">
        <f>IF(AH47="","",VLOOKUP(AH47,'【記載例】参考様式１（勤務表_シフト記号表）'!$C$6:$L$47,10,FALSE))</f>
        <v/>
      </c>
      <c r="AI48" s="235" t="str">
        <f>IF(AI47="","",VLOOKUP(AI47,'【記載例】参考様式１（勤務表_シフト記号表）'!$C$6:$L$47,10,FALSE))</f>
        <v/>
      </c>
      <c r="AJ48" s="236">
        <f>IF(AJ47="","",VLOOKUP(AJ47,'【記載例】参考様式１（勤務表_シフト記号表）'!$C$6:$L$47,10,FALSE))</f>
        <v>8</v>
      </c>
      <c r="AK48" s="234">
        <f>IF(AK47="","",VLOOKUP(AK47,'【記載例】参考様式１（勤務表_シフト記号表）'!$C$6:$L$47,10,FALSE))</f>
        <v>8</v>
      </c>
      <c r="AL48" s="235">
        <f>IF(AL47="","",VLOOKUP(AL47,'【記載例】参考様式１（勤務表_シフト記号表）'!$C$6:$L$47,10,FALSE))</f>
        <v>8</v>
      </c>
      <c r="AM48" s="235">
        <f>IF(AM47="","",VLOOKUP(AM47,'【記載例】参考様式１（勤務表_シフト記号表）'!$C$6:$L$47,10,FALSE))</f>
        <v>8</v>
      </c>
      <c r="AN48" s="235">
        <f>IF(AN47="","",VLOOKUP(AN47,'【記載例】参考様式１（勤務表_シフト記号表）'!$C$6:$L$47,10,FALSE))</f>
        <v>8</v>
      </c>
      <c r="AO48" s="235">
        <f>IF(AO47="","",VLOOKUP(AO47,'【記載例】参考様式１（勤務表_シフト記号表）'!$C$6:$L$47,10,FALSE))</f>
        <v>7.9999999999999982</v>
      </c>
      <c r="AP48" s="235">
        <f>IF(AP47="","",VLOOKUP(AP47,'【記載例】参考様式１（勤務表_シフト記号表）'!$C$6:$L$47,10,FALSE))</f>
        <v>7.9999999999999982</v>
      </c>
      <c r="AQ48" s="236" t="str">
        <f>IF(AQ47="","",VLOOKUP(AQ47,'【記載例】参考様式１（勤務表_シフト記号表）'!$C$6:$L$47,10,FALSE))</f>
        <v/>
      </c>
      <c r="AR48" s="234">
        <f>IF(AR47="","",VLOOKUP(AR47,'【記載例】参考様式１（勤務表_シフト記号表）'!$C$6:$L$47,10,FALSE))</f>
        <v>8</v>
      </c>
      <c r="AS48" s="235">
        <f>IF(AS47="","",VLOOKUP(AS47,'【記載例】参考様式１（勤務表_シフト記号表）'!$C$6:$L$47,10,FALSE))</f>
        <v>8</v>
      </c>
      <c r="AT48" s="235">
        <f>IF(AT47="","",VLOOKUP(AT47,'【記載例】参考様式１（勤務表_シフト記号表）'!$C$6:$L$47,10,FALSE))</f>
        <v>7.9999999999999982</v>
      </c>
      <c r="AU48" s="235">
        <f>IF(AU47="","",VLOOKUP(AU47,'【記載例】参考様式１（勤務表_シフト記号表）'!$C$6:$L$47,10,FALSE))</f>
        <v>8</v>
      </c>
      <c r="AV48" s="235" t="str">
        <f>IF(AV47="","",VLOOKUP(AV47,'【記載例】参考様式１（勤務表_シフト記号表）'!$C$6:$L$47,10,FALSE))</f>
        <v/>
      </c>
      <c r="AW48" s="235" t="str">
        <f>IF(AW47="","",VLOOKUP(AW47,'【記載例】参考様式１（勤務表_シフト記号表）'!$C$6:$L$47,10,FALSE))</f>
        <v/>
      </c>
      <c r="AX48" s="236">
        <f>IF(AX47="","",VLOOKUP(AX47,'【記載例】参考様式１（勤務表_シフト記号表）'!$C$6:$L$47,10,FALSE))</f>
        <v>7.9999999999999982</v>
      </c>
      <c r="AY48" s="234" t="str">
        <f>IF(AY47="","",VLOOKUP(AY47,'【記載例】参考様式１（勤務表_シフト記号表）'!$C$6:$L$47,10,FALSE))</f>
        <v/>
      </c>
      <c r="AZ48" s="235" t="str">
        <f>IF(AZ47="","",VLOOKUP(AZ47,'【記載例】参考様式１（勤務表_シフト記号表）'!$C$6:$L$47,10,FALSE))</f>
        <v/>
      </c>
      <c r="BA48" s="235" t="str">
        <f>IF(BA47="","",VLOOKUP(BA47,'【記載例】参考様式１（勤務表_シフト記号表）'!$C$6:$L$47,10,FALSE))</f>
        <v/>
      </c>
      <c r="BB48" s="1040">
        <f>IF($BE$3="４週",SUM(W48:AX48),IF($BE$3="暦月",SUM(W48:BA48),""))</f>
        <v>160</v>
      </c>
      <c r="BC48" s="1041"/>
      <c r="BD48" s="1042">
        <f>IF($BE$3="４週",BB48/4,IF($BE$3="暦月",(BB48/($BE$8/7)),""))</f>
        <v>40</v>
      </c>
      <c r="BE48" s="1041"/>
      <c r="BF48" s="1037"/>
      <c r="BG48" s="1038"/>
      <c r="BH48" s="1038"/>
      <c r="BI48" s="1038"/>
      <c r="BJ48" s="1039"/>
    </row>
    <row r="49" spans="2:62" ht="20.25" customHeight="1" x14ac:dyDescent="0.45">
      <c r="B49" s="982">
        <f>B47+1</f>
        <v>17</v>
      </c>
      <c r="C49" s="1043" t="s">
        <v>461</v>
      </c>
      <c r="D49" s="973"/>
      <c r="E49" s="229"/>
      <c r="F49" s="230"/>
      <c r="G49" s="229"/>
      <c r="H49" s="230"/>
      <c r="I49" s="1044" t="s">
        <v>594</v>
      </c>
      <c r="J49" s="1045"/>
      <c r="K49" s="971" t="s">
        <v>595</v>
      </c>
      <c r="L49" s="972"/>
      <c r="M49" s="972"/>
      <c r="N49" s="973"/>
      <c r="O49" s="977" t="s">
        <v>620</v>
      </c>
      <c r="P49" s="978"/>
      <c r="Q49" s="978"/>
      <c r="R49" s="978"/>
      <c r="S49" s="979"/>
      <c r="T49" s="249" t="s">
        <v>447</v>
      </c>
      <c r="V49" s="250"/>
      <c r="W49" s="242" t="s">
        <v>498</v>
      </c>
      <c r="X49" s="243"/>
      <c r="Y49" s="243" t="s">
        <v>498</v>
      </c>
      <c r="Z49" s="243"/>
      <c r="AA49" s="243" t="s">
        <v>503</v>
      </c>
      <c r="AB49" s="243"/>
      <c r="AC49" s="244" t="s">
        <v>507</v>
      </c>
      <c r="AD49" s="242" t="s">
        <v>508</v>
      </c>
      <c r="AE49" s="243" t="s">
        <v>503</v>
      </c>
      <c r="AF49" s="243" t="s">
        <v>503</v>
      </c>
      <c r="AG49" s="243" t="s">
        <v>498</v>
      </c>
      <c r="AH49" s="243" t="s">
        <v>498</v>
      </c>
      <c r="AI49" s="243"/>
      <c r="AJ49" s="244" t="s">
        <v>503</v>
      </c>
      <c r="AK49" s="242" t="s">
        <v>507</v>
      </c>
      <c r="AL49" s="243" t="s">
        <v>508</v>
      </c>
      <c r="AM49" s="243" t="s">
        <v>498</v>
      </c>
      <c r="AN49" s="243"/>
      <c r="AO49" s="243" t="s">
        <v>503</v>
      </c>
      <c r="AP49" s="243" t="s">
        <v>503</v>
      </c>
      <c r="AQ49" s="244"/>
      <c r="AR49" s="242"/>
      <c r="AS49" s="243" t="s">
        <v>507</v>
      </c>
      <c r="AT49" s="243" t="s">
        <v>508</v>
      </c>
      <c r="AU49" s="243" t="s">
        <v>498</v>
      </c>
      <c r="AV49" s="243" t="s">
        <v>503</v>
      </c>
      <c r="AW49" s="243" t="s">
        <v>503</v>
      </c>
      <c r="AX49" s="244"/>
      <c r="AY49" s="242"/>
      <c r="AZ49" s="243"/>
      <c r="BA49" s="245"/>
      <c r="BB49" s="980"/>
      <c r="BC49" s="981"/>
      <c r="BD49" s="1032"/>
      <c r="BE49" s="1033"/>
      <c r="BF49" s="1034"/>
      <c r="BG49" s="1035"/>
      <c r="BH49" s="1035"/>
      <c r="BI49" s="1035"/>
      <c r="BJ49" s="1036"/>
    </row>
    <row r="50" spans="2:62" ht="20.25" customHeight="1" x14ac:dyDescent="0.45">
      <c r="B50" s="983"/>
      <c r="C50" s="986"/>
      <c r="D50" s="976"/>
      <c r="E50" s="229"/>
      <c r="F50" s="230" t="str">
        <f>C49</f>
        <v>介護職員</v>
      </c>
      <c r="G50" s="229"/>
      <c r="H50" s="230" t="str">
        <f>I49</f>
        <v>A</v>
      </c>
      <c r="I50" s="989"/>
      <c r="J50" s="990"/>
      <c r="K50" s="974"/>
      <c r="L50" s="975"/>
      <c r="M50" s="975"/>
      <c r="N50" s="976"/>
      <c r="O50" s="977"/>
      <c r="P50" s="978"/>
      <c r="Q50" s="978"/>
      <c r="R50" s="978"/>
      <c r="S50" s="979"/>
      <c r="T50" s="246" t="s">
        <v>448</v>
      </c>
      <c r="U50" s="247"/>
      <c r="V50" s="248"/>
      <c r="W50" s="234">
        <f>IF(W49="","",VLOOKUP(W49,'【記載例】参考様式１（勤務表_シフト記号表）'!$C$6:$L$47,10,FALSE))</f>
        <v>7.9999999999999982</v>
      </c>
      <c r="X50" s="235" t="str">
        <f>IF(X49="","",VLOOKUP(X49,'【記載例】参考様式１（勤務表_シフト記号表）'!$C$6:$L$47,10,FALSE))</f>
        <v/>
      </c>
      <c r="Y50" s="235">
        <f>IF(Y49="","",VLOOKUP(Y49,'【記載例】参考様式１（勤務表_シフト記号表）'!$C$6:$L$47,10,FALSE))</f>
        <v>7.9999999999999982</v>
      </c>
      <c r="Z50" s="235" t="str">
        <f>IF(Z49="","",VLOOKUP(Z49,'【記載例】参考様式１（勤務表_シフト記号表）'!$C$6:$L$47,10,FALSE))</f>
        <v/>
      </c>
      <c r="AA50" s="235">
        <f>IF(AA49="","",VLOOKUP(AA49,'【記載例】参考様式１（勤務表_シフト記号表）'!$C$6:$L$47,10,FALSE))</f>
        <v>8</v>
      </c>
      <c r="AB50" s="235" t="str">
        <f>IF(AB49="","",VLOOKUP(AB49,'【記載例】参考様式１（勤務表_シフト記号表）'!$C$6:$L$47,10,FALSE))</f>
        <v/>
      </c>
      <c r="AC50" s="236">
        <f>IF(AC49="","",VLOOKUP(AC49,'【記載例】参考様式１（勤務表_シフト記号表）'!$C$6:$L$47,10,FALSE))</f>
        <v>8</v>
      </c>
      <c r="AD50" s="234">
        <f>IF(AD49="","",VLOOKUP(AD49,'【記載例】参考様式１（勤務表_シフト記号表）'!$C$6:$L$47,10,FALSE))</f>
        <v>8</v>
      </c>
      <c r="AE50" s="235">
        <f>IF(AE49="","",VLOOKUP(AE49,'【記載例】参考様式１（勤務表_シフト記号表）'!$C$6:$L$47,10,FALSE))</f>
        <v>8</v>
      </c>
      <c r="AF50" s="235">
        <f>IF(AF49="","",VLOOKUP(AF49,'【記載例】参考様式１（勤務表_シフト記号表）'!$C$6:$L$47,10,FALSE))</f>
        <v>8</v>
      </c>
      <c r="AG50" s="235">
        <f>IF(AG49="","",VLOOKUP(AG49,'【記載例】参考様式１（勤務表_シフト記号表）'!$C$6:$L$47,10,FALSE))</f>
        <v>7.9999999999999982</v>
      </c>
      <c r="AH50" s="235">
        <f>IF(AH49="","",VLOOKUP(AH49,'【記載例】参考様式１（勤務表_シフト記号表）'!$C$6:$L$47,10,FALSE))</f>
        <v>7.9999999999999982</v>
      </c>
      <c r="AI50" s="235" t="str">
        <f>IF(AI49="","",VLOOKUP(AI49,'【記載例】参考様式１（勤務表_シフト記号表）'!$C$6:$L$47,10,FALSE))</f>
        <v/>
      </c>
      <c r="AJ50" s="236">
        <f>IF(AJ49="","",VLOOKUP(AJ49,'【記載例】参考様式１（勤務表_シフト記号表）'!$C$6:$L$47,10,FALSE))</f>
        <v>8</v>
      </c>
      <c r="AK50" s="234">
        <f>IF(AK49="","",VLOOKUP(AK49,'【記載例】参考様式１（勤務表_シフト記号表）'!$C$6:$L$47,10,FALSE))</f>
        <v>8</v>
      </c>
      <c r="AL50" s="235">
        <f>IF(AL49="","",VLOOKUP(AL49,'【記載例】参考様式１（勤務表_シフト記号表）'!$C$6:$L$47,10,FALSE))</f>
        <v>8</v>
      </c>
      <c r="AM50" s="235">
        <f>IF(AM49="","",VLOOKUP(AM49,'【記載例】参考様式１（勤務表_シフト記号表）'!$C$6:$L$47,10,FALSE))</f>
        <v>7.9999999999999982</v>
      </c>
      <c r="AN50" s="235" t="str">
        <f>IF(AN49="","",VLOOKUP(AN49,'【記載例】参考様式１（勤務表_シフト記号表）'!$C$6:$L$47,10,FALSE))</f>
        <v/>
      </c>
      <c r="AO50" s="235">
        <f>IF(AO49="","",VLOOKUP(AO49,'【記載例】参考様式１（勤務表_シフト記号表）'!$C$6:$L$47,10,FALSE))</f>
        <v>8</v>
      </c>
      <c r="AP50" s="235">
        <f>IF(AP49="","",VLOOKUP(AP49,'【記載例】参考様式１（勤務表_シフト記号表）'!$C$6:$L$47,10,FALSE))</f>
        <v>8</v>
      </c>
      <c r="AQ50" s="236" t="str">
        <f>IF(AQ49="","",VLOOKUP(AQ49,'【記載例】参考様式１（勤務表_シフト記号表）'!$C$6:$L$47,10,FALSE))</f>
        <v/>
      </c>
      <c r="AR50" s="234" t="str">
        <f>IF(AR49="","",VLOOKUP(AR49,'【記載例】参考様式１（勤務表_シフト記号表）'!$C$6:$L$47,10,FALSE))</f>
        <v/>
      </c>
      <c r="AS50" s="235">
        <f>IF(AS49="","",VLOOKUP(AS49,'【記載例】参考様式１（勤務表_シフト記号表）'!$C$6:$L$47,10,FALSE))</f>
        <v>8</v>
      </c>
      <c r="AT50" s="235">
        <f>IF(AT49="","",VLOOKUP(AT49,'【記載例】参考様式１（勤務表_シフト記号表）'!$C$6:$L$47,10,FALSE))</f>
        <v>8</v>
      </c>
      <c r="AU50" s="235">
        <f>IF(AU49="","",VLOOKUP(AU49,'【記載例】参考様式１（勤務表_シフト記号表）'!$C$6:$L$47,10,FALSE))</f>
        <v>7.9999999999999982</v>
      </c>
      <c r="AV50" s="235">
        <f>IF(AV49="","",VLOOKUP(AV49,'【記載例】参考様式１（勤務表_シフト記号表）'!$C$6:$L$47,10,FALSE))</f>
        <v>8</v>
      </c>
      <c r="AW50" s="235">
        <f>IF(AW49="","",VLOOKUP(AW49,'【記載例】参考様式１（勤務表_シフト記号表）'!$C$6:$L$47,10,FALSE))</f>
        <v>8</v>
      </c>
      <c r="AX50" s="236" t="str">
        <f>IF(AX49="","",VLOOKUP(AX49,'【記載例】参考様式１（勤務表_シフト記号表）'!$C$6:$L$47,10,FALSE))</f>
        <v/>
      </c>
      <c r="AY50" s="234" t="str">
        <f>IF(AY49="","",VLOOKUP(AY49,'【記載例】参考様式１（勤務表_シフト記号表）'!$C$6:$L$47,10,FALSE))</f>
        <v/>
      </c>
      <c r="AZ50" s="235" t="str">
        <f>IF(AZ49="","",VLOOKUP(AZ49,'【記載例】参考様式１（勤務表_シフト記号表）'!$C$6:$L$47,10,FALSE))</f>
        <v/>
      </c>
      <c r="BA50" s="235" t="str">
        <f>IF(BA49="","",VLOOKUP(BA49,'【記載例】参考様式１（勤務表_シフト記号表）'!$C$6:$L$47,10,FALSE))</f>
        <v/>
      </c>
      <c r="BB50" s="1040">
        <f>IF($BE$3="４週",SUM(W50:AX50),IF($BE$3="暦月",SUM(W50:BA50),""))</f>
        <v>160</v>
      </c>
      <c r="BC50" s="1041"/>
      <c r="BD50" s="1042">
        <f>IF($BE$3="４週",BB50/4,IF($BE$3="暦月",(BB50/($BE$8/7)),""))</f>
        <v>40</v>
      </c>
      <c r="BE50" s="1041"/>
      <c r="BF50" s="1037"/>
      <c r="BG50" s="1038"/>
      <c r="BH50" s="1038"/>
      <c r="BI50" s="1038"/>
      <c r="BJ50" s="1039"/>
    </row>
    <row r="51" spans="2:62" ht="20.25" customHeight="1" x14ac:dyDescent="0.45">
      <c r="B51" s="982">
        <f>B49+1</f>
        <v>18</v>
      </c>
      <c r="C51" s="1043" t="s">
        <v>461</v>
      </c>
      <c r="D51" s="973"/>
      <c r="E51" s="229"/>
      <c r="F51" s="230"/>
      <c r="G51" s="229"/>
      <c r="H51" s="230"/>
      <c r="I51" s="1044" t="s">
        <v>594</v>
      </c>
      <c r="J51" s="1045"/>
      <c r="K51" s="971" t="s">
        <v>595</v>
      </c>
      <c r="L51" s="972"/>
      <c r="M51" s="972"/>
      <c r="N51" s="973"/>
      <c r="O51" s="977" t="s">
        <v>621</v>
      </c>
      <c r="P51" s="978"/>
      <c r="Q51" s="978"/>
      <c r="R51" s="978"/>
      <c r="S51" s="979"/>
      <c r="T51" s="249" t="s">
        <v>447</v>
      </c>
      <c r="V51" s="250"/>
      <c r="W51" s="242" t="s">
        <v>622</v>
      </c>
      <c r="X51" s="243"/>
      <c r="Y51" s="243" t="s">
        <v>503</v>
      </c>
      <c r="Z51" s="243" t="s">
        <v>498</v>
      </c>
      <c r="AA51" s="243" t="s">
        <v>498</v>
      </c>
      <c r="AB51" s="243" t="s">
        <v>498</v>
      </c>
      <c r="AC51" s="244"/>
      <c r="AD51" s="242" t="s">
        <v>507</v>
      </c>
      <c r="AE51" s="243" t="s">
        <v>508</v>
      </c>
      <c r="AF51" s="243" t="s">
        <v>498</v>
      </c>
      <c r="AG51" s="243"/>
      <c r="AH51" s="243" t="s">
        <v>503</v>
      </c>
      <c r="AI51" s="243" t="s">
        <v>503</v>
      </c>
      <c r="AJ51" s="244"/>
      <c r="AK51" s="242"/>
      <c r="AL51" s="243" t="s">
        <v>507</v>
      </c>
      <c r="AM51" s="243" t="s">
        <v>508</v>
      </c>
      <c r="AN51" s="243" t="s">
        <v>498</v>
      </c>
      <c r="AO51" s="243"/>
      <c r="AP51" s="243" t="s">
        <v>503</v>
      </c>
      <c r="AQ51" s="244" t="s">
        <v>503</v>
      </c>
      <c r="AR51" s="242" t="s">
        <v>503</v>
      </c>
      <c r="AS51" s="243"/>
      <c r="AT51" s="243" t="s">
        <v>507</v>
      </c>
      <c r="AU51" s="243" t="s">
        <v>508</v>
      </c>
      <c r="AV51" s="243" t="s">
        <v>498</v>
      </c>
      <c r="AW51" s="243"/>
      <c r="AX51" s="244" t="s">
        <v>503</v>
      </c>
      <c r="AY51" s="242"/>
      <c r="AZ51" s="243"/>
      <c r="BA51" s="245"/>
      <c r="BB51" s="980"/>
      <c r="BC51" s="981"/>
      <c r="BD51" s="1032"/>
      <c r="BE51" s="1033"/>
      <c r="BF51" s="1034"/>
      <c r="BG51" s="1035"/>
      <c r="BH51" s="1035"/>
      <c r="BI51" s="1035"/>
      <c r="BJ51" s="1036"/>
    </row>
    <row r="52" spans="2:62" ht="20.25" customHeight="1" x14ac:dyDescent="0.45">
      <c r="B52" s="983"/>
      <c r="C52" s="986"/>
      <c r="D52" s="976"/>
      <c r="E52" s="229"/>
      <c r="F52" s="230" t="str">
        <f>C51</f>
        <v>介護職員</v>
      </c>
      <c r="G52" s="229"/>
      <c r="H52" s="230" t="str">
        <f>I51</f>
        <v>A</v>
      </c>
      <c r="I52" s="989"/>
      <c r="J52" s="990"/>
      <c r="K52" s="974"/>
      <c r="L52" s="975"/>
      <c r="M52" s="975"/>
      <c r="N52" s="976"/>
      <c r="O52" s="977"/>
      <c r="P52" s="978"/>
      <c r="Q52" s="978"/>
      <c r="R52" s="978"/>
      <c r="S52" s="979"/>
      <c r="T52" s="246" t="s">
        <v>448</v>
      </c>
      <c r="U52" s="247"/>
      <c r="V52" s="248"/>
      <c r="W52" s="234">
        <f>IF(W51="","",VLOOKUP(W51,'【記載例】参考様式１（勤務表_シフト記号表）'!$C$6:$L$47,10,FALSE))</f>
        <v>8</v>
      </c>
      <c r="X52" s="235" t="str">
        <f>IF(X51="","",VLOOKUP(X51,'【記載例】参考様式１（勤務表_シフト記号表）'!$C$6:$L$47,10,FALSE))</f>
        <v/>
      </c>
      <c r="Y52" s="235">
        <f>IF(Y51="","",VLOOKUP(Y51,'【記載例】参考様式１（勤務表_シフト記号表）'!$C$6:$L$47,10,FALSE))</f>
        <v>8</v>
      </c>
      <c r="Z52" s="235">
        <f>IF(Z51="","",VLOOKUP(Z51,'【記載例】参考様式１（勤務表_シフト記号表）'!$C$6:$L$47,10,FALSE))</f>
        <v>7.9999999999999982</v>
      </c>
      <c r="AA52" s="235">
        <f>IF(AA51="","",VLOOKUP(AA51,'【記載例】参考様式１（勤務表_シフト記号表）'!$C$6:$L$47,10,FALSE))</f>
        <v>7.9999999999999982</v>
      </c>
      <c r="AB52" s="235">
        <f>IF(AB51="","",VLOOKUP(AB51,'【記載例】参考様式１（勤務表_シフト記号表）'!$C$6:$L$47,10,FALSE))</f>
        <v>7.9999999999999982</v>
      </c>
      <c r="AC52" s="236" t="str">
        <f>IF(AC51="","",VLOOKUP(AC51,'【記載例】参考様式１（勤務表_シフト記号表）'!$C$6:$L$47,10,FALSE))</f>
        <v/>
      </c>
      <c r="AD52" s="234">
        <f>IF(AD51="","",VLOOKUP(AD51,'【記載例】参考様式１（勤務表_シフト記号表）'!$C$6:$L$47,10,FALSE))</f>
        <v>8</v>
      </c>
      <c r="AE52" s="235">
        <f>IF(AE51="","",VLOOKUP(AE51,'【記載例】参考様式１（勤務表_シフト記号表）'!$C$6:$L$47,10,FALSE))</f>
        <v>8</v>
      </c>
      <c r="AF52" s="235">
        <f>IF(AF51="","",VLOOKUP(AF51,'【記載例】参考様式１（勤務表_シフト記号表）'!$C$6:$L$47,10,FALSE))</f>
        <v>7.9999999999999982</v>
      </c>
      <c r="AG52" s="235" t="str">
        <f>IF(AG51="","",VLOOKUP(AG51,'【記載例】参考様式１（勤務表_シフト記号表）'!$C$6:$L$47,10,FALSE))</f>
        <v/>
      </c>
      <c r="AH52" s="235">
        <f>IF(AH51="","",VLOOKUP(AH51,'【記載例】参考様式１（勤務表_シフト記号表）'!$C$6:$L$47,10,FALSE))</f>
        <v>8</v>
      </c>
      <c r="AI52" s="235">
        <f>IF(AI51="","",VLOOKUP(AI51,'【記載例】参考様式１（勤務表_シフト記号表）'!$C$6:$L$47,10,FALSE))</f>
        <v>8</v>
      </c>
      <c r="AJ52" s="236" t="str">
        <f>IF(AJ51="","",VLOOKUP(AJ51,'【記載例】参考様式１（勤務表_シフト記号表）'!$C$6:$L$47,10,FALSE))</f>
        <v/>
      </c>
      <c r="AK52" s="234" t="str">
        <f>IF(AK51="","",VLOOKUP(AK51,'【記載例】参考様式１（勤務表_シフト記号表）'!$C$6:$L$47,10,FALSE))</f>
        <v/>
      </c>
      <c r="AL52" s="235">
        <f>IF(AL51="","",VLOOKUP(AL51,'【記載例】参考様式１（勤務表_シフト記号表）'!$C$6:$L$47,10,FALSE))</f>
        <v>8</v>
      </c>
      <c r="AM52" s="235">
        <f>IF(AM51="","",VLOOKUP(AM51,'【記載例】参考様式１（勤務表_シフト記号表）'!$C$6:$L$47,10,FALSE))</f>
        <v>8</v>
      </c>
      <c r="AN52" s="235">
        <f>IF(AN51="","",VLOOKUP(AN51,'【記載例】参考様式１（勤務表_シフト記号表）'!$C$6:$L$47,10,FALSE))</f>
        <v>7.9999999999999982</v>
      </c>
      <c r="AO52" s="235" t="str">
        <f>IF(AO51="","",VLOOKUP(AO51,'【記載例】参考様式１（勤務表_シフト記号表）'!$C$6:$L$47,10,FALSE))</f>
        <v/>
      </c>
      <c r="AP52" s="235">
        <f>IF(AP51="","",VLOOKUP(AP51,'【記載例】参考様式１（勤務表_シフト記号表）'!$C$6:$L$47,10,FALSE))</f>
        <v>8</v>
      </c>
      <c r="AQ52" s="236">
        <f>IF(AQ51="","",VLOOKUP(AQ51,'【記載例】参考様式１（勤務表_シフト記号表）'!$C$6:$L$47,10,FALSE))</f>
        <v>8</v>
      </c>
      <c r="AR52" s="234">
        <f>IF(AR51="","",VLOOKUP(AR51,'【記載例】参考様式１（勤務表_シフト記号表）'!$C$6:$L$47,10,FALSE))</f>
        <v>8</v>
      </c>
      <c r="AS52" s="235" t="str">
        <f>IF(AS51="","",VLOOKUP(AS51,'【記載例】参考様式１（勤務表_シフト記号表）'!$C$6:$L$47,10,FALSE))</f>
        <v/>
      </c>
      <c r="AT52" s="235">
        <f>IF(AT51="","",VLOOKUP(AT51,'【記載例】参考様式１（勤務表_シフト記号表）'!$C$6:$L$47,10,FALSE))</f>
        <v>8</v>
      </c>
      <c r="AU52" s="235">
        <f>IF(AU51="","",VLOOKUP(AU51,'【記載例】参考様式１（勤務表_シフト記号表）'!$C$6:$L$47,10,FALSE))</f>
        <v>8</v>
      </c>
      <c r="AV52" s="235">
        <f>IF(AV51="","",VLOOKUP(AV51,'【記載例】参考様式１（勤務表_シフト記号表）'!$C$6:$L$47,10,FALSE))</f>
        <v>7.9999999999999982</v>
      </c>
      <c r="AW52" s="235" t="str">
        <f>IF(AW51="","",VLOOKUP(AW51,'【記載例】参考様式１（勤務表_シフト記号表）'!$C$6:$L$47,10,FALSE))</f>
        <v/>
      </c>
      <c r="AX52" s="236">
        <f>IF(AX51="","",VLOOKUP(AX51,'【記載例】参考様式１（勤務表_シフト記号表）'!$C$6:$L$47,10,FALSE))</f>
        <v>8</v>
      </c>
      <c r="AY52" s="234" t="str">
        <f>IF(AY51="","",VLOOKUP(AY51,'【記載例】参考様式１（勤務表_シフト記号表）'!$C$6:$L$47,10,FALSE))</f>
        <v/>
      </c>
      <c r="AZ52" s="235" t="str">
        <f>IF(AZ51="","",VLOOKUP(AZ51,'【記載例】参考様式１（勤務表_シフト記号表）'!$C$6:$L$47,10,FALSE))</f>
        <v/>
      </c>
      <c r="BA52" s="235" t="str">
        <f>IF(BA51="","",VLOOKUP(BA51,'【記載例】参考様式１（勤務表_シフト記号表）'!$C$6:$L$47,10,FALSE))</f>
        <v/>
      </c>
      <c r="BB52" s="1040">
        <f>IF($BE$3="４週",SUM(W52:AX52),IF($BE$3="暦月",SUM(W52:BA52),""))</f>
        <v>160</v>
      </c>
      <c r="BC52" s="1041"/>
      <c r="BD52" s="1042">
        <f>IF($BE$3="４週",BB52/4,IF($BE$3="暦月",(BB52/($BE$8/7)),""))</f>
        <v>40</v>
      </c>
      <c r="BE52" s="1041"/>
      <c r="BF52" s="1037"/>
      <c r="BG52" s="1038"/>
      <c r="BH52" s="1038"/>
      <c r="BI52" s="1038"/>
      <c r="BJ52" s="1039"/>
    </row>
    <row r="53" spans="2:62" ht="20.25" customHeight="1" x14ac:dyDescent="0.45">
      <c r="B53" s="982">
        <f>B51+1</f>
        <v>19</v>
      </c>
      <c r="C53" s="1043" t="s">
        <v>461</v>
      </c>
      <c r="D53" s="973"/>
      <c r="E53" s="237"/>
      <c r="F53" s="238"/>
      <c r="G53" s="237"/>
      <c r="H53" s="238"/>
      <c r="I53" s="1044" t="s">
        <v>616</v>
      </c>
      <c r="J53" s="1045"/>
      <c r="K53" s="971" t="s">
        <v>595</v>
      </c>
      <c r="L53" s="972"/>
      <c r="M53" s="972"/>
      <c r="N53" s="973"/>
      <c r="O53" s="977" t="s">
        <v>623</v>
      </c>
      <c r="P53" s="978"/>
      <c r="Q53" s="978"/>
      <c r="R53" s="978"/>
      <c r="S53" s="979"/>
      <c r="T53" s="239" t="s">
        <v>447</v>
      </c>
      <c r="U53" s="240"/>
      <c r="V53" s="241"/>
      <c r="W53" s="242" t="s">
        <v>503</v>
      </c>
      <c r="X53" s="243"/>
      <c r="Y53" s="243"/>
      <c r="Z53" s="243" t="s">
        <v>503</v>
      </c>
      <c r="AA53" s="243"/>
      <c r="AB53" s="243" t="s">
        <v>503</v>
      </c>
      <c r="AC53" s="244" t="s">
        <v>503</v>
      </c>
      <c r="AD53" s="242"/>
      <c r="AE53" s="243" t="s">
        <v>503</v>
      </c>
      <c r="AF53" s="243"/>
      <c r="AG53" s="243"/>
      <c r="AH53" s="243" t="s">
        <v>503</v>
      </c>
      <c r="AI53" s="243" t="s">
        <v>498</v>
      </c>
      <c r="AJ53" s="244" t="s">
        <v>498</v>
      </c>
      <c r="AK53" s="242" t="s">
        <v>503</v>
      </c>
      <c r="AL53" s="243"/>
      <c r="AM53" s="243" t="s">
        <v>503</v>
      </c>
      <c r="AN53" s="243"/>
      <c r="AO53" s="243" t="s">
        <v>503</v>
      </c>
      <c r="AP53" s="243"/>
      <c r="AQ53" s="244" t="s">
        <v>498</v>
      </c>
      <c r="AR53" s="242" t="s">
        <v>498</v>
      </c>
      <c r="AS53" s="243" t="s">
        <v>503</v>
      </c>
      <c r="AT53" s="243"/>
      <c r="AU53" s="243" t="s">
        <v>503</v>
      </c>
      <c r="AV53" s="243"/>
      <c r="AW53" s="243" t="s">
        <v>498</v>
      </c>
      <c r="AX53" s="244"/>
      <c r="AY53" s="242"/>
      <c r="AZ53" s="243"/>
      <c r="BA53" s="245"/>
      <c r="BB53" s="980"/>
      <c r="BC53" s="981"/>
      <c r="BD53" s="1032"/>
      <c r="BE53" s="1033"/>
      <c r="BF53" s="1034"/>
      <c r="BG53" s="1035"/>
      <c r="BH53" s="1035"/>
      <c r="BI53" s="1035"/>
      <c r="BJ53" s="1036"/>
    </row>
    <row r="54" spans="2:62" ht="20.25" customHeight="1" x14ac:dyDescent="0.45">
      <c r="B54" s="983"/>
      <c r="C54" s="986"/>
      <c r="D54" s="976"/>
      <c r="E54" s="229"/>
      <c r="F54" s="230" t="str">
        <f>C53</f>
        <v>介護職員</v>
      </c>
      <c r="G54" s="229"/>
      <c r="H54" s="230" t="str">
        <f>I53</f>
        <v>C</v>
      </c>
      <c r="I54" s="989"/>
      <c r="J54" s="990"/>
      <c r="K54" s="974"/>
      <c r="L54" s="975"/>
      <c r="M54" s="975"/>
      <c r="N54" s="976"/>
      <c r="O54" s="977"/>
      <c r="P54" s="978"/>
      <c r="Q54" s="978"/>
      <c r="R54" s="978"/>
      <c r="S54" s="979"/>
      <c r="T54" s="246" t="s">
        <v>448</v>
      </c>
      <c r="U54" s="232"/>
      <c r="V54" s="233"/>
      <c r="W54" s="234">
        <f>IF(W53="","",VLOOKUP(W53,'【記載例】参考様式１（勤務表_シフト記号表）'!$C$6:$L$47,10,FALSE))</f>
        <v>8</v>
      </c>
      <c r="X54" s="235" t="str">
        <f>IF(X53="","",VLOOKUP(X53,'【記載例】参考様式１（勤務表_シフト記号表）'!$C$6:$L$47,10,FALSE))</f>
        <v/>
      </c>
      <c r="Y54" s="235" t="str">
        <f>IF(Y53="","",VLOOKUP(Y53,'【記載例】参考様式１（勤務表_シフト記号表）'!$C$6:$L$47,10,FALSE))</f>
        <v/>
      </c>
      <c r="Z54" s="235">
        <f>IF(Z53="","",VLOOKUP(Z53,'【記載例】参考様式１（勤務表_シフト記号表）'!$C$6:$L$47,10,FALSE))</f>
        <v>8</v>
      </c>
      <c r="AA54" s="235" t="str">
        <f>IF(AA53="","",VLOOKUP(AA53,'【記載例】参考様式１（勤務表_シフト記号表）'!$C$6:$L$47,10,FALSE))</f>
        <v/>
      </c>
      <c r="AB54" s="235">
        <f>IF(AB53="","",VLOOKUP(AB53,'【記載例】参考様式１（勤務表_シフト記号表）'!$C$6:$L$47,10,FALSE))</f>
        <v>8</v>
      </c>
      <c r="AC54" s="236">
        <f>IF(AC53="","",VLOOKUP(AC53,'【記載例】参考様式１（勤務表_シフト記号表）'!$C$6:$L$47,10,FALSE))</f>
        <v>8</v>
      </c>
      <c r="AD54" s="234" t="str">
        <f>IF(AD53="","",VLOOKUP(AD53,'【記載例】参考様式１（勤務表_シフト記号表）'!$C$6:$L$47,10,FALSE))</f>
        <v/>
      </c>
      <c r="AE54" s="235">
        <f>IF(AE53="","",VLOOKUP(AE53,'【記載例】参考様式１（勤務表_シフト記号表）'!$C$6:$L$47,10,FALSE))</f>
        <v>8</v>
      </c>
      <c r="AF54" s="235" t="str">
        <f>IF(AF53="","",VLOOKUP(AF53,'【記載例】参考様式１（勤務表_シフト記号表）'!$C$6:$L$47,10,FALSE))</f>
        <v/>
      </c>
      <c r="AG54" s="235" t="str">
        <f>IF(AG53="","",VLOOKUP(AG53,'【記載例】参考様式１（勤務表_シフト記号表）'!$C$6:$L$47,10,FALSE))</f>
        <v/>
      </c>
      <c r="AH54" s="235">
        <f>IF(AH53="","",VLOOKUP(AH53,'【記載例】参考様式１（勤務表_シフト記号表）'!$C$6:$L$47,10,FALSE))</f>
        <v>8</v>
      </c>
      <c r="AI54" s="235">
        <f>IF(AI53="","",VLOOKUP(AI53,'【記載例】参考様式１（勤務表_シフト記号表）'!$C$6:$L$47,10,FALSE))</f>
        <v>7.9999999999999982</v>
      </c>
      <c r="AJ54" s="236">
        <f>IF(AJ53="","",VLOOKUP(AJ53,'【記載例】参考様式１（勤務表_シフト記号表）'!$C$6:$L$47,10,FALSE))</f>
        <v>7.9999999999999982</v>
      </c>
      <c r="AK54" s="234">
        <f>IF(AK53="","",VLOOKUP(AK53,'【記載例】参考様式１（勤務表_シフト記号表）'!$C$6:$L$47,10,FALSE))</f>
        <v>8</v>
      </c>
      <c r="AL54" s="235" t="str">
        <f>IF(AL53="","",VLOOKUP(AL53,'【記載例】参考様式１（勤務表_シフト記号表）'!$C$6:$L$47,10,FALSE))</f>
        <v/>
      </c>
      <c r="AM54" s="235">
        <f>IF(AM53="","",VLOOKUP(AM53,'【記載例】参考様式１（勤務表_シフト記号表）'!$C$6:$L$47,10,FALSE))</f>
        <v>8</v>
      </c>
      <c r="AN54" s="235" t="str">
        <f>IF(AN53="","",VLOOKUP(AN53,'【記載例】参考様式１（勤務表_シフト記号表）'!$C$6:$L$47,10,FALSE))</f>
        <v/>
      </c>
      <c r="AO54" s="235">
        <f>IF(AO53="","",VLOOKUP(AO53,'【記載例】参考様式１（勤務表_シフト記号表）'!$C$6:$L$47,10,FALSE))</f>
        <v>8</v>
      </c>
      <c r="AP54" s="235" t="str">
        <f>IF(AP53="","",VLOOKUP(AP53,'【記載例】参考様式１（勤務表_シフト記号表）'!$C$6:$L$47,10,FALSE))</f>
        <v/>
      </c>
      <c r="AQ54" s="236">
        <f>IF(AQ53="","",VLOOKUP(AQ53,'【記載例】参考様式１（勤務表_シフト記号表）'!$C$6:$L$47,10,FALSE))</f>
        <v>7.9999999999999982</v>
      </c>
      <c r="AR54" s="234">
        <f>IF(AR53="","",VLOOKUP(AR53,'【記載例】参考様式１（勤務表_シフト記号表）'!$C$6:$L$47,10,FALSE))</f>
        <v>7.9999999999999982</v>
      </c>
      <c r="AS54" s="235">
        <f>IF(AS53="","",VLOOKUP(AS53,'【記載例】参考様式１（勤務表_シフト記号表）'!$C$6:$L$47,10,FALSE))</f>
        <v>8</v>
      </c>
      <c r="AT54" s="235" t="str">
        <f>IF(AT53="","",VLOOKUP(AT53,'【記載例】参考様式１（勤務表_シフト記号表）'!$C$6:$L$47,10,FALSE))</f>
        <v/>
      </c>
      <c r="AU54" s="235">
        <f>IF(AU53="","",VLOOKUP(AU53,'【記載例】参考様式１（勤務表_シフト記号表）'!$C$6:$L$47,10,FALSE))</f>
        <v>8</v>
      </c>
      <c r="AV54" s="235" t="str">
        <f>IF(AV53="","",VLOOKUP(AV53,'【記載例】参考様式１（勤務表_シフト記号表）'!$C$6:$L$47,10,FALSE))</f>
        <v/>
      </c>
      <c r="AW54" s="235">
        <f>IF(AW53="","",VLOOKUP(AW53,'【記載例】参考様式１（勤務表_シフト記号表）'!$C$6:$L$47,10,FALSE))</f>
        <v>7.9999999999999982</v>
      </c>
      <c r="AX54" s="236" t="str">
        <f>IF(AX53="","",VLOOKUP(AX53,'【記載例】参考様式１（勤務表_シフト記号表）'!$C$6:$L$47,10,FALSE))</f>
        <v/>
      </c>
      <c r="AY54" s="234" t="str">
        <f>IF(AY53="","",VLOOKUP(AY53,'【記載例】参考様式１（勤務表_シフト記号表）'!$C$6:$L$47,10,FALSE))</f>
        <v/>
      </c>
      <c r="AZ54" s="235" t="str">
        <f>IF(AZ53="","",VLOOKUP(AZ53,'【記載例】参考様式１（勤務表_シフト記号表）'!$C$6:$L$47,10,FALSE))</f>
        <v/>
      </c>
      <c r="BA54" s="235" t="str">
        <f>IF(BA53="","",VLOOKUP(BA53,'【記載例】参考様式１（勤務表_シフト記号表）'!$C$6:$L$47,10,FALSE))</f>
        <v/>
      </c>
      <c r="BB54" s="1040">
        <f>IF($BE$3="４週",SUM(W54:AX54),IF($BE$3="暦月",SUM(W54:BA54),""))</f>
        <v>128</v>
      </c>
      <c r="BC54" s="1041"/>
      <c r="BD54" s="1042">
        <f>IF($BE$3="４週",BB54/4,IF($BE$3="暦月",(BB54/($BE$8/7)),""))</f>
        <v>32</v>
      </c>
      <c r="BE54" s="1041"/>
      <c r="BF54" s="1037"/>
      <c r="BG54" s="1038"/>
      <c r="BH54" s="1038"/>
      <c r="BI54" s="1038"/>
      <c r="BJ54" s="1039"/>
    </row>
    <row r="55" spans="2:62" ht="20.25" customHeight="1" x14ac:dyDescent="0.45">
      <c r="B55" s="982">
        <f>B53+1</f>
        <v>20</v>
      </c>
      <c r="C55" s="1043" t="s">
        <v>461</v>
      </c>
      <c r="D55" s="973"/>
      <c r="E55" s="237"/>
      <c r="F55" s="238"/>
      <c r="G55" s="237"/>
      <c r="H55" s="238"/>
      <c r="I55" s="1044" t="s">
        <v>594</v>
      </c>
      <c r="J55" s="1045"/>
      <c r="K55" s="971" t="s">
        <v>609</v>
      </c>
      <c r="L55" s="972"/>
      <c r="M55" s="972"/>
      <c r="N55" s="973"/>
      <c r="O55" s="977" t="s">
        <v>624</v>
      </c>
      <c r="P55" s="978"/>
      <c r="Q55" s="978"/>
      <c r="R55" s="978"/>
      <c r="S55" s="979"/>
      <c r="T55" s="239" t="s">
        <v>447</v>
      </c>
      <c r="U55" s="240"/>
      <c r="V55" s="241"/>
      <c r="W55" s="242" t="s">
        <v>507</v>
      </c>
      <c r="X55" s="243" t="s">
        <v>508</v>
      </c>
      <c r="Y55" s="243" t="s">
        <v>498</v>
      </c>
      <c r="Z55" s="243" t="s">
        <v>498</v>
      </c>
      <c r="AA55" s="243"/>
      <c r="AB55" s="243" t="s">
        <v>503</v>
      </c>
      <c r="AC55" s="244"/>
      <c r="AD55" s="242"/>
      <c r="AE55" s="243" t="s">
        <v>507</v>
      </c>
      <c r="AF55" s="243" t="s">
        <v>508</v>
      </c>
      <c r="AG55" s="243" t="s">
        <v>498</v>
      </c>
      <c r="AH55" s="243" t="s">
        <v>498</v>
      </c>
      <c r="AI55" s="243"/>
      <c r="AJ55" s="244" t="s">
        <v>503</v>
      </c>
      <c r="AK55" s="242" t="s">
        <v>503</v>
      </c>
      <c r="AL55" s="243"/>
      <c r="AM55" s="243" t="s">
        <v>507</v>
      </c>
      <c r="AN55" s="243" t="s">
        <v>508</v>
      </c>
      <c r="AO55" s="243" t="s">
        <v>498</v>
      </c>
      <c r="AP55" s="243" t="s">
        <v>498</v>
      </c>
      <c r="AQ55" s="244"/>
      <c r="AR55" s="242" t="s">
        <v>503</v>
      </c>
      <c r="AS55" s="243"/>
      <c r="AT55" s="243"/>
      <c r="AU55" s="243" t="s">
        <v>507</v>
      </c>
      <c r="AV55" s="243" t="s">
        <v>508</v>
      </c>
      <c r="AW55" s="243" t="s">
        <v>498</v>
      </c>
      <c r="AX55" s="244" t="s">
        <v>498</v>
      </c>
      <c r="AY55" s="242"/>
      <c r="AZ55" s="243"/>
      <c r="BA55" s="245"/>
      <c r="BB55" s="980"/>
      <c r="BC55" s="981"/>
      <c r="BD55" s="1032"/>
      <c r="BE55" s="1033"/>
      <c r="BF55" s="1034"/>
      <c r="BG55" s="1035"/>
      <c r="BH55" s="1035"/>
      <c r="BI55" s="1035"/>
      <c r="BJ55" s="1036"/>
    </row>
    <row r="56" spans="2:62" ht="20.25" customHeight="1" x14ac:dyDescent="0.45">
      <c r="B56" s="983"/>
      <c r="C56" s="986"/>
      <c r="D56" s="976"/>
      <c r="E56" s="229"/>
      <c r="F56" s="230" t="str">
        <f>C55</f>
        <v>介護職員</v>
      </c>
      <c r="G56" s="229"/>
      <c r="H56" s="230" t="str">
        <f>I55</f>
        <v>A</v>
      </c>
      <c r="I56" s="989"/>
      <c r="J56" s="990"/>
      <c r="K56" s="974"/>
      <c r="L56" s="975"/>
      <c r="M56" s="975"/>
      <c r="N56" s="976"/>
      <c r="O56" s="977"/>
      <c r="P56" s="978"/>
      <c r="Q56" s="978"/>
      <c r="R56" s="978"/>
      <c r="S56" s="979"/>
      <c r="T56" s="246" t="s">
        <v>448</v>
      </c>
      <c r="U56" s="247"/>
      <c r="V56" s="248"/>
      <c r="W56" s="234">
        <f>IF(W55="","",VLOOKUP(W55,'【記載例】参考様式１（勤務表_シフト記号表）'!$C$6:$L$47,10,FALSE))</f>
        <v>8</v>
      </c>
      <c r="X56" s="235">
        <f>IF(X55="","",VLOOKUP(X55,'【記載例】参考様式１（勤務表_シフト記号表）'!$C$6:$L$47,10,FALSE))</f>
        <v>8</v>
      </c>
      <c r="Y56" s="235">
        <f>IF(Y55="","",VLOOKUP(Y55,'【記載例】参考様式１（勤務表_シフト記号表）'!$C$6:$L$47,10,FALSE))</f>
        <v>7.9999999999999982</v>
      </c>
      <c r="Z56" s="235">
        <f>IF(Z55="","",VLOOKUP(Z55,'【記載例】参考様式１（勤務表_シフト記号表）'!$C$6:$L$47,10,FALSE))</f>
        <v>7.9999999999999982</v>
      </c>
      <c r="AA56" s="235" t="str">
        <f>IF(AA55="","",VLOOKUP(AA55,'【記載例】参考様式１（勤務表_シフト記号表）'!$C$6:$L$47,10,FALSE))</f>
        <v/>
      </c>
      <c r="AB56" s="235">
        <f>IF(AB55="","",VLOOKUP(AB55,'【記載例】参考様式１（勤務表_シフト記号表）'!$C$6:$L$47,10,FALSE))</f>
        <v>8</v>
      </c>
      <c r="AC56" s="236" t="str">
        <f>IF(AC55="","",VLOOKUP(AC55,'【記載例】参考様式１（勤務表_シフト記号表）'!$C$6:$L$47,10,FALSE))</f>
        <v/>
      </c>
      <c r="AD56" s="234" t="str">
        <f>IF(AD55="","",VLOOKUP(AD55,'【記載例】参考様式１（勤務表_シフト記号表）'!$C$6:$L$47,10,FALSE))</f>
        <v/>
      </c>
      <c r="AE56" s="235">
        <f>IF(AE55="","",VLOOKUP(AE55,'【記載例】参考様式１（勤務表_シフト記号表）'!$C$6:$L$47,10,FALSE))</f>
        <v>8</v>
      </c>
      <c r="AF56" s="235">
        <f>IF(AF55="","",VLOOKUP(AF55,'【記載例】参考様式１（勤務表_シフト記号表）'!$C$6:$L$47,10,FALSE))</f>
        <v>8</v>
      </c>
      <c r="AG56" s="235">
        <f>IF(AG55="","",VLOOKUP(AG55,'【記載例】参考様式１（勤務表_シフト記号表）'!$C$6:$L$47,10,FALSE))</f>
        <v>7.9999999999999982</v>
      </c>
      <c r="AH56" s="235">
        <f>IF(AH55="","",VLOOKUP(AH55,'【記載例】参考様式１（勤務表_シフト記号表）'!$C$6:$L$47,10,FALSE))</f>
        <v>7.9999999999999982</v>
      </c>
      <c r="AI56" s="235" t="str">
        <f>IF(AI55="","",VLOOKUP(AI55,'【記載例】参考様式１（勤務表_シフト記号表）'!$C$6:$L$47,10,FALSE))</f>
        <v/>
      </c>
      <c r="AJ56" s="236">
        <f>IF(AJ55="","",VLOOKUP(AJ55,'【記載例】参考様式１（勤務表_シフト記号表）'!$C$6:$L$47,10,FALSE))</f>
        <v>8</v>
      </c>
      <c r="AK56" s="234">
        <f>IF(AK55="","",VLOOKUP(AK55,'【記載例】参考様式１（勤務表_シフト記号表）'!$C$6:$L$47,10,FALSE))</f>
        <v>8</v>
      </c>
      <c r="AL56" s="235" t="str">
        <f>IF(AL55="","",VLOOKUP(AL55,'【記載例】参考様式１（勤務表_シフト記号表）'!$C$6:$L$47,10,FALSE))</f>
        <v/>
      </c>
      <c r="AM56" s="235">
        <f>IF(AM55="","",VLOOKUP(AM55,'【記載例】参考様式１（勤務表_シフト記号表）'!$C$6:$L$47,10,FALSE))</f>
        <v>8</v>
      </c>
      <c r="AN56" s="235">
        <f>IF(AN55="","",VLOOKUP(AN55,'【記載例】参考様式１（勤務表_シフト記号表）'!$C$6:$L$47,10,FALSE))</f>
        <v>8</v>
      </c>
      <c r="AO56" s="235">
        <f>IF(AO55="","",VLOOKUP(AO55,'【記載例】参考様式１（勤務表_シフト記号表）'!$C$6:$L$47,10,FALSE))</f>
        <v>7.9999999999999982</v>
      </c>
      <c r="AP56" s="235">
        <f>IF(AP55="","",VLOOKUP(AP55,'【記載例】参考様式１（勤務表_シフト記号表）'!$C$6:$L$47,10,FALSE))</f>
        <v>7.9999999999999982</v>
      </c>
      <c r="AQ56" s="236" t="str">
        <f>IF(AQ55="","",VLOOKUP(AQ55,'【記載例】参考様式１（勤務表_シフト記号表）'!$C$6:$L$47,10,FALSE))</f>
        <v/>
      </c>
      <c r="AR56" s="234">
        <f>IF(AR55="","",VLOOKUP(AR55,'【記載例】参考様式１（勤務表_シフト記号表）'!$C$6:$L$47,10,FALSE))</f>
        <v>8</v>
      </c>
      <c r="AS56" s="235" t="str">
        <f>IF(AS55="","",VLOOKUP(AS55,'【記載例】参考様式１（勤務表_シフト記号表）'!$C$6:$L$47,10,FALSE))</f>
        <v/>
      </c>
      <c r="AT56" s="235" t="str">
        <f>IF(AT55="","",VLOOKUP(AT55,'【記載例】参考様式１（勤務表_シフト記号表）'!$C$6:$L$47,10,FALSE))</f>
        <v/>
      </c>
      <c r="AU56" s="235">
        <f>IF(AU55="","",VLOOKUP(AU55,'【記載例】参考様式１（勤務表_シフト記号表）'!$C$6:$L$47,10,FALSE))</f>
        <v>8</v>
      </c>
      <c r="AV56" s="235">
        <f>IF(AV55="","",VLOOKUP(AV55,'【記載例】参考様式１（勤務表_シフト記号表）'!$C$6:$L$47,10,FALSE))</f>
        <v>8</v>
      </c>
      <c r="AW56" s="235">
        <f>IF(AW55="","",VLOOKUP(AW55,'【記載例】参考様式１（勤務表_シフト記号表）'!$C$6:$L$47,10,FALSE))</f>
        <v>7.9999999999999982</v>
      </c>
      <c r="AX56" s="236">
        <f>IF(AX55="","",VLOOKUP(AX55,'【記載例】参考様式１（勤務表_シフト記号表）'!$C$6:$L$47,10,FALSE))</f>
        <v>7.9999999999999982</v>
      </c>
      <c r="AY56" s="234" t="str">
        <f>IF(AY55="","",VLOOKUP(AY55,'【記載例】参考様式１（勤務表_シフト記号表）'!$C$6:$L$47,10,FALSE))</f>
        <v/>
      </c>
      <c r="AZ56" s="235" t="str">
        <f>IF(AZ55="","",VLOOKUP(AZ55,'【記載例】参考様式１（勤務表_シフト記号表）'!$C$6:$L$47,10,FALSE))</f>
        <v/>
      </c>
      <c r="BA56" s="235" t="str">
        <f>IF(BA55="","",VLOOKUP(BA55,'【記載例】参考様式１（勤務表_シフト記号表）'!$C$6:$L$47,10,FALSE))</f>
        <v/>
      </c>
      <c r="BB56" s="1040">
        <f>IF($BE$3="４週",SUM(W56:AX56),IF($BE$3="暦月",SUM(W56:BA56),""))</f>
        <v>160</v>
      </c>
      <c r="BC56" s="1041"/>
      <c r="BD56" s="1042">
        <f>IF($BE$3="４週",BB56/4,IF($BE$3="暦月",(BB56/($BE$8/7)),""))</f>
        <v>40</v>
      </c>
      <c r="BE56" s="1041"/>
      <c r="BF56" s="1037"/>
      <c r="BG56" s="1038"/>
      <c r="BH56" s="1038"/>
      <c r="BI56" s="1038"/>
      <c r="BJ56" s="1039"/>
    </row>
    <row r="57" spans="2:62" ht="20.25" customHeight="1" x14ac:dyDescent="0.45">
      <c r="B57" s="982">
        <f>B55+1</f>
        <v>21</v>
      </c>
      <c r="C57" s="1043" t="s">
        <v>461</v>
      </c>
      <c r="D57" s="973"/>
      <c r="E57" s="229"/>
      <c r="F57" s="230"/>
      <c r="G57" s="229"/>
      <c r="H57" s="230"/>
      <c r="I57" s="1044" t="s">
        <v>594</v>
      </c>
      <c r="J57" s="1045"/>
      <c r="K57" s="971" t="s">
        <v>595</v>
      </c>
      <c r="L57" s="972"/>
      <c r="M57" s="972"/>
      <c r="N57" s="973"/>
      <c r="O57" s="977" t="s">
        <v>625</v>
      </c>
      <c r="P57" s="978"/>
      <c r="Q57" s="978"/>
      <c r="R57" s="978"/>
      <c r="S57" s="979"/>
      <c r="T57" s="249" t="s">
        <v>447</v>
      </c>
      <c r="V57" s="250"/>
      <c r="W57" s="242"/>
      <c r="X57" s="243" t="s">
        <v>507</v>
      </c>
      <c r="Y57" s="243" t="s">
        <v>508</v>
      </c>
      <c r="Z57" s="243" t="s">
        <v>503</v>
      </c>
      <c r="AA57" s="243" t="s">
        <v>498</v>
      </c>
      <c r="AB57" s="243"/>
      <c r="AC57" s="244" t="s">
        <v>503</v>
      </c>
      <c r="AD57" s="242" t="s">
        <v>503</v>
      </c>
      <c r="AE57" s="243"/>
      <c r="AF57" s="243" t="s">
        <v>507</v>
      </c>
      <c r="AG57" s="243" t="s">
        <v>508</v>
      </c>
      <c r="AH57" s="243" t="s">
        <v>503</v>
      </c>
      <c r="AI57" s="243" t="s">
        <v>498</v>
      </c>
      <c r="AJ57" s="244"/>
      <c r="AK57" s="242" t="s">
        <v>503</v>
      </c>
      <c r="AL57" s="243" t="s">
        <v>498</v>
      </c>
      <c r="AM57" s="243"/>
      <c r="AN57" s="243" t="s">
        <v>507</v>
      </c>
      <c r="AO57" s="243" t="s">
        <v>508</v>
      </c>
      <c r="AP57" s="243" t="s">
        <v>503</v>
      </c>
      <c r="AQ57" s="244"/>
      <c r="AR57" s="242"/>
      <c r="AS57" s="243" t="s">
        <v>503</v>
      </c>
      <c r="AT57" s="243" t="s">
        <v>498</v>
      </c>
      <c r="AU57" s="243"/>
      <c r="AV57" s="243" t="s">
        <v>507</v>
      </c>
      <c r="AW57" s="243" t="s">
        <v>508</v>
      </c>
      <c r="AX57" s="244" t="s">
        <v>503</v>
      </c>
      <c r="AY57" s="242"/>
      <c r="AZ57" s="243"/>
      <c r="BA57" s="245"/>
      <c r="BB57" s="980"/>
      <c r="BC57" s="981"/>
      <c r="BD57" s="1032"/>
      <c r="BE57" s="1033"/>
      <c r="BF57" s="1034"/>
      <c r="BG57" s="1035"/>
      <c r="BH57" s="1035"/>
      <c r="BI57" s="1035"/>
      <c r="BJ57" s="1036"/>
    </row>
    <row r="58" spans="2:62" ht="20.25" customHeight="1" x14ac:dyDescent="0.45">
      <c r="B58" s="983"/>
      <c r="C58" s="986"/>
      <c r="D58" s="976"/>
      <c r="E58" s="229"/>
      <c r="F58" s="230" t="str">
        <f>C57</f>
        <v>介護職員</v>
      </c>
      <c r="G58" s="229"/>
      <c r="H58" s="230" t="str">
        <f>I57</f>
        <v>A</v>
      </c>
      <c r="I58" s="989"/>
      <c r="J58" s="990"/>
      <c r="K58" s="974"/>
      <c r="L58" s="975"/>
      <c r="M58" s="975"/>
      <c r="N58" s="976"/>
      <c r="O58" s="977"/>
      <c r="P58" s="978"/>
      <c r="Q58" s="978"/>
      <c r="R58" s="978"/>
      <c r="S58" s="979"/>
      <c r="T58" s="246" t="s">
        <v>448</v>
      </c>
      <c r="U58" s="247"/>
      <c r="V58" s="248"/>
      <c r="W58" s="234" t="str">
        <f>IF(W57="","",VLOOKUP(W57,'【記載例】参考様式１（勤務表_シフト記号表）'!$C$6:$L$47,10,FALSE))</f>
        <v/>
      </c>
      <c r="X58" s="235">
        <f>IF(X57="","",VLOOKUP(X57,'【記載例】参考様式１（勤務表_シフト記号表）'!$C$6:$L$47,10,FALSE))</f>
        <v>8</v>
      </c>
      <c r="Y58" s="235">
        <f>IF(Y57="","",VLOOKUP(Y57,'【記載例】参考様式１（勤務表_シフト記号表）'!$C$6:$L$47,10,FALSE))</f>
        <v>8</v>
      </c>
      <c r="Z58" s="235">
        <f>IF(Z57="","",VLOOKUP(Z57,'【記載例】参考様式１（勤務表_シフト記号表）'!$C$6:$L$47,10,FALSE))</f>
        <v>8</v>
      </c>
      <c r="AA58" s="235">
        <f>IF(AA57="","",VLOOKUP(AA57,'【記載例】参考様式１（勤務表_シフト記号表）'!$C$6:$L$47,10,FALSE))</f>
        <v>7.9999999999999982</v>
      </c>
      <c r="AB58" s="235" t="str">
        <f>IF(AB57="","",VLOOKUP(AB57,'【記載例】参考様式１（勤務表_シフト記号表）'!$C$6:$L$47,10,FALSE))</f>
        <v/>
      </c>
      <c r="AC58" s="236">
        <f>IF(AC57="","",VLOOKUP(AC57,'【記載例】参考様式１（勤務表_シフト記号表）'!$C$6:$L$47,10,FALSE))</f>
        <v>8</v>
      </c>
      <c r="AD58" s="234">
        <f>IF(AD57="","",VLOOKUP(AD57,'【記載例】参考様式１（勤務表_シフト記号表）'!$C$6:$L$47,10,FALSE))</f>
        <v>8</v>
      </c>
      <c r="AE58" s="235" t="str">
        <f>IF(AE57="","",VLOOKUP(AE57,'【記載例】参考様式１（勤務表_シフト記号表）'!$C$6:$L$47,10,FALSE))</f>
        <v/>
      </c>
      <c r="AF58" s="235">
        <f>IF(AF57="","",VLOOKUP(AF57,'【記載例】参考様式１（勤務表_シフト記号表）'!$C$6:$L$47,10,FALSE))</f>
        <v>8</v>
      </c>
      <c r="AG58" s="235">
        <f>IF(AG57="","",VLOOKUP(AG57,'【記載例】参考様式１（勤務表_シフト記号表）'!$C$6:$L$47,10,FALSE))</f>
        <v>8</v>
      </c>
      <c r="AH58" s="235">
        <f>IF(AH57="","",VLOOKUP(AH57,'【記載例】参考様式１（勤務表_シフト記号表）'!$C$6:$L$47,10,FALSE))</f>
        <v>8</v>
      </c>
      <c r="AI58" s="235">
        <f>IF(AI57="","",VLOOKUP(AI57,'【記載例】参考様式１（勤務表_シフト記号表）'!$C$6:$L$47,10,FALSE))</f>
        <v>7.9999999999999982</v>
      </c>
      <c r="AJ58" s="236" t="str">
        <f>IF(AJ57="","",VLOOKUP(AJ57,'【記載例】参考様式１（勤務表_シフト記号表）'!$C$6:$L$47,10,FALSE))</f>
        <v/>
      </c>
      <c r="AK58" s="234">
        <f>IF(AK57="","",VLOOKUP(AK57,'【記載例】参考様式１（勤務表_シフト記号表）'!$C$6:$L$47,10,FALSE))</f>
        <v>8</v>
      </c>
      <c r="AL58" s="235">
        <f>IF(AL57="","",VLOOKUP(AL57,'【記載例】参考様式１（勤務表_シフト記号表）'!$C$6:$L$47,10,FALSE))</f>
        <v>7.9999999999999982</v>
      </c>
      <c r="AM58" s="235" t="str">
        <f>IF(AM57="","",VLOOKUP(AM57,'【記載例】参考様式１（勤務表_シフト記号表）'!$C$6:$L$47,10,FALSE))</f>
        <v/>
      </c>
      <c r="AN58" s="235">
        <f>IF(AN57="","",VLOOKUP(AN57,'【記載例】参考様式１（勤務表_シフト記号表）'!$C$6:$L$47,10,FALSE))</f>
        <v>8</v>
      </c>
      <c r="AO58" s="235">
        <f>IF(AO57="","",VLOOKUP(AO57,'【記載例】参考様式１（勤務表_シフト記号表）'!$C$6:$L$47,10,FALSE))</f>
        <v>8</v>
      </c>
      <c r="AP58" s="235">
        <f>IF(AP57="","",VLOOKUP(AP57,'【記載例】参考様式１（勤務表_シフト記号表）'!$C$6:$L$47,10,FALSE))</f>
        <v>8</v>
      </c>
      <c r="AQ58" s="236" t="str">
        <f>IF(AQ57="","",VLOOKUP(AQ57,'【記載例】参考様式１（勤務表_シフト記号表）'!$C$6:$L$47,10,FALSE))</f>
        <v/>
      </c>
      <c r="AR58" s="234" t="str">
        <f>IF(AR57="","",VLOOKUP(AR57,'【記載例】参考様式１（勤務表_シフト記号表）'!$C$6:$L$47,10,FALSE))</f>
        <v/>
      </c>
      <c r="AS58" s="235">
        <f>IF(AS57="","",VLOOKUP(AS57,'【記載例】参考様式１（勤務表_シフト記号表）'!$C$6:$L$47,10,FALSE))</f>
        <v>8</v>
      </c>
      <c r="AT58" s="235">
        <f>IF(AT57="","",VLOOKUP(AT57,'【記載例】参考様式１（勤務表_シフト記号表）'!$C$6:$L$47,10,FALSE))</f>
        <v>7.9999999999999982</v>
      </c>
      <c r="AU58" s="235" t="str">
        <f>IF(AU57="","",VLOOKUP(AU57,'【記載例】参考様式１（勤務表_シフト記号表）'!$C$6:$L$47,10,FALSE))</f>
        <v/>
      </c>
      <c r="AV58" s="235">
        <f>IF(AV57="","",VLOOKUP(AV57,'【記載例】参考様式１（勤務表_シフト記号表）'!$C$6:$L$47,10,FALSE))</f>
        <v>8</v>
      </c>
      <c r="AW58" s="235">
        <f>IF(AW57="","",VLOOKUP(AW57,'【記載例】参考様式１（勤務表_シフト記号表）'!$C$6:$L$47,10,FALSE))</f>
        <v>8</v>
      </c>
      <c r="AX58" s="236">
        <f>IF(AX57="","",VLOOKUP(AX57,'【記載例】参考様式１（勤務表_シフト記号表）'!$C$6:$L$47,10,FALSE))</f>
        <v>8</v>
      </c>
      <c r="AY58" s="234" t="str">
        <f>IF(AY57="","",VLOOKUP(AY57,'【記載例】参考様式１（勤務表_シフト記号表）'!$C$6:$L$47,10,FALSE))</f>
        <v/>
      </c>
      <c r="AZ58" s="235" t="str">
        <f>IF(AZ57="","",VLOOKUP(AZ57,'【記載例】参考様式１（勤務表_シフト記号表）'!$C$6:$L$47,10,FALSE))</f>
        <v/>
      </c>
      <c r="BA58" s="235" t="str">
        <f>IF(BA57="","",VLOOKUP(BA57,'【記載例】参考様式１（勤務表_シフト記号表）'!$C$6:$L$47,10,FALSE))</f>
        <v/>
      </c>
      <c r="BB58" s="1040">
        <f>IF($BE$3="４週",SUM(W58:AX58),IF($BE$3="暦月",SUM(W58:BA58),""))</f>
        <v>160</v>
      </c>
      <c r="BC58" s="1041"/>
      <c r="BD58" s="1042">
        <f>IF($BE$3="４週",BB58/4,IF($BE$3="暦月",(BB58/($BE$8/7)),""))</f>
        <v>40</v>
      </c>
      <c r="BE58" s="1041"/>
      <c r="BF58" s="1037"/>
      <c r="BG58" s="1038"/>
      <c r="BH58" s="1038"/>
      <c r="BI58" s="1038"/>
      <c r="BJ58" s="1039"/>
    </row>
    <row r="59" spans="2:62" ht="20.25" customHeight="1" x14ac:dyDescent="0.45">
      <c r="B59" s="982">
        <f>B57+1</f>
        <v>22</v>
      </c>
      <c r="C59" s="1043" t="s">
        <v>461</v>
      </c>
      <c r="D59" s="973"/>
      <c r="E59" s="229"/>
      <c r="F59" s="230"/>
      <c r="G59" s="229"/>
      <c r="H59" s="230"/>
      <c r="I59" s="1044" t="s">
        <v>594</v>
      </c>
      <c r="J59" s="1045"/>
      <c r="K59" s="971" t="s">
        <v>595</v>
      </c>
      <c r="L59" s="972"/>
      <c r="M59" s="972"/>
      <c r="N59" s="973"/>
      <c r="O59" s="977" t="s">
        <v>626</v>
      </c>
      <c r="P59" s="978"/>
      <c r="Q59" s="978"/>
      <c r="R59" s="978"/>
      <c r="S59" s="979"/>
      <c r="T59" s="249" t="s">
        <v>447</v>
      </c>
      <c r="V59" s="250"/>
      <c r="W59" s="242" t="s">
        <v>503</v>
      </c>
      <c r="X59" s="243"/>
      <c r="Y59" s="243" t="s">
        <v>507</v>
      </c>
      <c r="Z59" s="243" t="s">
        <v>508</v>
      </c>
      <c r="AA59" s="243" t="s">
        <v>503</v>
      </c>
      <c r="AB59" s="243" t="s">
        <v>498</v>
      </c>
      <c r="AC59" s="244"/>
      <c r="AD59" s="242" t="s">
        <v>498</v>
      </c>
      <c r="AE59" s="243" t="s">
        <v>503</v>
      </c>
      <c r="AF59" s="243"/>
      <c r="AG59" s="243" t="s">
        <v>507</v>
      </c>
      <c r="AH59" s="243" t="s">
        <v>508</v>
      </c>
      <c r="AI59" s="243" t="s">
        <v>503</v>
      </c>
      <c r="AJ59" s="244"/>
      <c r="AK59" s="242" t="s">
        <v>498</v>
      </c>
      <c r="AL59" s="243" t="s">
        <v>503</v>
      </c>
      <c r="AM59" s="243"/>
      <c r="AN59" s="243"/>
      <c r="AO59" s="243" t="s">
        <v>507</v>
      </c>
      <c r="AP59" s="243" t="s">
        <v>508</v>
      </c>
      <c r="AQ59" s="244" t="s">
        <v>498</v>
      </c>
      <c r="AR59" s="242" t="s">
        <v>498</v>
      </c>
      <c r="AS59" s="243"/>
      <c r="AT59" s="243" t="s">
        <v>503</v>
      </c>
      <c r="AU59" s="243" t="s">
        <v>498</v>
      </c>
      <c r="AV59" s="243"/>
      <c r="AW59" s="243" t="s">
        <v>507</v>
      </c>
      <c r="AX59" s="244" t="s">
        <v>508</v>
      </c>
      <c r="AY59" s="242"/>
      <c r="AZ59" s="243"/>
      <c r="BA59" s="245"/>
      <c r="BB59" s="980"/>
      <c r="BC59" s="981"/>
      <c r="BD59" s="1032"/>
      <c r="BE59" s="1033"/>
      <c r="BF59" s="1034"/>
      <c r="BG59" s="1035"/>
      <c r="BH59" s="1035"/>
      <c r="BI59" s="1035"/>
      <c r="BJ59" s="1036"/>
    </row>
    <row r="60" spans="2:62" ht="20.25" customHeight="1" x14ac:dyDescent="0.45">
      <c r="B60" s="983"/>
      <c r="C60" s="986"/>
      <c r="D60" s="976"/>
      <c r="E60" s="229"/>
      <c r="F60" s="230" t="str">
        <f>C59</f>
        <v>介護職員</v>
      </c>
      <c r="G60" s="229"/>
      <c r="H60" s="230" t="str">
        <f>I59</f>
        <v>A</v>
      </c>
      <c r="I60" s="989"/>
      <c r="J60" s="990"/>
      <c r="K60" s="974"/>
      <c r="L60" s="975"/>
      <c r="M60" s="975"/>
      <c r="N60" s="976"/>
      <c r="O60" s="977"/>
      <c r="P60" s="978"/>
      <c r="Q60" s="978"/>
      <c r="R60" s="978"/>
      <c r="S60" s="979"/>
      <c r="T60" s="246" t="s">
        <v>448</v>
      </c>
      <c r="U60" s="247"/>
      <c r="V60" s="248"/>
      <c r="W60" s="234">
        <f>IF(W59="","",VLOOKUP(W59,'【記載例】参考様式１（勤務表_シフト記号表）'!$C$6:$L$47,10,FALSE))</f>
        <v>8</v>
      </c>
      <c r="X60" s="235" t="str">
        <f>IF(X59="","",VLOOKUP(X59,'【記載例】参考様式１（勤務表_シフト記号表）'!$C$6:$L$47,10,FALSE))</f>
        <v/>
      </c>
      <c r="Y60" s="235">
        <f>IF(Y59="","",VLOOKUP(Y59,'【記載例】参考様式１（勤務表_シフト記号表）'!$C$6:$L$47,10,FALSE))</f>
        <v>8</v>
      </c>
      <c r="Z60" s="235">
        <f>IF(Z59="","",VLOOKUP(Z59,'【記載例】参考様式１（勤務表_シフト記号表）'!$C$6:$L$47,10,FALSE))</f>
        <v>8</v>
      </c>
      <c r="AA60" s="235">
        <f>IF(AA59="","",VLOOKUP(AA59,'【記載例】参考様式１（勤務表_シフト記号表）'!$C$6:$L$47,10,FALSE))</f>
        <v>8</v>
      </c>
      <c r="AB60" s="235">
        <f>IF(AB59="","",VLOOKUP(AB59,'【記載例】参考様式１（勤務表_シフト記号表）'!$C$6:$L$47,10,FALSE))</f>
        <v>7.9999999999999982</v>
      </c>
      <c r="AC60" s="236" t="str">
        <f>IF(AC59="","",VLOOKUP(AC59,'【記載例】参考様式１（勤務表_シフト記号表）'!$C$6:$L$47,10,FALSE))</f>
        <v/>
      </c>
      <c r="AD60" s="234">
        <f>IF(AD59="","",VLOOKUP(AD59,'【記載例】参考様式１（勤務表_シフト記号表）'!$C$6:$L$47,10,FALSE))</f>
        <v>7.9999999999999982</v>
      </c>
      <c r="AE60" s="235">
        <f>IF(AE59="","",VLOOKUP(AE59,'【記載例】参考様式１（勤務表_シフト記号表）'!$C$6:$L$47,10,FALSE))</f>
        <v>8</v>
      </c>
      <c r="AF60" s="235" t="str">
        <f>IF(AF59="","",VLOOKUP(AF59,'【記載例】参考様式１（勤務表_シフト記号表）'!$C$6:$L$47,10,FALSE))</f>
        <v/>
      </c>
      <c r="AG60" s="235">
        <f>IF(AG59="","",VLOOKUP(AG59,'【記載例】参考様式１（勤務表_シフト記号表）'!$C$6:$L$47,10,FALSE))</f>
        <v>8</v>
      </c>
      <c r="AH60" s="235">
        <f>IF(AH59="","",VLOOKUP(AH59,'【記載例】参考様式１（勤務表_シフト記号表）'!$C$6:$L$47,10,FALSE))</f>
        <v>8</v>
      </c>
      <c r="AI60" s="235">
        <f>IF(AI59="","",VLOOKUP(AI59,'【記載例】参考様式１（勤務表_シフト記号表）'!$C$6:$L$47,10,FALSE))</f>
        <v>8</v>
      </c>
      <c r="AJ60" s="236" t="str">
        <f>IF(AJ59="","",VLOOKUP(AJ59,'【記載例】参考様式１（勤務表_シフト記号表）'!$C$6:$L$47,10,FALSE))</f>
        <v/>
      </c>
      <c r="AK60" s="234">
        <f>IF(AK59="","",VLOOKUP(AK59,'【記載例】参考様式１（勤務表_シフト記号表）'!$C$6:$L$47,10,FALSE))</f>
        <v>7.9999999999999982</v>
      </c>
      <c r="AL60" s="235">
        <f>IF(AL59="","",VLOOKUP(AL59,'【記載例】参考様式１（勤務表_シフト記号表）'!$C$6:$L$47,10,FALSE))</f>
        <v>8</v>
      </c>
      <c r="AM60" s="235" t="str">
        <f>IF(AM59="","",VLOOKUP(AM59,'【記載例】参考様式１（勤務表_シフト記号表）'!$C$6:$L$47,10,FALSE))</f>
        <v/>
      </c>
      <c r="AN60" s="235" t="str">
        <f>IF(AN59="","",VLOOKUP(AN59,'【記載例】参考様式１（勤務表_シフト記号表）'!$C$6:$L$47,10,FALSE))</f>
        <v/>
      </c>
      <c r="AO60" s="235">
        <f>IF(AO59="","",VLOOKUP(AO59,'【記載例】参考様式１（勤務表_シフト記号表）'!$C$6:$L$47,10,FALSE))</f>
        <v>8</v>
      </c>
      <c r="AP60" s="235">
        <f>IF(AP59="","",VLOOKUP(AP59,'【記載例】参考様式１（勤務表_シフト記号表）'!$C$6:$L$47,10,FALSE))</f>
        <v>8</v>
      </c>
      <c r="AQ60" s="236">
        <f>IF(AQ59="","",VLOOKUP(AQ59,'【記載例】参考様式１（勤務表_シフト記号表）'!$C$6:$L$47,10,FALSE))</f>
        <v>7.9999999999999982</v>
      </c>
      <c r="AR60" s="234">
        <f>IF(AR59="","",VLOOKUP(AR59,'【記載例】参考様式１（勤務表_シフト記号表）'!$C$6:$L$47,10,FALSE))</f>
        <v>7.9999999999999982</v>
      </c>
      <c r="AS60" s="235" t="str">
        <f>IF(AS59="","",VLOOKUP(AS59,'【記載例】参考様式１（勤務表_シフト記号表）'!$C$6:$L$47,10,FALSE))</f>
        <v/>
      </c>
      <c r="AT60" s="235">
        <f>IF(AT59="","",VLOOKUP(AT59,'【記載例】参考様式１（勤務表_シフト記号表）'!$C$6:$L$47,10,FALSE))</f>
        <v>8</v>
      </c>
      <c r="AU60" s="235">
        <f>IF(AU59="","",VLOOKUP(AU59,'【記載例】参考様式１（勤務表_シフト記号表）'!$C$6:$L$47,10,FALSE))</f>
        <v>7.9999999999999982</v>
      </c>
      <c r="AV60" s="235" t="str">
        <f>IF(AV59="","",VLOOKUP(AV59,'【記載例】参考様式１（勤務表_シフト記号表）'!$C$6:$L$47,10,FALSE))</f>
        <v/>
      </c>
      <c r="AW60" s="235">
        <f>IF(AW59="","",VLOOKUP(AW59,'【記載例】参考様式１（勤務表_シフト記号表）'!$C$6:$L$47,10,FALSE))</f>
        <v>8</v>
      </c>
      <c r="AX60" s="236">
        <f>IF(AX59="","",VLOOKUP(AX59,'【記載例】参考様式１（勤務表_シフト記号表）'!$C$6:$L$47,10,FALSE))</f>
        <v>8</v>
      </c>
      <c r="AY60" s="234" t="str">
        <f>IF(AY59="","",VLOOKUP(AY59,'【記載例】参考様式１（勤務表_シフト記号表）'!$C$6:$L$47,10,FALSE))</f>
        <v/>
      </c>
      <c r="AZ60" s="235" t="str">
        <f>IF(AZ59="","",VLOOKUP(AZ59,'【記載例】参考様式１（勤務表_シフト記号表）'!$C$6:$L$47,10,FALSE))</f>
        <v/>
      </c>
      <c r="BA60" s="235" t="str">
        <f>IF(BA59="","",VLOOKUP(BA59,'【記載例】参考様式１（勤務表_シフト記号表）'!$C$6:$L$47,10,FALSE))</f>
        <v/>
      </c>
      <c r="BB60" s="1040">
        <f>IF($BE$3="４週",SUM(W60:AX60),IF($BE$3="暦月",SUM(W60:BA60),""))</f>
        <v>160</v>
      </c>
      <c r="BC60" s="1041"/>
      <c r="BD60" s="1042">
        <f>IF($BE$3="４週",BB60/4,IF($BE$3="暦月",(BB60/($BE$8/7)),""))</f>
        <v>40</v>
      </c>
      <c r="BE60" s="1041"/>
      <c r="BF60" s="1037"/>
      <c r="BG60" s="1038"/>
      <c r="BH60" s="1038"/>
      <c r="BI60" s="1038"/>
      <c r="BJ60" s="1039"/>
    </row>
    <row r="61" spans="2:62" ht="20.25" customHeight="1" x14ac:dyDescent="0.45">
      <c r="B61" s="982">
        <f>B59+1</f>
        <v>23</v>
      </c>
      <c r="C61" s="1043" t="s">
        <v>461</v>
      </c>
      <c r="D61" s="973"/>
      <c r="E61" s="229"/>
      <c r="F61" s="230"/>
      <c r="G61" s="229"/>
      <c r="H61" s="230"/>
      <c r="I61" s="1044" t="s">
        <v>594</v>
      </c>
      <c r="J61" s="1045"/>
      <c r="K61" s="971" t="s">
        <v>595</v>
      </c>
      <c r="L61" s="972"/>
      <c r="M61" s="972"/>
      <c r="N61" s="973"/>
      <c r="O61" s="977" t="s">
        <v>627</v>
      </c>
      <c r="P61" s="978"/>
      <c r="Q61" s="978"/>
      <c r="R61" s="978"/>
      <c r="S61" s="979"/>
      <c r="T61" s="249" t="s">
        <v>447</v>
      </c>
      <c r="V61" s="250"/>
      <c r="W61" s="242" t="s">
        <v>498</v>
      </c>
      <c r="X61" s="243" t="s">
        <v>503</v>
      </c>
      <c r="Y61" s="243"/>
      <c r="Z61" s="243" t="s">
        <v>507</v>
      </c>
      <c r="AA61" s="243" t="s">
        <v>508</v>
      </c>
      <c r="AB61" s="243"/>
      <c r="AC61" s="244" t="s">
        <v>498</v>
      </c>
      <c r="AD61" s="242" t="s">
        <v>503</v>
      </c>
      <c r="AE61" s="243" t="s">
        <v>503</v>
      </c>
      <c r="AF61" s="243" t="s">
        <v>498</v>
      </c>
      <c r="AG61" s="243"/>
      <c r="AH61" s="243" t="s">
        <v>507</v>
      </c>
      <c r="AI61" s="243" t="s">
        <v>508</v>
      </c>
      <c r="AJ61" s="244"/>
      <c r="AK61" s="242" t="s">
        <v>503</v>
      </c>
      <c r="AL61" s="243"/>
      <c r="AM61" s="243" t="s">
        <v>503</v>
      </c>
      <c r="AN61" s="243" t="s">
        <v>503</v>
      </c>
      <c r="AO61" s="243"/>
      <c r="AP61" s="243" t="s">
        <v>507</v>
      </c>
      <c r="AQ61" s="244" t="s">
        <v>508</v>
      </c>
      <c r="AR61" s="242" t="s">
        <v>503</v>
      </c>
      <c r="AS61" s="243" t="s">
        <v>498</v>
      </c>
      <c r="AT61" s="243"/>
      <c r="AU61" s="243" t="s">
        <v>503</v>
      </c>
      <c r="AV61" s="243" t="s">
        <v>615</v>
      </c>
      <c r="AW61" s="243"/>
      <c r="AX61" s="244" t="s">
        <v>507</v>
      </c>
      <c r="AY61" s="242"/>
      <c r="AZ61" s="243"/>
      <c r="BA61" s="245"/>
      <c r="BB61" s="980"/>
      <c r="BC61" s="981"/>
      <c r="BD61" s="1032"/>
      <c r="BE61" s="1033"/>
      <c r="BF61" s="1034"/>
      <c r="BG61" s="1035"/>
      <c r="BH61" s="1035"/>
      <c r="BI61" s="1035"/>
      <c r="BJ61" s="1036"/>
    </row>
    <row r="62" spans="2:62" ht="20.25" customHeight="1" x14ac:dyDescent="0.45">
      <c r="B62" s="983"/>
      <c r="C62" s="986"/>
      <c r="D62" s="976"/>
      <c r="E62" s="229"/>
      <c r="F62" s="230" t="str">
        <f>C61</f>
        <v>介護職員</v>
      </c>
      <c r="G62" s="229"/>
      <c r="H62" s="230" t="str">
        <f>I61</f>
        <v>A</v>
      </c>
      <c r="I62" s="989"/>
      <c r="J62" s="990"/>
      <c r="K62" s="974"/>
      <c r="L62" s="975"/>
      <c r="M62" s="975"/>
      <c r="N62" s="976"/>
      <c r="O62" s="977"/>
      <c r="P62" s="978"/>
      <c r="Q62" s="978"/>
      <c r="R62" s="978"/>
      <c r="S62" s="979"/>
      <c r="T62" s="246" t="s">
        <v>448</v>
      </c>
      <c r="U62" s="247"/>
      <c r="V62" s="248"/>
      <c r="W62" s="234">
        <f>IF(W61="","",VLOOKUP(W61,'【記載例】参考様式１（勤務表_シフト記号表）'!$C$6:$L$47,10,FALSE))</f>
        <v>7.9999999999999982</v>
      </c>
      <c r="X62" s="235">
        <f>IF(X61="","",VLOOKUP(X61,'【記載例】参考様式１（勤務表_シフト記号表）'!$C$6:$L$47,10,FALSE))</f>
        <v>8</v>
      </c>
      <c r="Y62" s="235" t="str">
        <f>IF(Y61="","",VLOOKUP(Y61,'【記載例】参考様式１（勤務表_シフト記号表）'!$C$6:$L$47,10,FALSE))</f>
        <v/>
      </c>
      <c r="Z62" s="235">
        <f>IF(Z61="","",VLOOKUP(Z61,'【記載例】参考様式１（勤務表_シフト記号表）'!$C$6:$L$47,10,FALSE))</f>
        <v>8</v>
      </c>
      <c r="AA62" s="235">
        <f>IF(AA61="","",VLOOKUP(AA61,'【記載例】参考様式１（勤務表_シフト記号表）'!$C$6:$L$47,10,FALSE))</f>
        <v>8</v>
      </c>
      <c r="AB62" s="235" t="str">
        <f>IF(AB61="","",VLOOKUP(AB61,'【記載例】参考様式１（勤務表_シフト記号表）'!$C$6:$L$47,10,FALSE))</f>
        <v/>
      </c>
      <c r="AC62" s="236">
        <f>IF(AC61="","",VLOOKUP(AC61,'【記載例】参考様式１（勤務表_シフト記号表）'!$C$6:$L$47,10,FALSE))</f>
        <v>7.9999999999999982</v>
      </c>
      <c r="AD62" s="234">
        <f>IF(AD61="","",VLOOKUP(AD61,'【記載例】参考様式１（勤務表_シフト記号表）'!$C$6:$L$47,10,FALSE))</f>
        <v>8</v>
      </c>
      <c r="AE62" s="235">
        <f>IF(AE61="","",VLOOKUP(AE61,'【記載例】参考様式１（勤務表_シフト記号表）'!$C$6:$L$47,10,FALSE))</f>
        <v>8</v>
      </c>
      <c r="AF62" s="235">
        <f>IF(AF61="","",VLOOKUP(AF61,'【記載例】参考様式１（勤務表_シフト記号表）'!$C$6:$L$47,10,FALSE))</f>
        <v>7.9999999999999982</v>
      </c>
      <c r="AG62" s="235" t="str">
        <f>IF(AG61="","",VLOOKUP(AG61,'【記載例】参考様式１（勤務表_シフト記号表）'!$C$6:$L$47,10,FALSE))</f>
        <v/>
      </c>
      <c r="AH62" s="235">
        <f>IF(AH61="","",VLOOKUP(AH61,'【記載例】参考様式１（勤務表_シフト記号表）'!$C$6:$L$47,10,FALSE))</f>
        <v>8</v>
      </c>
      <c r="AI62" s="235">
        <f>IF(AI61="","",VLOOKUP(AI61,'【記載例】参考様式１（勤務表_シフト記号表）'!$C$6:$L$47,10,FALSE))</f>
        <v>8</v>
      </c>
      <c r="AJ62" s="236" t="str">
        <f>IF(AJ61="","",VLOOKUP(AJ61,'【記載例】参考様式１（勤務表_シフト記号表）'!$C$6:$L$47,10,FALSE))</f>
        <v/>
      </c>
      <c r="AK62" s="234">
        <f>IF(AK61="","",VLOOKUP(AK61,'【記載例】参考様式１（勤務表_シフト記号表）'!$C$6:$L$47,10,FALSE))</f>
        <v>8</v>
      </c>
      <c r="AL62" s="235" t="str">
        <f>IF(AL61="","",VLOOKUP(AL61,'【記載例】参考様式１（勤務表_シフト記号表）'!$C$6:$L$47,10,FALSE))</f>
        <v/>
      </c>
      <c r="AM62" s="235">
        <f>IF(AM61="","",VLOOKUP(AM61,'【記載例】参考様式１（勤務表_シフト記号表）'!$C$6:$L$47,10,FALSE))</f>
        <v>8</v>
      </c>
      <c r="AN62" s="235">
        <f>IF(AN61="","",VLOOKUP(AN61,'【記載例】参考様式１（勤務表_シフト記号表）'!$C$6:$L$47,10,FALSE))</f>
        <v>8</v>
      </c>
      <c r="AO62" s="235" t="str">
        <f>IF(AO61="","",VLOOKUP(AO61,'【記載例】参考様式１（勤務表_シフト記号表）'!$C$6:$L$47,10,FALSE))</f>
        <v/>
      </c>
      <c r="AP62" s="235">
        <f>IF(AP61="","",VLOOKUP(AP61,'【記載例】参考様式１（勤務表_シフト記号表）'!$C$6:$L$47,10,FALSE))</f>
        <v>8</v>
      </c>
      <c r="AQ62" s="236">
        <f>IF(AQ61="","",VLOOKUP(AQ61,'【記載例】参考様式１（勤務表_シフト記号表）'!$C$6:$L$47,10,FALSE))</f>
        <v>8</v>
      </c>
      <c r="AR62" s="234">
        <f>IF(AR61="","",VLOOKUP(AR61,'【記載例】参考様式１（勤務表_シフト記号表）'!$C$6:$L$47,10,FALSE))</f>
        <v>8</v>
      </c>
      <c r="AS62" s="235">
        <f>IF(AS61="","",VLOOKUP(AS61,'【記載例】参考様式１（勤務表_シフト記号表）'!$C$6:$L$47,10,FALSE))</f>
        <v>7.9999999999999982</v>
      </c>
      <c r="AT62" s="235" t="str">
        <f>IF(AT61="","",VLOOKUP(AT61,'【記載例】参考様式１（勤務表_シフト記号表）'!$C$6:$L$47,10,FALSE))</f>
        <v/>
      </c>
      <c r="AU62" s="235">
        <f>IF(AU61="","",VLOOKUP(AU61,'【記載例】参考様式１（勤務表_シフト記号表）'!$C$6:$L$47,10,FALSE))</f>
        <v>8</v>
      </c>
      <c r="AV62" s="235">
        <f>IF(AV61="","",VLOOKUP(AV61,'【記載例】参考様式１（勤務表_シフト記号表）'!$C$6:$L$47,10,FALSE))</f>
        <v>8</v>
      </c>
      <c r="AW62" s="235" t="str">
        <f>IF(AW61="","",VLOOKUP(AW61,'【記載例】参考様式１（勤務表_シフト記号表）'!$C$6:$L$47,10,FALSE))</f>
        <v/>
      </c>
      <c r="AX62" s="236">
        <f>IF(AX61="","",VLOOKUP(AX61,'【記載例】参考様式１（勤務表_シフト記号表）'!$C$6:$L$47,10,FALSE))</f>
        <v>8</v>
      </c>
      <c r="AY62" s="234" t="str">
        <f>IF(AY61="","",VLOOKUP(AY61,'【記載例】参考様式１（勤務表_シフト記号表）'!$C$6:$L$47,10,FALSE))</f>
        <v/>
      </c>
      <c r="AZ62" s="235" t="str">
        <f>IF(AZ61="","",VLOOKUP(AZ61,'【記載例】参考様式１（勤務表_シフト記号表）'!$C$6:$L$47,10,FALSE))</f>
        <v/>
      </c>
      <c r="BA62" s="235" t="str">
        <f>IF(BA61="","",VLOOKUP(BA61,'【記載例】参考様式１（勤務表_シフト記号表）'!$C$6:$L$47,10,FALSE))</f>
        <v/>
      </c>
      <c r="BB62" s="1040">
        <f>IF($BE$3="４週",SUM(W62:AX62),IF($BE$3="暦月",SUM(W62:BA62),""))</f>
        <v>160</v>
      </c>
      <c r="BC62" s="1041"/>
      <c r="BD62" s="1042">
        <f>IF($BE$3="４週",BB62/4,IF($BE$3="暦月",(BB62/($BE$8/7)),""))</f>
        <v>40</v>
      </c>
      <c r="BE62" s="1041"/>
      <c r="BF62" s="1037"/>
      <c r="BG62" s="1038"/>
      <c r="BH62" s="1038"/>
      <c r="BI62" s="1038"/>
      <c r="BJ62" s="1039"/>
    </row>
    <row r="63" spans="2:62" ht="20.25" customHeight="1" x14ac:dyDescent="0.45">
      <c r="B63" s="982">
        <f>B61+1</f>
        <v>24</v>
      </c>
      <c r="C63" s="1043" t="s">
        <v>461</v>
      </c>
      <c r="D63" s="973"/>
      <c r="E63" s="229"/>
      <c r="F63" s="230"/>
      <c r="G63" s="229"/>
      <c r="H63" s="230"/>
      <c r="I63" s="1044" t="s">
        <v>616</v>
      </c>
      <c r="J63" s="1045"/>
      <c r="K63" s="971" t="s">
        <v>595</v>
      </c>
      <c r="L63" s="972"/>
      <c r="M63" s="972"/>
      <c r="N63" s="973"/>
      <c r="O63" s="977" t="s">
        <v>628</v>
      </c>
      <c r="P63" s="978"/>
      <c r="Q63" s="978"/>
      <c r="R63" s="978"/>
      <c r="S63" s="979"/>
      <c r="T63" s="249" t="s">
        <v>447</v>
      </c>
      <c r="V63" s="250"/>
      <c r="W63" s="242"/>
      <c r="X63" s="243" t="s">
        <v>498</v>
      </c>
      <c r="Y63" s="243" t="s">
        <v>503</v>
      </c>
      <c r="Z63" s="243"/>
      <c r="AA63" s="243" t="s">
        <v>503</v>
      </c>
      <c r="AB63" s="243" t="s">
        <v>503</v>
      </c>
      <c r="AC63" s="244"/>
      <c r="AD63" s="242"/>
      <c r="AE63" s="243" t="s">
        <v>498</v>
      </c>
      <c r="AF63" s="243" t="s">
        <v>503</v>
      </c>
      <c r="AG63" s="243" t="s">
        <v>503</v>
      </c>
      <c r="AH63" s="243"/>
      <c r="AI63" s="243"/>
      <c r="AJ63" s="244" t="s">
        <v>498</v>
      </c>
      <c r="AK63" s="242"/>
      <c r="AL63" s="243"/>
      <c r="AM63" s="243" t="s">
        <v>498</v>
      </c>
      <c r="AN63" s="243" t="s">
        <v>498</v>
      </c>
      <c r="AO63" s="243" t="s">
        <v>503</v>
      </c>
      <c r="AP63" s="243"/>
      <c r="AQ63" s="244" t="s">
        <v>503</v>
      </c>
      <c r="AR63" s="242"/>
      <c r="AS63" s="243" t="s">
        <v>503</v>
      </c>
      <c r="AT63" s="243" t="s">
        <v>503</v>
      </c>
      <c r="AU63" s="243"/>
      <c r="AV63" s="243" t="s">
        <v>503</v>
      </c>
      <c r="AW63" s="243" t="s">
        <v>498</v>
      </c>
      <c r="AX63" s="244"/>
      <c r="AY63" s="242"/>
      <c r="AZ63" s="243"/>
      <c r="BA63" s="245"/>
      <c r="BB63" s="980"/>
      <c r="BC63" s="981"/>
      <c r="BD63" s="1032"/>
      <c r="BE63" s="1033"/>
      <c r="BF63" s="1034"/>
      <c r="BG63" s="1035"/>
      <c r="BH63" s="1035"/>
      <c r="BI63" s="1035"/>
      <c r="BJ63" s="1036"/>
    </row>
    <row r="64" spans="2:62" ht="20.25" customHeight="1" x14ac:dyDescent="0.45">
      <c r="B64" s="983"/>
      <c r="C64" s="986"/>
      <c r="D64" s="976"/>
      <c r="E64" s="229"/>
      <c r="F64" s="230" t="str">
        <f>C63</f>
        <v>介護職員</v>
      </c>
      <c r="G64" s="229"/>
      <c r="H64" s="230" t="str">
        <f>I63</f>
        <v>C</v>
      </c>
      <c r="I64" s="989"/>
      <c r="J64" s="990"/>
      <c r="K64" s="974"/>
      <c r="L64" s="975"/>
      <c r="M64" s="975"/>
      <c r="N64" s="976"/>
      <c r="O64" s="977"/>
      <c r="P64" s="978"/>
      <c r="Q64" s="978"/>
      <c r="R64" s="978"/>
      <c r="S64" s="979"/>
      <c r="T64" s="246" t="s">
        <v>448</v>
      </c>
      <c r="U64" s="247"/>
      <c r="V64" s="248"/>
      <c r="W64" s="234" t="str">
        <f>IF(W63="","",VLOOKUP(W63,'【記載例】参考様式１（勤務表_シフト記号表）'!$C$6:$L$47,10,FALSE))</f>
        <v/>
      </c>
      <c r="X64" s="235">
        <f>IF(X63="","",VLOOKUP(X63,'【記載例】参考様式１（勤務表_シフト記号表）'!$C$6:$L$47,10,FALSE))</f>
        <v>7.9999999999999982</v>
      </c>
      <c r="Y64" s="235">
        <f>IF(Y63="","",VLOOKUP(Y63,'【記載例】参考様式１（勤務表_シフト記号表）'!$C$6:$L$47,10,FALSE))</f>
        <v>8</v>
      </c>
      <c r="Z64" s="235" t="str">
        <f>IF(Z63="","",VLOOKUP(Z63,'【記載例】参考様式１（勤務表_シフト記号表）'!$C$6:$L$47,10,FALSE))</f>
        <v/>
      </c>
      <c r="AA64" s="235">
        <f>IF(AA63="","",VLOOKUP(AA63,'【記載例】参考様式１（勤務表_シフト記号表）'!$C$6:$L$47,10,FALSE))</f>
        <v>8</v>
      </c>
      <c r="AB64" s="235">
        <f>IF(AB63="","",VLOOKUP(AB63,'【記載例】参考様式１（勤務表_シフト記号表）'!$C$6:$L$47,10,FALSE))</f>
        <v>8</v>
      </c>
      <c r="AC64" s="236" t="str">
        <f>IF(AC63="","",VLOOKUP(AC63,'【記載例】参考様式１（勤務表_シフト記号表）'!$C$6:$L$47,10,FALSE))</f>
        <v/>
      </c>
      <c r="AD64" s="234" t="str">
        <f>IF(AD63="","",VLOOKUP(AD63,'【記載例】参考様式１（勤務表_シフト記号表）'!$C$6:$L$47,10,FALSE))</f>
        <v/>
      </c>
      <c r="AE64" s="235">
        <f>IF(AE63="","",VLOOKUP(AE63,'【記載例】参考様式１（勤務表_シフト記号表）'!$C$6:$L$47,10,FALSE))</f>
        <v>7.9999999999999982</v>
      </c>
      <c r="AF64" s="235">
        <f>IF(AF63="","",VLOOKUP(AF63,'【記載例】参考様式１（勤務表_シフト記号表）'!$C$6:$L$47,10,FALSE))</f>
        <v>8</v>
      </c>
      <c r="AG64" s="235">
        <f>IF(AG63="","",VLOOKUP(AG63,'【記載例】参考様式１（勤務表_シフト記号表）'!$C$6:$L$47,10,FALSE))</f>
        <v>8</v>
      </c>
      <c r="AH64" s="235" t="str">
        <f>IF(AH63="","",VLOOKUP(AH63,'【記載例】参考様式１（勤務表_シフト記号表）'!$C$6:$L$47,10,FALSE))</f>
        <v/>
      </c>
      <c r="AI64" s="235" t="str">
        <f>IF(AI63="","",VLOOKUP(AI63,'【記載例】参考様式１（勤務表_シフト記号表）'!$C$6:$L$47,10,FALSE))</f>
        <v/>
      </c>
      <c r="AJ64" s="236">
        <f>IF(AJ63="","",VLOOKUP(AJ63,'【記載例】参考様式１（勤務表_シフト記号表）'!$C$6:$L$47,10,FALSE))</f>
        <v>7.9999999999999982</v>
      </c>
      <c r="AK64" s="234" t="str">
        <f>IF(AK63="","",VLOOKUP(AK63,'【記載例】参考様式１（勤務表_シフト記号表）'!$C$6:$L$47,10,FALSE))</f>
        <v/>
      </c>
      <c r="AL64" s="235" t="str">
        <f>IF(AL63="","",VLOOKUP(AL63,'【記載例】参考様式１（勤務表_シフト記号表）'!$C$6:$L$47,10,FALSE))</f>
        <v/>
      </c>
      <c r="AM64" s="235">
        <f>IF(AM63="","",VLOOKUP(AM63,'【記載例】参考様式１（勤務表_シフト記号表）'!$C$6:$L$47,10,FALSE))</f>
        <v>7.9999999999999982</v>
      </c>
      <c r="AN64" s="235">
        <f>IF(AN63="","",VLOOKUP(AN63,'【記載例】参考様式１（勤務表_シフト記号表）'!$C$6:$L$47,10,FALSE))</f>
        <v>7.9999999999999982</v>
      </c>
      <c r="AO64" s="235">
        <f>IF(AO63="","",VLOOKUP(AO63,'【記載例】参考様式１（勤務表_シフト記号表）'!$C$6:$L$47,10,FALSE))</f>
        <v>8</v>
      </c>
      <c r="AP64" s="235" t="str">
        <f>IF(AP63="","",VLOOKUP(AP63,'【記載例】参考様式１（勤務表_シフト記号表）'!$C$6:$L$47,10,FALSE))</f>
        <v/>
      </c>
      <c r="AQ64" s="236">
        <f>IF(AQ63="","",VLOOKUP(AQ63,'【記載例】参考様式１（勤務表_シフト記号表）'!$C$6:$L$47,10,FALSE))</f>
        <v>8</v>
      </c>
      <c r="AR64" s="234" t="str">
        <f>IF(AR63="","",VLOOKUP(AR63,'【記載例】参考様式１（勤務表_シフト記号表）'!$C$6:$L$47,10,FALSE))</f>
        <v/>
      </c>
      <c r="AS64" s="235">
        <f>IF(AS63="","",VLOOKUP(AS63,'【記載例】参考様式１（勤務表_シフト記号表）'!$C$6:$L$47,10,FALSE))</f>
        <v>8</v>
      </c>
      <c r="AT64" s="235">
        <f>IF(AT63="","",VLOOKUP(AT63,'【記載例】参考様式１（勤務表_シフト記号表）'!$C$6:$L$47,10,FALSE))</f>
        <v>8</v>
      </c>
      <c r="AU64" s="235" t="str">
        <f>IF(AU63="","",VLOOKUP(AU63,'【記載例】参考様式１（勤務表_シフト記号表）'!$C$6:$L$47,10,FALSE))</f>
        <v/>
      </c>
      <c r="AV64" s="235">
        <f>IF(AV63="","",VLOOKUP(AV63,'【記載例】参考様式１（勤務表_シフト記号表）'!$C$6:$L$47,10,FALSE))</f>
        <v>8</v>
      </c>
      <c r="AW64" s="235">
        <f>IF(AW63="","",VLOOKUP(AW63,'【記載例】参考様式１（勤務表_シフト記号表）'!$C$6:$L$47,10,FALSE))</f>
        <v>7.9999999999999982</v>
      </c>
      <c r="AX64" s="236" t="str">
        <f>IF(AX63="","",VLOOKUP(AX63,'【記載例】参考様式１（勤務表_シフト記号表）'!$C$6:$L$47,10,FALSE))</f>
        <v/>
      </c>
      <c r="AY64" s="234" t="str">
        <f>IF(AY63="","",VLOOKUP(AY63,'【記載例】参考様式１（勤務表_シフト記号表）'!$C$6:$L$47,10,FALSE))</f>
        <v/>
      </c>
      <c r="AZ64" s="235" t="str">
        <f>IF(AZ63="","",VLOOKUP(AZ63,'【記載例】参考様式１（勤務表_シフト記号表）'!$C$6:$L$47,10,FALSE))</f>
        <v/>
      </c>
      <c r="BA64" s="235" t="str">
        <f>IF(BA63="","",VLOOKUP(BA63,'【記載例】参考様式１（勤務表_シフト記号表）'!$C$6:$L$47,10,FALSE))</f>
        <v/>
      </c>
      <c r="BB64" s="1040">
        <f>IF($BE$3="４週",SUM(W64:AX64),IF($BE$3="暦月",SUM(W64:BA64),""))</f>
        <v>128</v>
      </c>
      <c r="BC64" s="1041"/>
      <c r="BD64" s="1042">
        <f>IF($BE$3="４週",BB64/4,IF($BE$3="暦月",(BB64/($BE$8/7)),""))</f>
        <v>32</v>
      </c>
      <c r="BE64" s="1041"/>
      <c r="BF64" s="1037"/>
      <c r="BG64" s="1038"/>
      <c r="BH64" s="1038"/>
      <c r="BI64" s="1038"/>
      <c r="BJ64" s="1039"/>
    </row>
    <row r="65" spans="2:62" ht="20.25" customHeight="1" x14ac:dyDescent="0.45">
      <c r="B65" s="982">
        <f>B63+1</f>
        <v>25</v>
      </c>
      <c r="C65" s="1043" t="s">
        <v>461</v>
      </c>
      <c r="D65" s="973"/>
      <c r="E65" s="229"/>
      <c r="F65" s="230"/>
      <c r="G65" s="229"/>
      <c r="H65" s="230"/>
      <c r="I65" s="1044" t="s">
        <v>594</v>
      </c>
      <c r="J65" s="1045"/>
      <c r="K65" s="971" t="s">
        <v>609</v>
      </c>
      <c r="L65" s="972"/>
      <c r="M65" s="972"/>
      <c r="N65" s="973"/>
      <c r="O65" s="977" t="s">
        <v>629</v>
      </c>
      <c r="P65" s="978"/>
      <c r="Q65" s="978"/>
      <c r="R65" s="978"/>
      <c r="S65" s="979"/>
      <c r="T65" s="249" t="s">
        <v>447</v>
      </c>
      <c r="V65" s="250"/>
      <c r="W65" s="242" t="s">
        <v>503</v>
      </c>
      <c r="X65" s="243" t="s">
        <v>503</v>
      </c>
      <c r="Y65" s="243"/>
      <c r="Z65" s="243"/>
      <c r="AA65" s="243" t="s">
        <v>507</v>
      </c>
      <c r="AB65" s="243" t="s">
        <v>508</v>
      </c>
      <c r="AC65" s="244" t="s">
        <v>498</v>
      </c>
      <c r="AD65" s="242" t="s">
        <v>498</v>
      </c>
      <c r="AE65" s="243"/>
      <c r="AF65" s="243" t="s">
        <v>503</v>
      </c>
      <c r="AG65" s="243" t="s">
        <v>503</v>
      </c>
      <c r="AH65" s="243"/>
      <c r="AI65" s="243" t="s">
        <v>507</v>
      </c>
      <c r="AJ65" s="244" t="s">
        <v>508</v>
      </c>
      <c r="AK65" s="242" t="s">
        <v>498</v>
      </c>
      <c r="AL65" s="243" t="s">
        <v>498</v>
      </c>
      <c r="AM65" s="243"/>
      <c r="AN65" s="243" t="s">
        <v>503</v>
      </c>
      <c r="AO65" s="243"/>
      <c r="AP65" s="243"/>
      <c r="AQ65" s="244" t="s">
        <v>507</v>
      </c>
      <c r="AR65" s="242" t="s">
        <v>508</v>
      </c>
      <c r="AS65" s="243" t="s">
        <v>498</v>
      </c>
      <c r="AT65" s="243" t="s">
        <v>498</v>
      </c>
      <c r="AU65" s="243"/>
      <c r="AV65" s="243" t="s">
        <v>498</v>
      </c>
      <c r="AW65" s="243" t="s">
        <v>503</v>
      </c>
      <c r="AX65" s="244" t="s">
        <v>503</v>
      </c>
      <c r="AY65" s="242"/>
      <c r="AZ65" s="243"/>
      <c r="BA65" s="245"/>
      <c r="BB65" s="980"/>
      <c r="BC65" s="981"/>
      <c r="BD65" s="1032"/>
      <c r="BE65" s="1033"/>
      <c r="BF65" s="1034"/>
      <c r="BG65" s="1035"/>
      <c r="BH65" s="1035"/>
      <c r="BI65" s="1035"/>
      <c r="BJ65" s="1036"/>
    </row>
    <row r="66" spans="2:62" ht="20.25" customHeight="1" x14ac:dyDescent="0.45">
      <c r="B66" s="983"/>
      <c r="C66" s="986"/>
      <c r="D66" s="976"/>
      <c r="E66" s="229"/>
      <c r="F66" s="230" t="str">
        <f>C65</f>
        <v>介護職員</v>
      </c>
      <c r="G66" s="229"/>
      <c r="H66" s="230" t="str">
        <f>I65</f>
        <v>A</v>
      </c>
      <c r="I66" s="989"/>
      <c r="J66" s="990"/>
      <c r="K66" s="974"/>
      <c r="L66" s="975"/>
      <c r="M66" s="975"/>
      <c r="N66" s="976"/>
      <c r="O66" s="977"/>
      <c r="P66" s="978"/>
      <c r="Q66" s="978"/>
      <c r="R66" s="978"/>
      <c r="S66" s="979"/>
      <c r="T66" s="246" t="s">
        <v>448</v>
      </c>
      <c r="U66" s="247"/>
      <c r="V66" s="248"/>
      <c r="W66" s="234">
        <f>IF(W65="","",VLOOKUP(W65,'【記載例】参考様式１（勤務表_シフト記号表）'!$C$6:$L$47,10,FALSE))</f>
        <v>8</v>
      </c>
      <c r="X66" s="235">
        <f>IF(X65="","",VLOOKUP(X65,'【記載例】参考様式１（勤務表_シフト記号表）'!$C$6:$L$47,10,FALSE))</f>
        <v>8</v>
      </c>
      <c r="Y66" s="235" t="str">
        <f>IF(Y65="","",VLOOKUP(Y65,'【記載例】参考様式１（勤務表_シフト記号表）'!$C$6:$L$47,10,FALSE))</f>
        <v/>
      </c>
      <c r="Z66" s="235" t="str">
        <f>IF(Z65="","",VLOOKUP(Z65,'【記載例】参考様式１（勤務表_シフト記号表）'!$C$6:$L$47,10,FALSE))</f>
        <v/>
      </c>
      <c r="AA66" s="235">
        <f>IF(AA65="","",VLOOKUP(AA65,'【記載例】参考様式１（勤務表_シフト記号表）'!$C$6:$L$47,10,FALSE))</f>
        <v>8</v>
      </c>
      <c r="AB66" s="235">
        <f>IF(AB65="","",VLOOKUP(AB65,'【記載例】参考様式１（勤務表_シフト記号表）'!$C$6:$L$47,10,FALSE))</f>
        <v>8</v>
      </c>
      <c r="AC66" s="236">
        <f>IF(AC65="","",VLOOKUP(AC65,'【記載例】参考様式１（勤務表_シフト記号表）'!$C$6:$L$47,10,FALSE))</f>
        <v>7.9999999999999982</v>
      </c>
      <c r="AD66" s="234">
        <f>IF(AD65="","",VLOOKUP(AD65,'【記載例】参考様式１（勤務表_シフト記号表）'!$C$6:$L$47,10,FALSE))</f>
        <v>7.9999999999999982</v>
      </c>
      <c r="AE66" s="235" t="str">
        <f>IF(AE65="","",VLOOKUP(AE65,'【記載例】参考様式１（勤務表_シフト記号表）'!$C$6:$L$47,10,FALSE))</f>
        <v/>
      </c>
      <c r="AF66" s="235">
        <f>IF(AF65="","",VLOOKUP(AF65,'【記載例】参考様式１（勤務表_シフト記号表）'!$C$6:$L$47,10,FALSE))</f>
        <v>8</v>
      </c>
      <c r="AG66" s="235">
        <f>IF(AG65="","",VLOOKUP(AG65,'【記載例】参考様式１（勤務表_シフト記号表）'!$C$6:$L$47,10,FALSE))</f>
        <v>8</v>
      </c>
      <c r="AH66" s="235" t="str">
        <f>IF(AH65="","",VLOOKUP(AH65,'【記載例】参考様式１（勤務表_シフト記号表）'!$C$6:$L$47,10,FALSE))</f>
        <v/>
      </c>
      <c r="AI66" s="235">
        <f>IF(AI65="","",VLOOKUP(AI65,'【記載例】参考様式１（勤務表_シフト記号表）'!$C$6:$L$47,10,FALSE))</f>
        <v>8</v>
      </c>
      <c r="AJ66" s="236">
        <f>IF(AJ65="","",VLOOKUP(AJ65,'【記載例】参考様式１（勤務表_シフト記号表）'!$C$6:$L$47,10,FALSE))</f>
        <v>8</v>
      </c>
      <c r="AK66" s="234">
        <f>IF(AK65="","",VLOOKUP(AK65,'【記載例】参考様式１（勤務表_シフト記号表）'!$C$6:$L$47,10,FALSE))</f>
        <v>7.9999999999999982</v>
      </c>
      <c r="AL66" s="235">
        <f>IF(AL65="","",VLOOKUP(AL65,'【記載例】参考様式１（勤務表_シフト記号表）'!$C$6:$L$47,10,FALSE))</f>
        <v>7.9999999999999982</v>
      </c>
      <c r="AM66" s="235" t="str">
        <f>IF(AM65="","",VLOOKUP(AM65,'【記載例】参考様式１（勤務表_シフト記号表）'!$C$6:$L$47,10,FALSE))</f>
        <v/>
      </c>
      <c r="AN66" s="235">
        <f>IF(AN65="","",VLOOKUP(AN65,'【記載例】参考様式１（勤務表_シフト記号表）'!$C$6:$L$47,10,FALSE))</f>
        <v>8</v>
      </c>
      <c r="AO66" s="235" t="str">
        <f>IF(AO65="","",VLOOKUP(AO65,'【記載例】参考様式１（勤務表_シフト記号表）'!$C$6:$L$47,10,FALSE))</f>
        <v/>
      </c>
      <c r="AP66" s="235" t="str">
        <f>IF(AP65="","",VLOOKUP(AP65,'【記載例】参考様式１（勤務表_シフト記号表）'!$C$6:$L$47,10,FALSE))</f>
        <v/>
      </c>
      <c r="AQ66" s="236">
        <f>IF(AQ65="","",VLOOKUP(AQ65,'【記載例】参考様式１（勤務表_シフト記号表）'!$C$6:$L$47,10,FALSE))</f>
        <v>8</v>
      </c>
      <c r="AR66" s="234">
        <f>IF(AR65="","",VLOOKUP(AR65,'【記載例】参考様式１（勤務表_シフト記号表）'!$C$6:$L$47,10,FALSE))</f>
        <v>8</v>
      </c>
      <c r="AS66" s="235">
        <f>IF(AS65="","",VLOOKUP(AS65,'【記載例】参考様式１（勤務表_シフト記号表）'!$C$6:$L$47,10,FALSE))</f>
        <v>7.9999999999999982</v>
      </c>
      <c r="AT66" s="235">
        <f>IF(AT65="","",VLOOKUP(AT65,'【記載例】参考様式１（勤務表_シフト記号表）'!$C$6:$L$47,10,FALSE))</f>
        <v>7.9999999999999982</v>
      </c>
      <c r="AU66" s="235" t="str">
        <f>IF(AU65="","",VLOOKUP(AU65,'【記載例】参考様式１（勤務表_シフト記号表）'!$C$6:$L$47,10,FALSE))</f>
        <v/>
      </c>
      <c r="AV66" s="235">
        <f>IF(AV65="","",VLOOKUP(AV65,'【記載例】参考様式１（勤務表_シフト記号表）'!$C$6:$L$47,10,FALSE))</f>
        <v>7.9999999999999982</v>
      </c>
      <c r="AW66" s="235">
        <f>IF(AW65="","",VLOOKUP(AW65,'【記載例】参考様式１（勤務表_シフト記号表）'!$C$6:$L$47,10,FALSE))</f>
        <v>8</v>
      </c>
      <c r="AX66" s="236">
        <f>IF(AX65="","",VLOOKUP(AX65,'【記載例】参考様式１（勤務表_シフト記号表）'!$C$6:$L$47,10,FALSE))</f>
        <v>8</v>
      </c>
      <c r="AY66" s="234" t="str">
        <f>IF(AY65="","",VLOOKUP(AY65,'【記載例】参考様式１（勤務表_シフト記号表）'!$C$6:$L$47,10,FALSE))</f>
        <v/>
      </c>
      <c r="AZ66" s="235" t="str">
        <f>IF(AZ65="","",VLOOKUP(AZ65,'【記載例】参考様式１（勤務表_シフト記号表）'!$C$6:$L$47,10,FALSE))</f>
        <v/>
      </c>
      <c r="BA66" s="235" t="str">
        <f>IF(BA65="","",VLOOKUP(BA65,'【記載例】参考様式１（勤務表_シフト記号表）'!$C$6:$L$47,10,FALSE))</f>
        <v/>
      </c>
      <c r="BB66" s="1040">
        <f>IF($BE$3="４週",SUM(W66:AX66),IF($BE$3="暦月",SUM(W66:BA66),""))</f>
        <v>160</v>
      </c>
      <c r="BC66" s="1041"/>
      <c r="BD66" s="1042">
        <f>IF($BE$3="４週",BB66/4,IF($BE$3="暦月",(BB66/($BE$8/7)),""))</f>
        <v>40</v>
      </c>
      <c r="BE66" s="1041"/>
      <c r="BF66" s="1037"/>
      <c r="BG66" s="1038"/>
      <c r="BH66" s="1038"/>
      <c r="BI66" s="1038"/>
      <c r="BJ66" s="1039"/>
    </row>
    <row r="67" spans="2:62" ht="20.25" customHeight="1" x14ac:dyDescent="0.45">
      <c r="B67" s="982">
        <f>B65+1</f>
        <v>26</v>
      </c>
      <c r="C67" s="1043" t="s">
        <v>461</v>
      </c>
      <c r="D67" s="973"/>
      <c r="E67" s="229"/>
      <c r="F67" s="230"/>
      <c r="G67" s="229"/>
      <c r="H67" s="230"/>
      <c r="I67" s="1044" t="s">
        <v>594</v>
      </c>
      <c r="J67" s="1045"/>
      <c r="K67" s="971" t="s">
        <v>595</v>
      </c>
      <c r="L67" s="972"/>
      <c r="M67" s="972"/>
      <c r="N67" s="973"/>
      <c r="O67" s="977" t="s">
        <v>630</v>
      </c>
      <c r="P67" s="978"/>
      <c r="Q67" s="978"/>
      <c r="R67" s="978"/>
      <c r="S67" s="979"/>
      <c r="T67" s="249" t="s">
        <v>447</v>
      </c>
      <c r="V67" s="250"/>
      <c r="W67" s="242"/>
      <c r="X67" s="243" t="s">
        <v>498</v>
      </c>
      <c r="Y67" s="243" t="s">
        <v>503</v>
      </c>
      <c r="Z67" s="243" t="s">
        <v>503</v>
      </c>
      <c r="AA67" s="243"/>
      <c r="AB67" s="243" t="s">
        <v>507</v>
      </c>
      <c r="AC67" s="244" t="s">
        <v>508</v>
      </c>
      <c r="AD67" s="242" t="s">
        <v>503</v>
      </c>
      <c r="AE67" s="243"/>
      <c r="AF67" s="243" t="s">
        <v>503</v>
      </c>
      <c r="AG67" s="243" t="s">
        <v>503</v>
      </c>
      <c r="AH67" s="243"/>
      <c r="AI67" s="243"/>
      <c r="AJ67" s="244" t="s">
        <v>507</v>
      </c>
      <c r="AK67" s="242" t="s">
        <v>508</v>
      </c>
      <c r="AL67" s="243" t="s">
        <v>503</v>
      </c>
      <c r="AM67" s="243" t="s">
        <v>503</v>
      </c>
      <c r="AN67" s="243" t="s">
        <v>503</v>
      </c>
      <c r="AO67" s="243" t="s">
        <v>498</v>
      </c>
      <c r="AP67" s="243" t="s">
        <v>498</v>
      </c>
      <c r="AQ67" s="244"/>
      <c r="AR67" s="242" t="s">
        <v>507</v>
      </c>
      <c r="AS67" s="243" t="s">
        <v>508</v>
      </c>
      <c r="AT67" s="243" t="s">
        <v>498</v>
      </c>
      <c r="AU67" s="243" t="s">
        <v>503</v>
      </c>
      <c r="AV67" s="243"/>
      <c r="AW67" s="243"/>
      <c r="AX67" s="244" t="s">
        <v>498</v>
      </c>
      <c r="AY67" s="242"/>
      <c r="AZ67" s="243"/>
      <c r="BA67" s="245"/>
      <c r="BB67" s="980"/>
      <c r="BC67" s="981"/>
      <c r="BD67" s="1032"/>
      <c r="BE67" s="1033"/>
      <c r="BF67" s="1034"/>
      <c r="BG67" s="1035"/>
      <c r="BH67" s="1035"/>
      <c r="BI67" s="1035"/>
      <c r="BJ67" s="1036"/>
    </row>
    <row r="68" spans="2:62" ht="20.25" customHeight="1" x14ac:dyDescent="0.45">
      <c r="B68" s="983"/>
      <c r="C68" s="986"/>
      <c r="D68" s="976"/>
      <c r="E68" s="229"/>
      <c r="F68" s="230" t="str">
        <f>C67</f>
        <v>介護職員</v>
      </c>
      <c r="G68" s="229"/>
      <c r="H68" s="230" t="str">
        <f>I67</f>
        <v>A</v>
      </c>
      <c r="I68" s="989"/>
      <c r="J68" s="990"/>
      <c r="K68" s="974"/>
      <c r="L68" s="975"/>
      <c r="M68" s="975"/>
      <c r="N68" s="976"/>
      <c r="O68" s="977"/>
      <c r="P68" s="978"/>
      <c r="Q68" s="978"/>
      <c r="R68" s="978"/>
      <c r="S68" s="979"/>
      <c r="T68" s="246" t="s">
        <v>448</v>
      </c>
      <c r="U68" s="247"/>
      <c r="V68" s="248"/>
      <c r="W68" s="234" t="str">
        <f>IF(W67="","",VLOOKUP(W67,'【記載例】参考様式１（勤務表_シフト記号表）'!$C$6:$L$47,10,FALSE))</f>
        <v/>
      </c>
      <c r="X68" s="235">
        <f>IF(X67="","",VLOOKUP(X67,'【記載例】参考様式１（勤務表_シフト記号表）'!$C$6:$L$47,10,FALSE))</f>
        <v>7.9999999999999982</v>
      </c>
      <c r="Y68" s="235">
        <f>IF(Y67="","",VLOOKUP(Y67,'【記載例】参考様式１（勤務表_シフト記号表）'!$C$6:$L$47,10,FALSE))</f>
        <v>8</v>
      </c>
      <c r="Z68" s="235">
        <f>IF(Z67="","",VLOOKUP(Z67,'【記載例】参考様式１（勤務表_シフト記号表）'!$C$6:$L$47,10,FALSE))</f>
        <v>8</v>
      </c>
      <c r="AA68" s="235" t="str">
        <f>IF(AA67="","",VLOOKUP(AA67,'【記載例】参考様式１（勤務表_シフト記号表）'!$C$6:$L$47,10,FALSE))</f>
        <v/>
      </c>
      <c r="AB68" s="235">
        <f>IF(AB67="","",VLOOKUP(AB67,'【記載例】参考様式１（勤務表_シフト記号表）'!$C$6:$L$47,10,FALSE))</f>
        <v>8</v>
      </c>
      <c r="AC68" s="236">
        <f>IF(AC67="","",VLOOKUP(AC67,'【記載例】参考様式１（勤務表_シフト記号表）'!$C$6:$L$47,10,FALSE))</f>
        <v>8</v>
      </c>
      <c r="AD68" s="234">
        <f>IF(AD67="","",VLOOKUP(AD67,'【記載例】参考様式１（勤務表_シフト記号表）'!$C$6:$L$47,10,FALSE))</f>
        <v>8</v>
      </c>
      <c r="AE68" s="235" t="str">
        <f>IF(AE67="","",VLOOKUP(AE67,'【記載例】参考様式１（勤務表_シフト記号表）'!$C$6:$L$47,10,FALSE))</f>
        <v/>
      </c>
      <c r="AF68" s="235">
        <f>IF(AF67="","",VLOOKUP(AF67,'【記載例】参考様式１（勤務表_シフト記号表）'!$C$6:$L$47,10,FALSE))</f>
        <v>8</v>
      </c>
      <c r="AG68" s="235">
        <f>IF(AG67="","",VLOOKUP(AG67,'【記載例】参考様式１（勤務表_シフト記号表）'!$C$6:$L$47,10,FALSE))</f>
        <v>8</v>
      </c>
      <c r="AH68" s="235" t="str">
        <f>IF(AH67="","",VLOOKUP(AH67,'【記載例】参考様式１（勤務表_シフト記号表）'!$C$6:$L$47,10,FALSE))</f>
        <v/>
      </c>
      <c r="AI68" s="235" t="str">
        <f>IF(AI67="","",VLOOKUP(AI67,'【記載例】参考様式１（勤務表_シフト記号表）'!$C$6:$L$47,10,FALSE))</f>
        <v/>
      </c>
      <c r="AJ68" s="236">
        <f>IF(AJ67="","",VLOOKUP(AJ67,'【記載例】参考様式１（勤務表_シフト記号表）'!$C$6:$L$47,10,FALSE))</f>
        <v>8</v>
      </c>
      <c r="AK68" s="234">
        <f>IF(AK67="","",VLOOKUP(AK67,'【記載例】参考様式１（勤務表_シフト記号表）'!$C$6:$L$47,10,FALSE))</f>
        <v>8</v>
      </c>
      <c r="AL68" s="235">
        <f>IF(AL67="","",VLOOKUP(AL67,'【記載例】参考様式１（勤務表_シフト記号表）'!$C$6:$L$47,10,FALSE))</f>
        <v>8</v>
      </c>
      <c r="AM68" s="235">
        <f>IF(AM67="","",VLOOKUP(AM67,'【記載例】参考様式１（勤務表_シフト記号表）'!$C$6:$L$47,10,FALSE))</f>
        <v>8</v>
      </c>
      <c r="AN68" s="235">
        <f>IF(AN67="","",VLOOKUP(AN67,'【記載例】参考様式１（勤務表_シフト記号表）'!$C$6:$L$47,10,FALSE))</f>
        <v>8</v>
      </c>
      <c r="AO68" s="235">
        <f>IF(AO67="","",VLOOKUP(AO67,'【記載例】参考様式１（勤務表_シフト記号表）'!$C$6:$L$47,10,FALSE))</f>
        <v>7.9999999999999982</v>
      </c>
      <c r="AP68" s="235">
        <f>IF(AP67="","",VLOOKUP(AP67,'【記載例】参考様式１（勤務表_シフト記号表）'!$C$6:$L$47,10,FALSE))</f>
        <v>7.9999999999999982</v>
      </c>
      <c r="AQ68" s="236" t="str">
        <f>IF(AQ67="","",VLOOKUP(AQ67,'【記載例】参考様式１（勤務表_シフト記号表）'!$C$6:$L$47,10,FALSE))</f>
        <v/>
      </c>
      <c r="AR68" s="234">
        <f>IF(AR67="","",VLOOKUP(AR67,'【記載例】参考様式１（勤務表_シフト記号表）'!$C$6:$L$47,10,FALSE))</f>
        <v>8</v>
      </c>
      <c r="AS68" s="235">
        <f>IF(AS67="","",VLOOKUP(AS67,'【記載例】参考様式１（勤務表_シフト記号表）'!$C$6:$L$47,10,FALSE))</f>
        <v>8</v>
      </c>
      <c r="AT68" s="235">
        <f>IF(AT67="","",VLOOKUP(AT67,'【記載例】参考様式１（勤務表_シフト記号表）'!$C$6:$L$47,10,FALSE))</f>
        <v>7.9999999999999982</v>
      </c>
      <c r="AU68" s="235">
        <f>IF(AU67="","",VLOOKUP(AU67,'【記載例】参考様式１（勤務表_シフト記号表）'!$C$6:$L$47,10,FALSE))</f>
        <v>8</v>
      </c>
      <c r="AV68" s="235" t="str">
        <f>IF(AV67="","",VLOOKUP(AV67,'【記載例】参考様式１（勤務表_シフト記号表）'!$C$6:$L$47,10,FALSE))</f>
        <v/>
      </c>
      <c r="AW68" s="235" t="str">
        <f>IF(AW67="","",VLOOKUP(AW67,'【記載例】参考様式１（勤務表_シフト記号表）'!$C$6:$L$47,10,FALSE))</f>
        <v/>
      </c>
      <c r="AX68" s="236">
        <f>IF(AX67="","",VLOOKUP(AX67,'【記載例】参考様式１（勤務表_シフト記号表）'!$C$6:$L$47,10,FALSE))</f>
        <v>7.9999999999999982</v>
      </c>
      <c r="AY68" s="234" t="str">
        <f>IF(AY67="","",VLOOKUP(AY67,'【記載例】参考様式１（勤務表_シフト記号表）'!$C$6:$L$47,10,FALSE))</f>
        <v/>
      </c>
      <c r="AZ68" s="235" t="str">
        <f>IF(AZ67="","",VLOOKUP(AZ67,'【記載例】参考様式１（勤務表_シフト記号表）'!$C$6:$L$47,10,FALSE))</f>
        <v/>
      </c>
      <c r="BA68" s="235" t="str">
        <f>IF(BA67="","",VLOOKUP(BA67,'【記載例】参考様式１（勤務表_シフト記号表）'!$C$6:$L$47,10,FALSE))</f>
        <v/>
      </c>
      <c r="BB68" s="1040">
        <f>IF($BE$3="４週",SUM(W68:AX68),IF($BE$3="暦月",SUM(W68:BA68),""))</f>
        <v>160</v>
      </c>
      <c r="BC68" s="1041"/>
      <c r="BD68" s="1042">
        <f>IF($BE$3="４週",BB68/4,IF($BE$3="暦月",(BB68/($BE$8/7)),""))</f>
        <v>40</v>
      </c>
      <c r="BE68" s="1041"/>
      <c r="BF68" s="1037"/>
      <c r="BG68" s="1038"/>
      <c r="BH68" s="1038"/>
      <c r="BI68" s="1038"/>
      <c r="BJ68" s="1039"/>
    </row>
    <row r="69" spans="2:62" ht="20.25" customHeight="1" x14ac:dyDescent="0.45">
      <c r="B69" s="982">
        <f>B67+1</f>
        <v>27</v>
      </c>
      <c r="C69" s="1043" t="s">
        <v>461</v>
      </c>
      <c r="D69" s="973"/>
      <c r="E69" s="229"/>
      <c r="F69" s="230"/>
      <c r="G69" s="229"/>
      <c r="H69" s="230"/>
      <c r="I69" s="1044" t="s">
        <v>594</v>
      </c>
      <c r="J69" s="1045"/>
      <c r="K69" s="971" t="s">
        <v>595</v>
      </c>
      <c r="L69" s="972"/>
      <c r="M69" s="972"/>
      <c r="N69" s="973"/>
      <c r="O69" s="977" t="s">
        <v>631</v>
      </c>
      <c r="P69" s="978"/>
      <c r="Q69" s="978"/>
      <c r="R69" s="978"/>
      <c r="S69" s="979"/>
      <c r="T69" s="249" t="s">
        <v>447</v>
      </c>
      <c r="V69" s="250"/>
      <c r="W69" s="242" t="s">
        <v>498</v>
      </c>
      <c r="X69" s="243"/>
      <c r="Y69" s="243" t="s">
        <v>498</v>
      </c>
      <c r="Z69" s="243"/>
      <c r="AA69" s="243" t="s">
        <v>503</v>
      </c>
      <c r="AB69" s="243"/>
      <c r="AC69" s="244" t="s">
        <v>507</v>
      </c>
      <c r="AD69" s="242" t="s">
        <v>508</v>
      </c>
      <c r="AE69" s="243" t="s">
        <v>503</v>
      </c>
      <c r="AF69" s="243" t="s">
        <v>503</v>
      </c>
      <c r="AG69" s="243" t="s">
        <v>498</v>
      </c>
      <c r="AH69" s="243" t="s">
        <v>498</v>
      </c>
      <c r="AI69" s="243"/>
      <c r="AJ69" s="244" t="s">
        <v>503</v>
      </c>
      <c r="AK69" s="242" t="s">
        <v>507</v>
      </c>
      <c r="AL69" s="243" t="s">
        <v>508</v>
      </c>
      <c r="AM69" s="243" t="s">
        <v>498</v>
      </c>
      <c r="AN69" s="243"/>
      <c r="AO69" s="243" t="s">
        <v>503</v>
      </c>
      <c r="AP69" s="243" t="s">
        <v>503</v>
      </c>
      <c r="AQ69" s="244"/>
      <c r="AR69" s="242"/>
      <c r="AS69" s="243" t="s">
        <v>507</v>
      </c>
      <c r="AT69" s="243" t="s">
        <v>508</v>
      </c>
      <c r="AU69" s="243" t="s">
        <v>498</v>
      </c>
      <c r="AV69" s="243" t="s">
        <v>503</v>
      </c>
      <c r="AW69" s="243" t="s">
        <v>503</v>
      </c>
      <c r="AX69" s="244"/>
      <c r="AY69" s="242"/>
      <c r="AZ69" s="243"/>
      <c r="BA69" s="245"/>
      <c r="BB69" s="980"/>
      <c r="BC69" s="981"/>
      <c r="BD69" s="1032"/>
      <c r="BE69" s="1033"/>
      <c r="BF69" s="1034"/>
      <c r="BG69" s="1035"/>
      <c r="BH69" s="1035"/>
      <c r="BI69" s="1035"/>
      <c r="BJ69" s="1036"/>
    </row>
    <row r="70" spans="2:62" ht="20.25" customHeight="1" x14ac:dyDescent="0.45">
      <c r="B70" s="983"/>
      <c r="C70" s="986"/>
      <c r="D70" s="976"/>
      <c r="E70" s="229"/>
      <c r="F70" s="230" t="str">
        <f>C69</f>
        <v>介護職員</v>
      </c>
      <c r="G70" s="229"/>
      <c r="H70" s="230" t="str">
        <f>I69</f>
        <v>A</v>
      </c>
      <c r="I70" s="989"/>
      <c r="J70" s="990"/>
      <c r="K70" s="974"/>
      <c r="L70" s="975"/>
      <c r="M70" s="975"/>
      <c r="N70" s="976"/>
      <c r="O70" s="977"/>
      <c r="P70" s="978"/>
      <c r="Q70" s="978"/>
      <c r="R70" s="978"/>
      <c r="S70" s="979"/>
      <c r="T70" s="246" t="s">
        <v>448</v>
      </c>
      <c r="U70" s="247"/>
      <c r="V70" s="248"/>
      <c r="W70" s="234">
        <f>IF(W69="","",VLOOKUP(W69,'【記載例】参考様式１（勤務表_シフト記号表）'!$C$6:$L$47,10,FALSE))</f>
        <v>7.9999999999999982</v>
      </c>
      <c r="X70" s="235" t="str">
        <f>IF(X69="","",VLOOKUP(X69,'【記載例】参考様式１（勤務表_シフト記号表）'!$C$6:$L$47,10,FALSE))</f>
        <v/>
      </c>
      <c r="Y70" s="235">
        <f>IF(Y69="","",VLOOKUP(Y69,'【記載例】参考様式１（勤務表_シフト記号表）'!$C$6:$L$47,10,FALSE))</f>
        <v>7.9999999999999982</v>
      </c>
      <c r="Z70" s="235" t="str">
        <f>IF(Z69="","",VLOOKUP(Z69,'【記載例】参考様式１（勤務表_シフト記号表）'!$C$6:$L$47,10,FALSE))</f>
        <v/>
      </c>
      <c r="AA70" s="235">
        <f>IF(AA69="","",VLOOKUP(AA69,'【記載例】参考様式１（勤務表_シフト記号表）'!$C$6:$L$47,10,FALSE))</f>
        <v>8</v>
      </c>
      <c r="AB70" s="235" t="str">
        <f>IF(AB69="","",VLOOKUP(AB69,'【記載例】参考様式１（勤務表_シフト記号表）'!$C$6:$L$47,10,FALSE))</f>
        <v/>
      </c>
      <c r="AC70" s="236">
        <f>IF(AC69="","",VLOOKUP(AC69,'【記載例】参考様式１（勤務表_シフト記号表）'!$C$6:$L$47,10,FALSE))</f>
        <v>8</v>
      </c>
      <c r="AD70" s="234">
        <f>IF(AD69="","",VLOOKUP(AD69,'【記載例】参考様式１（勤務表_シフト記号表）'!$C$6:$L$47,10,FALSE))</f>
        <v>8</v>
      </c>
      <c r="AE70" s="235">
        <f>IF(AE69="","",VLOOKUP(AE69,'【記載例】参考様式１（勤務表_シフト記号表）'!$C$6:$L$47,10,FALSE))</f>
        <v>8</v>
      </c>
      <c r="AF70" s="235">
        <f>IF(AF69="","",VLOOKUP(AF69,'【記載例】参考様式１（勤務表_シフト記号表）'!$C$6:$L$47,10,FALSE))</f>
        <v>8</v>
      </c>
      <c r="AG70" s="235">
        <f>IF(AG69="","",VLOOKUP(AG69,'【記載例】参考様式１（勤務表_シフト記号表）'!$C$6:$L$47,10,FALSE))</f>
        <v>7.9999999999999982</v>
      </c>
      <c r="AH70" s="235">
        <f>IF(AH69="","",VLOOKUP(AH69,'【記載例】参考様式１（勤務表_シフト記号表）'!$C$6:$L$47,10,FALSE))</f>
        <v>7.9999999999999982</v>
      </c>
      <c r="AI70" s="235" t="str">
        <f>IF(AI69="","",VLOOKUP(AI69,'【記載例】参考様式１（勤務表_シフト記号表）'!$C$6:$L$47,10,FALSE))</f>
        <v/>
      </c>
      <c r="AJ70" s="236">
        <f>IF(AJ69="","",VLOOKUP(AJ69,'【記載例】参考様式１（勤務表_シフト記号表）'!$C$6:$L$47,10,FALSE))</f>
        <v>8</v>
      </c>
      <c r="AK70" s="234">
        <f>IF(AK69="","",VLOOKUP(AK69,'【記載例】参考様式１（勤務表_シフト記号表）'!$C$6:$L$47,10,FALSE))</f>
        <v>8</v>
      </c>
      <c r="AL70" s="235">
        <f>IF(AL69="","",VLOOKUP(AL69,'【記載例】参考様式１（勤務表_シフト記号表）'!$C$6:$L$47,10,FALSE))</f>
        <v>8</v>
      </c>
      <c r="AM70" s="235">
        <f>IF(AM69="","",VLOOKUP(AM69,'【記載例】参考様式１（勤務表_シフト記号表）'!$C$6:$L$47,10,FALSE))</f>
        <v>7.9999999999999982</v>
      </c>
      <c r="AN70" s="235" t="str">
        <f>IF(AN69="","",VLOOKUP(AN69,'【記載例】参考様式１（勤務表_シフト記号表）'!$C$6:$L$47,10,FALSE))</f>
        <v/>
      </c>
      <c r="AO70" s="235">
        <f>IF(AO69="","",VLOOKUP(AO69,'【記載例】参考様式１（勤務表_シフト記号表）'!$C$6:$L$47,10,FALSE))</f>
        <v>8</v>
      </c>
      <c r="AP70" s="235">
        <f>IF(AP69="","",VLOOKUP(AP69,'【記載例】参考様式１（勤務表_シフト記号表）'!$C$6:$L$47,10,FALSE))</f>
        <v>8</v>
      </c>
      <c r="AQ70" s="236" t="str">
        <f>IF(AQ69="","",VLOOKUP(AQ69,'【記載例】参考様式１（勤務表_シフト記号表）'!$C$6:$L$47,10,FALSE))</f>
        <v/>
      </c>
      <c r="AR70" s="234" t="str">
        <f>IF(AR69="","",VLOOKUP(AR69,'【記載例】参考様式１（勤務表_シフト記号表）'!$C$6:$L$47,10,FALSE))</f>
        <v/>
      </c>
      <c r="AS70" s="235">
        <f>IF(AS69="","",VLOOKUP(AS69,'【記載例】参考様式１（勤務表_シフト記号表）'!$C$6:$L$47,10,FALSE))</f>
        <v>8</v>
      </c>
      <c r="AT70" s="235">
        <f>IF(AT69="","",VLOOKUP(AT69,'【記載例】参考様式１（勤務表_シフト記号表）'!$C$6:$L$47,10,FALSE))</f>
        <v>8</v>
      </c>
      <c r="AU70" s="235">
        <f>IF(AU69="","",VLOOKUP(AU69,'【記載例】参考様式１（勤務表_シフト記号表）'!$C$6:$L$47,10,FALSE))</f>
        <v>7.9999999999999982</v>
      </c>
      <c r="AV70" s="235">
        <f>IF(AV69="","",VLOOKUP(AV69,'【記載例】参考様式１（勤務表_シフト記号表）'!$C$6:$L$47,10,FALSE))</f>
        <v>8</v>
      </c>
      <c r="AW70" s="235">
        <f>IF(AW69="","",VLOOKUP(AW69,'【記載例】参考様式１（勤務表_シフト記号表）'!$C$6:$L$47,10,FALSE))</f>
        <v>8</v>
      </c>
      <c r="AX70" s="236" t="str">
        <f>IF(AX69="","",VLOOKUP(AX69,'【記載例】参考様式１（勤務表_シフト記号表）'!$C$6:$L$47,10,FALSE))</f>
        <v/>
      </c>
      <c r="AY70" s="234" t="str">
        <f>IF(AY69="","",VLOOKUP(AY69,'【記載例】参考様式１（勤務表_シフト記号表）'!$C$6:$L$47,10,FALSE))</f>
        <v/>
      </c>
      <c r="AZ70" s="235" t="str">
        <f>IF(AZ69="","",VLOOKUP(AZ69,'【記載例】参考様式１（勤務表_シフト記号表）'!$C$6:$L$47,10,FALSE))</f>
        <v/>
      </c>
      <c r="BA70" s="235" t="str">
        <f>IF(BA69="","",VLOOKUP(BA69,'【記載例】参考様式１（勤務表_シフト記号表）'!$C$6:$L$47,10,FALSE))</f>
        <v/>
      </c>
      <c r="BB70" s="1040">
        <f>IF($BE$3="４週",SUM(W70:AX70),IF($BE$3="暦月",SUM(W70:BA70),""))</f>
        <v>160</v>
      </c>
      <c r="BC70" s="1041"/>
      <c r="BD70" s="1042">
        <f>IF($BE$3="４週",BB70/4,IF($BE$3="暦月",(BB70/($BE$8/7)),""))</f>
        <v>40</v>
      </c>
      <c r="BE70" s="1041"/>
      <c r="BF70" s="1037"/>
      <c r="BG70" s="1038"/>
      <c r="BH70" s="1038"/>
      <c r="BI70" s="1038"/>
      <c r="BJ70" s="1039"/>
    </row>
    <row r="71" spans="2:62" ht="20.25" customHeight="1" x14ac:dyDescent="0.45">
      <c r="B71" s="982">
        <f>B69+1</f>
        <v>28</v>
      </c>
      <c r="C71" s="1043" t="s">
        <v>461</v>
      </c>
      <c r="D71" s="973"/>
      <c r="E71" s="229"/>
      <c r="F71" s="230"/>
      <c r="G71" s="229"/>
      <c r="H71" s="230"/>
      <c r="I71" s="1044" t="s">
        <v>594</v>
      </c>
      <c r="J71" s="1045"/>
      <c r="K71" s="971" t="s">
        <v>595</v>
      </c>
      <c r="L71" s="972"/>
      <c r="M71" s="972"/>
      <c r="N71" s="973"/>
      <c r="O71" s="977" t="s">
        <v>632</v>
      </c>
      <c r="P71" s="978"/>
      <c r="Q71" s="978"/>
      <c r="R71" s="978"/>
      <c r="S71" s="979"/>
      <c r="T71" s="249" t="s">
        <v>447</v>
      </c>
      <c r="V71" s="250"/>
      <c r="W71" s="242" t="s">
        <v>622</v>
      </c>
      <c r="X71" s="243"/>
      <c r="Y71" s="243" t="s">
        <v>503</v>
      </c>
      <c r="Z71" s="243" t="s">
        <v>498</v>
      </c>
      <c r="AA71" s="243" t="s">
        <v>498</v>
      </c>
      <c r="AB71" s="243" t="s">
        <v>498</v>
      </c>
      <c r="AC71" s="244"/>
      <c r="AD71" s="242" t="s">
        <v>507</v>
      </c>
      <c r="AE71" s="243" t="s">
        <v>508</v>
      </c>
      <c r="AF71" s="243" t="s">
        <v>498</v>
      </c>
      <c r="AG71" s="243"/>
      <c r="AH71" s="243" t="s">
        <v>503</v>
      </c>
      <c r="AI71" s="243" t="s">
        <v>503</v>
      </c>
      <c r="AJ71" s="244"/>
      <c r="AK71" s="242"/>
      <c r="AL71" s="243" t="s">
        <v>507</v>
      </c>
      <c r="AM71" s="243" t="s">
        <v>508</v>
      </c>
      <c r="AN71" s="243" t="s">
        <v>498</v>
      </c>
      <c r="AO71" s="243"/>
      <c r="AP71" s="243" t="s">
        <v>503</v>
      </c>
      <c r="AQ71" s="244" t="s">
        <v>503</v>
      </c>
      <c r="AR71" s="242" t="s">
        <v>503</v>
      </c>
      <c r="AS71" s="243"/>
      <c r="AT71" s="243" t="s">
        <v>507</v>
      </c>
      <c r="AU71" s="243" t="s">
        <v>508</v>
      </c>
      <c r="AV71" s="243" t="s">
        <v>498</v>
      </c>
      <c r="AW71" s="243"/>
      <c r="AX71" s="244" t="s">
        <v>503</v>
      </c>
      <c r="AY71" s="242"/>
      <c r="AZ71" s="243"/>
      <c r="BA71" s="245"/>
      <c r="BB71" s="980"/>
      <c r="BC71" s="981"/>
      <c r="BD71" s="1032"/>
      <c r="BE71" s="1033"/>
      <c r="BF71" s="1034"/>
      <c r="BG71" s="1035"/>
      <c r="BH71" s="1035"/>
      <c r="BI71" s="1035"/>
      <c r="BJ71" s="1036"/>
    </row>
    <row r="72" spans="2:62" ht="20.25" customHeight="1" x14ac:dyDescent="0.45">
      <c r="B72" s="983"/>
      <c r="C72" s="986"/>
      <c r="D72" s="976"/>
      <c r="E72" s="229"/>
      <c r="F72" s="230" t="str">
        <f>C71</f>
        <v>介護職員</v>
      </c>
      <c r="G72" s="229"/>
      <c r="H72" s="230" t="str">
        <f>I71</f>
        <v>A</v>
      </c>
      <c r="I72" s="989"/>
      <c r="J72" s="990"/>
      <c r="K72" s="974"/>
      <c r="L72" s="975"/>
      <c r="M72" s="975"/>
      <c r="N72" s="976"/>
      <c r="O72" s="977"/>
      <c r="P72" s="978"/>
      <c r="Q72" s="978"/>
      <c r="R72" s="978"/>
      <c r="S72" s="979"/>
      <c r="T72" s="246" t="s">
        <v>448</v>
      </c>
      <c r="U72" s="247"/>
      <c r="V72" s="248"/>
      <c r="W72" s="234">
        <f>IF(W71="","",VLOOKUP(W71,'【記載例】参考様式１（勤務表_シフト記号表）'!$C$6:$L$47,10,FALSE))</f>
        <v>8</v>
      </c>
      <c r="X72" s="235" t="str">
        <f>IF(X71="","",VLOOKUP(X71,'【記載例】参考様式１（勤務表_シフト記号表）'!$C$6:$L$47,10,FALSE))</f>
        <v/>
      </c>
      <c r="Y72" s="235">
        <f>IF(Y71="","",VLOOKUP(Y71,'【記載例】参考様式１（勤務表_シフト記号表）'!$C$6:$L$47,10,FALSE))</f>
        <v>8</v>
      </c>
      <c r="Z72" s="235">
        <f>IF(Z71="","",VLOOKUP(Z71,'【記載例】参考様式１（勤務表_シフト記号表）'!$C$6:$L$47,10,FALSE))</f>
        <v>7.9999999999999982</v>
      </c>
      <c r="AA72" s="235">
        <f>IF(AA71="","",VLOOKUP(AA71,'【記載例】参考様式１（勤務表_シフト記号表）'!$C$6:$L$47,10,FALSE))</f>
        <v>7.9999999999999982</v>
      </c>
      <c r="AB72" s="235">
        <f>IF(AB71="","",VLOOKUP(AB71,'【記載例】参考様式１（勤務表_シフト記号表）'!$C$6:$L$47,10,FALSE))</f>
        <v>7.9999999999999982</v>
      </c>
      <c r="AC72" s="236" t="str">
        <f>IF(AC71="","",VLOOKUP(AC71,'【記載例】参考様式１（勤務表_シフト記号表）'!$C$6:$L$47,10,FALSE))</f>
        <v/>
      </c>
      <c r="AD72" s="234">
        <f>IF(AD71="","",VLOOKUP(AD71,'【記載例】参考様式１（勤務表_シフト記号表）'!$C$6:$L$47,10,FALSE))</f>
        <v>8</v>
      </c>
      <c r="AE72" s="235">
        <f>IF(AE71="","",VLOOKUP(AE71,'【記載例】参考様式１（勤務表_シフト記号表）'!$C$6:$L$47,10,FALSE))</f>
        <v>8</v>
      </c>
      <c r="AF72" s="235">
        <f>IF(AF71="","",VLOOKUP(AF71,'【記載例】参考様式１（勤務表_シフト記号表）'!$C$6:$L$47,10,FALSE))</f>
        <v>7.9999999999999982</v>
      </c>
      <c r="AG72" s="235" t="str">
        <f>IF(AG71="","",VLOOKUP(AG71,'【記載例】参考様式１（勤務表_シフト記号表）'!$C$6:$L$47,10,FALSE))</f>
        <v/>
      </c>
      <c r="AH72" s="235">
        <f>IF(AH71="","",VLOOKUP(AH71,'【記載例】参考様式１（勤務表_シフト記号表）'!$C$6:$L$47,10,FALSE))</f>
        <v>8</v>
      </c>
      <c r="AI72" s="235">
        <f>IF(AI71="","",VLOOKUP(AI71,'【記載例】参考様式１（勤務表_シフト記号表）'!$C$6:$L$47,10,FALSE))</f>
        <v>8</v>
      </c>
      <c r="AJ72" s="236" t="str">
        <f>IF(AJ71="","",VLOOKUP(AJ71,'【記載例】参考様式１（勤務表_シフト記号表）'!$C$6:$L$47,10,FALSE))</f>
        <v/>
      </c>
      <c r="AK72" s="234" t="str">
        <f>IF(AK71="","",VLOOKUP(AK71,'【記載例】参考様式１（勤務表_シフト記号表）'!$C$6:$L$47,10,FALSE))</f>
        <v/>
      </c>
      <c r="AL72" s="235">
        <f>IF(AL71="","",VLOOKUP(AL71,'【記載例】参考様式１（勤務表_シフト記号表）'!$C$6:$L$47,10,FALSE))</f>
        <v>8</v>
      </c>
      <c r="AM72" s="235">
        <f>IF(AM71="","",VLOOKUP(AM71,'【記載例】参考様式１（勤務表_シフト記号表）'!$C$6:$L$47,10,FALSE))</f>
        <v>8</v>
      </c>
      <c r="AN72" s="235">
        <f>IF(AN71="","",VLOOKUP(AN71,'【記載例】参考様式１（勤務表_シフト記号表）'!$C$6:$L$47,10,FALSE))</f>
        <v>7.9999999999999982</v>
      </c>
      <c r="AO72" s="235" t="str">
        <f>IF(AO71="","",VLOOKUP(AO71,'【記載例】参考様式１（勤務表_シフト記号表）'!$C$6:$L$47,10,FALSE))</f>
        <v/>
      </c>
      <c r="AP72" s="235">
        <f>IF(AP71="","",VLOOKUP(AP71,'【記載例】参考様式１（勤務表_シフト記号表）'!$C$6:$L$47,10,FALSE))</f>
        <v>8</v>
      </c>
      <c r="AQ72" s="236">
        <f>IF(AQ71="","",VLOOKUP(AQ71,'【記載例】参考様式１（勤務表_シフト記号表）'!$C$6:$L$47,10,FALSE))</f>
        <v>8</v>
      </c>
      <c r="AR72" s="234">
        <f>IF(AR71="","",VLOOKUP(AR71,'【記載例】参考様式１（勤務表_シフト記号表）'!$C$6:$L$47,10,FALSE))</f>
        <v>8</v>
      </c>
      <c r="AS72" s="235" t="str">
        <f>IF(AS71="","",VLOOKUP(AS71,'【記載例】参考様式１（勤務表_シフト記号表）'!$C$6:$L$47,10,FALSE))</f>
        <v/>
      </c>
      <c r="AT72" s="235">
        <f>IF(AT71="","",VLOOKUP(AT71,'【記載例】参考様式１（勤務表_シフト記号表）'!$C$6:$L$47,10,FALSE))</f>
        <v>8</v>
      </c>
      <c r="AU72" s="235">
        <f>IF(AU71="","",VLOOKUP(AU71,'【記載例】参考様式１（勤務表_シフト記号表）'!$C$6:$L$47,10,FALSE))</f>
        <v>8</v>
      </c>
      <c r="AV72" s="235">
        <f>IF(AV71="","",VLOOKUP(AV71,'【記載例】参考様式１（勤務表_シフト記号表）'!$C$6:$L$47,10,FALSE))</f>
        <v>7.9999999999999982</v>
      </c>
      <c r="AW72" s="235" t="str">
        <f>IF(AW71="","",VLOOKUP(AW71,'【記載例】参考様式１（勤務表_シフト記号表）'!$C$6:$L$47,10,FALSE))</f>
        <v/>
      </c>
      <c r="AX72" s="236">
        <f>IF(AX71="","",VLOOKUP(AX71,'【記載例】参考様式１（勤務表_シフト記号表）'!$C$6:$L$47,10,FALSE))</f>
        <v>8</v>
      </c>
      <c r="AY72" s="234" t="str">
        <f>IF(AY71="","",VLOOKUP(AY71,'【記載例】参考様式１（勤務表_シフト記号表）'!$C$6:$L$47,10,FALSE))</f>
        <v/>
      </c>
      <c r="AZ72" s="235" t="str">
        <f>IF(AZ71="","",VLOOKUP(AZ71,'【記載例】参考様式１（勤務表_シフト記号表）'!$C$6:$L$47,10,FALSE))</f>
        <v/>
      </c>
      <c r="BA72" s="235" t="str">
        <f>IF(BA71="","",VLOOKUP(BA71,'【記載例】参考様式１（勤務表_シフト記号表）'!$C$6:$L$47,10,FALSE))</f>
        <v/>
      </c>
      <c r="BB72" s="1040">
        <f>IF($BE$3="４週",SUM(W72:AX72),IF($BE$3="暦月",SUM(W72:BA72),""))</f>
        <v>160</v>
      </c>
      <c r="BC72" s="1041"/>
      <c r="BD72" s="1042">
        <f>IF($BE$3="４週",BB72/4,IF($BE$3="暦月",(BB72/($BE$8/7)),""))</f>
        <v>40</v>
      </c>
      <c r="BE72" s="1041"/>
      <c r="BF72" s="1037"/>
      <c r="BG72" s="1038"/>
      <c r="BH72" s="1038"/>
      <c r="BI72" s="1038"/>
      <c r="BJ72" s="1039"/>
    </row>
    <row r="73" spans="2:62" ht="20.25" customHeight="1" x14ac:dyDescent="0.45">
      <c r="B73" s="982">
        <f>B71+1</f>
        <v>29</v>
      </c>
      <c r="C73" s="1043" t="s">
        <v>461</v>
      </c>
      <c r="D73" s="973"/>
      <c r="E73" s="229"/>
      <c r="F73" s="230"/>
      <c r="G73" s="229"/>
      <c r="H73" s="230"/>
      <c r="I73" s="1044" t="s">
        <v>616</v>
      </c>
      <c r="J73" s="1045"/>
      <c r="K73" s="971" t="s">
        <v>595</v>
      </c>
      <c r="L73" s="972"/>
      <c r="M73" s="972"/>
      <c r="N73" s="973"/>
      <c r="O73" s="977" t="s">
        <v>633</v>
      </c>
      <c r="P73" s="978"/>
      <c r="Q73" s="978"/>
      <c r="R73" s="978"/>
      <c r="S73" s="979"/>
      <c r="T73" s="249" t="s">
        <v>447</v>
      </c>
      <c r="V73" s="250"/>
      <c r="W73" s="242" t="s">
        <v>503</v>
      </c>
      <c r="X73" s="243"/>
      <c r="Y73" s="243"/>
      <c r="Z73" s="243" t="s">
        <v>503</v>
      </c>
      <c r="AA73" s="243"/>
      <c r="AB73" s="243" t="s">
        <v>503</v>
      </c>
      <c r="AC73" s="244" t="s">
        <v>503</v>
      </c>
      <c r="AD73" s="242"/>
      <c r="AE73" s="243" t="s">
        <v>503</v>
      </c>
      <c r="AF73" s="243"/>
      <c r="AG73" s="243"/>
      <c r="AH73" s="243" t="s">
        <v>503</v>
      </c>
      <c r="AI73" s="243" t="s">
        <v>498</v>
      </c>
      <c r="AJ73" s="244" t="s">
        <v>498</v>
      </c>
      <c r="AK73" s="242" t="s">
        <v>503</v>
      </c>
      <c r="AL73" s="243"/>
      <c r="AM73" s="243" t="s">
        <v>503</v>
      </c>
      <c r="AN73" s="243"/>
      <c r="AO73" s="243" t="s">
        <v>503</v>
      </c>
      <c r="AP73" s="243"/>
      <c r="AQ73" s="244" t="s">
        <v>498</v>
      </c>
      <c r="AR73" s="242" t="s">
        <v>498</v>
      </c>
      <c r="AS73" s="243" t="s">
        <v>503</v>
      </c>
      <c r="AT73" s="243"/>
      <c r="AU73" s="243" t="s">
        <v>503</v>
      </c>
      <c r="AV73" s="243"/>
      <c r="AW73" s="243" t="s">
        <v>498</v>
      </c>
      <c r="AX73" s="244"/>
      <c r="AY73" s="242"/>
      <c r="AZ73" s="243"/>
      <c r="BA73" s="245"/>
      <c r="BB73" s="980"/>
      <c r="BC73" s="981"/>
      <c r="BD73" s="1032"/>
      <c r="BE73" s="1033"/>
      <c r="BF73" s="1034"/>
      <c r="BG73" s="1035"/>
      <c r="BH73" s="1035"/>
      <c r="BI73" s="1035"/>
      <c r="BJ73" s="1036"/>
    </row>
    <row r="74" spans="2:62" ht="20.25" customHeight="1" x14ac:dyDescent="0.45">
      <c r="B74" s="983"/>
      <c r="C74" s="1072"/>
      <c r="D74" s="1073"/>
      <c r="E74" s="251"/>
      <c r="F74" s="252" t="str">
        <f>C73</f>
        <v>介護職員</v>
      </c>
      <c r="G74" s="251"/>
      <c r="H74" s="252" t="str">
        <f>I73</f>
        <v>C</v>
      </c>
      <c r="I74" s="1074"/>
      <c r="J74" s="1075"/>
      <c r="K74" s="1076"/>
      <c r="L74" s="1077"/>
      <c r="M74" s="1077"/>
      <c r="N74" s="1073"/>
      <c r="O74" s="977"/>
      <c r="P74" s="978"/>
      <c r="Q74" s="978"/>
      <c r="R74" s="978"/>
      <c r="S74" s="979"/>
      <c r="T74" s="246" t="s">
        <v>448</v>
      </c>
      <c r="U74" s="247"/>
      <c r="V74" s="248"/>
      <c r="W74" s="234">
        <f>IF(W73="","",VLOOKUP(W73,'【記載例】参考様式１（勤務表_シフト記号表）'!$C$6:$L$47,10,FALSE))</f>
        <v>8</v>
      </c>
      <c r="X74" s="235" t="str">
        <f>IF(X73="","",VLOOKUP(X73,'【記載例】参考様式１（勤務表_シフト記号表）'!$C$6:$L$47,10,FALSE))</f>
        <v/>
      </c>
      <c r="Y74" s="235" t="str">
        <f>IF(Y73="","",VLOOKUP(Y73,'【記載例】参考様式１（勤務表_シフト記号表）'!$C$6:$L$47,10,FALSE))</f>
        <v/>
      </c>
      <c r="Z74" s="235">
        <f>IF(Z73="","",VLOOKUP(Z73,'【記載例】参考様式１（勤務表_シフト記号表）'!$C$6:$L$47,10,FALSE))</f>
        <v>8</v>
      </c>
      <c r="AA74" s="235" t="str">
        <f>IF(AA73="","",VLOOKUP(AA73,'【記載例】参考様式１（勤務表_シフト記号表）'!$C$6:$L$47,10,FALSE))</f>
        <v/>
      </c>
      <c r="AB74" s="235">
        <f>IF(AB73="","",VLOOKUP(AB73,'【記載例】参考様式１（勤務表_シフト記号表）'!$C$6:$L$47,10,FALSE))</f>
        <v>8</v>
      </c>
      <c r="AC74" s="236">
        <f>IF(AC73="","",VLOOKUP(AC73,'【記載例】参考様式１（勤務表_シフト記号表）'!$C$6:$L$47,10,FALSE))</f>
        <v>8</v>
      </c>
      <c r="AD74" s="234" t="str">
        <f>IF(AD73="","",VLOOKUP(AD73,'【記載例】参考様式１（勤務表_シフト記号表）'!$C$6:$L$47,10,FALSE))</f>
        <v/>
      </c>
      <c r="AE74" s="235">
        <f>IF(AE73="","",VLOOKUP(AE73,'【記載例】参考様式１（勤務表_シフト記号表）'!$C$6:$L$47,10,FALSE))</f>
        <v>8</v>
      </c>
      <c r="AF74" s="235" t="str">
        <f>IF(AF73="","",VLOOKUP(AF73,'【記載例】参考様式１（勤務表_シフト記号表）'!$C$6:$L$47,10,FALSE))</f>
        <v/>
      </c>
      <c r="AG74" s="235" t="str">
        <f>IF(AG73="","",VLOOKUP(AG73,'【記載例】参考様式１（勤務表_シフト記号表）'!$C$6:$L$47,10,FALSE))</f>
        <v/>
      </c>
      <c r="AH74" s="235">
        <f>IF(AH73="","",VLOOKUP(AH73,'【記載例】参考様式１（勤務表_シフト記号表）'!$C$6:$L$47,10,FALSE))</f>
        <v>8</v>
      </c>
      <c r="AI74" s="235">
        <f>IF(AI73="","",VLOOKUP(AI73,'【記載例】参考様式１（勤務表_シフト記号表）'!$C$6:$L$47,10,FALSE))</f>
        <v>7.9999999999999982</v>
      </c>
      <c r="AJ74" s="236">
        <f>IF(AJ73="","",VLOOKUP(AJ73,'【記載例】参考様式１（勤務表_シフト記号表）'!$C$6:$L$47,10,FALSE))</f>
        <v>7.9999999999999982</v>
      </c>
      <c r="AK74" s="234">
        <f>IF(AK73="","",VLOOKUP(AK73,'【記載例】参考様式１（勤務表_シフト記号表）'!$C$6:$L$47,10,FALSE))</f>
        <v>8</v>
      </c>
      <c r="AL74" s="235" t="str">
        <f>IF(AL73="","",VLOOKUP(AL73,'【記載例】参考様式１（勤務表_シフト記号表）'!$C$6:$L$47,10,FALSE))</f>
        <v/>
      </c>
      <c r="AM74" s="235">
        <f>IF(AM73="","",VLOOKUP(AM73,'【記載例】参考様式１（勤務表_シフト記号表）'!$C$6:$L$47,10,FALSE))</f>
        <v>8</v>
      </c>
      <c r="AN74" s="235" t="str">
        <f>IF(AN73="","",VLOOKUP(AN73,'【記載例】参考様式１（勤務表_シフト記号表）'!$C$6:$L$47,10,FALSE))</f>
        <v/>
      </c>
      <c r="AO74" s="235">
        <f>IF(AO73="","",VLOOKUP(AO73,'【記載例】参考様式１（勤務表_シフト記号表）'!$C$6:$L$47,10,FALSE))</f>
        <v>8</v>
      </c>
      <c r="AP74" s="235" t="str">
        <f>IF(AP73="","",VLOOKUP(AP73,'【記載例】参考様式１（勤務表_シフト記号表）'!$C$6:$L$47,10,FALSE))</f>
        <v/>
      </c>
      <c r="AQ74" s="236">
        <f>IF(AQ73="","",VLOOKUP(AQ73,'【記載例】参考様式１（勤務表_シフト記号表）'!$C$6:$L$47,10,FALSE))</f>
        <v>7.9999999999999982</v>
      </c>
      <c r="AR74" s="234">
        <f>IF(AR73="","",VLOOKUP(AR73,'【記載例】参考様式１（勤務表_シフト記号表）'!$C$6:$L$47,10,FALSE))</f>
        <v>7.9999999999999982</v>
      </c>
      <c r="AS74" s="235">
        <f>IF(AS73="","",VLOOKUP(AS73,'【記載例】参考様式１（勤務表_シフト記号表）'!$C$6:$L$47,10,FALSE))</f>
        <v>8</v>
      </c>
      <c r="AT74" s="235" t="str">
        <f>IF(AT73="","",VLOOKUP(AT73,'【記載例】参考様式１（勤務表_シフト記号表）'!$C$6:$L$47,10,FALSE))</f>
        <v/>
      </c>
      <c r="AU74" s="235">
        <f>IF(AU73="","",VLOOKUP(AU73,'【記載例】参考様式１（勤務表_シフト記号表）'!$C$6:$L$47,10,FALSE))</f>
        <v>8</v>
      </c>
      <c r="AV74" s="235" t="str">
        <f>IF(AV73="","",VLOOKUP(AV73,'【記載例】参考様式１（勤務表_シフト記号表）'!$C$6:$L$47,10,FALSE))</f>
        <v/>
      </c>
      <c r="AW74" s="235">
        <f>IF(AW73="","",VLOOKUP(AW73,'【記載例】参考様式１（勤務表_シフト記号表）'!$C$6:$L$47,10,FALSE))</f>
        <v>7.9999999999999982</v>
      </c>
      <c r="AX74" s="236" t="str">
        <f>IF(AX73="","",VLOOKUP(AX73,'【記載例】参考様式１（勤務表_シフト記号表）'!$C$6:$L$47,10,FALSE))</f>
        <v/>
      </c>
      <c r="AY74" s="234" t="str">
        <f>IF(AY73="","",VLOOKUP(AY73,'【記載例】参考様式１（勤務表_シフト記号表）'!$C$6:$L$47,10,FALSE))</f>
        <v/>
      </c>
      <c r="AZ74" s="235" t="str">
        <f>IF(AZ73="","",VLOOKUP(AZ73,'【記載例】参考様式１（勤務表_シフト記号表）'!$C$6:$L$47,10,FALSE))</f>
        <v/>
      </c>
      <c r="BA74" s="235" t="str">
        <f>IF(BA73="","",VLOOKUP(BA73,'【記載例】参考様式１（勤務表_シフト記号表）'!$C$6:$L$47,10,FALSE))</f>
        <v/>
      </c>
      <c r="BB74" s="1069">
        <f>IF($BE$3="４週",SUM(W74:AX74),IF($BE$3="暦月",SUM(W74:BA74),""))</f>
        <v>128</v>
      </c>
      <c r="BC74" s="1070"/>
      <c r="BD74" s="1071">
        <f>IF($BE$3="４週",BB74/4,IF($BE$3="暦月",(BB74/($BE$8/7)),""))</f>
        <v>32</v>
      </c>
      <c r="BE74" s="1070"/>
      <c r="BF74" s="1066"/>
      <c r="BG74" s="1067"/>
      <c r="BH74" s="1067"/>
      <c r="BI74" s="1067"/>
      <c r="BJ74" s="1068"/>
    </row>
    <row r="75" spans="2:62" ht="20.25" customHeight="1" x14ac:dyDescent="0.45">
      <c r="B75" s="982">
        <f>B73+1</f>
        <v>30</v>
      </c>
      <c r="C75" s="1043"/>
      <c r="D75" s="973"/>
      <c r="E75" s="237"/>
      <c r="F75" s="238"/>
      <c r="G75" s="237"/>
      <c r="H75" s="238"/>
      <c r="I75" s="1044"/>
      <c r="J75" s="1045"/>
      <c r="K75" s="971"/>
      <c r="L75" s="972"/>
      <c r="M75" s="972"/>
      <c r="N75" s="973"/>
      <c r="O75" s="977"/>
      <c r="P75" s="978"/>
      <c r="Q75" s="978"/>
      <c r="R75" s="978"/>
      <c r="S75" s="979"/>
      <c r="T75" s="318" t="s">
        <v>447</v>
      </c>
      <c r="U75" s="319"/>
      <c r="V75" s="320"/>
      <c r="W75" s="242"/>
      <c r="X75" s="243"/>
      <c r="Y75" s="243"/>
      <c r="Z75" s="243"/>
      <c r="AA75" s="243"/>
      <c r="AB75" s="243"/>
      <c r="AC75" s="244"/>
      <c r="AD75" s="242"/>
      <c r="AE75" s="243"/>
      <c r="AF75" s="243"/>
      <c r="AG75" s="243"/>
      <c r="AH75" s="243"/>
      <c r="AI75" s="243"/>
      <c r="AJ75" s="244"/>
      <c r="AK75" s="242"/>
      <c r="AL75" s="243"/>
      <c r="AM75" s="243"/>
      <c r="AN75" s="243"/>
      <c r="AO75" s="243"/>
      <c r="AP75" s="243"/>
      <c r="AQ75" s="244"/>
      <c r="AR75" s="242"/>
      <c r="AS75" s="243"/>
      <c r="AT75" s="243"/>
      <c r="AU75" s="243"/>
      <c r="AV75" s="243"/>
      <c r="AW75" s="243"/>
      <c r="AX75" s="244"/>
      <c r="AY75" s="242"/>
      <c r="AZ75" s="243"/>
      <c r="BA75" s="245"/>
      <c r="BB75" s="980"/>
      <c r="BC75" s="981"/>
      <c r="BD75" s="1032"/>
      <c r="BE75" s="1033"/>
      <c r="BF75" s="1034"/>
      <c r="BG75" s="1035"/>
      <c r="BH75" s="1035"/>
      <c r="BI75" s="1035"/>
      <c r="BJ75" s="1036"/>
    </row>
    <row r="76" spans="2:62" ht="20.25" customHeight="1" thickBot="1" x14ac:dyDescent="0.5">
      <c r="B76" s="1078"/>
      <c r="C76" s="1079"/>
      <c r="D76" s="1080"/>
      <c r="E76" s="253"/>
      <c r="F76" s="254">
        <f>C76</f>
        <v>0</v>
      </c>
      <c r="G76" s="253"/>
      <c r="H76" s="254">
        <f>I76</f>
        <v>0</v>
      </c>
      <c r="I76" s="1081"/>
      <c r="J76" s="1082"/>
      <c r="K76" s="1083"/>
      <c r="L76" s="1084"/>
      <c r="M76" s="1084"/>
      <c r="N76" s="1080"/>
      <c r="O76" s="1085"/>
      <c r="P76" s="1086"/>
      <c r="Q76" s="1086"/>
      <c r="R76" s="1086"/>
      <c r="S76" s="1087"/>
      <c r="T76" s="255" t="s">
        <v>448</v>
      </c>
      <c r="U76" s="256"/>
      <c r="V76" s="257"/>
      <c r="W76" s="258" t="str">
        <f>IF(W75="","",VLOOKUP(W75,'【記載例】参考様式１（勤務表_シフト記号表）'!$C$6:$L$47,10,FALSE))</f>
        <v/>
      </c>
      <c r="X76" s="259" t="str">
        <f>IF(X75="","",VLOOKUP(X75,'【記載例】参考様式１（勤務表_シフト記号表）'!$C$6:$L$47,10,FALSE))</f>
        <v/>
      </c>
      <c r="Y76" s="259" t="str">
        <f>IF(Y75="","",VLOOKUP(Y75,'【記載例】参考様式１（勤務表_シフト記号表）'!$C$6:$L$47,10,FALSE))</f>
        <v/>
      </c>
      <c r="Z76" s="259" t="str">
        <f>IF(Z75="","",VLOOKUP(Z75,'【記載例】参考様式１（勤務表_シフト記号表）'!$C$6:$L$47,10,FALSE))</f>
        <v/>
      </c>
      <c r="AA76" s="259" t="str">
        <f>IF(AA75="","",VLOOKUP(AA75,'【記載例】参考様式１（勤務表_シフト記号表）'!$C$6:$L$47,10,FALSE))</f>
        <v/>
      </c>
      <c r="AB76" s="259" t="str">
        <f>IF(AB75="","",VLOOKUP(AB75,'【記載例】参考様式１（勤務表_シフト記号表）'!$C$6:$L$47,10,FALSE))</f>
        <v/>
      </c>
      <c r="AC76" s="260" t="str">
        <f>IF(AC75="","",VLOOKUP(AC75,'【記載例】参考様式１（勤務表_シフト記号表）'!$C$6:$L$47,10,FALSE))</f>
        <v/>
      </c>
      <c r="AD76" s="258" t="str">
        <f>IF(AD75="","",VLOOKUP(AD75,'【記載例】参考様式１（勤務表_シフト記号表）'!$C$6:$L$47,10,FALSE))</f>
        <v/>
      </c>
      <c r="AE76" s="259" t="str">
        <f>IF(AE75="","",VLOOKUP(AE75,'【記載例】参考様式１（勤務表_シフト記号表）'!$C$6:$L$47,10,FALSE))</f>
        <v/>
      </c>
      <c r="AF76" s="259" t="str">
        <f>IF(AF75="","",VLOOKUP(AF75,'【記載例】参考様式１（勤務表_シフト記号表）'!$C$6:$L$47,10,FALSE))</f>
        <v/>
      </c>
      <c r="AG76" s="259" t="str">
        <f>IF(AG75="","",VLOOKUP(AG75,'【記載例】参考様式１（勤務表_シフト記号表）'!$C$6:$L$47,10,FALSE))</f>
        <v/>
      </c>
      <c r="AH76" s="259" t="str">
        <f>IF(AH75="","",VLOOKUP(AH75,'【記載例】参考様式１（勤務表_シフト記号表）'!$C$6:$L$47,10,FALSE))</f>
        <v/>
      </c>
      <c r="AI76" s="259" t="str">
        <f>IF(AI75="","",VLOOKUP(AI75,'【記載例】参考様式１（勤務表_シフト記号表）'!$C$6:$L$47,10,FALSE))</f>
        <v/>
      </c>
      <c r="AJ76" s="260" t="str">
        <f>IF(AJ75="","",VLOOKUP(AJ75,'【記載例】参考様式１（勤務表_シフト記号表）'!$C$6:$L$47,10,FALSE))</f>
        <v/>
      </c>
      <c r="AK76" s="258" t="str">
        <f>IF(AK75="","",VLOOKUP(AK75,'【記載例】参考様式１（勤務表_シフト記号表）'!$C$6:$L$47,10,FALSE))</f>
        <v/>
      </c>
      <c r="AL76" s="259" t="str">
        <f>IF(AL75="","",VLOOKUP(AL75,'【記載例】参考様式１（勤務表_シフト記号表）'!$C$6:$L$47,10,FALSE))</f>
        <v/>
      </c>
      <c r="AM76" s="259" t="str">
        <f>IF(AM75="","",VLOOKUP(AM75,'【記載例】参考様式１（勤務表_シフト記号表）'!$C$6:$L$47,10,FALSE))</f>
        <v/>
      </c>
      <c r="AN76" s="259" t="str">
        <f>IF(AN75="","",VLOOKUP(AN75,'【記載例】参考様式１（勤務表_シフト記号表）'!$C$6:$L$47,10,FALSE))</f>
        <v/>
      </c>
      <c r="AO76" s="259" t="str">
        <f>IF(AO75="","",VLOOKUP(AO75,'【記載例】参考様式１（勤務表_シフト記号表）'!$C$6:$L$47,10,FALSE))</f>
        <v/>
      </c>
      <c r="AP76" s="259" t="str">
        <f>IF(AP75="","",VLOOKUP(AP75,'【記載例】参考様式１（勤務表_シフト記号表）'!$C$6:$L$47,10,FALSE))</f>
        <v/>
      </c>
      <c r="AQ76" s="260" t="str">
        <f>IF(AQ75="","",VLOOKUP(AQ75,'【記載例】参考様式１（勤務表_シフト記号表）'!$C$6:$L$47,10,FALSE))</f>
        <v/>
      </c>
      <c r="AR76" s="258" t="str">
        <f>IF(AR75="","",VLOOKUP(AR75,'【記載例】参考様式１（勤務表_シフト記号表）'!$C$6:$L$47,10,FALSE))</f>
        <v/>
      </c>
      <c r="AS76" s="259" t="str">
        <f>IF(AS75="","",VLOOKUP(AS75,'【記載例】参考様式１（勤務表_シフト記号表）'!$C$6:$L$47,10,FALSE))</f>
        <v/>
      </c>
      <c r="AT76" s="259" t="str">
        <f>IF(AT75="","",VLOOKUP(AT75,'【記載例】参考様式１（勤務表_シフト記号表）'!$C$6:$L$47,10,FALSE))</f>
        <v/>
      </c>
      <c r="AU76" s="259" t="str">
        <f>IF(AU75="","",VLOOKUP(AU75,'【記載例】参考様式１（勤務表_シフト記号表）'!$C$6:$L$47,10,FALSE))</f>
        <v/>
      </c>
      <c r="AV76" s="259" t="str">
        <f>IF(AV75="","",VLOOKUP(AV75,'【記載例】参考様式１（勤務表_シフト記号表）'!$C$6:$L$47,10,FALSE))</f>
        <v/>
      </c>
      <c r="AW76" s="259" t="str">
        <f>IF(AW75="","",VLOOKUP(AW75,'【記載例】参考様式１（勤務表_シフト記号表）'!$C$6:$L$47,10,FALSE))</f>
        <v/>
      </c>
      <c r="AX76" s="260" t="str">
        <f>IF(AX75="","",VLOOKUP(AX75,'【記載例】参考様式１（勤務表_シフト記号表）'!$C$6:$L$47,10,FALSE))</f>
        <v/>
      </c>
      <c r="AY76" s="258" t="str">
        <f>IF(AY75="","",VLOOKUP(AY75,'【記載例】参考様式１（勤務表_シフト記号表）'!$C$6:$L$47,10,FALSE))</f>
        <v/>
      </c>
      <c r="AZ76" s="259" t="str">
        <f>IF(AZ75="","",VLOOKUP(AZ75,'【記載例】参考様式１（勤務表_シフト記号表）'!$C$6:$L$47,10,FALSE))</f>
        <v/>
      </c>
      <c r="BA76" s="321" t="str">
        <f>IF(BA75="","",VLOOKUP(BA75,'【記載例】参考様式１（勤務表_シフト記号表）'!$C$6:$L$47,10,FALSE))</f>
        <v/>
      </c>
      <c r="BB76" s="1096">
        <f>IF($BE$3="４週",SUM(W76:AX76),IF($BE$3="暦月",SUM(W76:BA76),""))</f>
        <v>0</v>
      </c>
      <c r="BC76" s="1097"/>
      <c r="BD76" s="1098">
        <f>IF($BE$3="４週",BB76/4,IF($BE$3="暦月",(BB76/($BE$8/7)),""))</f>
        <v>0</v>
      </c>
      <c r="BE76" s="1097"/>
      <c r="BF76" s="1093"/>
      <c r="BG76" s="1094"/>
      <c r="BH76" s="1094"/>
      <c r="BI76" s="1094"/>
      <c r="BJ76" s="1095"/>
    </row>
    <row r="77" spans="2:62" ht="20.25" customHeight="1" x14ac:dyDescent="0.45">
      <c r="B77" s="261"/>
      <c r="C77" s="262"/>
      <c r="D77" s="262"/>
      <c r="E77" s="262"/>
      <c r="F77" s="262"/>
      <c r="G77" s="262"/>
      <c r="H77" s="262"/>
      <c r="I77" s="263"/>
      <c r="J77" s="263"/>
      <c r="K77" s="262"/>
      <c r="L77" s="262"/>
      <c r="M77" s="262"/>
      <c r="N77" s="262"/>
      <c r="O77" s="264"/>
      <c r="P77" s="264"/>
      <c r="Q77" s="264"/>
      <c r="R77" s="265"/>
      <c r="S77" s="265"/>
      <c r="T77" s="265"/>
      <c r="U77" s="266"/>
      <c r="V77" s="267"/>
      <c r="W77" s="268"/>
      <c r="X77" s="268"/>
      <c r="Y77" s="268"/>
      <c r="Z77" s="268"/>
      <c r="AA77" s="268"/>
      <c r="AB77" s="268"/>
      <c r="AC77" s="268"/>
      <c r="AD77" s="268"/>
      <c r="AE77" s="268"/>
      <c r="AF77" s="268"/>
      <c r="AG77" s="268"/>
      <c r="AH77" s="268"/>
      <c r="AI77" s="268"/>
      <c r="AJ77" s="268"/>
      <c r="AK77" s="268"/>
      <c r="AL77" s="268"/>
      <c r="AM77" s="268"/>
      <c r="AN77" s="268"/>
      <c r="AO77" s="268"/>
      <c r="AP77" s="268"/>
      <c r="AQ77" s="268"/>
      <c r="AR77" s="268"/>
      <c r="AS77" s="268"/>
      <c r="AT77" s="268"/>
      <c r="AU77" s="268"/>
      <c r="AV77" s="268"/>
      <c r="AW77" s="268"/>
      <c r="AX77" s="268"/>
      <c r="AY77" s="268"/>
      <c r="AZ77" s="268"/>
      <c r="BA77" s="268"/>
      <c r="BB77" s="268"/>
      <c r="BC77" s="268"/>
      <c r="BD77" s="269"/>
      <c r="BE77" s="269"/>
      <c r="BF77" s="264"/>
      <c r="BG77" s="264"/>
      <c r="BH77" s="264"/>
      <c r="BI77" s="264"/>
      <c r="BJ77" s="264"/>
    </row>
    <row r="78" spans="2:62" ht="20.25" customHeight="1" x14ac:dyDescent="0.45">
      <c r="B78" s="261"/>
      <c r="C78" s="262"/>
      <c r="D78" s="262"/>
      <c r="E78" s="262"/>
      <c r="F78" s="262"/>
      <c r="G78" s="262"/>
      <c r="H78" s="262"/>
      <c r="I78" s="270"/>
      <c r="J78" s="192" t="s">
        <v>634</v>
      </c>
      <c r="K78" s="192"/>
      <c r="L78" s="192"/>
      <c r="M78" s="192"/>
      <c r="N78" s="192"/>
      <c r="O78" s="192"/>
      <c r="P78" s="192"/>
      <c r="Q78" s="192"/>
      <c r="R78" s="192"/>
      <c r="S78" s="192"/>
      <c r="T78" s="197"/>
      <c r="U78" s="192"/>
      <c r="V78" s="192"/>
      <c r="W78" s="192"/>
      <c r="X78" s="192"/>
      <c r="Y78" s="192"/>
      <c r="Z78" s="271"/>
      <c r="AA78" s="271"/>
      <c r="AB78" s="271"/>
      <c r="AC78" s="271"/>
      <c r="AD78" s="271"/>
      <c r="AE78" s="271"/>
      <c r="AF78" s="271"/>
      <c r="AG78" s="271"/>
      <c r="AH78" s="271"/>
      <c r="AI78" s="271"/>
      <c r="AJ78" s="271"/>
      <c r="AK78" s="271"/>
      <c r="AL78" s="271"/>
      <c r="AM78" s="271"/>
      <c r="AN78" s="271"/>
      <c r="AO78" s="271"/>
      <c r="AP78" s="271"/>
      <c r="AQ78" s="271"/>
      <c r="AR78" s="271"/>
      <c r="AS78" s="271"/>
      <c r="AT78" s="271"/>
      <c r="AU78" s="271"/>
      <c r="AV78" s="271"/>
      <c r="AW78" s="271"/>
      <c r="AX78" s="271"/>
      <c r="AY78" s="271"/>
      <c r="AZ78" s="271"/>
      <c r="BA78" s="271"/>
      <c r="BB78" s="271"/>
      <c r="BC78" s="271"/>
      <c r="BD78" s="272"/>
      <c r="BE78" s="269"/>
      <c r="BF78" s="264"/>
      <c r="BG78" s="264"/>
      <c r="BH78" s="264"/>
      <c r="BI78" s="264"/>
      <c r="BJ78" s="264"/>
    </row>
    <row r="79" spans="2:62" ht="20.25" customHeight="1" x14ac:dyDescent="0.45">
      <c r="B79" s="261"/>
      <c r="C79" s="262"/>
      <c r="D79" s="262"/>
      <c r="E79" s="262"/>
      <c r="F79" s="262"/>
      <c r="G79" s="262"/>
      <c r="H79" s="262"/>
      <c r="I79" s="270"/>
      <c r="J79" s="192"/>
      <c r="K79" s="192" t="s">
        <v>450</v>
      </c>
      <c r="L79" s="192"/>
      <c r="M79" s="192"/>
      <c r="N79" s="192"/>
      <c r="O79" s="192"/>
      <c r="P79" s="192"/>
      <c r="Q79" s="192"/>
      <c r="R79" s="192"/>
      <c r="S79" s="192"/>
      <c r="T79" s="197"/>
      <c r="U79" s="192"/>
      <c r="V79" s="192"/>
      <c r="W79" s="192"/>
      <c r="X79" s="192"/>
      <c r="Y79" s="192"/>
      <c r="Z79" s="271"/>
      <c r="AA79" s="192" t="s">
        <v>451</v>
      </c>
      <c r="AB79" s="192"/>
      <c r="AC79" s="192"/>
      <c r="AD79" s="192"/>
      <c r="AE79" s="192"/>
      <c r="AF79" s="192"/>
      <c r="AG79" s="192"/>
      <c r="AH79" s="192"/>
      <c r="AI79" s="192"/>
      <c r="AJ79" s="197"/>
      <c r="AK79" s="192"/>
      <c r="AL79" s="192"/>
      <c r="AM79" s="192"/>
      <c r="AN79" s="192"/>
      <c r="AO79" s="271"/>
      <c r="AP79" s="271"/>
      <c r="AQ79" s="192" t="s">
        <v>452</v>
      </c>
      <c r="AR79" s="271"/>
      <c r="AS79" s="271"/>
      <c r="AT79" s="271"/>
      <c r="AU79" s="271"/>
      <c r="AV79" s="271"/>
      <c r="AW79" s="271"/>
      <c r="AX79" s="271"/>
      <c r="AY79" s="271"/>
      <c r="AZ79" s="271"/>
      <c r="BA79" s="271"/>
      <c r="BB79" s="271"/>
      <c r="BC79" s="271"/>
      <c r="BD79" s="272"/>
      <c r="BE79" s="269"/>
      <c r="BF79" s="1099"/>
      <c r="BG79" s="1099"/>
      <c r="BH79" s="1099"/>
      <c r="BI79" s="1099"/>
      <c r="BJ79" s="264"/>
    </row>
    <row r="80" spans="2:62" ht="20.25" customHeight="1" x14ac:dyDescent="0.45">
      <c r="B80" s="261"/>
      <c r="C80" s="262"/>
      <c r="D80" s="262"/>
      <c r="E80" s="262"/>
      <c r="F80" s="262"/>
      <c r="G80" s="262"/>
      <c r="H80" s="262"/>
      <c r="I80" s="270"/>
      <c r="J80" s="192"/>
      <c r="K80" s="1100" t="s">
        <v>453</v>
      </c>
      <c r="L80" s="1100"/>
      <c r="M80" s="1100" t="s">
        <v>454</v>
      </c>
      <c r="N80" s="1100"/>
      <c r="O80" s="1100"/>
      <c r="P80" s="1100"/>
      <c r="Q80" s="192"/>
      <c r="R80" s="1089" t="s">
        <v>455</v>
      </c>
      <c r="S80" s="1089"/>
      <c r="T80" s="1089"/>
      <c r="U80" s="1089"/>
      <c r="V80" s="192"/>
      <c r="W80" s="273" t="s">
        <v>456</v>
      </c>
      <c r="X80" s="273"/>
      <c r="Y80" s="192"/>
      <c r="Z80" s="271"/>
      <c r="AA80" s="1100" t="s">
        <v>453</v>
      </c>
      <c r="AB80" s="1100"/>
      <c r="AC80" s="1100" t="s">
        <v>454</v>
      </c>
      <c r="AD80" s="1100"/>
      <c r="AE80" s="1100"/>
      <c r="AF80" s="1100"/>
      <c r="AG80" s="192"/>
      <c r="AH80" s="1089" t="s">
        <v>455</v>
      </c>
      <c r="AI80" s="1089"/>
      <c r="AJ80" s="1089"/>
      <c r="AK80" s="1089"/>
      <c r="AL80" s="192"/>
      <c r="AM80" s="273" t="s">
        <v>456</v>
      </c>
      <c r="AN80" s="273"/>
      <c r="AO80" s="271"/>
      <c r="AP80" s="271"/>
      <c r="AQ80" s="271"/>
      <c r="AR80" s="271"/>
      <c r="AS80" s="271"/>
      <c r="AT80" s="271"/>
      <c r="AU80" s="271"/>
      <c r="AV80" s="271"/>
      <c r="AW80" s="271"/>
      <c r="AX80" s="271"/>
      <c r="AY80" s="271"/>
      <c r="AZ80" s="271"/>
      <c r="BA80" s="271"/>
      <c r="BB80" s="271"/>
      <c r="BC80" s="271"/>
      <c r="BD80" s="272"/>
      <c r="BE80" s="269"/>
      <c r="BF80" s="1090"/>
      <c r="BG80" s="1090"/>
      <c r="BH80" s="1090"/>
      <c r="BI80" s="1090"/>
      <c r="BJ80" s="264"/>
    </row>
    <row r="81" spans="2:62" ht="20.25" customHeight="1" x14ac:dyDescent="0.45">
      <c r="B81" s="261"/>
      <c r="C81" s="262"/>
      <c r="D81" s="262"/>
      <c r="E81" s="262"/>
      <c r="F81" s="262"/>
      <c r="G81" s="262"/>
      <c r="H81" s="262"/>
      <c r="I81" s="270"/>
      <c r="J81" s="192"/>
      <c r="K81" s="1091"/>
      <c r="L81" s="1091"/>
      <c r="M81" s="1091" t="s">
        <v>457</v>
      </c>
      <c r="N81" s="1091"/>
      <c r="O81" s="1091" t="s">
        <v>458</v>
      </c>
      <c r="P81" s="1091"/>
      <c r="Q81" s="192"/>
      <c r="R81" s="1091" t="s">
        <v>457</v>
      </c>
      <c r="S81" s="1091"/>
      <c r="T81" s="1091" t="s">
        <v>458</v>
      </c>
      <c r="U81" s="1091"/>
      <c r="V81" s="192"/>
      <c r="W81" s="273" t="s">
        <v>459</v>
      </c>
      <c r="X81" s="273"/>
      <c r="Y81" s="192"/>
      <c r="Z81" s="271"/>
      <c r="AA81" s="1091"/>
      <c r="AB81" s="1091"/>
      <c r="AC81" s="1091" t="s">
        <v>457</v>
      </c>
      <c r="AD81" s="1091"/>
      <c r="AE81" s="1091" t="s">
        <v>458</v>
      </c>
      <c r="AF81" s="1091"/>
      <c r="AG81" s="192"/>
      <c r="AH81" s="1091" t="s">
        <v>457</v>
      </c>
      <c r="AI81" s="1091"/>
      <c r="AJ81" s="1091" t="s">
        <v>458</v>
      </c>
      <c r="AK81" s="1091"/>
      <c r="AL81" s="192"/>
      <c r="AM81" s="273" t="s">
        <v>459</v>
      </c>
      <c r="AN81" s="273"/>
      <c r="AO81" s="271"/>
      <c r="AP81" s="271"/>
      <c r="AQ81" s="273" t="s">
        <v>460</v>
      </c>
      <c r="AR81" s="273"/>
      <c r="AS81" s="273"/>
      <c r="AT81" s="273"/>
      <c r="AU81" s="192"/>
      <c r="AV81" s="273" t="s">
        <v>461</v>
      </c>
      <c r="AW81" s="273"/>
      <c r="AX81" s="273"/>
      <c r="AY81" s="273"/>
      <c r="AZ81" s="192"/>
      <c r="BA81" s="1091" t="s">
        <v>462</v>
      </c>
      <c r="BB81" s="1091"/>
      <c r="BC81" s="1091"/>
      <c r="BD81" s="1091"/>
      <c r="BE81" s="269"/>
      <c r="BF81" s="1088"/>
      <c r="BG81" s="1088"/>
      <c r="BH81" s="1088"/>
      <c r="BI81" s="1088"/>
      <c r="BJ81" s="264"/>
    </row>
    <row r="82" spans="2:62" ht="20.25" customHeight="1" x14ac:dyDescent="0.45">
      <c r="B82" s="261"/>
      <c r="C82" s="262"/>
      <c r="D82" s="262"/>
      <c r="E82" s="262"/>
      <c r="F82" s="262"/>
      <c r="G82" s="262"/>
      <c r="H82" s="262"/>
      <c r="I82" s="270"/>
      <c r="J82" s="192"/>
      <c r="K82" s="1106" t="s">
        <v>463</v>
      </c>
      <c r="L82" s="1106"/>
      <c r="M82" s="1107">
        <f>SUMIFS($BB$17:$BB$76,$F$17:$F$76,"看護職員",$H$17:$H$76,"A")</f>
        <v>640</v>
      </c>
      <c r="N82" s="1107"/>
      <c r="O82" s="1101">
        <f>SUMIFS($BD$17:$BD$76,$F$17:$F$76,"看護職員",$H$17:$H$76,"A")</f>
        <v>160</v>
      </c>
      <c r="P82" s="1101"/>
      <c r="Q82" s="274"/>
      <c r="R82" s="1102">
        <v>0</v>
      </c>
      <c r="S82" s="1102"/>
      <c r="T82" s="1102">
        <v>0</v>
      </c>
      <c r="U82" s="1102"/>
      <c r="V82" s="274"/>
      <c r="W82" s="1103">
        <v>3</v>
      </c>
      <c r="X82" s="1104"/>
      <c r="Y82" s="192"/>
      <c r="Z82" s="271"/>
      <c r="AA82" s="1106" t="s">
        <v>463</v>
      </c>
      <c r="AB82" s="1106"/>
      <c r="AC82" s="1107">
        <f>SUMIFS($BB$17:$BB$76,$F$17:$F$76,"介護職員",$H$17:$H$76,"A")</f>
        <v>2720</v>
      </c>
      <c r="AD82" s="1107"/>
      <c r="AE82" s="1101">
        <f>SUMIFS($BD$17:$BD$76,$F$17:$F$76,"介護職員",$H$17:$H$76,"A")</f>
        <v>680</v>
      </c>
      <c r="AF82" s="1101"/>
      <c r="AG82" s="274"/>
      <c r="AH82" s="1102">
        <v>0</v>
      </c>
      <c r="AI82" s="1102"/>
      <c r="AJ82" s="1102">
        <v>0</v>
      </c>
      <c r="AK82" s="1102"/>
      <c r="AL82" s="274"/>
      <c r="AM82" s="1103">
        <v>17</v>
      </c>
      <c r="AN82" s="1104"/>
      <c r="AO82" s="271"/>
      <c r="AP82" s="271"/>
      <c r="AQ82" s="1105">
        <f>U96</f>
        <v>3.5</v>
      </c>
      <c r="AR82" s="1106"/>
      <c r="AS82" s="1106"/>
      <c r="AT82" s="1106"/>
      <c r="AU82" s="275" t="s">
        <v>464</v>
      </c>
      <c r="AV82" s="1105">
        <f>AK96</f>
        <v>20.2</v>
      </c>
      <c r="AW82" s="1106"/>
      <c r="AX82" s="1106"/>
      <c r="AY82" s="1106"/>
      <c r="AZ82" s="275" t="s">
        <v>465</v>
      </c>
      <c r="BA82" s="1092">
        <f>ROUNDDOWN(AQ82+AV82,1)</f>
        <v>23.7</v>
      </c>
      <c r="BB82" s="1092"/>
      <c r="BC82" s="1092"/>
      <c r="BD82" s="1092"/>
      <c r="BE82" s="269"/>
      <c r="BF82" s="276"/>
      <c r="BG82" s="276"/>
      <c r="BH82" s="276"/>
      <c r="BI82" s="276"/>
      <c r="BJ82" s="264"/>
    </row>
    <row r="83" spans="2:62" ht="20.25" customHeight="1" x14ac:dyDescent="0.45">
      <c r="B83" s="261"/>
      <c r="C83" s="262"/>
      <c r="D83" s="262"/>
      <c r="E83" s="262"/>
      <c r="F83" s="262"/>
      <c r="G83" s="262"/>
      <c r="H83" s="262"/>
      <c r="I83" s="270"/>
      <c r="J83" s="192"/>
      <c r="K83" s="1106" t="s">
        <v>466</v>
      </c>
      <c r="L83" s="1106"/>
      <c r="M83" s="1107">
        <f>SUMIFS($BB$17:$BB$76,$F$17:$F$76,"看護職員",$H$17:$H$76,"B")</f>
        <v>160</v>
      </c>
      <c r="N83" s="1107"/>
      <c r="O83" s="1101">
        <f>SUMIFS($BD$17:$BD$76,$F$17:$F$76,"看護職員",$H$17:$H$76,"B")</f>
        <v>40</v>
      </c>
      <c r="P83" s="1101"/>
      <c r="Q83" s="274"/>
      <c r="R83" s="1102">
        <v>80</v>
      </c>
      <c r="S83" s="1102"/>
      <c r="T83" s="1102">
        <v>20</v>
      </c>
      <c r="U83" s="1102"/>
      <c r="V83" s="274"/>
      <c r="W83" s="1103">
        <v>0</v>
      </c>
      <c r="X83" s="1104"/>
      <c r="Y83" s="192"/>
      <c r="Z83" s="271"/>
      <c r="AA83" s="1106" t="s">
        <v>466</v>
      </c>
      <c r="AB83" s="1106"/>
      <c r="AC83" s="1107">
        <f>SUMIFS($BB$17:$BB$76,$F$17:$F$76,"介護職員",$H$17:$H$76,"B")</f>
        <v>0</v>
      </c>
      <c r="AD83" s="1107"/>
      <c r="AE83" s="1101">
        <f>SUMIFS($BD$17:$BD$76,$F$17:$F$76,"介護職員",$H$17:$H$76,"B")</f>
        <v>0</v>
      </c>
      <c r="AF83" s="1101"/>
      <c r="AG83" s="274"/>
      <c r="AH83" s="1102">
        <v>0</v>
      </c>
      <c r="AI83" s="1102"/>
      <c r="AJ83" s="1102">
        <v>0</v>
      </c>
      <c r="AK83" s="1102"/>
      <c r="AL83" s="274"/>
      <c r="AM83" s="1103">
        <v>0</v>
      </c>
      <c r="AN83" s="1104"/>
      <c r="AO83" s="271"/>
      <c r="AP83" s="271"/>
      <c r="AQ83" s="271"/>
      <c r="AR83" s="271"/>
      <c r="AS83" s="271"/>
      <c r="AT83" s="271"/>
      <c r="AU83" s="271"/>
      <c r="AV83" s="271"/>
      <c r="AW83" s="271"/>
      <c r="AX83" s="271"/>
      <c r="AY83" s="271"/>
      <c r="AZ83" s="271"/>
      <c r="BA83" s="271"/>
      <c r="BB83" s="271"/>
      <c r="BC83" s="271"/>
      <c r="BD83" s="272"/>
      <c r="BE83" s="269"/>
      <c r="BF83" s="264"/>
      <c r="BG83" s="264"/>
      <c r="BH83" s="264"/>
      <c r="BI83" s="264"/>
      <c r="BJ83" s="264"/>
    </row>
    <row r="84" spans="2:62" ht="20.25" customHeight="1" x14ac:dyDescent="0.45">
      <c r="B84" s="261"/>
      <c r="C84" s="262"/>
      <c r="D84" s="262"/>
      <c r="E84" s="262"/>
      <c r="F84" s="262"/>
      <c r="G84" s="262"/>
      <c r="H84" s="262"/>
      <c r="I84" s="270"/>
      <c r="J84" s="192"/>
      <c r="K84" s="1106" t="s">
        <v>467</v>
      </c>
      <c r="L84" s="1106"/>
      <c r="M84" s="1107">
        <f>SUMIFS($BB$17:$BB$76,$F$17:$F$76,"看護職員",$H$17:$H$76,"C")</f>
        <v>0</v>
      </c>
      <c r="N84" s="1107"/>
      <c r="O84" s="1101">
        <f>SUMIFS($BD$17:$BD$76,$F$17:$F$76,"看護職員",$H$17:$H$76,"C")</f>
        <v>0</v>
      </c>
      <c r="P84" s="1101"/>
      <c r="Q84" s="274"/>
      <c r="R84" s="1102">
        <v>0</v>
      </c>
      <c r="S84" s="1102"/>
      <c r="T84" s="1108">
        <v>0</v>
      </c>
      <c r="U84" s="1108"/>
      <c r="V84" s="274"/>
      <c r="W84" s="1109" t="s">
        <v>468</v>
      </c>
      <c r="X84" s="1110"/>
      <c r="Y84" s="192"/>
      <c r="Z84" s="271"/>
      <c r="AA84" s="1106" t="s">
        <v>467</v>
      </c>
      <c r="AB84" s="1106"/>
      <c r="AC84" s="1107">
        <f>SUMIFS($BB$17:$BB$76,$F$17:$F$76,"介護職員",$H$17:$H$76,"C")</f>
        <v>512</v>
      </c>
      <c r="AD84" s="1107"/>
      <c r="AE84" s="1101">
        <f>SUMIFS($BD$17:$BD$76,$F$17:$F$76,"介護職員",$H$17:$H$76,"C")</f>
        <v>128</v>
      </c>
      <c r="AF84" s="1101"/>
      <c r="AG84" s="274"/>
      <c r="AH84" s="1102">
        <v>512</v>
      </c>
      <c r="AI84" s="1102"/>
      <c r="AJ84" s="1108">
        <v>128</v>
      </c>
      <c r="AK84" s="1108"/>
      <c r="AL84" s="274"/>
      <c r="AM84" s="1109" t="s">
        <v>468</v>
      </c>
      <c r="AN84" s="1110"/>
      <c r="AO84" s="271"/>
      <c r="AP84" s="271"/>
      <c r="AQ84" s="271"/>
      <c r="AR84" s="271"/>
      <c r="AS84" s="271"/>
      <c r="AT84" s="271"/>
      <c r="AU84" s="271"/>
      <c r="AV84" s="271"/>
      <c r="AW84" s="271"/>
      <c r="AX84" s="271"/>
      <c r="AY84" s="271"/>
      <c r="AZ84" s="271"/>
      <c r="BA84" s="271"/>
      <c r="BB84" s="271"/>
      <c r="BC84" s="271"/>
      <c r="BD84" s="272"/>
      <c r="BE84" s="269"/>
      <c r="BF84" s="264"/>
      <c r="BG84" s="264"/>
      <c r="BH84" s="264"/>
      <c r="BI84" s="264"/>
      <c r="BJ84" s="264"/>
    </row>
    <row r="85" spans="2:62" ht="20.25" customHeight="1" x14ac:dyDescent="0.45">
      <c r="B85" s="261"/>
      <c r="C85" s="262"/>
      <c r="D85" s="262"/>
      <c r="E85" s="262"/>
      <c r="F85" s="262"/>
      <c r="G85" s="262"/>
      <c r="H85" s="262"/>
      <c r="I85" s="270"/>
      <c r="J85" s="192"/>
      <c r="K85" s="1106" t="s">
        <v>469</v>
      </c>
      <c r="L85" s="1106"/>
      <c r="M85" s="1107">
        <f>SUMIFS($BB$17:$BB$76,$F$17:$F$76,"看護職員",$H$17:$H$76,"D")</f>
        <v>0</v>
      </c>
      <c r="N85" s="1107"/>
      <c r="O85" s="1101">
        <f>SUMIFS($BD$17:$BD$76,$F$17:$F$76,"看護職員",$H$17:$H$76,"D")</f>
        <v>0</v>
      </c>
      <c r="P85" s="1101"/>
      <c r="Q85" s="274"/>
      <c r="R85" s="1102">
        <v>0</v>
      </c>
      <c r="S85" s="1102"/>
      <c r="T85" s="1108">
        <v>0</v>
      </c>
      <c r="U85" s="1108"/>
      <c r="V85" s="274"/>
      <c r="W85" s="1109" t="s">
        <v>468</v>
      </c>
      <c r="X85" s="1110"/>
      <c r="Y85" s="192"/>
      <c r="Z85" s="271"/>
      <c r="AA85" s="1106" t="s">
        <v>469</v>
      </c>
      <c r="AB85" s="1106"/>
      <c r="AC85" s="1107">
        <f>SUMIFS($BB$17:$BB$76,$F$17:$F$76,"介護職員",$H$17:$H$76,"D")</f>
        <v>0</v>
      </c>
      <c r="AD85" s="1107"/>
      <c r="AE85" s="1101">
        <f>SUMIFS($BD$17:$BD$76,$F$17:$F$76,"介護職員",$H$17:$H$76,"D")</f>
        <v>0</v>
      </c>
      <c r="AF85" s="1101"/>
      <c r="AG85" s="274"/>
      <c r="AH85" s="1102">
        <v>0</v>
      </c>
      <c r="AI85" s="1102"/>
      <c r="AJ85" s="1108">
        <v>0</v>
      </c>
      <c r="AK85" s="1108"/>
      <c r="AL85" s="274"/>
      <c r="AM85" s="1109" t="s">
        <v>468</v>
      </c>
      <c r="AN85" s="1110"/>
      <c r="AO85" s="271"/>
      <c r="AP85" s="271"/>
      <c r="AQ85" s="192" t="s">
        <v>470</v>
      </c>
      <c r="AR85" s="192"/>
      <c r="AS85" s="192"/>
      <c r="AT85" s="192"/>
      <c r="AU85" s="192"/>
      <c r="AV85" s="192"/>
      <c r="AW85" s="271"/>
      <c r="AX85" s="271"/>
      <c r="AY85" s="271"/>
      <c r="AZ85" s="271"/>
      <c r="BA85" s="271"/>
      <c r="BB85" s="271"/>
      <c r="BC85" s="271"/>
      <c r="BD85" s="272"/>
      <c r="BE85" s="269"/>
      <c r="BF85" s="264"/>
      <c r="BG85" s="264"/>
      <c r="BH85" s="264"/>
      <c r="BI85" s="264"/>
      <c r="BJ85" s="264"/>
    </row>
    <row r="86" spans="2:62" ht="20.25" customHeight="1" x14ac:dyDescent="0.45">
      <c r="B86" s="261"/>
      <c r="C86" s="262"/>
      <c r="D86" s="262"/>
      <c r="E86" s="262"/>
      <c r="F86" s="262"/>
      <c r="G86" s="262"/>
      <c r="H86" s="262"/>
      <c r="I86" s="270"/>
      <c r="J86" s="192"/>
      <c r="K86" s="1106" t="s">
        <v>462</v>
      </c>
      <c r="L86" s="1106"/>
      <c r="M86" s="1107">
        <f>SUM(M82:N85)</f>
        <v>800</v>
      </c>
      <c r="N86" s="1107"/>
      <c r="O86" s="1101">
        <f>SUM(O82:P85)</f>
        <v>200</v>
      </c>
      <c r="P86" s="1101"/>
      <c r="Q86" s="274"/>
      <c r="R86" s="1107">
        <f>SUM(R82:S85)</f>
        <v>80</v>
      </c>
      <c r="S86" s="1107"/>
      <c r="T86" s="1101">
        <f>SUM(T82:U85)</f>
        <v>20</v>
      </c>
      <c r="U86" s="1101"/>
      <c r="V86" s="274"/>
      <c r="W86" s="1115">
        <f>SUM(W82:X83)</f>
        <v>3</v>
      </c>
      <c r="X86" s="1116"/>
      <c r="Y86" s="192"/>
      <c r="Z86" s="271"/>
      <c r="AA86" s="1106" t="s">
        <v>462</v>
      </c>
      <c r="AB86" s="1106"/>
      <c r="AC86" s="1107">
        <f>SUM(AC82:AD85)</f>
        <v>3232</v>
      </c>
      <c r="AD86" s="1107"/>
      <c r="AE86" s="1101">
        <f>SUM(AE82:AF85)</f>
        <v>808</v>
      </c>
      <c r="AF86" s="1101"/>
      <c r="AG86" s="274"/>
      <c r="AH86" s="1107">
        <f>SUM(AH82:AI85)</f>
        <v>512</v>
      </c>
      <c r="AI86" s="1107"/>
      <c r="AJ86" s="1101">
        <f>SUM(AJ82:AK85)</f>
        <v>128</v>
      </c>
      <c r="AK86" s="1101"/>
      <c r="AL86" s="274"/>
      <c r="AM86" s="1115">
        <f>SUM(AM82:AN83)</f>
        <v>17</v>
      </c>
      <c r="AN86" s="1116"/>
      <c r="AO86" s="271"/>
      <c r="AP86" s="271"/>
      <c r="AQ86" s="1106" t="s">
        <v>471</v>
      </c>
      <c r="AR86" s="1106"/>
      <c r="AS86" s="1106" t="s">
        <v>472</v>
      </c>
      <c r="AT86" s="1106"/>
      <c r="AU86" s="1106"/>
      <c r="AV86" s="1106"/>
      <c r="AW86" s="271"/>
      <c r="AX86" s="271"/>
      <c r="AY86" s="271"/>
      <c r="AZ86" s="271"/>
      <c r="BA86" s="271"/>
      <c r="BB86" s="271"/>
      <c r="BC86" s="271"/>
      <c r="BD86" s="272"/>
      <c r="BE86" s="269"/>
      <c r="BF86" s="264"/>
      <c r="BG86" s="264"/>
      <c r="BH86" s="264"/>
      <c r="BI86" s="264"/>
      <c r="BJ86" s="264"/>
    </row>
    <row r="87" spans="2:62" ht="20.25" customHeight="1" x14ac:dyDescent="0.45">
      <c r="B87" s="261"/>
      <c r="C87" s="262"/>
      <c r="D87" s="262"/>
      <c r="E87" s="262"/>
      <c r="F87" s="262"/>
      <c r="G87" s="262"/>
      <c r="H87" s="262"/>
      <c r="I87" s="270"/>
      <c r="J87" s="270"/>
      <c r="K87" s="277"/>
      <c r="L87" s="277"/>
      <c r="M87" s="277"/>
      <c r="N87" s="277"/>
      <c r="O87" s="278"/>
      <c r="P87" s="278"/>
      <c r="Q87" s="278"/>
      <c r="R87" s="279"/>
      <c r="S87" s="279"/>
      <c r="T87" s="279"/>
      <c r="U87" s="279"/>
      <c r="V87" s="280"/>
      <c r="W87" s="271"/>
      <c r="X87" s="271"/>
      <c r="Y87" s="271"/>
      <c r="Z87" s="271"/>
      <c r="AA87" s="277"/>
      <c r="AB87" s="277"/>
      <c r="AC87" s="277"/>
      <c r="AD87" s="277"/>
      <c r="AE87" s="278"/>
      <c r="AF87" s="278"/>
      <c r="AG87" s="278"/>
      <c r="AH87" s="279"/>
      <c r="AI87" s="279"/>
      <c r="AJ87" s="279"/>
      <c r="AK87" s="279"/>
      <c r="AL87" s="280"/>
      <c r="AM87" s="271"/>
      <c r="AN87" s="271"/>
      <c r="AO87" s="271"/>
      <c r="AP87" s="271"/>
      <c r="AQ87" s="1106" t="s">
        <v>463</v>
      </c>
      <c r="AR87" s="1106"/>
      <c r="AS87" s="1106" t="s">
        <v>473</v>
      </c>
      <c r="AT87" s="1106"/>
      <c r="AU87" s="1106"/>
      <c r="AV87" s="1106"/>
      <c r="AW87" s="271"/>
      <c r="AX87" s="271"/>
      <c r="AY87" s="271"/>
      <c r="AZ87" s="271"/>
      <c r="BA87" s="271"/>
      <c r="BB87" s="271"/>
      <c r="BC87" s="271"/>
      <c r="BD87" s="272"/>
      <c r="BE87" s="269"/>
      <c r="BF87" s="264"/>
      <c r="BG87" s="264"/>
      <c r="BH87" s="264"/>
      <c r="BI87" s="264"/>
      <c r="BJ87" s="264"/>
    </row>
    <row r="88" spans="2:62" ht="20.25" customHeight="1" x14ac:dyDescent="0.45">
      <c r="B88" s="261"/>
      <c r="C88" s="262"/>
      <c r="D88" s="262"/>
      <c r="E88" s="262"/>
      <c r="F88" s="262"/>
      <c r="G88" s="262"/>
      <c r="H88" s="262"/>
      <c r="I88" s="270"/>
      <c r="J88" s="270"/>
      <c r="K88" s="197" t="s">
        <v>474</v>
      </c>
      <c r="L88" s="192"/>
      <c r="M88" s="192"/>
      <c r="N88" s="192"/>
      <c r="O88" s="192"/>
      <c r="P88" s="192"/>
      <c r="Q88" s="281" t="s">
        <v>475</v>
      </c>
      <c r="R88" s="1111" t="s">
        <v>476</v>
      </c>
      <c r="S88" s="1112"/>
      <c r="T88" s="281"/>
      <c r="U88" s="281"/>
      <c r="V88" s="192"/>
      <c r="W88" s="192"/>
      <c r="X88" s="192"/>
      <c r="Y88" s="271"/>
      <c r="Z88" s="271"/>
      <c r="AA88" s="197" t="s">
        <v>474</v>
      </c>
      <c r="AB88" s="192"/>
      <c r="AC88" s="192"/>
      <c r="AD88" s="192"/>
      <c r="AE88" s="192"/>
      <c r="AF88" s="192"/>
      <c r="AG88" s="281" t="s">
        <v>475</v>
      </c>
      <c r="AH88" s="1113" t="str">
        <f>R88</f>
        <v>週</v>
      </c>
      <c r="AI88" s="1114"/>
      <c r="AJ88" s="281"/>
      <c r="AK88" s="281"/>
      <c r="AL88" s="192"/>
      <c r="AM88" s="192"/>
      <c r="AN88" s="192"/>
      <c r="AO88" s="271"/>
      <c r="AP88" s="271"/>
      <c r="AQ88" s="1106" t="s">
        <v>466</v>
      </c>
      <c r="AR88" s="1106"/>
      <c r="AS88" s="1106" t="s">
        <v>477</v>
      </c>
      <c r="AT88" s="1106"/>
      <c r="AU88" s="1106"/>
      <c r="AV88" s="1106"/>
      <c r="AW88" s="271"/>
      <c r="AX88" s="271"/>
      <c r="AY88" s="271"/>
      <c r="AZ88" s="271"/>
      <c r="BA88" s="271"/>
      <c r="BB88" s="271"/>
      <c r="BC88" s="271"/>
      <c r="BD88" s="272"/>
      <c r="BE88" s="269"/>
      <c r="BF88" s="264"/>
      <c r="BG88" s="264"/>
      <c r="BH88" s="264"/>
      <c r="BI88" s="264"/>
      <c r="BJ88" s="264"/>
    </row>
    <row r="89" spans="2:62" ht="20.25" customHeight="1" x14ac:dyDescent="0.45">
      <c r="B89" s="261"/>
      <c r="C89" s="262"/>
      <c r="D89" s="262"/>
      <c r="E89" s="262"/>
      <c r="F89" s="262"/>
      <c r="G89" s="262"/>
      <c r="H89" s="262"/>
      <c r="I89" s="270"/>
      <c r="J89" s="270"/>
      <c r="K89" s="192" t="s">
        <v>478</v>
      </c>
      <c r="L89" s="192"/>
      <c r="M89" s="192"/>
      <c r="N89" s="192"/>
      <c r="O89" s="192"/>
      <c r="P89" s="192" t="s">
        <v>479</v>
      </c>
      <c r="Q89" s="192"/>
      <c r="R89" s="192"/>
      <c r="S89" s="192"/>
      <c r="T89" s="197"/>
      <c r="U89" s="192"/>
      <c r="V89" s="192"/>
      <c r="W89" s="192"/>
      <c r="X89" s="192"/>
      <c r="Y89" s="271"/>
      <c r="Z89" s="271"/>
      <c r="AA89" s="192" t="s">
        <v>478</v>
      </c>
      <c r="AB89" s="192"/>
      <c r="AC89" s="192"/>
      <c r="AD89" s="192"/>
      <c r="AE89" s="192"/>
      <c r="AF89" s="192" t="s">
        <v>479</v>
      </c>
      <c r="AG89" s="192"/>
      <c r="AH89" s="192"/>
      <c r="AI89" s="192"/>
      <c r="AJ89" s="197"/>
      <c r="AK89" s="192"/>
      <c r="AL89" s="192"/>
      <c r="AM89" s="192"/>
      <c r="AN89" s="192"/>
      <c r="AO89" s="271"/>
      <c r="AP89" s="271"/>
      <c r="AQ89" s="1106" t="s">
        <v>467</v>
      </c>
      <c r="AR89" s="1106"/>
      <c r="AS89" s="1106" t="s">
        <v>480</v>
      </c>
      <c r="AT89" s="1106"/>
      <c r="AU89" s="1106"/>
      <c r="AV89" s="1106"/>
      <c r="AW89" s="271"/>
      <c r="AX89" s="271"/>
      <c r="AY89" s="271"/>
      <c r="AZ89" s="271"/>
      <c r="BA89" s="271"/>
      <c r="BB89" s="271"/>
      <c r="BC89" s="271"/>
      <c r="BD89" s="272"/>
      <c r="BE89" s="269"/>
      <c r="BF89" s="264"/>
      <c r="BG89" s="264"/>
      <c r="BH89" s="264"/>
      <c r="BI89" s="264"/>
      <c r="BJ89" s="264"/>
    </row>
    <row r="90" spans="2:62" ht="20.25" customHeight="1" x14ac:dyDescent="0.45">
      <c r="B90" s="261"/>
      <c r="C90" s="262"/>
      <c r="D90" s="262"/>
      <c r="E90" s="262"/>
      <c r="F90" s="262"/>
      <c r="G90" s="262"/>
      <c r="H90" s="262"/>
      <c r="I90" s="270"/>
      <c r="J90" s="270"/>
      <c r="K90" s="192" t="str">
        <f>IF($R$88="週","対象時間数（週平均）","対象時間数（当月合計）")</f>
        <v>対象時間数（週平均）</v>
      </c>
      <c r="L90" s="192"/>
      <c r="M90" s="192"/>
      <c r="N90" s="192"/>
      <c r="O90" s="192"/>
      <c r="P90" s="192" t="str">
        <f>IF($R$88="週","週に勤務すべき時間数","当月に勤務すべき時間数")</f>
        <v>週に勤務すべき時間数</v>
      </c>
      <c r="Q90" s="192"/>
      <c r="R90" s="192"/>
      <c r="S90" s="192"/>
      <c r="T90" s="197"/>
      <c r="U90" s="192" t="s">
        <v>481</v>
      </c>
      <c r="V90" s="192"/>
      <c r="W90" s="192"/>
      <c r="X90" s="192"/>
      <c r="Y90" s="271"/>
      <c r="Z90" s="271"/>
      <c r="AA90" s="192" t="str">
        <f>IF(AH88="週","対象時間数（週平均）","対象時間数（当月合計）")</f>
        <v>対象時間数（週平均）</v>
      </c>
      <c r="AB90" s="192"/>
      <c r="AC90" s="192"/>
      <c r="AD90" s="192"/>
      <c r="AE90" s="192"/>
      <c r="AF90" s="192" t="str">
        <f>IF($AH$88="週","週に勤務すべき時間数","当月に勤務すべき時間数")</f>
        <v>週に勤務すべき時間数</v>
      </c>
      <c r="AG90" s="192"/>
      <c r="AH90" s="192"/>
      <c r="AI90" s="192"/>
      <c r="AJ90" s="197"/>
      <c r="AK90" s="192" t="s">
        <v>481</v>
      </c>
      <c r="AL90" s="192"/>
      <c r="AM90" s="192"/>
      <c r="AN90" s="192"/>
      <c r="AO90" s="271"/>
      <c r="AP90" s="271"/>
      <c r="AQ90" s="1106" t="s">
        <v>469</v>
      </c>
      <c r="AR90" s="1106"/>
      <c r="AS90" s="1106" t="s">
        <v>482</v>
      </c>
      <c r="AT90" s="1106"/>
      <c r="AU90" s="1106"/>
      <c r="AV90" s="1106"/>
      <c r="AW90" s="271"/>
      <c r="AX90" s="271"/>
      <c r="AY90" s="271"/>
      <c r="AZ90" s="271"/>
      <c r="BA90" s="271"/>
      <c r="BB90" s="271"/>
      <c r="BC90" s="271"/>
      <c r="BD90" s="272"/>
      <c r="BE90" s="269"/>
      <c r="BF90" s="264"/>
      <c r="BG90" s="264"/>
      <c r="BH90" s="264"/>
      <c r="BI90" s="264"/>
      <c r="BJ90" s="264"/>
    </row>
    <row r="91" spans="2:62" ht="20.25" customHeight="1" x14ac:dyDescent="0.45">
      <c r="I91" s="192"/>
      <c r="J91" s="192"/>
      <c r="K91" s="1120">
        <f>IF($R$88="週",T86,R86)</f>
        <v>20</v>
      </c>
      <c r="L91" s="1120"/>
      <c r="M91" s="1120"/>
      <c r="N91" s="1120"/>
      <c r="O91" s="275" t="s">
        <v>483</v>
      </c>
      <c r="P91" s="1106">
        <f>IF($R$88="週",$BA$6,$BE$6)</f>
        <v>40</v>
      </c>
      <c r="Q91" s="1106"/>
      <c r="R91" s="1106"/>
      <c r="S91" s="1106"/>
      <c r="T91" s="275" t="s">
        <v>465</v>
      </c>
      <c r="U91" s="1117">
        <f>ROUNDDOWN(K91/P91,1)</f>
        <v>0.5</v>
      </c>
      <c r="V91" s="1117"/>
      <c r="W91" s="1117"/>
      <c r="X91" s="1117"/>
      <c r="Y91" s="192"/>
      <c r="Z91" s="192"/>
      <c r="AA91" s="1120">
        <f>IF($AH$88="週",AJ86,AH86)</f>
        <v>128</v>
      </c>
      <c r="AB91" s="1120"/>
      <c r="AC91" s="1120"/>
      <c r="AD91" s="1120"/>
      <c r="AE91" s="275" t="s">
        <v>483</v>
      </c>
      <c r="AF91" s="1106">
        <f>IF($AH$88="週",$BA$6,$BE$6)</f>
        <v>40</v>
      </c>
      <c r="AG91" s="1106"/>
      <c r="AH91" s="1106"/>
      <c r="AI91" s="1106"/>
      <c r="AJ91" s="275" t="s">
        <v>465</v>
      </c>
      <c r="AK91" s="1117">
        <f>ROUNDDOWN(AA91/AF91,1)</f>
        <v>3.2</v>
      </c>
      <c r="AL91" s="1117"/>
      <c r="AM91" s="1117"/>
      <c r="AN91" s="1117"/>
      <c r="AO91" s="192"/>
      <c r="AP91" s="192"/>
      <c r="AQ91" s="192"/>
      <c r="AR91" s="192"/>
      <c r="AS91" s="192"/>
      <c r="AT91" s="192"/>
      <c r="AU91" s="192"/>
      <c r="AV91" s="192"/>
      <c r="AW91" s="192"/>
      <c r="AX91" s="192"/>
      <c r="AY91" s="192"/>
      <c r="AZ91" s="192"/>
      <c r="BA91" s="192"/>
      <c r="BB91" s="192"/>
      <c r="BC91" s="192"/>
      <c r="BD91" s="192"/>
    </row>
    <row r="92" spans="2:62" ht="20.25" customHeight="1" x14ac:dyDescent="0.45">
      <c r="I92" s="192"/>
      <c r="J92" s="192"/>
      <c r="K92" s="192"/>
      <c r="L92" s="192"/>
      <c r="M92" s="192"/>
      <c r="N92" s="192"/>
      <c r="O92" s="192"/>
      <c r="P92" s="192"/>
      <c r="Q92" s="192"/>
      <c r="R92" s="192"/>
      <c r="S92" s="192"/>
      <c r="T92" s="197"/>
      <c r="U92" s="192" t="s">
        <v>484</v>
      </c>
      <c r="V92" s="192"/>
      <c r="W92" s="192"/>
      <c r="X92" s="192"/>
      <c r="Y92" s="192"/>
      <c r="Z92" s="192"/>
      <c r="AA92" s="192"/>
      <c r="AB92" s="192"/>
      <c r="AC92" s="192"/>
      <c r="AD92" s="192"/>
      <c r="AE92" s="192"/>
      <c r="AF92" s="192"/>
      <c r="AG92" s="192"/>
      <c r="AH92" s="192"/>
      <c r="AI92" s="192"/>
      <c r="AJ92" s="197"/>
      <c r="AK92" s="192" t="s">
        <v>484</v>
      </c>
      <c r="AL92" s="192"/>
      <c r="AM92" s="192"/>
      <c r="AN92" s="192"/>
      <c r="AO92" s="192"/>
      <c r="AP92" s="192"/>
      <c r="AQ92" s="192"/>
      <c r="AR92" s="192"/>
      <c r="AS92" s="192"/>
      <c r="AT92" s="192"/>
      <c r="AU92" s="192"/>
      <c r="AV92" s="192"/>
      <c r="AW92" s="192"/>
      <c r="AX92" s="192"/>
      <c r="AY92" s="192"/>
      <c r="AZ92" s="192"/>
      <c r="BA92" s="192"/>
      <c r="BB92" s="192"/>
      <c r="BC92" s="192"/>
      <c r="BD92" s="192"/>
    </row>
    <row r="93" spans="2:62" ht="20.25" customHeight="1" x14ac:dyDescent="0.45">
      <c r="I93" s="192"/>
      <c r="J93" s="192"/>
      <c r="K93" s="192" t="s">
        <v>485</v>
      </c>
      <c r="L93" s="192"/>
      <c r="M93" s="192"/>
      <c r="N93" s="192"/>
      <c r="O93" s="192"/>
      <c r="P93" s="192"/>
      <c r="Q93" s="192"/>
      <c r="R93" s="192"/>
      <c r="S93" s="192"/>
      <c r="T93" s="197"/>
      <c r="U93" s="192"/>
      <c r="V93" s="192"/>
      <c r="W93" s="192"/>
      <c r="X93" s="192"/>
      <c r="Y93" s="192"/>
      <c r="Z93" s="192"/>
      <c r="AA93" s="192" t="s">
        <v>486</v>
      </c>
      <c r="AB93" s="192"/>
      <c r="AC93" s="192"/>
      <c r="AD93" s="192"/>
      <c r="AE93" s="192"/>
      <c r="AF93" s="192"/>
      <c r="AG93" s="192"/>
      <c r="AH93" s="192"/>
      <c r="AI93" s="192"/>
      <c r="AJ93" s="197"/>
      <c r="AK93" s="192"/>
      <c r="AL93" s="192"/>
      <c r="AM93" s="192"/>
      <c r="AN93" s="192"/>
      <c r="AO93" s="192"/>
      <c r="AP93" s="192"/>
      <c r="AQ93" s="192"/>
      <c r="AR93" s="192"/>
      <c r="AS93" s="192"/>
      <c r="AT93" s="192"/>
      <c r="AU93" s="192"/>
      <c r="AV93" s="192"/>
      <c r="AW93" s="192"/>
      <c r="AX93" s="192"/>
      <c r="AY93" s="192"/>
      <c r="AZ93" s="192"/>
      <c r="BA93" s="192"/>
      <c r="BB93" s="192"/>
      <c r="BC93" s="192"/>
      <c r="BD93" s="192"/>
    </row>
    <row r="94" spans="2:62" ht="20.25" customHeight="1" x14ac:dyDescent="0.45">
      <c r="I94" s="192"/>
      <c r="J94" s="192"/>
      <c r="K94" s="192" t="s">
        <v>456</v>
      </c>
      <c r="L94" s="192"/>
      <c r="M94" s="192"/>
      <c r="N94" s="192"/>
      <c r="O94" s="192"/>
      <c r="P94" s="192"/>
      <c r="Q94" s="192"/>
      <c r="R94" s="192"/>
      <c r="S94" s="192"/>
      <c r="T94" s="197"/>
      <c r="U94" s="1100"/>
      <c r="V94" s="1100"/>
      <c r="W94" s="1100"/>
      <c r="X94" s="1100"/>
      <c r="Y94" s="192"/>
      <c r="Z94" s="192"/>
      <c r="AA94" s="192" t="s">
        <v>456</v>
      </c>
      <c r="AB94" s="192"/>
      <c r="AC94" s="192"/>
      <c r="AD94" s="192"/>
      <c r="AE94" s="192"/>
      <c r="AF94" s="192"/>
      <c r="AG94" s="192"/>
      <c r="AH94" s="192"/>
      <c r="AI94" s="192"/>
      <c r="AJ94" s="197"/>
      <c r="AK94" s="1100"/>
      <c r="AL94" s="1100"/>
      <c r="AM94" s="1100"/>
      <c r="AN94" s="1100"/>
      <c r="AO94" s="192"/>
      <c r="AP94" s="192"/>
      <c r="AQ94" s="192"/>
      <c r="AR94" s="192"/>
      <c r="AS94" s="192"/>
      <c r="AT94" s="192"/>
      <c r="AU94" s="192"/>
      <c r="AV94" s="192"/>
      <c r="AW94" s="192"/>
      <c r="AX94" s="192"/>
      <c r="AY94" s="192"/>
      <c r="AZ94" s="192"/>
      <c r="BA94" s="192"/>
      <c r="BB94" s="192"/>
      <c r="BC94" s="192"/>
      <c r="BD94" s="192"/>
    </row>
    <row r="95" spans="2:62" ht="20.25" customHeight="1" x14ac:dyDescent="0.45">
      <c r="I95" s="192"/>
      <c r="J95" s="192"/>
      <c r="K95" s="192" t="s">
        <v>487</v>
      </c>
      <c r="L95" s="192"/>
      <c r="M95" s="192"/>
      <c r="N95" s="192"/>
      <c r="O95" s="192"/>
      <c r="P95" s="192" t="s">
        <v>488</v>
      </c>
      <c r="Q95" s="192"/>
      <c r="R95" s="192"/>
      <c r="S95" s="192"/>
      <c r="T95" s="192"/>
      <c r="U95" s="1091" t="s">
        <v>462</v>
      </c>
      <c r="V95" s="1091"/>
      <c r="W95" s="1091"/>
      <c r="X95" s="1091"/>
      <c r="Y95" s="192"/>
      <c r="Z95" s="192"/>
      <c r="AA95" s="192" t="s">
        <v>487</v>
      </c>
      <c r="AB95" s="192"/>
      <c r="AC95" s="192"/>
      <c r="AD95" s="192"/>
      <c r="AE95" s="192"/>
      <c r="AF95" s="192" t="s">
        <v>488</v>
      </c>
      <c r="AG95" s="192"/>
      <c r="AH95" s="192"/>
      <c r="AI95" s="192"/>
      <c r="AJ95" s="192"/>
      <c r="AK95" s="1091" t="s">
        <v>462</v>
      </c>
      <c r="AL95" s="1091"/>
      <c r="AM95" s="1091"/>
      <c r="AN95" s="1091"/>
      <c r="AO95" s="192"/>
      <c r="AP95" s="192"/>
      <c r="AQ95" s="192"/>
      <c r="AR95" s="192"/>
      <c r="AS95" s="192"/>
      <c r="AT95" s="192"/>
      <c r="AU95" s="192"/>
      <c r="AV95" s="192"/>
      <c r="AW95" s="192"/>
      <c r="AX95" s="192"/>
      <c r="AY95" s="192"/>
      <c r="AZ95" s="192"/>
      <c r="BA95" s="192"/>
      <c r="BB95" s="192"/>
      <c r="BC95" s="192"/>
      <c r="BD95" s="192"/>
    </row>
    <row r="96" spans="2:62" ht="20.25" customHeight="1" x14ac:dyDescent="0.45">
      <c r="I96" s="192"/>
      <c r="J96" s="192"/>
      <c r="K96" s="1106">
        <f>W86</f>
        <v>3</v>
      </c>
      <c r="L96" s="1106"/>
      <c r="M96" s="1106"/>
      <c r="N96" s="1106"/>
      <c r="O96" s="275" t="s">
        <v>464</v>
      </c>
      <c r="P96" s="1117">
        <f>U91</f>
        <v>0.5</v>
      </c>
      <c r="Q96" s="1117"/>
      <c r="R96" s="1117"/>
      <c r="S96" s="1117"/>
      <c r="T96" s="275" t="s">
        <v>465</v>
      </c>
      <c r="U96" s="1092">
        <f>ROUNDDOWN(K96+P96,1)</f>
        <v>3.5</v>
      </c>
      <c r="V96" s="1092"/>
      <c r="W96" s="1092"/>
      <c r="X96" s="1092"/>
      <c r="Y96" s="279"/>
      <c r="Z96" s="279"/>
      <c r="AA96" s="1118">
        <f>AM86</f>
        <v>17</v>
      </c>
      <c r="AB96" s="1118"/>
      <c r="AC96" s="1118"/>
      <c r="AD96" s="1118"/>
      <c r="AE96" s="280" t="s">
        <v>464</v>
      </c>
      <c r="AF96" s="1119">
        <f>AK91</f>
        <v>3.2</v>
      </c>
      <c r="AG96" s="1119"/>
      <c r="AH96" s="1119"/>
      <c r="AI96" s="1119"/>
      <c r="AJ96" s="280" t="s">
        <v>465</v>
      </c>
      <c r="AK96" s="1092">
        <f>ROUNDDOWN(AA96+AF96,1)</f>
        <v>20.2</v>
      </c>
      <c r="AL96" s="1092"/>
      <c r="AM96" s="1092"/>
      <c r="AN96" s="1092"/>
      <c r="AO96" s="192"/>
      <c r="AP96" s="192"/>
      <c r="AQ96" s="192"/>
      <c r="AR96" s="192"/>
      <c r="AS96" s="192"/>
      <c r="AT96" s="192"/>
      <c r="AU96" s="192"/>
      <c r="AV96" s="192"/>
      <c r="AW96" s="192"/>
      <c r="AX96" s="192"/>
      <c r="AY96" s="192"/>
      <c r="AZ96" s="192"/>
      <c r="BA96" s="192"/>
      <c r="BB96" s="192"/>
      <c r="BC96" s="192"/>
      <c r="BD96" s="192"/>
    </row>
    <row r="97" ht="20.25" customHeight="1" x14ac:dyDescent="0.45"/>
    <row r="98" ht="20.25" customHeight="1" x14ac:dyDescent="0.45"/>
    <row r="99" ht="20.25" customHeight="1" x14ac:dyDescent="0.45"/>
    <row r="100" ht="20.25" customHeight="1" x14ac:dyDescent="0.45"/>
    <row r="101" ht="20.25" customHeight="1" x14ac:dyDescent="0.45"/>
    <row r="102" ht="20.25" customHeight="1" x14ac:dyDescent="0.45"/>
    <row r="103" ht="20.25" customHeight="1" x14ac:dyDescent="0.45"/>
    <row r="104" ht="20.25" customHeight="1" x14ac:dyDescent="0.45"/>
    <row r="105" ht="20.25" customHeight="1" x14ac:dyDescent="0.45"/>
    <row r="106" ht="20.25" customHeight="1" x14ac:dyDescent="0.45"/>
    <row r="107" ht="20.25" customHeight="1" x14ac:dyDescent="0.45"/>
    <row r="108" ht="20.25" customHeight="1" x14ac:dyDescent="0.45"/>
    <row r="109" ht="20.25" customHeight="1" x14ac:dyDescent="0.45"/>
    <row r="110" ht="20.25" customHeight="1" x14ac:dyDescent="0.45"/>
    <row r="111" ht="20.25" customHeight="1" x14ac:dyDescent="0.45"/>
    <row r="112" ht="20.25" customHeight="1" x14ac:dyDescent="0.45"/>
    <row r="113" ht="20.25" customHeight="1" x14ac:dyDescent="0.45"/>
    <row r="114" ht="20.25" customHeight="1" x14ac:dyDescent="0.45"/>
    <row r="115" ht="20.25" customHeight="1" x14ac:dyDescent="0.45"/>
    <row r="116" ht="20.25" customHeight="1" x14ac:dyDescent="0.45"/>
    <row r="143" spans="3:59" x14ac:dyDescent="0.45">
      <c r="C143" s="199"/>
      <c r="D143" s="199"/>
      <c r="E143" s="199"/>
      <c r="F143" s="199"/>
      <c r="G143" s="199"/>
      <c r="H143" s="199"/>
      <c r="I143" s="199"/>
      <c r="J143" s="199"/>
      <c r="K143" s="282"/>
      <c r="L143" s="282"/>
      <c r="M143" s="282"/>
      <c r="N143" s="282"/>
      <c r="O143" s="282"/>
      <c r="P143" s="282"/>
      <c r="Q143" s="282"/>
      <c r="R143" s="282"/>
      <c r="S143" s="282"/>
      <c r="T143" s="282"/>
      <c r="U143" s="282"/>
      <c r="V143" s="282"/>
      <c r="W143" s="282"/>
      <c r="X143" s="282"/>
      <c r="Y143" s="282"/>
      <c r="Z143" s="282"/>
      <c r="AA143" s="282"/>
      <c r="AB143" s="282"/>
      <c r="AC143" s="282"/>
      <c r="AD143" s="282"/>
      <c r="AE143" s="282"/>
      <c r="AF143" s="282"/>
      <c r="AG143" s="282"/>
      <c r="AH143" s="282"/>
      <c r="AI143" s="282"/>
      <c r="AJ143" s="282"/>
      <c r="AK143" s="282"/>
      <c r="AL143" s="282"/>
      <c r="AM143" s="282"/>
      <c r="AN143" s="282"/>
      <c r="AO143" s="282"/>
      <c r="AP143" s="282"/>
      <c r="AQ143" s="282"/>
      <c r="AR143" s="282"/>
      <c r="AS143" s="282"/>
      <c r="AT143" s="282"/>
      <c r="AU143" s="282"/>
      <c r="AV143" s="282"/>
      <c r="AW143" s="282"/>
      <c r="AX143" s="282"/>
      <c r="AY143" s="282"/>
      <c r="AZ143" s="282"/>
      <c r="BA143" s="282"/>
      <c r="BB143" s="282"/>
      <c r="BC143" s="282"/>
      <c r="BD143" s="282"/>
      <c r="BE143" s="282"/>
      <c r="BF143" s="282"/>
      <c r="BG143" s="282"/>
    </row>
    <row r="144" spans="3:59" x14ac:dyDescent="0.45">
      <c r="C144" s="199"/>
      <c r="D144" s="199"/>
      <c r="E144" s="199"/>
      <c r="F144" s="199"/>
      <c r="G144" s="199"/>
      <c r="H144" s="199"/>
      <c r="I144" s="199"/>
      <c r="J144" s="199"/>
      <c r="K144" s="282"/>
      <c r="L144" s="282"/>
      <c r="M144" s="282"/>
      <c r="N144" s="282"/>
      <c r="O144" s="282"/>
      <c r="P144" s="282"/>
      <c r="Q144" s="282"/>
      <c r="R144" s="282"/>
      <c r="S144" s="282"/>
      <c r="T144" s="282"/>
      <c r="U144" s="282"/>
      <c r="V144" s="282"/>
      <c r="W144" s="282"/>
      <c r="X144" s="282"/>
      <c r="Y144" s="282"/>
      <c r="Z144" s="282"/>
      <c r="AA144" s="282"/>
      <c r="AB144" s="282"/>
      <c r="AC144" s="282"/>
      <c r="AD144" s="282"/>
      <c r="AE144" s="282"/>
      <c r="AF144" s="282"/>
      <c r="AG144" s="282"/>
      <c r="AH144" s="282"/>
      <c r="AI144" s="282"/>
      <c r="AJ144" s="282"/>
      <c r="AK144" s="282"/>
      <c r="AL144" s="282"/>
      <c r="AM144" s="282"/>
      <c r="AN144" s="282"/>
      <c r="AO144" s="282"/>
      <c r="AP144" s="282"/>
      <c r="AQ144" s="282"/>
      <c r="AR144" s="282"/>
      <c r="AS144" s="282"/>
      <c r="AT144" s="282"/>
      <c r="AU144" s="282"/>
      <c r="AV144" s="282"/>
      <c r="AW144" s="282"/>
      <c r="AX144" s="282"/>
      <c r="AY144" s="282"/>
      <c r="AZ144" s="282"/>
      <c r="BA144" s="282"/>
      <c r="BB144" s="282"/>
      <c r="BC144" s="282"/>
      <c r="BD144" s="282"/>
      <c r="BE144" s="282"/>
      <c r="BF144" s="282"/>
      <c r="BG144" s="282"/>
    </row>
    <row r="145" spans="3:12" x14ac:dyDescent="0.45">
      <c r="C145" s="283"/>
      <c r="D145" s="283"/>
      <c r="E145" s="283"/>
      <c r="F145" s="283"/>
      <c r="G145" s="283"/>
      <c r="H145" s="283"/>
      <c r="I145" s="283"/>
      <c r="J145" s="283"/>
      <c r="K145" s="199"/>
      <c r="L145" s="199"/>
    </row>
    <row r="146" spans="3:12" x14ac:dyDescent="0.45">
      <c r="C146" s="283"/>
      <c r="D146" s="283"/>
      <c r="E146" s="283"/>
      <c r="F146" s="283"/>
      <c r="G146" s="283"/>
      <c r="H146" s="283"/>
      <c r="I146" s="283"/>
      <c r="J146" s="283"/>
      <c r="K146" s="199"/>
      <c r="L146" s="199"/>
    </row>
    <row r="147" spans="3:12" x14ac:dyDescent="0.45">
      <c r="C147" s="199"/>
      <c r="D147" s="199"/>
      <c r="E147" s="199"/>
      <c r="F147" s="199"/>
      <c r="G147" s="199"/>
      <c r="H147" s="199"/>
      <c r="I147" s="199"/>
      <c r="J147" s="199"/>
    </row>
    <row r="148" spans="3:12" x14ac:dyDescent="0.45">
      <c r="C148" s="199"/>
      <c r="D148" s="199"/>
      <c r="E148" s="199"/>
      <c r="F148" s="199"/>
      <c r="G148" s="199"/>
      <c r="H148" s="199"/>
      <c r="I148" s="199"/>
      <c r="J148" s="199"/>
    </row>
    <row r="149" spans="3:12" x14ac:dyDescent="0.45">
      <c r="C149" s="199"/>
      <c r="D149" s="199"/>
      <c r="E149" s="199"/>
      <c r="F149" s="199"/>
      <c r="G149" s="199"/>
      <c r="H149" s="199"/>
      <c r="I149" s="199"/>
      <c r="J149" s="199"/>
    </row>
    <row r="150" spans="3:12" x14ac:dyDescent="0.45">
      <c r="C150" s="199"/>
      <c r="D150" s="199"/>
      <c r="E150" s="199"/>
      <c r="F150" s="199"/>
      <c r="G150" s="199"/>
      <c r="H150" s="199"/>
      <c r="I150" s="199"/>
      <c r="J150" s="199"/>
    </row>
  </sheetData>
  <sheetProtection sheet="1" insertRows="0" deleteRows="0"/>
  <mergeCells count="434">
    <mergeCell ref="U94:X94"/>
    <mergeCell ref="AK94:AN94"/>
    <mergeCell ref="U95:X95"/>
    <mergeCell ref="AK95:AN95"/>
    <mergeCell ref="K96:N96"/>
    <mergeCell ref="P96:S96"/>
    <mergeCell ref="U96:X96"/>
    <mergeCell ref="AA96:AD96"/>
    <mergeCell ref="AF96:AI96"/>
    <mergeCell ref="AK96:AN96"/>
    <mergeCell ref="AQ90:AR90"/>
    <mergeCell ref="AS90:AV90"/>
    <mergeCell ref="K91:N91"/>
    <mergeCell ref="P91:S91"/>
    <mergeCell ref="U91:X91"/>
    <mergeCell ref="AA91:AD91"/>
    <mergeCell ref="AF91:AI91"/>
    <mergeCell ref="AK91:AN91"/>
    <mergeCell ref="R88:S88"/>
    <mergeCell ref="AH88:AI88"/>
    <mergeCell ref="AQ88:AR88"/>
    <mergeCell ref="AS88:AV88"/>
    <mergeCell ref="AQ89:AR89"/>
    <mergeCell ref="AS89:AV89"/>
    <mergeCell ref="AS86:AV86"/>
    <mergeCell ref="AQ87:AR87"/>
    <mergeCell ref="AS87:AV87"/>
    <mergeCell ref="AM85:AN85"/>
    <mergeCell ref="K86:L86"/>
    <mergeCell ref="M86:N86"/>
    <mergeCell ref="O86:P86"/>
    <mergeCell ref="R86:S86"/>
    <mergeCell ref="T86:U86"/>
    <mergeCell ref="W86:X86"/>
    <mergeCell ref="AA86:AB86"/>
    <mergeCell ref="AC86:AD86"/>
    <mergeCell ref="AE86:AF86"/>
    <mergeCell ref="W85:X85"/>
    <mergeCell ref="AA85:AB85"/>
    <mergeCell ref="AC85:AD85"/>
    <mergeCell ref="AE85:AF85"/>
    <mergeCell ref="AH85:AI85"/>
    <mergeCell ref="AJ85:AK85"/>
    <mergeCell ref="K85:L85"/>
    <mergeCell ref="M85:N85"/>
    <mergeCell ref="O85:P85"/>
    <mergeCell ref="R85:S85"/>
    <mergeCell ref="T85:U85"/>
    <mergeCell ref="AH86:AI86"/>
    <mergeCell ref="AJ86:AK86"/>
    <mergeCell ref="AM86:AN86"/>
    <mergeCell ref="AQ86:AR86"/>
    <mergeCell ref="AH83:AI83"/>
    <mergeCell ref="AJ83:AK83"/>
    <mergeCell ref="AM83:AN83"/>
    <mergeCell ref="K84:L84"/>
    <mergeCell ref="M84:N84"/>
    <mergeCell ref="O84:P84"/>
    <mergeCell ref="R84:S84"/>
    <mergeCell ref="T84:U84"/>
    <mergeCell ref="W84:X84"/>
    <mergeCell ref="AA84:AB84"/>
    <mergeCell ref="AC84:AD84"/>
    <mergeCell ref="AE84:AF84"/>
    <mergeCell ref="AH84:AI84"/>
    <mergeCell ref="AJ84:AK84"/>
    <mergeCell ref="AM84:AN84"/>
    <mergeCell ref="K83:L83"/>
    <mergeCell ref="M83:N83"/>
    <mergeCell ref="O83:P83"/>
    <mergeCell ref="R83:S83"/>
    <mergeCell ref="T83:U83"/>
    <mergeCell ref="W83:X83"/>
    <mergeCell ref="AA83:AB83"/>
    <mergeCell ref="AC83:AD83"/>
    <mergeCell ref="AE83:AF83"/>
    <mergeCell ref="K82:L82"/>
    <mergeCell ref="M82:N82"/>
    <mergeCell ref="O82:P82"/>
    <mergeCell ref="R82:S82"/>
    <mergeCell ref="T82:U82"/>
    <mergeCell ref="W82:X82"/>
    <mergeCell ref="AA82:AB82"/>
    <mergeCell ref="AC82:AD82"/>
    <mergeCell ref="BA82:BD82"/>
    <mergeCell ref="AE82:AF82"/>
    <mergeCell ref="AH82:AI82"/>
    <mergeCell ref="AJ82:AK82"/>
    <mergeCell ref="AM82:AN82"/>
    <mergeCell ref="AQ82:AT82"/>
    <mergeCell ref="AV82:AY82"/>
    <mergeCell ref="BF79:BI79"/>
    <mergeCell ref="K80:L81"/>
    <mergeCell ref="M80:P80"/>
    <mergeCell ref="R80:U80"/>
    <mergeCell ref="AA80:AB81"/>
    <mergeCell ref="AC80:AF80"/>
    <mergeCell ref="AH80:AK80"/>
    <mergeCell ref="BF80:BI80"/>
    <mergeCell ref="M81:N81"/>
    <mergeCell ref="O81:P81"/>
    <mergeCell ref="R81:S81"/>
    <mergeCell ref="T81:U81"/>
    <mergeCell ref="AC81:AD81"/>
    <mergeCell ref="AE81:AF81"/>
    <mergeCell ref="AH81:AI81"/>
    <mergeCell ref="AJ81:AK81"/>
    <mergeCell ref="BA81:BD81"/>
    <mergeCell ref="BF81:BI81"/>
    <mergeCell ref="B75:B76"/>
    <mergeCell ref="C75:D76"/>
    <mergeCell ref="I75:J76"/>
    <mergeCell ref="K75:N76"/>
    <mergeCell ref="O75:S76"/>
    <mergeCell ref="BB75:BC75"/>
    <mergeCell ref="BD75:BE75"/>
    <mergeCell ref="BF75:BJ76"/>
    <mergeCell ref="BB76:BC76"/>
    <mergeCell ref="BD76:BE76"/>
    <mergeCell ref="B73:B74"/>
    <mergeCell ref="C73:D74"/>
    <mergeCell ref="I73:J74"/>
    <mergeCell ref="K73:N74"/>
    <mergeCell ref="O73:S74"/>
    <mergeCell ref="BB73:BC73"/>
    <mergeCell ref="BD73:BE73"/>
    <mergeCell ref="BF73:BJ74"/>
    <mergeCell ref="BB74:BC74"/>
    <mergeCell ref="BD74:BE74"/>
    <mergeCell ref="B71:B72"/>
    <mergeCell ref="C71:D72"/>
    <mergeCell ref="I71:J72"/>
    <mergeCell ref="K71:N72"/>
    <mergeCell ref="O71:S72"/>
    <mergeCell ref="BB71:BC71"/>
    <mergeCell ref="BD71:BE71"/>
    <mergeCell ref="BF71:BJ72"/>
    <mergeCell ref="BB72:BC72"/>
    <mergeCell ref="BD72:BE72"/>
    <mergeCell ref="B69:B70"/>
    <mergeCell ref="C69:D70"/>
    <mergeCell ref="I69:J70"/>
    <mergeCell ref="K69:N70"/>
    <mergeCell ref="O69:S70"/>
    <mergeCell ref="BB69:BC69"/>
    <mergeCell ref="BD69:BE69"/>
    <mergeCell ref="BF69:BJ70"/>
    <mergeCell ref="BB70:BC70"/>
    <mergeCell ref="BD70:BE70"/>
    <mergeCell ref="B67:B68"/>
    <mergeCell ref="C67:D68"/>
    <mergeCell ref="I67:J68"/>
    <mergeCell ref="K67:N68"/>
    <mergeCell ref="O67:S68"/>
    <mergeCell ref="BB67:BC67"/>
    <mergeCell ref="BD67:BE67"/>
    <mergeCell ref="BF67:BJ68"/>
    <mergeCell ref="BB68:BC68"/>
    <mergeCell ref="BD68:BE68"/>
    <mergeCell ref="B65:B66"/>
    <mergeCell ref="C65:D66"/>
    <mergeCell ref="I65:J66"/>
    <mergeCell ref="K65:N66"/>
    <mergeCell ref="O65:S66"/>
    <mergeCell ref="BB65:BC65"/>
    <mergeCell ref="BD65:BE65"/>
    <mergeCell ref="BF65:BJ66"/>
    <mergeCell ref="BB66:BC66"/>
    <mergeCell ref="BD66:BE66"/>
    <mergeCell ref="B63:B64"/>
    <mergeCell ref="C63:D64"/>
    <mergeCell ref="I63:J64"/>
    <mergeCell ref="K63:N64"/>
    <mergeCell ref="O63:S64"/>
    <mergeCell ref="BB63:BC63"/>
    <mergeCell ref="BD63:BE63"/>
    <mergeCell ref="BF63:BJ64"/>
    <mergeCell ref="BB64:BC64"/>
    <mergeCell ref="BD64:BE64"/>
    <mergeCell ref="B61:B62"/>
    <mergeCell ref="C61:D62"/>
    <mergeCell ref="I61:J62"/>
    <mergeCell ref="K61:N62"/>
    <mergeCell ref="O61:S62"/>
    <mergeCell ref="BB61:BC61"/>
    <mergeCell ref="BD61:BE61"/>
    <mergeCell ref="BF61:BJ62"/>
    <mergeCell ref="BB62:BC62"/>
    <mergeCell ref="BD62:BE62"/>
    <mergeCell ref="B59:B60"/>
    <mergeCell ref="C59:D60"/>
    <mergeCell ref="I59:J60"/>
    <mergeCell ref="K59:N60"/>
    <mergeCell ref="O59:S60"/>
    <mergeCell ref="BB59:BC59"/>
    <mergeCell ref="BD59:BE59"/>
    <mergeCell ref="BF59:BJ60"/>
    <mergeCell ref="BB60:BC60"/>
    <mergeCell ref="BD60:BE60"/>
    <mergeCell ref="B57:B58"/>
    <mergeCell ref="C57:D58"/>
    <mergeCell ref="I57:J58"/>
    <mergeCell ref="K57:N58"/>
    <mergeCell ref="O57:S58"/>
    <mergeCell ref="BB57:BC57"/>
    <mergeCell ref="BD57:BE57"/>
    <mergeCell ref="BF57:BJ58"/>
    <mergeCell ref="BB58:BC58"/>
    <mergeCell ref="BD58:BE58"/>
    <mergeCell ref="B55:B56"/>
    <mergeCell ref="C55:D56"/>
    <mergeCell ref="I55:J56"/>
    <mergeCell ref="K55:N56"/>
    <mergeCell ref="O55:S56"/>
    <mergeCell ref="BB55:BC55"/>
    <mergeCell ref="BD55:BE55"/>
    <mergeCell ref="BF55:BJ56"/>
    <mergeCell ref="BB56:BC56"/>
    <mergeCell ref="BD56:BE56"/>
    <mergeCell ref="B53:B54"/>
    <mergeCell ref="C53:D54"/>
    <mergeCell ref="I53:J54"/>
    <mergeCell ref="K53:N54"/>
    <mergeCell ref="O53:S54"/>
    <mergeCell ref="BB53:BC53"/>
    <mergeCell ref="BD53:BE53"/>
    <mergeCell ref="BF53:BJ54"/>
    <mergeCell ref="BB54:BC54"/>
    <mergeCell ref="BD54:BE54"/>
    <mergeCell ref="B51:B52"/>
    <mergeCell ref="C51:D52"/>
    <mergeCell ref="I51:J52"/>
    <mergeCell ref="K51:N52"/>
    <mergeCell ref="O51:S52"/>
    <mergeCell ref="BB51:BC51"/>
    <mergeCell ref="BD51:BE51"/>
    <mergeCell ref="BF51:BJ52"/>
    <mergeCell ref="BB52:BC52"/>
    <mergeCell ref="BD52:BE52"/>
    <mergeCell ref="B49:B50"/>
    <mergeCell ref="C49:D50"/>
    <mergeCell ref="I49:J50"/>
    <mergeCell ref="K49:N50"/>
    <mergeCell ref="O49:S50"/>
    <mergeCell ref="BB49:BC49"/>
    <mergeCell ref="BD49:BE49"/>
    <mergeCell ref="BF49:BJ50"/>
    <mergeCell ref="BB50:BC50"/>
    <mergeCell ref="BD50:BE50"/>
    <mergeCell ref="B47:B48"/>
    <mergeCell ref="C47:D48"/>
    <mergeCell ref="I47:J48"/>
    <mergeCell ref="K47:N48"/>
    <mergeCell ref="O47:S48"/>
    <mergeCell ref="BB47:BC47"/>
    <mergeCell ref="BD47:BE47"/>
    <mergeCell ref="BF47:BJ48"/>
    <mergeCell ref="BB48:BC48"/>
    <mergeCell ref="BD48:BE48"/>
    <mergeCell ref="B45:B46"/>
    <mergeCell ref="C45:D46"/>
    <mergeCell ref="I45:J46"/>
    <mergeCell ref="K45:N46"/>
    <mergeCell ref="O45:S46"/>
    <mergeCell ref="BB45:BC45"/>
    <mergeCell ref="BD45:BE45"/>
    <mergeCell ref="BF45:BJ46"/>
    <mergeCell ref="BB46:BC46"/>
    <mergeCell ref="BD46:BE46"/>
    <mergeCell ref="B43:B44"/>
    <mergeCell ref="C43:D44"/>
    <mergeCell ref="I43:J44"/>
    <mergeCell ref="K43:N44"/>
    <mergeCell ref="O43:S44"/>
    <mergeCell ref="BB43:BC43"/>
    <mergeCell ref="BD43:BE43"/>
    <mergeCell ref="BF43:BJ44"/>
    <mergeCell ref="BB44:BC44"/>
    <mergeCell ref="BD44:BE44"/>
    <mergeCell ref="B41:B42"/>
    <mergeCell ref="C41:D42"/>
    <mergeCell ref="I41:J42"/>
    <mergeCell ref="K41:N42"/>
    <mergeCell ref="O41:S42"/>
    <mergeCell ref="BB41:BC41"/>
    <mergeCell ref="BD41:BE41"/>
    <mergeCell ref="BF41:BJ42"/>
    <mergeCell ref="BB42:BC42"/>
    <mergeCell ref="BD42:BE42"/>
    <mergeCell ref="B39:B40"/>
    <mergeCell ref="C39:D40"/>
    <mergeCell ref="I39:J40"/>
    <mergeCell ref="K39:N40"/>
    <mergeCell ref="O39:S40"/>
    <mergeCell ref="BB39:BC39"/>
    <mergeCell ref="BD39:BE39"/>
    <mergeCell ref="BF39:BJ40"/>
    <mergeCell ref="BB40:BC40"/>
    <mergeCell ref="BD40:BE40"/>
    <mergeCell ref="B37:B38"/>
    <mergeCell ref="C37:D38"/>
    <mergeCell ref="I37:J38"/>
    <mergeCell ref="K37:N38"/>
    <mergeCell ref="O37:S38"/>
    <mergeCell ref="BB37:BC37"/>
    <mergeCell ref="BD37:BE37"/>
    <mergeCell ref="BF37:BJ38"/>
    <mergeCell ref="BB38:BC38"/>
    <mergeCell ref="BD38:BE38"/>
    <mergeCell ref="B35:B36"/>
    <mergeCell ref="C35:D36"/>
    <mergeCell ref="I35:J36"/>
    <mergeCell ref="K35:N36"/>
    <mergeCell ref="O35:S36"/>
    <mergeCell ref="BB35:BC35"/>
    <mergeCell ref="BD35:BE35"/>
    <mergeCell ref="BF35:BJ36"/>
    <mergeCell ref="BB36:BC36"/>
    <mergeCell ref="BD36:BE36"/>
    <mergeCell ref="B33:B34"/>
    <mergeCell ref="C33:D34"/>
    <mergeCell ref="I33:J34"/>
    <mergeCell ref="K33:N34"/>
    <mergeCell ref="O33:S34"/>
    <mergeCell ref="BB33:BC33"/>
    <mergeCell ref="BD33:BE33"/>
    <mergeCell ref="BF33:BJ34"/>
    <mergeCell ref="BB34:BC34"/>
    <mergeCell ref="BD34:BE34"/>
    <mergeCell ref="B31:B32"/>
    <mergeCell ref="C31:D32"/>
    <mergeCell ref="I31:J32"/>
    <mergeCell ref="K31:N32"/>
    <mergeCell ref="O31:S32"/>
    <mergeCell ref="BB31:BC31"/>
    <mergeCell ref="BD31:BE31"/>
    <mergeCell ref="BF31:BJ32"/>
    <mergeCell ref="BB32:BC32"/>
    <mergeCell ref="BD32:BE32"/>
    <mergeCell ref="B29:B30"/>
    <mergeCell ref="C29:D30"/>
    <mergeCell ref="I29:J30"/>
    <mergeCell ref="K29:N30"/>
    <mergeCell ref="O29:S30"/>
    <mergeCell ref="BB29:BC29"/>
    <mergeCell ref="BD29:BE29"/>
    <mergeCell ref="BF29:BJ30"/>
    <mergeCell ref="BB30:BC30"/>
    <mergeCell ref="BD30:BE30"/>
    <mergeCell ref="B27:B28"/>
    <mergeCell ref="C27:D28"/>
    <mergeCell ref="I27:J28"/>
    <mergeCell ref="K27:N28"/>
    <mergeCell ref="O27:S28"/>
    <mergeCell ref="BB27:BC27"/>
    <mergeCell ref="BD27:BE27"/>
    <mergeCell ref="BF27:BJ28"/>
    <mergeCell ref="BB28:BC28"/>
    <mergeCell ref="BD28:BE28"/>
    <mergeCell ref="B25:B26"/>
    <mergeCell ref="C25:D26"/>
    <mergeCell ref="I25:J26"/>
    <mergeCell ref="K25:N26"/>
    <mergeCell ref="O25:S26"/>
    <mergeCell ref="BB25:BC25"/>
    <mergeCell ref="BD25:BE25"/>
    <mergeCell ref="BF25:BJ26"/>
    <mergeCell ref="BB26:BC26"/>
    <mergeCell ref="BD26:BE26"/>
    <mergeCell ref="B23:B24"/>
    <mergeCell ref="C23:D24"/>
    <mergeCell ref="I23:J24"/>
    <mergeCell ref="K23:N24"/>
    <mergeCell ref="O23:S24"/>
    <mergeCell ref="BB23:BC23"/>
    <mergeCell ref="BD23:BE23"/>
    <mergeCell ref="BF23:BJ24"/>
    <mergeCell ref="BB24:BC24"/>
    <mergeCell ref="BD24:BE24"/>
    <mergeCell ref="B21:B22"/>
    <mergeCell ref="C21:D22"/>
    <mergeCell ref="I21:J22"/>
    <mergeCell ref="K21:N22"/>
    <mergeCell ref="O21:S22"/>
    <mergeCell ref="BB21:BC21"/>
    <mergeCell ref="BD21:BE21"/>
    <mergeCell ref="BF21:BJ22"/>
    <mergeCell ref="BB22:BC22"/>
    <mergeCell ref="BD22:BE22"/>
    <mergeCell ref="BD17:BE17"/>
    <mergeCell ref="BF17:BJ18"/>
    <mergeCell ref="BB18:BC18"/>
    <mergeCell ref="BD18:BE18"/>
    <mergeCell ref="B19:B20"/>
    <mergeCell ref="C19:D20"/>
    <mergeCell ref="I19:J20"/>
    <mergeCell ref="K19:N20"/>
    <mergeCell ref="O19:S20"/>
    <mergeCell ref="BB19:BC19"/>
    <mergeCell ref="B17:B18"/>
    <mergeCell ref="C17:D18"/>
    <mergeCell ref="I17:J18"/>
    <mergeCell ref="K17:N18"/>
    <mergeCell ref="O17:S18"/>
    <mergeCell ref="BB17:BC17"/>
    <mergeCell ref="BD19:BE19"/>
    <mergeCell ref="BF19:BJ20"/>
    <mergeCell ref="BB20:BC20"/>
    <mergeCell ref="BD20:BE20"/>
    <mergeCell ref="BE8:BF8"/>
    <mergeCell ref="BE10:BF10"/>
    <mergeCell ref="B12:B16"/>
    <mergeCell ref="C12:D16"/>
    <mergeCell ref="I12:J16"/>
    <mergeCell ref="K12:N16"/>
    <mergeCell ref="O12:S16"/>
    <mergeCell ref="W12:BA12"/>
    <mergeCell ref="BB12:BC16"/>
    <mergeCell ref="BD12:BE16"/>
    <mergeCell ref="BF12:BJ16"/>
    <mergeCell ref="W13:AC13"/>
    <mergeCell ref="AD13:AJ13"/>
    <mergeCell ref="AK13:AQ13"/>
    <mergeCell ref="AR13:AX13"/>
    <mergeCell ref="AY13:BA13"/>
    <mergeCell ref="AT1:BI1"/>
    <mergeCell ref="AC2:AD2"/>
    <mergeCell ref="AF2:AG2"/>
    <mergeCell ref="AJ2:AK2"/>
    <mergeCell ref="AT2:BI2"/>
    <mergeCell ref="BE3:BH3"/>
    <mergeCell ref="BE4:BH4"/>
    <mergeCell ref="BA6:BB6"/>
    <mergeCell ref="BE6:BF6"/>
  </mergeCells>
  <phoneticPr fontId="2"/>
  <conditionalFormatting sqref="K91:N91">
    <cfRule type="expression" dxfId="37" priority="32">
      <formula>INDIRECT(ADDRESS(ROW(),COLUMN()))=TRUNC(INDIRECT(ADDRESS(ROW(),COLUMN())))</formula>
    </cfRule>
  </conditionalFormatting>
  <conditionalFormatting sqref="M82:X86">
    <cfRule type="expression" dxfId="36" priority="34">
      <formula>INDIRECT(ADDRESS(ROW(),COLUMN()))=TRUNC(INDIRECT(ADDRESS(ROW(),COLUMN())))</formula>
    </cfRule>
  </conditionalFormatting>
  <conditionalFormatting sqref="W80:X80 Z80 W89:Z89">
    <cfRule type="expression" dxfId="35" priority="68">
      <formula>OR(#REF!=$B78,#REF!=$B78)</formula>
    </cfRule>
  </conditionalFormatting>
  <conditionalFormatting sqref="W90:Z90">
    <cfRule type="expression" dxfId="34" priority="67">
      <formula>OR(#REF!=$B77,#REF!=$B77)</formula>
    </cfRule>
  </conditionalFormatting>
  <conditionalFormatting sqref="W18:BE18">
    <cfRule type="expression" dxfId="33" priority="64">
      <formula>INDIRECT(ADDRESS(ROW(),COLUMN()))=TRUNC(INDIRECT(ADDRESS(ROW(),COLUMN())))</formula>
    </cfRule>
  </conditionalFormatting>
  <conditionalFormatting sqref="W20:BE20">
    <cfRule type="expression" dxfId="32" priority="29">
      <formula>INDIRECT(ADDRESS(ROW(),COLUMN()))=TRUNC(INDIRECT(ADDRESS(ROW(),COLUMN())))</formula>
    </cfRule>
  </conditionalFormatting>
  <conditionalFormatting sqref="W22:BE22">
    <cfRule type="expression" dxfId="31" priority="28">
      <formula>INDIRECT(ADDRESS(ROW(),COLUMN()))=TRUNC(INDIRECT(ADDRESS(ROW(),COLUMN())))</formula>
    </cfRule>
  </conditionalFormatting>
  <conditionalFormatting sqref="W24:BE24">
    <cfRule type="expression" dxfId="30" priority="27">
      <formula>INDIRECT(ADDRESS(ROW(),COLUMN()))=TRUNC(INDIRECT(ADDRESS(ROW(),COLUMN())))</formula>
    </cfRule>
  </conditionalFormatting>
  <conditionalFormatting sqref="W26:BE26">
    <cfRule type="expression" dxfId="29" priority="26">
      <formula>INDIRECT(ADDRESS(ROW(),COLUMN()))=TRUNC(INDIRECT(ADDRESS(ROW(),COLUMN())))</formula>
    </cfRule>
  </conditionalFormatting>
  <conditionalFormatting sqref="W28:BE28">
    <cfRule type="expression" dxfId="28" priority="25">
      <formula>INDIRECT(ADDRESS(ROW(),COLUMN()))=TRUNC(INDIRECT(ADDRESS(ROW(),COLUMN())))</formula>
    </cfRule>
  </conditionalFormatting>
  <conditionalFormatting sqref="W30:BE30">
    <cfRule type="expression" dxfId="27" priority="24">
      <formula>INDIRECT(ADDRESS(ROW(),COLUMN()))=TRUNC(INDIRECT(ADDRESS(ROW(),COLUMN())))</formula>
    </cfRule>
  </conditionalFormatting>
  <conditionalFormatting sqref="W32:BE32">
    <cfRule type="expression" dxfId="26" priority="23">
      <formula>INDIRECT(ADDRESS(ROW(),COLUMN()))=TRUNC(INDIRECT(ADDRESS(ROW(),COLUMN())))</formula>
    </cfRule>
  </conditionalFormatting>
  <conditionalFormatting sqref="W34:BE34">
    <cfRule type="expression" dxfId="25" priority="22">
      <formula>INDIRECT(ADDRESS(ROW(),COLUMN()))=TRUNC(INDIRECT(ADDRESS(ROW(),COLUMN())))</formula>
    </cfRule>
  </conditionalFormatting>
  <conditionalFormatting sqref="W36:BE36">
    <cfRule type="expression" dxfId="24" priority="21">
      <formula>INDIRECT(ADDRESS(ROW(),COLUMN()))=TRUNC(INDIRECT(ADDRESS(ROW(),COLUMN())))</formula>
    </cfRule>
  </conditionalFormatting>
  <conditionalFormatting sqref="W38:BE38">
    <cfRule type="expression" dxfId="23" priority="20">
      <formula>INDIRECT(ADDRESS(ROW(),COLUMN()))=TRUNC(INDIRECT(ADDRESS(ROW(),COLUMN())))</formula>
    </cfRule>
  </conditionalFormatting>
  <conditionalFormatting sqref="W40:BE40">
    <cfRule type="expression" dxfId="22" priority="19">
      <formula>INDIRECT(ADDRESS(ROW(),COLUMN()))=TRUNC(INDIRECT(ADDRESS(ROW(),COLUMN())))</formula>
    </cfRule>
  </conditionalFormatting>
  <conditionalFormatting sqref="W42:BE42">
    <cfRule type="expression" dxfId="21" priority="18">
      <formula>INDIRECT(ADDRESS(ROW(),COLUMN()))=TRUNC(INDIRECT(ADDRESS(ROW(),COLUMN())))</formula>
    </cfRule>
  </conditionalFormatting>
  <conditionalFormatting sqref="W44:BE44">
    <cfRule type="expression" dxfId="20" priority="17">
      <formula>INDIRECT(ADDRESS(ROW(),COLUMN()))=TRUNC(INDIRECT(ADDRESS(ROW(),COLUMN())))</formula>
    </cfRule>
  </conditionalFormatting>
  <conditionalFormatting sqref="W46:BE46">
    <cfRule type="expression" dxfId="19" priority="16">
      <formula>INDIRECT(ADDRESS(ROW(),COLUMN()))=TRUNC(INDIRECT(ADDRESS(ROW(),COLUMN())))</formula>
    </cfRule>
  </conditionalFormatting>
  <conditionalFormatting sqref="W48:BE48">
    <cfRule type="expression" dxfId="18" priority="15">
      <formula>INDIRECT(ADDRESS(ROW(),COLUMN()))=TRUNC(INDIRECT(ADDRESS(ROW(),COLUMN())))</formula>
    </cfRule>
  </conditionalFormatting>
  <conditionalFormatting sqref="W50:BE50">
    <cfRule type="expression" dxfId="17" priority="14">
      <formula>INDIRECT(ADDRESS(ROW(),COLUMN()))=TRUNC(INDIRECT(ADDRESS(ROW(),COLUMN())))</formula>
    </cfRule>
  </conditionalFormatting>
  <conditionalFormatting sqref="W52:BE52">
    <cfRule type="expression" dxfId="16" priority="13">
      <formula>INDIRECT(ADDRESS(ROW(),COLUMN()))=TRUNC(INDIRECT(ADDRESS(ROW(),COLUMN())))</formula>
    </cfRule>
  </conditionalFormatting>
  <conditionalFormatting sqref="W54:BE54">
    <cfRule type="expression" dxfId="15" priority="12">
      <formula>INDIRECT(ADDRESS(ROW(),COLUMN()))=TRUNC(INDIRECT(ADDRESS(ROW(),COLUMN())))</formula>
    </cfRule>
  </conditionalFormatting>
  <conditionalFormatting sqref="W56:BE56">
    <cfRule type="expression" dxfId="14" priority="11">
      <formula>INDIRECT(ADDRESS(ROW(),COLUMN()))=TRUNC(INDIRECT(ADDRESS(ROW(),COLUMN())))</formula>
    </cfRule>
  </conditionalFormatting>
  <conditionalFormatting sqref="W58:BE58">
    <cfRule type="expression" dxfId="13" priority="10">
      <formula>INDIRECT(ADDRESS(ROW(),COLUMN()))=TRUNC(INDIRECT(ADDRESS(ROW(),COLUMN())))</formula>
    </cfRule>
  </conditionalFormatting>
  <conditionalFormatting sqref="W60:BE60">
    <cfRule type="expression" dxfId="12" priority="9">
      <formula>INDIRECT(ADDRESS(ROW(),COLUMN()))=TRUNC(INDIRECT(ADDRESS(ROW(),COLUMN())))</formula>
    </cfRule>
  </conditionalFormatting>
  <conditionalFormatting sqref="W62:BE62">
    <cfRule type="expression" dxfId="11" priority="8">
      <formula>INDIRECT(ADDRESS(ROW(),COLUMN()))=TRUNC(INDIRECT(ADDRESS(ROW(),COLUMN())))</formula>
    </cfRule>
  </conditionalFormatting>
  <conditionalFormatting sqref="W64:BE64">
    <cfRule type="expression" dxfId="10" priority="7">
      <formula>INDIRECT(ADDRESS(ROW(),COLUMN()))=TRUNC(INDIRECT(ADDRESS(ROW(),COLUMN())))</formula>
    </cfRule>
  </conditionalFormatting>
  <conditionalFormatting sqref="W66:BE66">
    <cfRule type="expression" dxfId="9" priority="6">
      <formula>INDIRECT(ADDRESS(ROW(),COLUMN()))=TRUNC(INDIRECT(ADDRESS(ROW(),COLUMN())))</formula>
    </cfRule>
  </conditionalFormatting>
  <conditionalFormatting sqref="W68:BE68">
    <cfRule type="expression" dxfId="8" priority="5">
      <formula>INDIRECT(ADDRESS(ROW(),COLUMN()))=TRUNC(INDIRECT(ADDRESS(ROW(),COLUMN())))</formula>
    </cfRule>
  </conditionalFormatting>
  <conditionalFormatting sqref="W70:BE70">
    <cfRule type="expression" dxfId="7" priority="4">
      <formula>INDIRECT(ADDRESS(ROW(),COLUMN()))=TRUNC(INDIRECT(ADDRESS(ROW(),COLUMN())))</formula>
    </cfRule>
  </conditionalFormatting>
  <conditionalFormatting sqref="W72:BE72">
    <cfRule type="expression" dxfId="6" priority="3">
      <formula>INDIRECT(ADDRESS(ROW(),COLUMN()))=TRUNC(INDIRECT(ADDRESS(ROW(),COLUMN())))</formula>
    </cfRule>
  </conditionalFormatting>
  <conditionalFormatting sqref="W74:BE74">
    <cfRule type="expression" dxfId="5" priority="2">
      <formula>INDIRECT(ADDRESS(ROW(),COLUMN()))=TRUNC(INDIRECT(ADDRESS(ROW(),COLUMN())))</formula>
    </cfRule>
  </conditionalFormatting>
  <conditionalFormatting sqref="W76:BE76">
    <cfRule type="expression" dxfId="4" priority="1">
      <formula>INDIRECT(ADDRESS(ROW(),COLUMN()))=TRUNC(INDIRECT(ADDRESS(ROW(),COLUMN())))</formula>
    </cfRule>
  </conditionalFormatting>
  <conditionalFormatting sqref="AA91:AD91">
    <cfRule type="expression" dxfId="3" priority="31">
      <formula>INDIRECT(ADDRESS(ROW(),COLUMN()))=TRUNC(INDIRECT(ADDRESS(ROW(),COLUMN())))</formula>
    </cfRule>
  </conditionalFormatting>
  <conditionalFormatting sqref="AC82:AN86">
    <cfRule type="expression" dxfId="2" priority="30">
      <formula>INDIRECT(ADDRESS(ROW(),COLUMN()))=TRUNC(INDIRECT(ADDRESS(ROW(),COLUMN())))</formula>
    </cfRule>
  </conditionalFormatting>
  <conditionalFormatting sqref="AM80:BA80 AM89:BA89">
    <cfRule type="expression" dxfId="1" priority="66">
      <formula>OR(#REF!=$B78,#REF!=$B78)</formula>
    </cfRule>
  </conditionalFormatting>
  <conditionalFormatting sqref="AM90:BA90">
    <cfRule type="expression" dxfId="0" priority="65">
      <formula>OR(#REF!=$B77,#REF!=$B77)</formula>
    </cfRule>
  </conditionalFormatting>
  <dataValidations count="10">
    <dataValidation type="list" allowBlank="1" showInputMessage="1" showErrorMessage="1" sqref="BE4:BH4" xr:uid="{00000000-0002-0000-1500-000000000000}">
      <formula1>"予定,実績,予定・実績"</formula1>
    </dataValidation>
    <dataValidation type="decimal" allowBlank="1" showInputMessage="1" showErrorMessage="1" error="入力可能範囲　32～40" sqref="BA6:BB6" xr:uid="{00000000-0002-0000-1500-000001000000}">
      <formula1>32</formula1>
      <formula2>40</formula2>
    </dataValidation>
    <dataValidation type="list" allowBlank="1" showInputMessage="1" showErrorMessage="1" sqref="AF3:AF4" xr:uid="{00000000-0002-0000-1500-000002000000}">
      <formula1>#REF!</formula1>
    </dataValidation>
    <dataValidation type="list" allowBlank="1" showInputMessage="1" showErrorMessage="1" sqref="BE3:BH3" xr:uid="{00000000-0002-0000-1500-000003000000}">
      <formula1>"４週,暦月"</formula1>
    </dataValidation>
    <dataValidation type="list" allowBlank="1" showInputMessage="1" showErrorMessage="1" sqref="W17:BA17 W19:BA19 W21:BA21 W23:BA23 W25:BA25 W27:BA27 W29:BA29 W31:BA31 W33:BA33 W35:BA35 W37:BA37 W39:BA39 W41:BA41 W43:BA43 W45:BA45 W47:BA47 W49:BA49 W51:BA51 W53:BA53 W55:BA55 W57:BA57 W59:BA59 W61:BA61 W63:BA63 W65:BA65 W67:BA67 W69:BA69 W71:BA71 W73:BA73 W75:BA75" xr:uid="{00000000-0002-0000-1500-000004000000}">
      <formula1>【記載例】シフト記号表</formula1>
    </dataValidation>
    <dataValidation type="list" allowBlank="1" showInputMessage="1" showErrorMessage="1" sqref="R88:S88" xr:uid="{00000000-0002-0000-1500-000005000000}">
      <formula1>"週,暦月"</formula1>
    </dataValidation>
    <dataValidation type="list" allowBlank="1" showInputMessage="1" sqref="C17:D76" xr:uid="{00000000-0002-0000-1500-000006000000}">
      <formula1>職種</formula1>
    </dataValidation>
    <dataValidation type="list" errorStyle="warning" allowBlank="1" showInputMessage="1" error="リストにない場合のみ、入力してください。" sqref="K17:N76" xr:uid="{00000000-0002-0000-1500-000007000000}">
      <formula1>INDIRECT(C17)</formula1>
    </dataValidation>
    <dataValidation type="list" allowBlank="1" showInputMessage="1" sqref="I17:J76" xr:uid="{00000000-0002-0000-1500-000008000000}">
      <formula1>"A, B, C, D"</formula1>
    </dataValidation>
    <dataValidation allowBlank="1" showInputMessage="1" showErrorMessage="1" error="入力可能範囲　32～40" sqref="BE10" xr:uid="{00000000-0002-0000-1500-000009000000}"/>
  </dataValidations>
  <printOptions horizontalCentered="1"/>
  <pageMargins left="0.15748031496062992" right="0.15748031496062992" top="0.59055118110236227" bottom="0.35433070866141736" header="0.15748031496062992" footer="0.15748031496062992"/>
  <pageSetup paperSize="9" scale="29" orientation="portrait" r:id="rId1"/>
  <headerFooter>
    <oddFooter>&amp;R&amp;16&amp;P/&amp;N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39997558519241921"/>
    <pageSetUpPr fitToPage="1"/>
  </sheetPr>
  <dimension ref="B1:N54"/>
  <sheetViews>
    <sheetView zoomScale="75" zoomScaleNormal="75" workbookViewId="0">
      <selection activeCell="AY19" sqref="AY19"/>
    </sheetView>
  </sheetViews>
  <sheetFormatPr defaultColWidth="6.5" defaultRowHeight="26.4" x14ac:dyDescent="0.45"/>
  <cols>
    <col min="1" max="1" width="1.5" style="286" customWidth="1"/>
    <col min="2" max="2" width="5.19921875" style="285" customWidth="1"/>
    <col min="3" max="3" width="9.8984375" style="285" customWidth="1"/>
    <col min="4" max="4" width="9.8984375" style="285" hidden="1" customWidth="1"/>
    <col min="5" max="5" width="3.09765625" style="285" bestFit="1" customWidth="1"/>
    <col min="6" max="6" width="14.59765625" style="286" customWidth="1"/>
    <col min="7" max="7" width="3.09765625" style="286" bestFit="1" customWidth="1"/>
    <col min="8" max="8" width="14.59765625" style="286" customWidth="1"/>
    <col min="9" max="9" width="3.09765625" style="286" bestFit="1" customWidth="1"/>
    <col min="10" max="10" width="14.59765625" style="285" customWidth="1"/>
    <col min="11" max="11" width="3.09765625" style="286" bestFit="1" customWidth="1"/>
    <col min="12" max="12" width="14.59765625" style="286" customWidth="1"/>
    <col min="13" max="13" width="3.09765625" style="286" customWidth="1"/>
    <col min="14" max="14" width="47.19921875" style="286" customWidth="1"/>
    <col min="15" max="16384" width="6.5" style="286"/>
  </cols>
  <sheetData>
    <row r="1" spans="2:14" x14ac:dyDescent="0.45">
      <c r="B1" s="284" t="s">
        <v>489</v>
      </c>
    </row>
    <row r="2" spans="2:14" x14ac:dyDescent="0.45">
      <c r="B2" s="287" t="s">
        <v>490</v>
      </c>
      <c r="F2" s="288"/>
      <c r="J2" s="289"/>
    </row>
    <row r="3" spans="2:14" x14ac:dyDescent="0.45">
      <c r="B3" s="288" t="s">
        <v>491</v>
      </c>
      <c r="F3" s="289" t="s">
        <v>492</v>
      </c>
      <c r="J3" s="289"/>
    </row>
    <row r="4" spans="2:14" x14ac:dyDescent="0.45">
      <c r="B4" s="287"/>
      <c r="F4" s="1121" t="s">
        <v>493</v>
      </c>
      <c r="G4" s="1121"/>
      <c r="H4" s="1121"/>
      <c r="I4" s="1121"/>
      <c r="J4" s="1121"/>
      <c r="K4" s="1121"/>
      <c r="L4" s="1121"/>
      <c r="N4" s="1121" t="s">
        <v>494</v>
      </c>
    </row>
    <row r="5" spans="2:14" x14ac:dyDescent="0.45">
      <c r="B5" s="285" t="s">
        <v>434</v>
      </c>
      <c r="C5" s="285" t="s">
        <v>471</v>
      </c>
      <c r="F5" s="285" t="s">
        <v>495</v>
      </c>
      <c r="G5" s="285"/>
      <c r="H5" s="285" t="s">
        <v>496</v>
      </c>
      <c r="J5" s="285" t="s">
        <v>497</v>
      </c>
      <c r="L5" s="285" t="s">
        <v>493</v>
      </c>
      <c r="N5" s="1121"/>
    </row>
    <row r="6" spans="2:14" x14ac:dyDescent="0.45">
      <c r="B6" s="290">
        <v>1</v>
      </c>
      <c r="C6" s="291" t="s">
        <v>498</v>
      </c>
      <c r="D6" s="292" t="str">
        <f>C6</f>
        <v>a</v>
      </c>
      <c r="E6" s="290" t="s">
        <v>499</v>
      </c>
      <c r="F6" s="293">
        <v>0.29166666666666669</v>
      </c>
      <c r="G6" s="290" t="s">
        <v>500</v>
      </c>
      <c r="H6" s="293">
        <v>0.66666666666666663</v>
      </c>
      <c r="I6" s="294" t="s">
        <v>14</v>
      </c>
      <c r="J6" s="293">
        <v>4.1666666666666664E-2</v>
      </c>
      <c r="K6" s="295" t="s">
        <v>415</v>
      </c>
      <c r="L6" s="296">
        <f>IF(OR(F6="",H6=""),"",(H6+IF(F6&gt;H6,1,0)-F6-J6)*24)</f>
        <v>7.9999999999999982</v>
      </c>
      <c r="N6" s="297"/>
    </row>
    <row r="7" spans="2:14" x14ac:dyDescent="0.45">
      <c r="B7" s="290">
        <v>2</v>
      </c>
      <c r="C7" s="291" t="s">
        <v>501</v>
      </c>
      <c r="D7" s="292" t="str">
        <f t="shared" ref="D7:D38" si="0">C7</f>
        <v>b</v>
      </c>
      <c r="E7" s="290" t="s">
        <v>499</v>
      </c>
      <c r="F7" s="293">
        <v>0.375</v>
      </c>
      <c r="G7" s="290" t="s">
        <v>500</v>
      </c>
      <c r="H7" s="293">
        <v>0.75</v>
      </c>
      <c r="I7" s="294" t="s">
        <v>14</v>
      </c>
      <c r="J7" s="293">
        <v>4.1666666666666664E-2</v>
      </c>
      <c r="K7" s="295" t="s">
        <v>415</v>
      </c>
      <c r="L7" s="296">
        <f>IF(OR(F7="",H7=""),"",(H7+IF(F7&gt;H7,1,0)-F7-J7)*24)</f>
        <v>8</v>
      </c>
      <c r="N7" s="297"/>
    </row>
    <row r="8" spans="2:14" x14ac:dyDescent="0.45">
      <c r="B8" s="290">
        <v>3</v>
      </c>
      <c r="C8" s="291" t="s">
        <v>502</v>
      </c>
      <c r="D8" s="292" t="str">
        <f t="shared" si="0"/>
        <v>c</v>
      </c>
      <c r="E8" s="290" t="s">
        <v>499</v>
      </c>
      <c r="F8" s="293">
        <v>0.41666666666666669</v>
      </c>
      <c r="G8" s="290" t="s">
        <v>500</v>
      </c>
      <c r="H8" s="293">
        <v>0.79166666666666663</v>
      </c>
      <c r="I8" s="294" t="s">
        <v>14</v>
      </c>
      <c r="J8" s="293">
        <v>4.1666666666666664E-2</v>
      </c>
      <c r="K8" s="295" t="s">
        <v>415</v>
      </c>
      <c r="L8" s="296">
        <f>IF(OR(F8="",H8=""),"",(H8+IF(F8&gt;H8,1,0)-F8-J8)*24)</f>
        <v>7.9999999999999982</v>
      </c>
      <c r="N8" s="297"/>
    </row>
    <row r="9" spans="2:14" x14ac:dyDescent="0.45">
      <c r="B9" s="290">
        <v>4</v>
      </c>
      <c r="C9" s="291" t="s">
        <v>503</v>
      </c>
      <c r="D9" s="292" t="str">
        <f t="shared" si="0"/>
        <v>d</v>
      </c>
      <c r="E9" s="290" t="s">
        <v>499</v>
      </c>
      <c r="F9" s="293">
        <v>0.5</v>
      </c>
      <c r="G9" s="290" t="s">
        <v>500</v>
      </c>
      <c r="H9" s="293">
        <v>0.875</v>
      </c>
      <c r="I9" s="294" t="s">
        <v>14</v>
      </c>
      <c r="J9" s="293">
        <v>4.1666666666666664E-2</v>
      </c>
      <c r="K9" s="295" t="s">
        <v>415</v>
      </c>
      <c r="L9" s="296">
        <f>IF(OR(F9="",H9=""),"",(H9+IF(F9&gt;H9,1,0)-F9-J9)*24)</f>
        <v>8</v>
      </c>
      <c r="N9" s="297"/>
    </row>
    <row r="10" spans="2:14" x14ac:dyDescent="0.45">
      <c r="B10" s="290">
        <v>5</v>
      </c>
      <c r="C10" s="291" t="s">
        <v>504</v>
      </c>
      <c r="D10" s="292" t="str">
        <f t="shared" si="0"/>
        <v>e</v>
      </c>
      <c r="E10" s="290" t="s">
        <v>499</v>
      </c>
      <c r="F10" s="293">
        <v>0.375</v>
      </c>
      <c r="G10" s="290" t="s">
        <v>500</v>
      </c>
      <c r="H10" s="293">
        <v>0.54166666666666663</v>
      </c>
      <c r="I10" s="294" t="s">
        <v>14</v>
      </c>
      <c r="J10" s="293">
        <v>0</v>
      </c>
      <c r="K10" s="295" t="s">
        <v>415</v>
      </c>
      <c r="L10" s="296">
        <f t="shared" ref="L10:L22" si="1">IF(OR(F10="",H10=""),"",(H10+IF(F10&gt;H10,1,0)-F10-J10)*24)</f>
        <v>3.9999999999999991</v>
      </c>
      <c r="N10" s="297"/>
    </row>
    <row r="11" spans="2:14" x14ac:dyDescent="0.45">
      <c r="B11" s="290">
        <v>6</v>
      </c>
      <c r="C11" s="291" t="s">
        <v>505</v>
      </c>
      <c r="D11" s="292" t="str">
        <f t="shared" si="0"/>
        <v>f</v>
      </c>
      <c r="E11" s="290" t="s">
        <v>499</v>
      </c>
      <c r="F11" s="293">
        <v>0.54166666666666663</v>
      </c>
      <c r="G11" s="290" t="s">
        <v>500</v>
      </c>
      <c r="H11" s="293">
        <v>0.75</v>
      </c>
      <c r="I11" s="294" t="s">
        <v>14</v>
      </c>
      <c r="J11" s="293">
        <v>4.1666666666666664E-2</v>
      </c>
      <c r="K11" s="295" t="s">
        <v>415</v>
      </c>
      <c r="L11" s="296">
        <f>IF(OR(F11="",H11=""),"",(H11+IF(F11&gt;H11,1,0)-F11-J11)*24)</f>
        <v>4.0000000000000009</v>
      </c>
      <c r="N11" s="297"/>
    </row>
    <row r="12" spans="2:14" x14ac:dyDescent="0.45">
      <c r="B12" s="290">
        <v>7</v>
      </c>
      <c r="C12" s="291" t="s">
        <v>506</v>
      </c>
      <c r="D12" s="292" t="str">
        <f t="shared" si="0"/>
        <v>g</v>
      </c>
      <c r="E12" s="290" t="s">
        <v>499</v>
      </c>
      <c r="F12" s="293">
        <v>0.58333333333333337</v>
      </c>
      <c r="G12" s="290" t="s">
        <v>500</v>
      </c>
      <c r="H12" s="293">
        <v>0.83333333333333337</v>
      </c>
      <c r="I12" s="294" t="s">
        <v>14</v>
      </c>
      <c r="J12" s="293">
        <v>0</v>
      </c>
      <c r="K12" s="295" t="s">
        <v>415</v>
      </c>
      <c r="L12" s="296">
        <f t="shared" si="1"/>
        <v>6</v>
      </c>
      <c r="N12" s="297"/>
    </row>
    <row r="13" spans="2:14" x14ac:dyDescent="0.45">
      <c r="B13" s="290">
        <v>8</v>
      </c>
      <c r="C13" s="291" t="s">
        <v>507</v>
      </c>
      <c r="D13" s="292" t="str">
        <f t="shared" si="0"/>
        <v>h</v>
      </c>
      <c r="E13" s="290" t="s">
        <v>499</v>
      </c>
      <c r="F13" s="293">
        <v>0.66666666666666663</v>
      </c>
      <c r="G13" s="290" t="s">
        <v>500</v>
      </c>
      <c r="H13" s="293">
        <v>1</v>
      </c>
      <c r="I13" s="294" t="s">
        <v>14</v>
      </c>
      <c r="J13" s="293">
        <v>0</v>
      </c>
      <c r="K13" s="295" t="s">
        <v>415</v>
      </c>
      <c r="L13" s="296">
        <f t="shared" si="1"/>
        <v>8</v>
      </c>
      <c r="N13" s="297" t="s">
        <v>635</v>
      </c>
    </row>
    <row r="14" spans="2:14" x14ac:dyDescent="0.45">
      <c r="B14" s="290">
        <v>9</v>
      </c>
      <c r="C14" s="291" t="s">
        <v>508</v>
      </c>
      <c r="D14" s="292" t="str">
        <f t="shared" si="0"/>
        <v>i</v>
      </c>
      <c r="E14" s="290" t="s">
        <v>499</v>
      </c>
      <c r="F14" s="293">
        <v>0</v>
      </c>
      <c r="G14" s="290" t="s">
        <v>500</v>
      </c>
      <c r="H14" s="293">
        <v>0.375</v>
      </c>
      <c r="I14" s="294" t="s">
        <v>14</v>
      </c>
      <c r="J14" s="293">
        <v>4.1666666666666664E-2</v>
      </c>
      <c r="K14" s="295" t="s">
        <v>415</v>
      </c>
      <c r="L14" s="296">
        <f t="shared" si="1"/>
        <v>8</v>
      </c>
      <c r="N14" s="297" t="s">
        <v>636</v>
      </c>
    </row>
    <row r="15" spans="2:14" x14ac:dyDescent="0.45">
      <c r="B15" s="290">
        <v>10</v>
      </c>
      <c r="C15" s="291" t="s">
        <v>509</v>
      </c>
      <c r="D15" s="292" t="str">
        <f t="shared" si="0"/>
        <v>j</v>
      </c>
      <c r="E15" s="290" t="s">
        <v>499</v>
      </c>
      <c r="F15" s="293"/>
      <c r="G15" s="290" t="s">
        <v>500</v>
      </c>
      <c r="H15" s="293"/>
      <c r="I15" s="294" t="s">
        <v>14</v>
      </c>
      <c r="J15" s="293">
        <v>0</v>
      </c>
      <c r="K15" s="295" t="s">
        <v>415</v>
      </c>
      <c r="L15" s="296" t="str">
        <f t="shared" si="1"/>
        <v/>
      </c>
      <c r="N15" s="297"/>
    </row>
    <row r="16" spans="2:14" x14ac:dyDescent="0.45">
      <c r="B16" s="290">
        <v>11</v>
      </c>
      <c r="C16" s="291" t="s">
        <v>510</v>
      </c>
      <c r="D16" s="292" t="str">
        <f t="shared" si="0"/>
        <v>k</v>
      </c>
      <c r="E16" s="290" t="s">
        <v>499</v>
      </c>
      <c r="F16" s="293"/>
      <c r="G16" s="290" t="s">
        <v>500</v>
      </c>
      <c r="H16" s="293"/>
      <c r="I16" s="294" t="s">
        <v>14</v>
      </c>
      <c r="J16" s="293">
        <v>0</v>
      </c>
      <c r="K16" s="295" t="s">
        <v>415</v>
      </c>
      <c r="L16" s="296" t="str">
        <f t="shared" si="1"/>
        <v/>
      </c>
      <c r="N16" s="297"/>
    </row>
    <row r="17" spans="2:14" x14ac:dyDescent="0.45">
      <c r="B17" s="290">
        <v>12</v>
      </c>
      <c r="C17" s="291" t="s">
        <v>511</v>
      </c>
      <c r="D17" s="292" t="str">
        <f t="shared" si="0"/>
        <v>l</v>
      </c>
      <c r="E17" s="290" t="s">
        <v>499</v>
      </c>
      <c r="F17" s="293"/>
      <c r="G17" s="290" t="s">
        <v>500</v>
      </c>
      <c r="H17" s="293"/>
      <c r="I17" s="294" t="s">
        <v>14</v>
      </c>
      <c r="J17" s="293">
        <v>0</v>
      </c>
      <c r="K17" s="295" t="s">
        <v>415</v>
      </c>
      <c r="L17" s="296" t="str">
        <f t="shared" si="1"/>
        <v/>
      </c>
      <c r="N17" s="297"/>
    </row>
    <row r="18" spans="2:14" x14ac:dyDescent="0.45">
      <c r="B18" s="290">
        <v>13</v>
      </c>
      <c r="C18" s="291" t="s">
        <v>512</v>
      </c>
      <c r="D18" s="292" t="str">
        <f t="shared" si="0"/>
        <v>m</v>
      </c>
      <c r="E18" s="290" t="s">
        <v>499</v>
      </c>
      <c r="F18" s="293"/>
      <c r="G18" s="290" t="s">
        <v>500</v>
      </c>
      <c r="H18" s="293"/>
      <c r="I18" s="294" t="s">
        <v>14</v>
      </c>
      <c r="J18" s="293">
        <v>0</v>
      </c>
      <c r="K18" s="295" t="s">
        <v>415</v>
      </c>
      <c r="L18" s="296" t="str">
        <f t="shared" si="1"/>
        <v/>
      </c>
      <c r="N18" s="297"/>
    </row>
    <row r="19" spans="2:14" x14ac:dyDescent="0.45">
      <c r="B19" s="290">
        <v>14</v>
      </c>
      <c r="C19" s="291" t="s">
        <v>513</v>
      </c>
      <c r="D19" s="292" t="str">
        <f t="shared" si="0"/>
        <v>n</v>
      </c>
      <c r="E19" s="290" t="s">
        <v>499</v>
      </c>
      <c r="F19" s="293"/>
      <c r="G19" s="290" t="s">
        <v>500</v>
      </c>
      <c r="H19" s="293"/>
      <c r="I19" s="294" t="s">
        <v>14</v>
      </c>
      <c r="J19" s="293">
        <v>0</v>
      </c>
      <c r="K19" s="295" t="s">
        <v>415</v>
      </c>
      <c r="L19" s="296" t="str">
        <f t="shared" si="1"/>
        <v/>
      </c>
      <c r="N19" s="297"/>
    </row>
    <row r="20" spans="2:14" x14ac:dyDescent="0.45">
      <c r="B20" s="290">
        <v>15</v>
      </c>
      <c r="C20" s="291" t="s">
        <v>514</v>
      </c>
      <c r="D20" s="292" t="str">
        <f t="shared" si="0"/>
        <v>o</v>
      </c>
      <c r="E20" s="290" t="s">
        <v>499</v>
      </c>
      <c r="F20" s="293"/>
      <c r="G20" s="290" t="s">
        <v>500</v>
      </c>
      <c r="H20" s="293"/>
      <c r="I20" s="294" t="s">
        <v>14</v>
      </c>
      <c r="J20" s="293">
        <v>0</v>
      </c>
      <c r="K20" s="295" t="s">
        <v>415</v>
      </c>
      <c r="L20" s="296" t="str">
        <f t="shared" si="1"/>
        <v/>
      </c>
      <c r="N20" s="297"/>
    </row>
    <row r="21" spans="2:14" x14ac:dyDescent="0.45">
      <c r="B21" s="290">
        <v>16</v>
      </c>
      <c r="C21" s="291" t="s">
        <v>515</v>
      </c>
      <c r="D21" s="292" t="str">
        <f t="shared" si="0"/>
        <v>p</v>
      </c>
      <c r="E21" s="290" t="s">
        <v>499</v>
      </c>
      <c r="F21" s="293"/>
      <c r="G21" s="290" t="s">
        <v>500</v>
      </c>
      <c r="H21" s="293"/>
      <c r="I21" s="294" t="s">
        <v>14</v>
      </c>
      <c r="J21" s="293">
        <v>0</v>
      </c>
      <c r="K21" s="295" t="s">
        <v>415</v>
      </c>
      <c r="L21" s="296" t="str">
        <f t="shared" si="1"/>
        <v/>
      </c>
      <c r="N21" s="297"/>
    </row>
    <row r="22" spans="2:14" x14ac:dyDescent="0.45">
      <c r="B22" s="290">
        <v>17</v>
      </c>
      <c r="C22" s="291" t="s">
        <v>516</v>
      </c>
      <c r="D22" s="292" t="str">
        <f t="shared" si="0"/>
        <v>q</v>
      </c>
      <c r="E22" s="290" t="s">
        <v>499</v>
      </c>
      <c r="F22" s="293"/>
      <c r="G22" s="290" t="s">
        <v>500</v>
      </c>
      <c r="H22" s="293"/>
      <c r="I22" s="294" t="s">
        <v>14</v>
      </c>
      <c r="J22" s="293">
        <v>0</v>
      </c>
      <c r="K22" s="295" t="s">
        <v>415</v>
      </c>
      <c r="L22" s="296" t="str">
        <f t="shared" si="1"/>
        <v/>
      </c>
      <c r="N22" s="297"/>
    </row>
    <row r="23" spans="2:14" x14ac:dyDescent="0.45">
      <c r="B23" s="290">
        <v>18</v>
      </c>
      <c r="C23" s="291" t="s">
        <v>517</v>
      </c>
      <c r="D23" s="292" t="str">
        <f t="shared" si="0"/>
        <v>r</v>
      </c>
      <c r="E23" s="290" t="s">
        <v>499</v>
      </c>
      <c r="F23" s="298"/>
      <c r="G23" s="290" t="s">
        <v>500</v>
      </c>
      <c r="H23" s="298"/>
      <c r="I23" s="294" t="s">
        <v>14</v>
      </c>
      <c r="J23" s="298"/>
      <c r="K23" s="295" t="s">
        <v>415</v>
      </c>
      <c r="L23" s="291">
        <v>1</v>
      </c>
      <c r="N23" s="297"/>
    </row>
    <row r="24" spans="2:14" x14ac:dyDescent="0.45">
      <c r="B24" s="290">
        <v>19</v>
      </c>
      <c r="C24" s="291" t="s">
        <v>518</v>
      </c>
      <c r="D24" s="292" t="str">
        <f t="shared" si="0"/>
        <v>s</v>
      </c>
      <c r="E24" s="290" t="s">
        <v>499</v>
      </c>
      <c r="F24" s="298"/>
      <c r="G24" s="290" t="s">
        <v>500</v>
      </c>
      <c r="H24" s="298"/>
      <c r="I24" s="294" t="s">
        <v>14</v>
      </c>
      <c r="J24" s="298"/>
      <c r="K24" s="295" t="s">
        <v>415</v>
      </c>
      <c r="L24" s="291">
        <v>2</v>
      </c>
      <c r="N24" s="297"/>
    </row>
    <row r="25" spans="2:14" x14ac:dyDescent="0.45">
      <c r="B25" s="290">
        <v>20</v>
      </c>
      <c r="C25" s="291" t="s">
        <v>519</v>
      </c>
      <c r="D25" s="292" t="str">
        <f t="shared" si="0"/>
        <v>t</v>
      </c>
      <c r="E25" s="290" t="s">
        <v>499</v>
      </c>
      <c r="F25" s="298"/>
      <c r="G25" s="290" t="s">
        <v>500</v>
      </c>
      <c r="H25" s="298"/>
      <c r="I25" s="294" t="s">
        <v>14</v>
      </c>
      <c r="J25" s="298"/>
      <c r="K25" s="295" t="s">
        <v>415</v>
      </c>
      <c r="L25" s="291">
        <v>3</v>
      </c>
      <c r="N25" s="297"/>
    </row>
    <row r="26" spans="2:14" x14ac:dyDescent="0.45">
      <c r="B26" s="290">
        <v>21</v>
      </c>
      <c r="C26" s="291" t="s">
        <v>520</v>
      </c>
      <c r="D26" s="292" t="str">
        <f t="shared" si="0"/>
        <v>u</v>
      </c>
      <c r="E26" s="290" t="s">
        <v>499</v>
      </c>
      <c r="F26" s="298"/>
      <c r="G26" s="290" t="s">
        <v>500</v>
      </c>
      <c r="H26" s="298"/>
      <c r="I26" s="294" t="s">
        <v>14</v>
      </c>
      <c r="J26" s="298"/>
      <c r="K26" s="295" t="s">
        <v>415</v>
      </c>
      <c r="L26" s="291">
        <v>4</v>
      </c>
      <c r="N26" s="297"/>
    </row>
    <row r="27" spans="2:14" x14ac:dyDescent="0.45">
      <c r="B27" s="290">
        <v>22</v>
      </c>
      <c r="C27" s="291" t="s">
        <v>521</v>
      </c>
      <c r="D27" s="292" t="str">
        <f t="shared" si="0"/>
        <v>v</v>
      </c>
      <c r="E27" s="290" t="s">
        <v>499</v>
      </c>
      <c r="F27" s="298"/>
      <c r="G27" s="290" t="s">
        <v>500</v>
      </c>
      <c r="H27" s="298"/>
      <c r="I27" s="294" t="s">
        <v>14</v>
      </c>
      <c r="J27" s="298"/>
      <c r="K27" s="295" t="s">
        <v>415</v>
      </c>
      <c r="L27" s="291">
        <v>5</v>
      </c>
      <c r="N27" s="297"/>
    </row>
    <row r="28" spans="2:14" x14ac:dyDescent="0.45">
      <c r="B28" s="290">
        <v>23</v>
      </c>
      <c r="C28" s="291" t="s">
        <v>522</v>
      </c>
      <c r="D28" s="292" t="str">
        <f t="shared" si="0"/>
        <v>w</v>
      </c>
      <c r="E28" s="290" t="s">
        <v>499</v>
      </c>
      <c r="F28" s="298"/>
      <c r="G28" s="290" t="s">
        <v>500</v>
      </c>
      <c r="H28" s="298"/>
      <c r="I28" s="294" t="s">
        <v>14</v>
      </c>
      <c r="J28" s="298"/>
      <c r="K28" s="295" t="s">
        <v>415</v>
      </c>
      <c r="L28" s="291">
        <v>6</v>
      </c>
      <c r="N28" s="297"/>
    </row>
    <row r="29" spans="2:14" x14ac:dyDescent="0.45">
      <c r="B29" s="290">
        <v>24</v>
      </c>
      <c r="C29" s="291" t="s">
        <v>523</v>
      </c>
      <c r="D29" s="292" t="str">
        <f t="shared" si="0"/>
        <v>x</v>
      </c>
      <c r="E29" s="290" t="s">
        <v>499</v>
      </c>
      <c r="F29" s="298"/>
      <c r="G29" s="290" t="s">
        <v>500</v>
      </c>
      <c r="H29" s="298"/>
      <c r="I29" s="294" t="s">
        <v>14</v>
      </c>
      <c r="J29" s="298"/>
      <c r="K29" s="295" t="s">
        <v>415</v>
      </c>
      <c r="L29" s="291">
        <v>7</v>
      </c>
      <c r="N29" s="297"/>
    </row>
    <row r="30" spans="2:14" x14ac:dyDescent="0.45">
      <c r="B30" s="290">
        <v>25</v>
      </c>
      <c r="C30" s="291" t="s">
        <v>524</v>
      </c>
      <c r="D30" s="292" t="str">
        <f t="shared" si="0"/>
        <v>y</v>
      </c>
      <c r="E30" s="290" t="s">
        <v>499</v>
      </c>
      <c r="F30" s="298"/>
      <c r="G30" s="290" t="s">
        <v>500</v>
      </c>
      <c r="H30" s="298"/>
      <c r="I30" s="294" t="s">
        <v>14</v>
      </c>
      <c r="J30" s="298"/>
      <c r="K30" s="295" t="s">
        <v>415</v>
      </c>
      <c r="L30" s="291">
        <v>8</v>
      </c>
      <c r="N30" s="297"/>
    </row>
    <row r="31" spans="2:14" x14ac:dyDescent="0.45">
      <c r="B31" s="290">
        <v>26</v>
      </c>
      <c r="C31" s="291" t="s">
        <v>525</v>
      </c>
      <c r="D31" s="292" t="str">
        <f t="shared" si="0"/>
        <v>z</v>
      </c>
      <c r="E31" s="290" t="s">
        <v>499</v>
      </c>
      <c r="F31" s="298"/>
      <c r="G31" s="290" t="s">
        <v>500</v>
      </c>
      <c r="H31" s="298"/>
      <c r="I31" s="294" t="s">
        <v>14</v>
      </c>
      <c r="J31" s="298"/>
      <c r="K31" s="295" t="s">
        <v>415</v>
      </c>
      <c r="L31" s="291">
        <v>1</v>
      </c>
      <c r="N31" s="297"/>
    </row>
    <row r="32" spans="2:14" x14ac:dyDescent="0.45">
      <c r="B32" s="290">
        <v>27</v>
      </c>
      <c r="C32" s="291" t="s">
        <v>523</v>
      </c>
      <c r="D32" s="292" t="str">
        <f t="shared" si="0"/>
        <v>x</v>
      </c>
      <c r="E32" s="290" t="s">
        <v>499</v>
      </c>
      <c r="F32" s="298"/>
      <c r="G32" s="290" t="s">
        <v>500</v>
      </c>
      <c r="H32" s="298"/>
      <c r="I32" s="294" t="s">
        <v>14</v>
      </c>
      <c r="J32" s="298"/>
      <c r="K32" s="295" t="s">
        <v>415</v>
      </c>
      <c r="L32" s="291">
        <v>2</v>
      </c>
      <c r="N32" s="297"/>
    </row>
    <row r="33" spans="2:14" x14ac:dyDescent="0.45">
      <c r="B33" s="290">
        <v>28</v>
      </c>
      <c r="C33" s="291" t="s">
        <v>526</v>
      </c>
      <c r="D33" s="292" t="str">
        <f t="shared" si="0"/>
        <v>aa</v>
      </c>
      <c r="E33" s="290" t="s">
        <v>499</v>
      </c>
      <c r="F33" s="298"/>
      <c r="G33" s="290" t="s">
        <v>500</v>
      </c>
      <c r="H33" s="298"/>
      <c r="I33" s="294" t="s">
        <v>14</v>
      </c>
      <c r="J33" s="298"/>
      <c r="K33" s="295" t="s">
        <v>415</v>
      </c>
      <c r="L33" s="291">
        <v>3</v>
      </c>
      <c r="N33" s="297"/>
    </row>
    <row r="34" spans="2:14" x14ac:dyDescent="0.45">
      <c r="B34" s="290">
        <v>29</v>
      </c>
      <c r="C34" s="291" t="s">
        <v>527</v>
      </c>
      <c r="D34" s="292" t="str">
        <f t="shared" si="0"/>
        <v>ab</v>
      </c>
      <c r="E34" s="290" t="s">
        <v>499</v>
      </c>
      <c r="F34" s="298"/>
      <c r="G34" s="290" t="s">
        <v>500</v>
      </c>
      <c r="H34" s="298"/>
      <c r="I34" s="294" t="s">
        <v>14</v>
      </c>
      <c r="J34" s="298"/>
      <c r="K34" s="295" t="s">
        <v>415</v>
      </c>
      <c r="L34" s="291">
        <v>4</v>
      </c>
      <c r="N34" s="297"/>
    </row>
    <row r="35" spans="2:14" x14ac:dyDescent="0.45">
      <c r="B35" s="290">
        <v>30</v>
      </c>
      <c r="C35" s="291" t="s">
        <v>528</v>
      </c>
      <c r="D35" s="292" t="str">
        <f t="shared" si="0"/>
        <v>ac</v>
      </c>
      <c r="E35" s="290" t="s">
        <v>499</v>
      </c>
      <c r="F35" s="298"/>
      <c r="G35" s="290" t="s">
        <v>500</v>
      </c>
      <c r="H35" s="298"/>
      <c r="I35" s="294" t="s">
        <v>14</v>
      </c>
      <c r="J35" s="298"/>
      <c r="K35" s="295" t="s">
        <v>415</v>
      </c>
      <c r="L35" s="291">
        <v>5</v>
      </c>
      <c r="N35" s="297"/>
    </row>
    <row r="36" spans="2:14" x14ac:dyDescent="0.45">
      <c r="B36" s="290">
        <v>31</v>
      </c>
      <c r="C36" s="291" t="s">
        <v>529</v>
      </c>
      <c r="D36" s="292" t="str">
        <f t="shared" si="0"/>
        <v>ad</v>
      </c>
      <c r="E36" s="290" t="s">
        <v>499</v>
      </c>
      <c r="F36" s="298"/>
      <c r="G36" s="290" t="s">
        <v>500</v>
      </c>
      <c r="H36" s="298"/>
      <c r="I36" s="294" t="s">
        <v>14</v>
      </c>
      <c r="J36" s="298"/>
      <c r="K36" s="295" t="s">
        <v>415</v>
      </c>
      <c r="L36" s="291">
        <v>6</v>
      </c>
      <c r="N36" s="297"/>
    </row>
    <row r="37" spans="2:14" x14ac:dyDescent="0.45">
      <c r="B37" s="290">
        <v>32</v>
      </c>
      <c r="C37" s="291" t="s">
        <v>530</v>
      </c>
      <c r="D37" s="292" t="str">
        <f t="shared" si="0"/>
        <v>ae</v>
      </c>
      <c r="E37" s="290" t="s">
        <v>499</v>
      </c>
      <c r="F37" s="298"/>
      <c r="G37" s="290" t="s">
        <v>500</v>
      </c>
      <c r="H37" s="298"/>
      <c r="I37" s="294" t="s">
        <v>14</v>
      </c>
      <c r="J37" s="298"/>
      <c r="K37" s="295" t="s">
        <v>415</v>
      </c>
      <c r="L37" s="291">
        <v>7</v>
      </c>
      <c r="N37" s="297"/>
    </row>
    <row r="38" spans="2:14" x14ac:dyDescent="0.45">
      <c r="B38" s="290">
        <v>33</v>
      </c>
      <c r="C38" s="291" t="s">
        <v>531</v>
      </c>
      <c r="D38" s="292" t="str">
        <f t="shared" si="0"/>
        <v>af</v>
      </c>
      <c r="E38" s="290" t="s">
        <v>499</v>
      </c>
      <c r="F38" s="298"/>
      <c r="G38" s="290" t="s">
        <v>500</v>
      </c>
      <c r="H38" s="298"/>
      <c r="I38" s="294" t="s">
        <v>14</v>
      </c>
      <c r="J38" s="298"/>
      <c r="K38" s="295" t="s">
        <v>415</v>
      </c>
      <c r="L38" s="291">
        <v>8</v>
      </c>
      <c r="N38" s="297"/>
    </row>
    <row r="39" spans="2:14" x14ac:dyDescent="0.45">
      <c r="B39" s="290">
        <v>34</v>
      </c>
      <c r="C39" s="299" t="s">
        <v>532</v>
      </c>
      <c r="D39" s="292"/>
      <c r="E39" s="290" t="s">
        <v>499</v>
      </c>
      <c r="F39" s="293">
        <v>0.29166666666666669</v>
      </c>
      <c r="G39" s="290" t="s">
        <v>500</v>
      </c>
      <c r="H39" s="293">
        <v>0.39583333333333331</v>
      </c>
      <c r="I39" s="294" t="s">
        <v>14</v>
      </c>
      <c r="J39" s="293">
        <v>0</v>
      </c>
      <c r="K39" s="295" t="s">
        <v>415</v>
      </c>
      <c r="L39" s="296">
        <f t="shared" ref="L39:L40" si="2">IF(OR(F39="",H39=""),"",(H39+IF(F39&gt;H39,1,0)-F39-J39)*24)</f>
        <v>2.4999999999999991</v>
      </c>
      <c r="N39" s="297"/>
    </row>
    <row r="40" spans="2:14" x14ac:dyDescent="0.45">
      <c r="B40" s="290"/>
      <c r="C40" s="300" t="s">
        <v>468</v>
      </c>
      <c r="D40" s="292"/>
      <c r="E40" s="290" t="s">
        <v>499</v>
      </c>
      <c r="F40" s="293">
        <v>0.6875</v>
      </c>
      <c r="G40" s="290" t="s">
        <v>500</v>
      </c>
      <c r="H40" s="293">
        <v>0.83333333333333337</v>
      </c>
      <c r="I40" s="294" t="s">
        <v>14</v>
      </c>
      <c r="J40" s="293">
        <v>0</v>
      </c>
      <c r="K40" s="295" t="s">
        <v>415</v>
      </c>
      <c r="L40" s="296">
        <f t="shared" si="2"/>
        <v>3.5000000000000009</v>
      </c>
      <c r="N40" s="297"/>
    </row>
    <row r="41" spans="2:14" x14ac:dyDescent="0.45">
      <c r="B41" s="290"/>
      <c r="C41" s="301" t="s">
        <v>468</v>
      </c>
      <c r="D41" s="292" t="str">
        <f>C39</f>
        <v>ag</v>
      </c>
      <c r="E41" s="290" t="s">
        <v>499</v>
      </c>
      <c r="F41" s="293" t="s">
        <v>468</v>
      </c>
      <c r="G41" s="290" t="s">
        <v>500</v>
      </c>
      <c r="H41" s="293" t="s">
        <v>468</v>
      </c>
      <c r="I41" s="294" t="s">
        <v>14</v>
      </c>
      <c r="J41" s="293" t="s">
        <v>468</v>
      </c>
      <c r="K41" s="295" t="s">
        <v>415</v>
      </c>
      <c r="L41" s="296">
        <f>IF(OR(L39="",L40=""),"",L39+L40)</f>
        <v>6</v>
      </c>
      <c r="N41" s="297" t="s">
        <v>637</v>
      </c>
    </row>
    <row r="42" spans="2:14" x14ac:dyDescent="0.45">
      <c r="B42" s="290"/>
      <c r="C42" s="299" t="s">
        <v>533</v>
      </c>
      <c r="D42" s="292"/>
      <c r="E42" s="290" t="s">
        <v>499</v>
      </c>
      <c r="F42" s="293"/>
      <c r="G42" s="290" t="s">
        <v>500</v>
      </c>
      <c r="H42" s="293"/>
      <c r="I42" s="294" t="s">
        <v>14</v>
      </c>
      <c r="J42" s="293">
        <v>0</v>
      </c>
      <c r="K42" s="295" t="s">
        <v>415</v>
      </c>
      <c r="L42" s="296" t="str">
        <f t="shared" ref="L42:L43" si="3">IF(OR(F42="",H42=""),"",(H42+IF(F42&gt;H42,1,0)-F42-J42)*24)</f>
        <v/>
      </c>
      <c r="N42" s="297"/>
    </row>
    <row r="43" spans="2:14" x14ac:dyDescent="0.45">
      <c r="B43" s="290">
        <v>35</v>
      </c>
      <c r="C43" s="300" t="s">
        <v>468</v>
      </c>
      <c r="D43" s="292"/>
      <c r="E43" s="290" t="s">
        <v>499</v>
      </c>
      <c r="F43" s="293"/>
      <c r="G43" s="290" t="s">
        <v>500</v>
      </c>
      <c r="H43" s="293"/>
      <c r="I43" s="294" t="s">
        <v>14</v>
      </c>
      <c r="J43" s="293">
        <v>0</v>
      </c>
      <c r="K43" s="295" t="s">
        <v>415</v>
      </c>
      <c r="L43" s="296" t="str">
        <f t="shared" si="3"/>
        <v/>
      </c>
      <c r="N43" s="297"/>
    </row>
    <row r="44" spans="2:14" x14ac:dyDescent="0.45">
      <c r="B44" s="290"/>
      <c r="C44" s="301" t="s">
        <v>468</v>
      </c>
      <c r="D44" s="292" t="str">
        <f>C42</f>
        <v>ah</v>
      </c>
      <c r="E44" s="290" t="s">
        <v>499</v>
      </c>
      <c r="F44" s="293" t="s">
        <v>468</v>
      </c>
      <c r="G44" s="290" t="s">
        <v>500</v>
      </c>
      <c r="H44" s="293" t="s">
        <v>468</v>
      </c>
      <c r="I44" s="294" t="s">
        <v>14</v>
      </c>
      <c r="J44" s="293" t="s">
        <v>468</v>
      </c>
      <c r="K44" s="295" t="s">
        <v>415</v>
      </c>
      <c r="L44" s="296" t="str">
        <f>IF(OR(L42="",L43=""),"",L42+L43)</f>
        <v/>
      </c>
      <c r="N44" s="297" t="s">
        <v>638</v>
      </c>
    </row>
    <row r="45" spans="2:14" x14ac:dyDescent="0.45">
      <c r="B45" s="290"/>
      <c r="C45" s="299" t="s">
        <v>534</v>
      </c>
      <c r="D45" s="292"/>
      <c r="E45" s="290" t="s">
        <v>499</v>
      </c>
      <c r="F45" s="293"/>
      <c r="G45" s="290" t="s">
        <v>500</v>
      </c>
      <c r="H45" s="293"/>
      <c r="I45" s="294" t="s">
        <v>14</v>
      </c>
      <c r="J45" s="293">
        <v>0</v>
      </c>
      <c r="K45" s="295" t="s">
        <v>415</v>
      </c>
      <c r="L45" s="296" t="str">
        <f t="shared" ref="L45:L46" si="4">IF(OR(F45="",H45=""),"",(H45+IF(F45&gt;H45,1,0)-F45-J45)*24)</f>
        <v/>
      </c>
      <c r="N45" s="297"/>
    </row>
    <row r="46" spans="2:14" x14ac:dyDescent="0.45">
      <c r="B46" s="290">
        <v>36</v>
      </c>
      <c r="C46" s="300" t="s">
        <v>468</v>
      </c>
      <c r="D46" s="292"/>
      <c r="E46" s="290" t="s">
        <v>499</v>
      </c>
      <c r="F46" s="293"/>
      <c r="G46" s="290" t="s">
        <v>500</v>
      </c>
      <c r="H46" s="293"/>
      <c r="I46" s="294" t="s">
        <v>14</v>
      </c>
      <c r="J46" s="293">
        <v>0</v>
      </c>
      <c r="K46" s="295" t="s">
        <v>415</v>
      </c>
      <c r="L46" s="296" t="str">
        <f t="shared" si="4"/>
        <v/>
      </c>
      <c r="N46" s="297"/>
    </row>
    <row r="47" spans="2:14" x14ac:dyDescent="0.45">
      <c r="B47" s="290"/>
      <c r="C47" s="301" t="s">
        <v>468</v>
      </c>
      <c r="D47" s="292" t="str">
        <f>C45</f>
        <v>ai</v>
      </c>
      <c r="E47" s="290" t="s">
        <v>499</v>
      </c>
      <c r="F47" s="293" t="s">
        <v>468</v>
      </c>
      <c r="G47" s="290" t="s">
        <v>500</v>
      </c>
      <c r="H47" s="293" t="s">
        <v>468</v>
      </c>
      <c r="I47" s="294" t="s">
        <v>14</v>
      </c>
      <c r="J47" s="293" t="s">
        <v>468</v>
      </c>
      <c r="K47" s="295" t="s">
        <v>415</v>
      </c>
      <c r="L47" s="296" t="str">
        <f>IF(OR(L45="",L46=""),"",L45+L46)</f>
        <v/>
      </c>
      <c r="N47" s="297" t="s">
        <v>638</v>
      </c>
    </row>
    <row r="49" spans="3:4" x14ac:dyDescent="0.45">
      <c r="C49" s="287" t="s">
        <v>535</v>
      </c>
      <c r="D49" s="287"/>
    </row>
    <row r="50" spans="3:4" x14ac:dyDescent="0.45">
      <c r="C50" s="287" t="s">
        <v>536</v>
      </c>
      <c r="D50" s="287"/>
    </row>
    <row r="51" spans="3:4" x14ac:dyDescent="0.45">
      <c r="C51" s="287" t="s">
        <v>537</v>
      </c>
      <c r="D51" s="287"/>
    </row>
    <row r="52" spans="3:4" x14ac:dyDescent="0.45">
      <c r="C52" s="287" t="s">
        <v>538</v>
      </c>
      <c r="D52" s="287"/>
    </row>
    <row r="53" spans="3:4" x14ac:dyDescent="0.45">
      <c r="C53" s="287" t="s">
        <v>539</v>
      </c>
      <c r="D53" s="287"/>
    </row>
    <row r="54" spans="3:4" x14ac:dyDescent="0.45">
      <c r="C54" s="287" t="s">
        <v>540</v>
      </c>
      <c r="D54" s="287"/>
    </row>
  </sheetData>
  <sheetProtection sheet="1" insertRows="0" deleteRows="0"/>
  <mergeCells count="2">
    <mergeCell ref="F4:L4"/>
    <mergeCell ref="N4:N5"/>
  </mergeCells>
  <phoneticPr fontId="2"/>
  <printOptions horizontalCentered="1"/>
  <pageMargins left="0.70866141732283472" right="0.70866141732283472" top="0.55118110236220474" bottom="0.35433070866141736" header="0.31496062992125984" footer="0.3149606299212598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AF123"/>
  <sheetViews>
    <sheetView view="pageBreakPreview" zoomScale="70" zoomScaleNormal="100" zoomScaleSheetLayoutView="70" workbookViewId="0">
      <selection activeCell="AO10" sqref="AO10"/>
    </sheetView>
  </sheetViews>
  <sheetFormatPr defaultColWidth="3.59765625" defaultRowHeight="16.2" x14ac:dyDescent="0.45"/>
  <cols>
    <col min="1" max="1" width="1.296875" style="340" customWidth="1"/>
    <col min="2" max="12" width="2.8984375" style="340" customWidth="1"/>
    <col min="13" max="13" width="11.69921875" style="340" customWidth="1"/>
    <col min="14" max="14" width="3.69921875" style="340" bestFit="1" customWidth="1"/>
    <col min="15" max="32" width="2.8984375" style="340" customWidth="1"/>
    <col min="33" max="33" width="1.296875" style="340" customWidth="1"/>
    <col min="34" max="36" width="2.8984375" style="340" customWidth="1"/>
    <col min="37" max="256" width="3.59765625" style="340"/>
    <col min="257" max="257" width="1.296875" style="340" customWidth="1"/>
    <col min="258" max="268" width="2.8984375" style="340" customWidth="1"/>
    <col min="269" max="269" width="11.69921875" style="340" customWidth="1"/>
    <col min="270" max="270" width="3.69921875" style="340" bestFit="1" customWidth="1"/>
    <col min="271" max="288" width="2.8984375" style="340" customWidth="1"/>
    <col min="289" max="289" width="1.296875" style="340" customWidth="1"/>
    <col min="290" max="292" width="2.8984375" style="340" customWidth="1"/>
    <col min="293" max="512" width="3.59765625" style="340"/>
    <col min="513" max="513" width="1.296875" style="340" customWidth="1"/>
    <col min="514" max="524" width="2.8984375" style="340" customWidth="1"/>
    <col min="525" max="525" width="11.69921875" style="340" customWidth="1"/>
    <col min="526" max="526" width="3.69921875" style="340" bestFit="1" customWidth="1"/>
    <col min="527" max="544" width="2.8984375" style="340" customWidth="1"/>
    <col min="545" max="545" width="1.296875" style="340" customWidth="1"/>
    <col min="546" max="548" width="2.8984375" style="340" customWidth="1"/>
    <col min="549" max="768" width="3.59765625" style="340"/>
    <col min="769" max="769" width="1.296875" style="340" customWidth="1"/>
    <col min="770" max="780" width="2.8984375" style="340" customWidth="1"/>
    <col min="781" max="781" width="11.69921875" style="340" customWidth="1"/>
    <col min="782" max="782" width="3.69921875" style="340" bestFit="1" customWidth="1"/>
    <col min="783" max="800" width="2.8984375" style="340" customWidth="1"/>
    <col min="801" max="801" width="1.296875" style="340" customWidth="1"/>
    <col min="802" max="804" width="2.8984375" style="340" customWidth="1"/>
    <col min="805" max="1024" width="3.59765625" style="340"/>
    <col min="1025" max="1025" width="1.296875" style="340" customWidth="1"/>
    <col min="1026" max="1036" width="2.8984375" style="340" customWidth="1"/>
    <col min="1037" max="1037" width="11.69921875" style="340" customWidth="1"/>
    <col min="1038" max="1038" width="3.69921875" style="340" bestFit="1" customWidth="1"/>
    <col min="1039" max="1056" width="2.8984375" style="340" customWidth="1"/>
    <col min="1057" max="1057" width="1.296875" style="340" customWidth="1"/>
    <col min="1058" max="1060" width="2.8984375" style="340" customWidth="1"/>
    <col min="1061" max="1280" width="3.59765625" style="340"/>
    <col min="1281" max="1281" width="1.296875" style="340" customWidth="1"/>
    <col min="1282" max="1292" width="2.8984375" style="340" customWidth="1"/>
    <col min="1293" max="1293" width="11.69921875" style="340" customWidth="1"/>
    <col min="1294" max="1294" width="3.69921875" style="340" bestFit="1" customWidth="1"/>
    <col min="1295" max="1312" width="2.8984375" style="340" customWidth="1"/>
    <col min="1313" max="1313" width="1.296875" style="340" customWidth="1"/>
    <col min="1314" max="1316" width="2.8984375" style="340" customWidth="1"/>
    <col min="1317" max="1536" width="3.59765625" style="340"/>
    <col min="1537" max="1537" width="1.296875" style="340" customWidth="1"/>
    <col min="1538" max="1548" width="2.8984375" style="340" customWidth="1"/>
    <col min="1549" max="1549" width="11.69921875" style="340" customWidth="1"/>
    <col min="1550" max="1550" width="3.69921875" style="340" bestFit="1" customWidth="1"/>
    <col min="1551" max="1568" width="2.8984375" style="340" customWidth="1"/>
    <col min="1569" max="1569" width="1.296875" style="340" customWidth="1"/>
    <col min="1570" max="1572" width="2.8984375" style="340" customWidth="1"/>
    <col min="1573" max="1792" width="3.59765625" style="340"/>
    <col min="1793" max="1793" width="1.296875" style="340" customWidth="1"/>
    <col min="1794" max="1804" width="2.8984375" style="340" customWidth="1"/>
    <col min="1805" max="1805" width="11.69921875" style="340" customWidth="1"/>
    <col min="1806" max="1806" width="3.69921875" style="340" bestFit="1" customWidth="1"/>
    <col min="1807" max="1824" width="2.8984375" style="340" customWidth="1"/>
    <col min="1825" max="1825" width="1.296875" style="340" customWidth="1"/>
    <col min="1826" max="1828" width="2.8984375" style="340" customWidth="1"/>
    <col min="1829" max="2048" width="3.59765625" style="340"/>
    <col min="2049" max="2049" width="1.296875" style="340" customWidth="1"/>
    <col min="2050" max="2060" width="2.8984375" style="340" customWidth="1"/>
    <col min="2061" max="2061" width="11.69921875" style="340" customWidth="1"/>
    <col min="2062" max="2062" width="3.69921875" style="340" bestFit="1" customWidth="1"/>
    <col min="2063" max="2080" width="2.8984375" style="340" customWidth="1"/>
    <col min="2081" max="2081" width="1.296875" style="340" customWidth="1"/>
    <col min="2082" max="2084" width="2.8984375" style="340" customWidth="1"/>
    <col min="2085" max="2304" width="3.59765625" style="340"/>
    <col min="2305" max="2305" width="1.296875" style="340" customWidth="1"/>
    <col min="2306" max="2316" width="2.8984375" style="340" customWidth="1"/>
    <col min="2317" max="2317" width="11.69921875" style="340" customWidth="1"/>
    <col min="2318" max="2318" width="3.69921875" style="340" bestFit="1" customWidth="1"/>
    <col min="2319" max="2336" width="2.8984375" style="340" customWidth="1"/>
    <col min="2337" max="2337" width="1.296875" style="340" customWidth="1"/>
    <col min="2338" max="2340" width="2.8984375" style="340" customWidth="1"/>
    <col min="2341" max="2560" width="3.59765625" style="340"/>
    <col min="2561" max="2561" width="1.296875" style="340" customWidth="1"/>
    <col min="2562" max="2572" width="2.8984375" style="340" customWidth="1"/>
    <col min="2573" max="2573" width="11.69921875" style="340" customWidth="1"/>
    <col min="2574" max="2574" width="3.69921875" style="340" bestFit="1" customWidth="1"/>
    <col min="2575" max="2592" width="2.8984375" style="340" customWidth="1"/>
    <col min="2593" max="2593" width="1.296875" style="340" customWidth="1"/>
    <col min="2594" max="2596" width="2.8984375" style="340" customWidth="1"/>
    <col min="2597" max="2816" width="3.59765625" style="340"/>
    <col min="2817" max="2817" width="1.296875" style="340" customWidth="1"/>
    <col min="2818" max="2828" width="2.8984375" style="340" customWidth="1"/>
    <col min="2829" max="2829" width="11.69921875" style="340" customWidth="1"/>
    <col min="2830" max="2830" width="3.69921875" style="340" bestFit="1" customWidth="1"/>
    <col min="2831" max="2848" width="2.8984375" style="340" customWidth="1"/>
    <col min="2849" max="2849" width="1.296875" style="340" customWidth="1"/>
    <col min="2850" max="2852" width="2.8984375" style="340" customWidth="1"/>
    <col min="2853" max="3072" width="3.59765625" style="340"/>
    <col min="3073" max="3073" width="1.296875" style="340" customWidth="1"/>
    <col min="3074" max="3084" width="2.8984375" style="340" customWidth="1"/>
    <col min="3085" max="3085" width="11.69921875" style="340" customWidth="1"/>
    <col min="3086" max="3086" width="3.69921875" style="340" bestFit="1" customWidth="1"/>
    <col min="3087" max="3104" width="2.8984375" style="340" customWidth="1"/>
    <col min="3105" max="3105" width="1.296875" style="340" customWidth="1"/>
    <col min="3106" max="3108" width="2.8984375" style="340" customWidth="1"/>
    <col min="3109" max="3328" width="3.59765625" style="340"/>
    <col min="3329" max="3329" width="1.296875" style="340" customWidth="1"/>
    <col min="3330" max="3340" width="2.8984375" style="340" customWidth="1"/>
    <col min="3341" max="3341" width="11.69921875" style="340" customWidth="1"/>
    <col min="3342" max="3342" width="3.69921875" style="340" bestFit="1" customWidth="1"/>
    <col min="3343" max="3360" width="2.8984375" style="340" customWidth="1"/>
    <col min="3361" max="3361" width="1.296875" style="340" customWidth="1"/>
    <col min="3362" max="3364" width="2.8984375" style="340" customWidth="1"/>
    <col min="3365" max="3584" width="3.59765625" style="340"/>
    <col min="3585" max="3585" width="1.296875" style="340" customWidth="1"/>
    <col min="3586" max="3596" width="2.8984375" style="340" customWidth="1"/>
    <col min="3597" max="3597" width="11.69921875" style="340" customWidth="1"/>
    <col min="3598" max="3598" width="3.69921875" style="340" bestFit="1" customWidth="1"/>
    <col min="3599" max="3616" width="2.8984375" style="340" customWidth="1"/>
    <col min="3617" max="3617" width="1.296875" style="340" customWidth="1"/>
    <col min="3618" max="3620" width="2.8984375" style="340" customWidth="1"/>
    <col min="3621" max="3840" width="3.59765625" style="340"/>
    <col min="3841" max="3841" width="1.296875" style="340" customWidth="1"/>
    <col min="3842" max="3852" width="2.8984375" style="340" customWidth="1"/>
    <col min="3853" max="3853" width="11.69921875" style="340" customWidth="1"/>
    <col min="3854" max="3854" width="3.69921875" style="340" bestFit="1" customWidth="1"/>
    <col min="3855" max="3872" width="2.8984375" style="340" customWidth="1"/>
    <col min="3873" max="3873" width="1.296875" style="340" customWidth="1"/>
    <col min="3874" max="3876" width="2.8984375" style="340" customWidth="1"/>
    <col min="3877" max="4096" width="3.59765625" style="340"/>
    <col min="4097" max="4097" width="1.296875" style="340" customWidth="1"/>
    <col min="4098" max="4108" width="2.8984375" style="340" customWidth="1"/>
    <col min="4109" max="4109" width="11.69921875" style="340" customWidth="1"/>
    <col min="4110" max="4110" width="3.69921875" style="340" bestFit="1" customWidth="1"/>
    <col min="4111" max="4128" width="2.8984375" style="340" customWidth="1"/>
    <col min="4129" max="4129" width="1.296875" style="340" customWidth="1"/>
    <col min="4130" max="4132" width="2.8984375" style="340" customWidth="1"/>
    <col min="4133" max="4352" width="3.59765625" style="340"/>
    <col min="4353" max="4353" width="1.296875" style="340" customWidth="1"/>
    <col min="4354" max="4364" width="2.8984375" style="340" customWidth="1"/>
    <col min="4365" max="4365" width="11.69921875" style="340" customWidth="1"/>
    <col min="4366" max="4366" width="3.69921875" style="340" bestFit="1" customWidth="1"/>
    <col min="4367" max="4384" width="2.8984375" style="340" customWidth="1"/>
    <col min="4385" max="4385" width="1.296875" style="340" customWidth="1"/>
    <col min="4386" max="4388" width="2.8984375" style="340" customWidth="1"/>
    <col min="4389" max="4608" width="3.59765625" style="340"/>
    <col min="4609" max="4609" width="1.296875" style="340" customWidth="1"/>
    <col min="4610" max="4620" width="2.8984375" style="340" customWidth="1"/>
    <col min="4621" max="4621" width="11.69921875" style="340" customWidth="1"/>
    <col min="4622" max="4622" width="3.69921875" style="340" bestFit="1" customWidth="1"/>
    <col min="4623" max="4640" width="2.8984375" style="340" customWidth="1"/>
    <col min="4641" max="4641" width="1.296875" style="340" customWidth="1"/>
    <col min="4642" max="4644" width="2.8984375" style="340" customWidth="1"/>
    <col min="4645" max="4864" width="3.59765625" style="340"/>
    <col min="4865" max="4865" width="1.296875" style="340" customWidth="1"/>
    <col min="4866" max="4876" width="2.8984375" style="340" customWidth="1"/>
    <col min="4877" max="4877" width="11.69921875" style="340" customWidth="1"/>
    <col min="4878" max="4878" width="3.69921875" style="340" bestFit="1" customWidth="1"/>
    <col min="4879" max="4896" width="2.8984375" style="340" customWidth="1"/>
    <col min="4897" max="4897" width="1.296875" style="340" customWidth="1"/>
    <col min="4898" max="4900" width="2.8984375" style="340" customWidth="1"/>
    <col min="4901" max="5120" width="3.59765625" style="340"/>
    <col min="5121" max="5121" width="1.296875" style="340" customWidth="1"/>
    <col min="5122" max="5132" width="2.8984375" style="340" customWidth="1"/>
    <col min="5133" max="5133" width="11.69921875" style="340" customWidth="1"/>
    <col min="5134" max="5134" width="3.69921875" style="340" bestFit="1" customWidth="1"/>
    <col min="5135" max="5152" width="2.8984375" style="340" customWidth="1"/>
    <col min="5153" max="5153" width="1.296875" style="340" customWidth="1"/>
    <col min="5154" max="5156" width="2.8984375" style="340" customWidth="1"/>
    <col min="5157" max="5376" width="3.59765625" style="340"/>
    <col min="5377" max="5377" width="1.296875" style="340" customWidth="1"/>
    <col min="5378" max="5388" width="2.8984375" style="340" customWidth="1"/>
    <col min="5389" max="5389" width="11.69921875" style="340" customWidth="1"/>
    <col min="5390" max="5390" width="3.69921875" style="340" bestFit="1" customWidth="1"/>
    <col min="5391" max="5408" width="2.8984375" style="340" customWidth="1"/>
    <col min="5409" max="5409" width="1.296875" style="340" customWidth="1"/>
    <col min="5410" max="5412" width="2.8984375" style="340" customWidth="1"/>
    <col min="5413" max="5632" width="3.59765625" style="340"/>
    <col min="5633" max="5633" width="1.296875" style="340" customWidth="1"/>
    <col min="5634" max="5644" width="2.8984375" style="340" customWidth="1"/>
    <col min="5645" max="5645" width="11.69921875" style="340" customWidth="1"/>
    <col min="5646" max="5646" width="3.69921875" style="340" bestFit="1" customWidth="1"/>
    <col min="5647" max="5664" width="2.8984375" style="340" customWidth="1"/>
    <col min="5665" max="5665" width="1.296875" style="340" customWidth="1"/>
    <col min="5666" max="5668" width="2.8984375" style="340" customWidth="1"/>
    <col min="5669" max="5888" width="3.59765625" style="340"/>
    <col min="5889" max="5889" width="1.296875" style="340" customWidth="1"/>
    <col min="5890" max="5900" width="2.8984375" style="340" customWidth="1"/>
    <col min="5901" max="5901" width="11.69921875" style="340" customWidth="1"/>
    <col min="5902" max="5902" width="3.69921875" style="340" bestFit="1" customWidth="1"/>
    <col min="5903" max="5920" width="2.8984375" style="340" customWidth="1"/>
    <col min="5921" max="5921" width="1.296875" style="340" customWidth="1"/>
    <col min="5922" max="5924" width="2.8984375" style="340" customWidth="1"/>
    <col min="5925" max="6144" width="3.59765625" style="340"/>
    <col min="6145" max="6145" width="1.296875" style="340" customWidth="1"/>
    <col min="6146" max="6156" width="2.8984375" style="340" customWidth="1"/>
    <col min="6157" max="6157" width="11.69921875" style="340" customWidth="1"/>
    <col min="6158" max="6158" width="3.69921875" style="340" bestFit="1" customWidth="1"/>
    <col min="6159" max="6176" width="2.8984375" style="340" customWidth="1"/>
    <col min="6177" max="6177" width="1.296875" style="340" customWidth="1"/>
    <col min="6178" max="6180" width="2.8984375" style="340" customWidth="1"/>
    <col min="6181" max="6400" width="3.59765625" style="340"/>
    <col min="6401" max="6401" width="1.296875" style="340" customWidth="1"/>
    <col min="6402" max="6412" width="2.8984375" style="340" customWidth="1"/>
    <col min="6413" max="6413" width="11.69921875" style="340" customWidth="1"/>
    <col min="6414" max="6414" width="3.69921875" style="340" bestFit="1" customWidth="1"/>
    <col min="6415" max="6432" width="2.8984375" style="340" customWidth="1"/>
    <col min="6433" max="6433" width="1.296875" style="340" customWidth="1"/>
    <col min="6434" max="6436" width="2.8984375" style="340" customWidth="1"/>
    <col min="6437" max="6656" width="3.59765625" style="340"/>
    <col min="6657" max="6657" width="1.296875" style="340" customWidth="1"/>
    <col min="6658" max="6668" width="2.8984375" style="340" customWidth="1"/>
    <col min="6669" max="6669" width="11.69921875" style="340" customWidth="1"/>
    <col min="6670" max="6670" width="3.69921875" style="340" bestFit="1" customWidth="1"/>
    <col min="6671" max="6688" width="2.8984375" style="340" customWidth="1"/>
    <col min="6689" max="6689" width="1.296875" style="340" customWidth="1"/>
    <col min="6690" max="6692" width="2.8984375" style="340" customWidth="1"/>
    <col min="6693" max="6912" width="3.59765625" style="340"/>
    <col min="6913" max="6913" width="1.296875" style="340" customWidth="1"/>
    <col min="6914" max="6924" width="2.8984375" style="340" customWidth="1"/>
    <col min="6925" max="6925" width="11.69921875" style="340" customWidth="1"/>
    <col min="6926" max="6926" width="3.69921875" style="340" bestFit="1" customWidth="1"/>
    <col min="6927" max="6944" width="2.8984375" style="340" customWidth="1"/>
    <col min="6945" max="6945" width="1.296875" style="340" customWidth="1"/>
    <col min="6946" max="6948" width="2.8984375" style="340" customWidth="1"/>
    <col min="6949" max="7168" width="3.59765625" style="340"/>
    <col min="7169" max="7169" width="1.296875" style="340" customWidth="1"/>
    <col min="7170" max="7180" width="2.8984375" style="340" customWidth="1"/>
    <col min="7181" max="7181" width="11.69921875" style="340" customWidth="1"/>
    <col min="7182" max="7182" width="3.69921875" style="340" bestFit="1" customWidth="1"/>
    <col min="7183" max="7200" width="2.8984375" style="340" customWidth="1"/>
    <col min="7201" max="7201" width="1.296875" style="340" customWidth="1"/>
    <col min="7202" max="7204" width="2.8984375" style="340" customWidth="1"/>
    <col min="7205" max="7424" width="3.59765625" style="340"/>
    <col min="7425" max="7425" width="1.296875" style="340" customWidth="1"/>
    <col min="7426" max="7436" width="2.8984375" style="340" customWidth="1"/>
    <col min="7437" max="7437" width="11.69921875" style="340" customWidth="1"/>
    <col min="7438" max="7438" width="3.69921875" style="340" bestFit="1" customWidth="1"/>
    <col min="7439" max="7456" width="2.8984375" style="340" customWidth="1"/>
    <col min="7457" max="7457" width="1.296875" style="340" customWidth="1"/>
    <col min="7458" max="7460" width="2.8984375" style="340" customWidth="1"/>
    <col min="7461" max="7680" width="3.59765625" style="340"/>
    <col min="7681" max="7681" width="1.296875" style="340" customWidth="1"/>
    <col min="7682" max="7692" width="2.8984375" style="340" customWidth="1"/>
    <col min="7693" max="7693" width="11.69921875" style="340" customWidth="1"/>
    <col min="7694" max="7694" width="3.69921875" style="340" bestFit="1" customWidth="1"/>
    <col min="7695" max="7712" width="2.8984375" style="340" customWidth="1"/>
    <col min="7713" max="7713" width="1.296875" style="340" customWidth="1"/>
    <col min="7714" max="7716" width="2.8984375" style="340" customWidth="1"/>
    <col min="7717" max="7936" width="3.59765625" style="340"/>
    <col min="7937" max="7937" width="1.296875" style="340" customWidth="1"/>
    <col min="7938" max="7948" width="2.8984375" style="340" customWidth="1"/>
    <col min="7949" max="7949" width="11.69921875" style="340" customWidth="1"/>
    <col min="7950" max="7950" width="3.69921875" style="340" bestFit="1" customWidth="1"/>
    <col min="7951" max="7968" width="2.8984375" style="340" customWidth="1"/>
    <col min="7969" max="7969" width="1.296875" style="340" customWidth="1"/>
    <col min="7970" max="7972" width="2.8984375" style="340" customWidth="1"/>
    <col min="7973" max="8192" width="3.59765625" style="340"/>
    <col min="8193" max="8193" width="1.296875" style="340" customWidth="1"/>
    <col min="8194" max="8204" width="2.8984375" style="340" customWidth="1"/>
    <col min="8205" max="8205" width="11.69921875" style="340" customWidth="1"/>
    <col min="8206" max="8206" width="3.69921875" style="340" bestFit="1" customWidth="1"/>
    <col min="8207" max="8224" width="2.8984375" style="340" customWidth="1"/>
    <col min="8225" max="8225" width="1.296875" style="340" customWidth="1"/>
    <col min="8226" max="8228" width="2.8984375" style="340" customWidth="1"/>
    <col min="8229" max="8448" width="3.59765625" style="340"/>
    <col min="8449" max="8449" width="1.296875" style="340" customWidth="1"/>
    <col min="8450" max="8460" width="2.8984375" style="340" customWidth="1"/>
    <col min="8461" max="8461" width="11.69921875" style="340" customWidth="1"/>
    <col min="8462" max="8462" width="3.69921875" style="340" bestFit="1" customWidth="1"/>
    <col min="8463" max="8480" width="2.8984375" style="340" customWidth="1"/>
    <col min="8481" max="8481" width="1.296875" style="340" customWidth="1"/>
    <col min="8482" max="8484" width="2.8984375" style="340" customWidth="1"/>
    <col min="8485" max="8704" width="3.59765625" style="340"/>
    <col min="8705" max="8705" width="1.296875" style="340" customWidth="1"/>
    <col min="8706" max="8716" width="2.8984375" style="340" customWidth="1"/>
    <col min="8717" max="8717" width="11.69921875" style="340" customWidth="1"/>
    <col min="8718" max="8718" width="3.69921875" style="340" bestFit="1" customWidth="1"/>
    <col min="8719" max="8736" width="2.8984375" style="340" customWidth="1"/>
    <col min="8737" max="8737" width="1.296875" style="340" customWidth="1"/>
    <col min="8738" max="8740" width="2.8984375" style="340" customWidth="1"/>
    <col min="8741" max="8960" width="3.59765625" style="340"/>
    <col min="8961" max="8961" width="1.296875" style="340" customWidth="1"/>
    <col min="8962" max="8972" width="2.8984375" style="340" customWidth="1"/>
    <col min="8973" max="8973" width="11.69921875" style="340" customWidth="1"/>
    <col min="8974" max="8974" width="3.69921875" style="340" bestFit="1" customWidth="1"/>
    <col min="8975" max="8992" width="2.8984375" style="340" customWidth="1"/>
    <col min="8993" max="8993" width="1.296875" style="340" customWidth="1"/>
    <col min="8994" max="8996" width="2.8984375" style="340" customWidth="1"/>
    <col min="8997" max="9216" width="3.59765625" style="340"/>
    <col min="9217" max="9217" width="1.296875" style="340" customWidth="1"/>
    <col min="9218" max="9228" width="2.8984375" style="340" customWidth="1"/>
    <col min="9229" max="9229" width="11.69921875" style="340" customWidth="1"/>
    <col min="9230" max="9230" width="3.69921875" style="340" bestFit="1" customWidth="1"/>
    <col min="9231" max="9248" width="2.8984375" style="340" customWidth="1"/>
    <col min="9249" max="9249" width="1.296875" style="340" customWidth="1"/>
    <col min="9250" max="9252" width="2.8984375" style="340" customWidth="1"/>
    <col min="9253" max="9472" width="3.59765625" style="340"/>
    <col min="9473" max="9473" width="1.296875" style="340" customWidth="1"/>
    <col min="9474" max="9484" width="2.8984375" style="340" customWidth="1"/>
    <col min="9485" max="9485" width="11.69921875" style="340" customWidth="1"/>
    <col min="9486" max="9486" width="3.69921875" style="340" bestFit="1" customWidth="1"/>
    <col min="9487" max="9504" width="2.8984375" style="340" customWidth="1"/>
    <col min="9505" max="9505" width="1.296875" style="340" customWidth="1"/>
    <col min="9506" max="9508" width="2.8984375" style="340" customWidth="1"/>
    <col min="9509" max="9728" width="3.59765625" style="340"/>
    <col min="9729" max="9729" width="1.296875" style="340" customWidth="1"/>
    <col min="9730" max="9740" width="2.8984375" style="340" customWidth="1"/>
    <col min="9741" max="9741" width="11.69921875" style="340" customWidth="1"/>
    <col min="9742" max="9742" width="3.69921875" style="340" bestFit="1" customWidth="1"/>
    <col min="9743" max="9760" width="2.8984375" style="340" customWidth="1"/>
    <col min="9761" max="9761" width="1.296875" style="340" customWidth="1"/>
    <col min="9762" max="9764" width="2.8984375" style="340" customWidth="1"/>
    <col min="9765" max="9984" width="3.59765625" style="340"/>
    <col min="9985" max="9985" width="1.296875" style="340" customWidth="1"/>
    <col min="9986" max="9996" width="2.8984375" style="340" customWidth="1"/>
    <col min="9997" max="9997" width="11.69921875" style="340" customWidth="1"/>
    <col min="9998" max="9998" width="3.69921875" style="340" bestFit="1" customWidth="1"/>
    <col min="9999" max="10016" width="2.8984375" style="340" customWidth="1"/>
    <col min="10017" max="10017" width="1.296875" style="340" customWidth="1"/>
    <col min="10018" max="10020" width="2.8984375" style="340" customWidth="1"/>
    <col min="10021" max="10240" width="3.59765625" style="340"/>
    <col min="10241" max="10241" width="1.296875" style="340" customWidth="1"/>
    <col min="10242" max="10252" width="2.8984375" style="340" customWidth="1"/>
    <col min="10253" max="10253" width="11.69921875" style="340" customWidth="1"/>
    <col min="10254" max="10254" width="3.69921875" style="340" bestFit="1" customWidth="1"/>
    <col min="10255" max="10272" width="2.8984375" style="340" customWidth="1"/>
    <col min="10273" max="10273" width="1.296875" style="340" customWidth="1"/>
    <col min="10274" max="10276" width="2.8984375" style="340" customWidth="1"/>
    <col min="10277" max="10496" width="3.59765625" style="340"/>
    <col min="10497" max="10497" width="1.296875" style="340" customWidth="1"/>
    <col min="10498" max="10508" width="2.8984375" style="340" customWidth="1"/>
    <col min="10509" max="10509" width="11.69921875" style="340" customWidth="1"/>
    <col min="10510" max="10510" width="3.69921875" style="340" bestFit="1" customWidth="1"/>
    <col min="10511" max="10528" width="2.8984375" style="340" customWidth="1"/>
    <col min="10529" max="10529" width="1.296875" style="340" customWidth="1"/>
    <col min="10530" max="10532" width="2.8984375" style="340" customWidth="1"/>
    <col min="10533" max="10752" width="3.59765625" style="340"/>
    <col min="10753" max="10753" width="1.296875" style="340" customWidth="1"/>
    <col min="10754" max="10764" width="2.8984375" style="340" customWidth="1"/>
    <col min="10765" max="10765" width="11.69921875" style="340" customWidth="1"/>
    <col min="10766" max="10766" width="3.69921875" style="340" bestFit="1" customWidth="1"/>
    <col min="10767" max="10784" width="2.8984375" style="340" customWidth="1"/>
    <col min="10785" max="10785" width="1.296875" style="340" customWidth="1"/>
    <col min="10786" max="10788" width="2.8984375" style="340" customWidth="1"/>
    <col min="10789" max="11008" width="3.59765625" style="340"/>
    <col min="11009" max="11009" width="1.296875" style="340" customWidth="1"/>
    <col min="11010" max="11020" width="2.8984375" style="340" customWidth="1"/>
    <col min="11021" max="11021" width="11.69921875" style="340" customWidth="1"/>
    <col min="11022" max="11022" width="3.69921875" style="340" bestFit="1" customWidth="1"/>
    <col min="11023" max="11040" width="2.8984375" style="340" customWidth="1"/>
    <col min="11041" max="11041" width="1.296875" style="340" customWidth="1"/>
    <col min="11042" max="11044" width="2.8984375" style="340" customWidth="1"/>
    <col min="11045" max="11264" width="3.59765625" style="340"/>
    <col min="11265" max="11265" width="1.296875" style="340" customWidth="1"/>
    <col min="11266" max="11276" width="2.8984375" style="340" customWidth="1"/>
    <col min="11277" max="11277" width="11.69921875" style="340" customWidth="1"/>
    <col min="11278" max="11278" width="3.69921875" style="340" bestFit="1" customWidth="1"/>
    <col min="11279" max="11296" width="2.8984375" style="340" customWidth="1"/>
    <col min="11297" max="11297" width="1.296875" style="340" customWidth="1"/>
    <col min="11298" max="11300" width="2.8984375" style="340" customWidth="1"/>
    <col min="11301" max="11520" width="3.59765625" style="340"/>
    <col min="11521" max="11521" width="1.296875" style="340" customWidth="1"/>
    <col min="11522" max="11532" width="2.8984375" style="340" customWidth="1"/>
    <col min="11533" max="11533" width="11.69921875" style="340" customWidth="1"/>
    <col min="11534" max="11534" width="3.69921875" style="340" bestFit="1" customWidth="1"/>
    <col min="11535" max="11552" width="2.8984375" style="340" customWidth="1"/>
    <col min="11553" max="11553" width="1.296875" style="340" customWidth="1"/>
    <col min="11554" max="11556" width="2.8984375" style="340" customWidth="1"/>
    <col min="11557" max="11776" width="3.59765625" style="340"/>
    <col min="11777" max="11777" width="1.296875" style="340" customWidth="1"/>
    <col min="11778" max="11788" width="2.8984375" style="340" customWidth="1"/>
    <col min="11789" max="11789" width="11.69921875" style="340" customWidth="1"/>
    <col min="11790" max="11790" width="3.69921875" style="340" bestFit="1" customWidth="1"/>
    <col min="11791" max="11808" width="2.8984375" style="340" customWidth="1"/>
    <col min="11809" max="11809" width="1.296875" style="340" customWidth="1"/>
    <col min="11810" max="11812" width="2.8984375" style="340" customWidth="1"/>
    <col min="11813" max="12032" width="3.59765625" style="340"/>
    <col min="12033" max="12033" width="1.296875" style="340" customWidth="1"/>
    <col min="12034" max="12044" width="2.8984375" style="340" customWidth="1"/>
    <col min="12045" max="12045" width="11.69921875" style="340" customWidth="1"/>
    <col min="12046" max="12046" width="3.69921875" style="340" bestFit="1" customWidth="1"/>
    <col min="12047" max="12064" width="2.8984375" style="340" customWidth="1"/>
    <col min="12065" max="12065" width="1.296875" style="340" customWidth="1"/>
    <col min="12066" max="12068" width="2.8984375" style="340" customWidth="1"/>
    <col min="12069" max="12288" width="3.59765625" style="340"/>
    <col min="12289" max="12289" width="1.296875" style="340" customWidth="1"/>
    <col min="12290" max="12300" width="2.8984375" style="340" customWidth="1"/>
    <col min="12301" max="12301" width="11.69921875" style="340" customWidth="1"/>
    <col min="12302" max="12302" width="3.69921875" style="340" bestFit="1" customWidth="1"/>
    <col min="12303" max="12320" width="2.8984375" style="340" customWidth="1"/>
    <col min="12321" max="12321" width="1.296875" style="340" customWidth="1"/>
    <col min="12322" max="12324" width="2.8984375" style="340" customWidth="1"/>
    <col min="12325" max="12544" width="3.59765625" style="340"/>
    <col min="12545" max="12545" width="1.296875" style="340" customWidth="1"/>
    <col min="12546" max="12556" width="2.8984375" style="340" customWidth="1"/>
    <col min="12557" max="12557" width="11.69921875" style="340" customWidth="1"/>
    <col min="12558" max="12558" width="3.69921875" style="340" bestFit="1" customWidth="1"/>
    <col min="12559" max="12576" width="2.8984375" style="340" customWidth="1"/>
    <col min="12577" max="12577" width="1.296875" style="340" customWidth="1"/>
    <col min="12578" max="12580" width="2.8984375" style="340" customWidth="1"/>
    <col min="12581" max="12800" width="3.59765625" style="340"/>
    <col min="12801" max="12801" width="1.296875" style="340" customWidth="1"/>
    <col min="12802" max="12812" width="2.8984375" style="340" customWidth="1"/>
    <col min="12813" max="12813" width="11.69921875" style="340" customWidth="1"/>
    <col min="12814" max="12814" width="3.69921875" style="340" bestFit="1" customWidth="1"/>
    <col min="12815" max="12832" width="2.8984375" style="340" customWidth="1"/>
    <col min="12833" max="12833" width="1.296875" style="340" customWidth="1"/>
    <col min="12834" max="12836" width="2.8984375" style="340" customWidth="1"/>
    <col min="12837" max="13056" width="3.59765625" style="340"/>
    <col min="13057" max="13057" width="1.296875" style="340" customWidth="1"/>
    <col min="13058" max="13068" width="2.8984375" style="340" customWidth="1"/>
    <col min="13069" max="13069" width="11.69921875" style="340" customWidth="1"/>
    <col min="13070" max="13070" width="3.69921875" style="340" bestFit="1" customWidth="1"/>
    <col min="13071" max="13088" width="2.8984375" style="340" customWidth="1"/>
    <col min="13089" max="13089" width="1.296875" style="340" customWidth="1"/>
    <col min="13090" max="13092" width="2.8984375" style="340" customWidth="1"/>
    <col min="13093" max="13312" width="3.59765625" style="340"/>
    <col min="13313" max="13313" width="1.296875" style="340" customWidth="1"/>
    <col min="13314" max="13324" width="2.8984375" style="340" customWidth="1"/>
    <col min="13325" max="13325" width="11.69921875" style="340" customWidth="1"/>
    <col min="13326" max="13326" width="3.69921875" style="340" bestFit="1" customWidth="1"/>
    <col min="13327" max="13344" width="2.8984375" style="340" customWidth="1"/>
    <col min="13345" max="13345" width="1.296875" style="340" customWidth="1"/>
    <col min="13346" max="13348" width="2.8984375" style="340" customWidth="1"/>
    <col min="13349" max="13568" width="3.59765625" style="340"/>
    <col min="13569" max="13569" width="1.296875" style="340" customWidth="1"/>
    <col min="13570" max="13580" width="2.8984375" style="340" customWidth="1"/>
    <col min="13581" max="13581" width="11.69921875" style="340" customWidth="1"/>
    <col min="13582" max="13582" width="3.69921875" style="340" bestFit="1" customWidth="1"/>
    <col min="13583" max="13600" width="2.8984375" style="340" customWidth="1"/>
    <col min="13601" max="13601" width="1.296875" style="340" customWidth="1"/>
    <col min="13602" max="13604" width="2.8984375" style="340" customWidth="1"/>
    <col min="13605" max="13824" width="3.59765625" style="340"/>
    <col min="13825" max="13825" width="1.296875" style="340" customWidth="1"/>
    <col min="13826" max="13836" width="2.8984375" style="340" customWidth="1"/>
    <col min="13837" max="13837" width="11.69921875" style="340" customWidth="1"/>
    <col min="13838" max="13838" width="3.69921875" style="340" bestFit="1" customWidth="1"/>
    <col min="13839" max="13856" width="2.8984375" style="340" customWidth="1"/>
    <col min="13857" max="13857" width="1.296875" style="340" customWidth="1"/>
    <col min="13858" max="13860" width="2.8984375" style="340" customWidth="1"/>
    <col min="13861" max="14080" width="3.59765625" style="340"/>
    <col min="14081" max="14081" width="1.296875" style="340" customWidth="1"/>
    <col min="14082" max="14092" width="2.8984375" style="340" customWidth="1"/>
    <col min="14093" max="14093" width="11.69921875" style="340" customWidth="1"/>
    <col min="14094" max="14094" width="3.69921875" style="340" bestFit="1" customWidth="1"/>
    <col min="14095" max="14112" width="2.8984375" style="340" customWidth="1"/>
    <col min="14113" max="14113" width="1.296875" style="340" customWidth="1"/>
    <col min="14114" max="14116" width="2.8984375" style="340" customWidth="1"/>
    <col min="14117" max="14336" width="3.59765625" style="340"/>
    <col min="14337" max="14337" width="1.296875" style="340" customWidth="1"/>
    <col min="14338" max="14348" width="2.8984375" style="340" customWidth="1"/>
    <col min="14349" max="14349" width="11.69921875" style="340" customWidth="1"/>
    <col min="14350" max="14350" width="3.69921875" style="340" bestFit="1" customWidth="1"/>
    <col min="14351" max="14368" width="2.8984375" style="340" customWidth="1"/>
    <col min="14369" max="14369" width="1.296875" style="340" customWidth="1"/>
    <col min="14370" max="14372" width="2.8984375" style="340" customWidth="1"/>
    <col min="14373" max="14592" width="3.59765625" style="340"/>
    <col min="14593" max="14593" width="1.296875" style="340" customWidth="1"/>
    <col min="14594" max="14604" width="2.8984375" style="340" customWidth="1"/>
    <col min="14605" max="14605" width="11.69921875" style="340" customWidth="1"/>
    <col min="14606" max="14606" width="3.69921875" style="340" bestFit="1" customWidth="1"/>
    <col min="14607" max="14624" width="2.8984375" style="340" customWidth="1"/>
    <col min="14625" max="14625" width="1.296875" style="340" customWidth="1"/>
    <col min="14626" max="14628" width="2.8984375" style="340" customWidth="1"/>
    <col min="14629" max="14848" width="3.59765625" style="340"/>
    <col min="14849" max="14849" width="1.296875" style="340" customWidth="1"/>
    <col min="14850" max="14860" width="2.8984375" style="340" customWidth="1"/>
    <col min="14861" max="14861" width="11.69921875" style="340" customWidth="1"/>
    <col min="14862" max="14862" width="3.69921875" style="340" bestFit="1" customWidth="1"/>
    <col min="14863" max="14880" width="2.8984375" style="340" customWidth="1"/>
    <col min="14881" max="14881" width="1.296875" style="340" customWidth="1"/>
    <col min="14882" max="14884" width="2.8984375" style="340" customWidth="1"/>
    <col min="14885" max="15104" width="3.59765625" style="340"/>
    <col min="15105" max="15105" width="1.296875" style="340" customWidth="1"/>
    <col min="15106" max="15116" width="2.8984375" style="340" customWidth="1"/>
    <col min="15117" max="15117" width="11.69921875" style="340" customWidth="1"/>
    <col min="15118" max="15118" width="3.69921875" style="340" bestFit="1" customWidth="1"/>
    <col min="15119" max="15136" width="2.8984375" style="340" customWidth="1"/>
    <col min="15137" max="15137" width="1.296875" style="340" customWidth="1"/>
    <col min="15138" max="15140" width="2.8984375" style="340" customWidth="1"/>
    <col min="15141" max="15360" width="3.59765625" style="340"/>
    <col min="15361" max="15361" width="1.296875" style="340" customWidth="1"/>
    <col min="15362" max="15372" width="2.8984375" style="340" customWidth="1"/>
    <col min="15373" max="15373" width="11.69921875" style="340" customWidth="1"/>
    <col min="15374" max="15374" width="3.69921875" style="340" bestFit="1" customWidth="1"/>
    <col min="15375" max="15392" width="2.8984375" style="340" customWidth="1"/>
    <col min="15393" max="15393" width="1.296875" style="340" customWidth="1"/>
    <col min="15394" max="15396" width="2.8984375" style="340" customWidth="1"/>
    <col min="15397" max="15616" width="3.59765625" style="340"/>
    <col min="15617" max="15617" width="1.296875" style="340" customWidth="1"/>
    <col min="15618" max="15628" width="2.8984375" style="340" customWidth="1"/>
    <col min="15629" max="15629" width="11.69921875" style="340" customWidth="1"/>
    <col min="15630" max="15630" width="3.69921875" style="340" bestFit="1" customWidth="1"/>
    <col min="15631" max="15648" width="2.8984375" style="340" customWidth="1"/>
    <col min="15649" max="15649" width="1.296875" style="340" customWidth="1"/>
    <col min="15650" max="15652" width="2.8984375" style="340" customWidth="1"/>
    <col min="15653" max="15872" width="3.59765625" style="340"/>
    <col min="15873" max="15873" width="1.296875" style="340" customWidth="1"/>
    <col min="15874" max="15884" width="2.8984375" style="340" customWidth="1"/>
    <col min="15885" max="15885" width="11.69921875" style="340" customWidth="1"/>
    <col min="15886" max="15886" width="3.69921875" style="340" bestFit="1" customWidth="1"/>
    <col min="15887" max="15904" width="2.8984375" style="340" customWidth="1"/>
    <col min="15905" max="15905" width="1.296875" style="340" customWidth="1"/>
    <col min="15906" max="15908" width="2.8984375" style="340" customWidth="1"/>
    <col min="15909" max="16128" width="3.59765625" style="340"/>
    <col min="16129" max="16129" width="1.296875" style="340" customWidth="1"/>
    <col min="16130" max="16140" width="2.8984375" style="340" customWidth="1"/>
    <col min="16141" max="16141" width="11.69921875" style="340" customWidth="1"/>
    <col min="16142" max="16142" width="3.69921875" style="340" bestFit="1" customWidth="1"/>
    <col min="16143" max="16160" width="2.8984375" style="340" customWidth="1"/>
    <col min="16161" max="16161" width="1.296875" style="340" customWidth="1"/>
    <col min="16162" max="16164" width="2.8984375" style="340" customWidth="1"/>
    <col min="16165" max="16384" width="3.59765625" style="340"/>
  </cols>
  <sheetData>
    <row r="2" spans="1:32" x14ac:dyDescent="0.45">
      <c r="B2" s="340" t="s">
        <v>677</v>
      </c>
    </row>
    <row r="4" spans="1:32" x14ac:dyDescent="0.45">
      <c r="W4" s="341" t="s">
        <v>130</v>
      </c>
      <c r="X4" s="1141"/>
      <c r="Y4" s="1141"/>
      <c r="Z4" s="342" t="s">
        <v>131</v>
      </c>
      <c r="AA4" s="1141"/>
      <c r="AB4" s="1141"/>
      <c r="AC4" s="342" t="s">
        <v>132</v>
      </c>
      <c r="AD4" s="1141"/>
      <c r="AE4" s="1141"/>
      <c r="AF4" s="342" t="s">
        <v>133</v>
      </c>
    </row>
    <row r="5" spans="1:32" x14ac:dyDescent="0.45">
      <c r="B5" s="1141"/>
      <c r="C5" s="1141"/>
      <c r="D5" s="1141"/>
      <c r="E5" s="1141"/>
      <c r="F5" s="1141"/>
      <c r="G5" s="1141"/>
      <c r="H5" s="1141" t="s">
        <v>134</v>
      </c>
      <c r="I5" s="1141"/>
      <c r="J5" s="1141"/>
      <c r="K5" s="342" t="s">
        <v>135</v>
      </c>
    </row>
    <row r="7" spans="1:32" x14ac:dyDescent="0.45">
      <c r="S7" s="341" t="s">
        <v>678</v>
      </c>
      <c r="T7" s="1142"/>
      <c r="U7" s="1142"/>
      <c r="V7" s="1142"/>
      <c r="W7" s="1142"/>
      <c r="X7" s="1142"/>
      <c r="Y7" s="1142"/>
      <c r="Z7" s="1142"/>
      <c r="AA7" s="1142"/>
      <c r="AB7" s="1142"/>
      <c r="AC7" s="1142"/>
      <c r="AD7" s="1142"/>
      <c r="AE7" s="1142"/>
      <c r="AF7" s="1142"/>
    </row>
    <row r="8" spans="1:32" x14ac:dyDescent="0.45">
      <c r="S8" s="341"/>
      <c r="T8" s="342"/>
      <c r="U8" s="342"/>
      <c r="V8" s="342"/>
      <c r="W8" s="342"/>
      <c r="X8" s="342"/>
      <c r="Y8" s="342"/>
      <c r="Z8" s="342"/>
      <c r="AA8" s="342"/>
      <c r="AB8" s="342"/>
      <c r="AC8" s="342"/>
      <c r="AD8" s="342"/>
      <c r="AE8" s="342"/>
      <c r="AF8" s="342"/>
    </row>
    <row r="9" spans="1:32" x14ac:dyDescent="0.45">
      <c r="B9" s="1130" t="s">
        <v>679</v>
      </c>
      <c r="C9" s="1130"/>
      <c r="D9" s="1130"/>
      <c r="E9" s="1130"/>
      <c r="F9" s="1130"/>
      <c r="G9" s="1130"/>
      <c r="H9" s="1130"/>
      <c r="I9" s="1130"/>
      <c r="J9" s="1130"/>
      <c r="K9" s="1130"/>
      <c r="L9" s="1130"/>
      <c r="M9" s="1130"/>
      <c r="N9" s="1130"/>
      <c r="O9" s="1130"/>
      <c r="P9" s="1130"/>
      <c r="Q9" s="1130"/>
      <c r="R9" s="1130"/>
      <c r="S9" s="1130"/>
      <c r="T9" s="1130"/>
      <c r="U9" s="1130"/>
      <c r="V9" s="1130"/>
      <c r="W9" s="1130"/>
      <c r="X9" s="1130"/>
      <c r="Y9" s="1130"/>
      <c r="Z9" s="1130"/>
      <c r="AA9" s="1130"/>
    </row>
    <row r="10" spans="1:32" x14ac:dyDescent="0.45">
      <c r="B10" s="343"/>
      <c r="C10" s="343"/>
      <c r="D10" s="343"/>
      <c r="E10" s="343"/>
      <c r="F10" s="343"/>
      <c r="G10" s="343"/>
      <c r="H10" s="343"/>
      <c r="I10" s="343"/>
      <c r="J10" s="343"/>
      <c r="K10" s="343"/>
      <c r="L10" s="343"/>
      <c r="M10" s="343"/>
      <c r="N10" s="343"/>
      <c r="O10" s="343"/>
      <c r="P10" s="343"/>
      <c r="Q10" s="343"/>
      <c r="R10" s="343"/>
      <c r="S10" s="343"/>
      <c r="T10" s="343"/>
      <c r="U10" s="343"/>
      <c r="V10" s="343"/>
      <c r="W10" s="343"/>
      <c r="X10" s="343"/>
      <c r="Y10" s="343"/>
      <c r="Z10" s="343"/>
      <c r="AA10" s="343"/>
    </row>
    <row r="11" spans="1:32" x14ac:dyDescent="0.45">
      <c r="A11" s="340" t="s">
        <v>680</v>
      </c>
    </row>
    <row r="13" spans="1:32" ht="36" customHeight="1" x14ac:dyDescent="0.45">
      <c r="R13" s="1143" t="s">
        <v>681</v>
      </c>
      <c r="S13" s="1144"/>
      <c r="T13" s="1144"/>
      <c r="U13" s="1144"/>
      <c r="V13" s="1145"/>
      <c r="W13" s="344"/>
      <c r="X13" s="345"/>
      <c r="Y13" s="345"/>
      <c r="Z13" s="345"/>
      <c r="AA13" s="345"/>
      <c r="AB13" s="345"/>
      <c r="AC13" s="345"/>
      <c r="AD13" s="345"/>
      <c r="AE13" s="345"/>
      <c r="AF13" s="346"/>
    </row>
    <row r="14" spans="1:32" ht="13.5" customHeight="1" x14ac:dyDescent="0.45"/>
    <row r="15" spans="1:32" s="347" customFormat="1" ht="34.5" customHeight="1" x14ac:dyDescent="0.45">
      <c r="B15" s="1143" t="s">
        <v>682</v>
      </c>
      <c r="C15" s="1144"/>
      <c r="D15" s="1144"/>
      <c r="E15" s="1144"/>
      <c r="F15" s="1144"/>
      <c r="G15" s="1144"/>
      <c r="H15" s="1144"/>
      <c r="I15" s="1144"/>
      <c r="J15" s="1144"/>
      <c r="K15" s="1144"/>
      <c r="L15" s="1145"/>
      <c r="M15" s="1144" t="s">
        <v>683</v>
      </c>
      <c r="N15" s="1145"/>
      <c r="O15" s="1143" t="s">
        <v>684</v>
      </c>
      <c r="P15" s="1144"/>
      <c r="Q15" s="1144"/>
      <c r="R15" s="1144"/>
      <c r="S15" s="1144"/>
      <c r="T15" s="1144"/>
      <c r="U15" s="1144"/>
      <c r="V15" s="1144"/>
      <c r="W15" s="1144"/>
      <c r="X15" s="1144"/>
      <c r="Y15" s="1144"/>
      <c r="Z15" s="1144"/>
      <c r="AA15" s="1144"/>
      <c r="AB15" s="1144"/>
      <c r="AC15" s="1144"/>
      <c r="AD15" s="1144"/>
      <c r="AE15" s="1144"/>
      <c r="AF15" s="1145"/>
    </row>
    <row r="16" spans="1:32" s="347" customFormat="1" x14ac:dyDescent="0.45">
      <c r="B16" s="1126" t="s">
        <v>177</v>
      </c>
      <c r="C16" s="1127"/>
      <c r="D16" s="1127"/>
      <c r="E16" s="1127"/>
      <c r="F16" s="1127"/>
      <c r="G16" s="1127"/>
      <c r="H16" s="1127"/>
      <c r="I16" s="1127"/>
      <c r="J16" s="1127"/>
      <c r="K16" s="1127"/>
      <c r="L16" s="1128"/>
      <c r="M16" s="348" t="s">
        <v>685</v>
      </c>
      <c r="N16" s="349" t="s">
        <v>686</v>
      </c>
      <c r="O16" s="1135" t="s">
        <v>687</v>
      </c>
      <c r="P16" s="1136"/>
      <c r="Q16" s="1136"/>
      <c r="R16" s="1136"/>
      <c r="S16" s="1136"/>
      <c r="T16" s="1136"/>
      <c r="U16" s="1136"/>
      <c r="V16" s="1136"/>
      <c r="W16" s="1136"/>
      <c r="X16" s="1136"/>
      <c r="Y16" s="1136"/>
      <c r="Z16" s="1136"/>
      <c r="AA16" s="1136"/>
      <c r="AB16" s="1136"/>
      <c r="AC16" s="1136"/>
      <c r="AD16" s="1136"/>
      <c r="AE16" s="1136"/>
      <c r="AF16" s="1137"/>
    </row>
    <row r="17" spans="2:32" s="347" customFormat="1" x14ac:dyDescent="0.45">
      <c r="B17" s="1129"/>
      <c r="C17" s="1130"/>
      <c r="D17" s="1130"/>
      <c r="E17" s="1130"/>
      <c r="F17" s="1130"/>
      <c r="G17" s="1130"/>
      <c r="H17" s="1130"/>
      <c r="I17" s="1130"/>
      <c r="J17" s="1130"/>
      <c r="K17" s="1130"/>
      <c r="L17" s="1131"/>
      <c r="M17" s="350"/>
      <c r="N17" s="351" t="s">
        <v>686</v>
      </c>
      <c r="O17" s="1138"/>
      <c r="P17" s="1139"/>
      <c r="Q17" s="1139"/>
      <c r="R17" s="1139"/>
      <c r="S17" s="1139"/>
      <c r="T17" s="1139"/>
      <c r="U17" s="1139"/>
      <c r="V17" s="1139"/>
      <c r="W17" s="1139"/>
      <c r="X17" s="1139"/>
      <c r="Y17" s="1139"/>
      <c r="Z17" s="1139"/>
      <c r="AA17" s="1139"/>
      <c r="AB17" s="1139"/>
      <c r="AC17" s="1139"/>
      <c r="AD17" s="1139"/>
      <c r="AE17" s="1139"/>
      <c r="AF17" s="1140"/>
    </row>
    <row r="18" spans="2:32" s="347" customFormat="1" x14ac:dyDescent="0.45">
      <c r="B18" s="1132"/>
      <c r="C18" s="1133"/>
      <c r="D18" s="1133"/>
      <c r="E18" s="1133"/>
      <c r="F18" s="1133"/>
      <c r="G18" s="1133"/>
      <c r="H18" s="1133"/>
      <c r="I18" s="1133"/>
      <c r="J18" s="1133"/>
      <c r="K18" s="1133"/>
      <c r="L18" s="1134"/>
      <c r="M18" s="350"/>
      <c r="N18" s="351" t="s">
        <v>686</v>
      </c>
      <c r="O18" s="1138"/>
      <c r="P18" s="1139"/>
      <c r="Q18" s="1139"/>
      <c r="R18" s="1139"/>
      <c r="S18" s="1139"/>
      <c r="T18" s="1139"/>
      <c r="U18" s="1139"/>
      <c r="V18" s="1139"/>
      <c r="W18" s="1139"/>
      <c r="X18" s="1139"/>
      <c r="Y18" s="1139"/>
      <c r="Z18" s="1139"/>
      <c r="AA18" s="1139"/>
      <c r="AB18" s="1139"/>
      <c r="AC18" s="1139"/>
      <c r="AD18" s="1139"/>
      <c r="AE18" s="1139"/>
      <c r="AF18" s="1140"/>
    </row>
    <row r="19" spans="2:32" s="347" customFormat="1" x14ac:dyDescent="0.45">
      <c r="B19" s="1126" t="s">
        <v>182</v>
      </c>
      <c r="C19" s="1127"/>
      <c r="D19" s="1127"/>
      <c r="E19" s="1127"/>
      <c r="F19" s="1127"/>
      <c r="G19" s="1127"/>
      <c r="H19" s="1127"/>
      <c r="I19" s="1127"/>
      <c r="J19" s="1127"/>
      <c r="K19" s="1127"/>
      <c r="L19" s="1128"/>
      <c r="M19" s="350"/>
      <c r="N19" s="352" t="s">
        <v>686</v>
      </c>
      <c r="O19" s="1138"/>
      <c r="P19" s="1139"/>
      <c r="Q19" s="1139"/>
      <c r="R19" s="1139"/>
      <c r="S19" s="1139"/>
      <c r="T19" s="1139"/>
      <c r="U19" s="1139"/>
      <c r="V19" s="1139"/>
      <c r="W19" s="1139"/>
      <c r="X19" s="1139"/>
      <c r="Y19" s="1139"/>
      <c r="Z19" s="1139"/>
      <c r="AA19" s="1139"/>
      <c r="AB19" s="1139"/>
      <c r="AC19" s="1139"/>
      <c r="AD19" s="1139"/>
      <c r="AE19" s="1139"/>
      <c r="AF19" s="1140"/>
    </row>
    <row r="20" spans="2:32" s="347" customFormat="1" x14ac:dyDescent="0.45">
      <c r="B20" s="1146"/>
      <c r="C20" s="1147"/>
      <c r="D20" s="1147"/>
      <c r="E20" s="1147"/>
      <c r="F20" s="1147"/>
      <c r="G20" s="1147"/>
      <c r="H20" s="1147"/>
      <c r="I20" s="1147"/>
      <c r="J20" s="1147"/>
      <c r="K20" s="1147"/>
      <c r="L20" s="1148"/>
      <c r="M20" s="350"/>
      <c r="N20" s="352" t="s">
        <v>686</v>
      </c>
      <c r="O20" s="1138"/>
      <c r="P20" s="1139"/>
      <c r="Q20" s="1139"/>
      <c r="R20" s="1139"/>
      <c r="S20" s="1139"/>
      <c r="T20" s="1139"/>
      <c r="U20" s="1139"/>
      <c r="V20" s="1139"/>
      <c r="W20" s="1139"/>
      <c r="X20" s="1139"/>
      <c r="Y20" s="1139"/>
      <c r="Z20" s="1139"/>
      <c r="AA20" s="1139"/>
      <c r="AB20" s="1139"/>
      <c r="AC20" s="1139"/>
      <c r="AD20" s="1139"/>
      <c r="AE20" s="1139"/>
      <c r="AF20" s="1140"/>
    </row>
    <row r="21" spans="2:32" s="347" customFormat="1" x14ac:dyDescent="0.45">
      <c r="B21" s="1149"/>
      <c r="C21" s="1150"/>
      <c r="D21" s="1150"/>
      <c r="E21" s="1150"/>
      <c r="F21" s="1150"/>
      <c r="G21" s="1150"/>
      <c r="H21" s="1150"/>
      <c r="I21" s="1150"/>
      <c r="J21" s="1150"/>
      <c r="K21" s="1150"/>
      <c r="L21" s="1151"/>
      <c r="M21" s="353"/>
      <c r="N21" s="354" t="s">
        <v>686</v>
      </c>
      <c r="O21" s="1138"/>
      <c r="P21" s="1139"/>
      <c r="Q21" s="1139"/>
      <c r="R21" s="1139"/>
      <c r="S21" s="1139"/>
      <c r="T21" s="1139"/>
      <c r="U21" s="1139"/>
      <c r="V21" s="1139"/>
      <c r="W21" s="1139"/>
      <c r="X21" s="1139"/>
      <c r="Y21" s="1139"/>
      <c r="Z21" s="1139"/>
      <c r="AA21" s="1139"/>
      <c r="AB21" s="1139"/>
      <c r="AC21" s="1139"/>
      <c r="AD21" s="1139"/>
      <c r="AE21" s="1139"/>
      <c r="AF21" s="1140"/>
    </row>
    <row r="22" spans="2:32" s="347" customFormat="1" x14ac:dyDescent="0.45">
      <c r="B22" s="1126" t="s">
        <v>186</v>
      </c>
      <c r="C22" s="1127"/>
      <c r="D22" s="1127"/>
      <c r="E22" s="1127"/>
      <c r="F22" s="1127"/>
      <c r="G22" s="1127"/>
      <c r="H22" s="1127"/>
      <c r="I22" s="1127"/>
      <c r="J22" s="1127"/>
      <c r="K22" s="1127"/>
      <c r="L22" s="1128"/>
      <c r="M22" s="350"/>
      <c r="N22" s="351" t="s">
        <v>686</v>
      </c>
      <c r="O22" s="1138"/>
      <c r="P22" s="1139"/>
      <c r="Q22" s="1139"/>
      <c r="R22" s="1139"/>
      <c r="S22" s="1139"/>
      <c r="T22" s="1139"/>
      <c r="U22" s="1139"/>
      <c r="V22" s="1139"/>
      <c r="W22" s="1139"/>
      <c r="X22" s="1139"/>
      <c r="Y22" s="1139"/>
      <c r="Z22" s="1139"/>
      <c r="AA22" s="1139"/>
      <c r="AB22" s="1139"/>
      <c r="AC22" s="1139"/>
      <c r="AD22" s="1139"/>
      <c r="AE22" s="1139"/>
      <c r="AF22" s="1140"/>
    </row>
    <row r="23" spans="2:32" s="347" customFormat="1" x14ac:dyDescent="0.45">
      <c r="B23" s="1146"/>
      <c r="C23" s="1147"/>
      <c r="D23" s="1147"/>
      <c r="E23" s="1147"/>
      <c r="F23" s="1147"/>
      <c r="G23" s="1147"/>
      <c r="H23" s="1147"/>
      <c r="I23" s="1147"/>
      <c r="J23" s="1147"/>
      <c r="K23" s="1147"/>
      <c r="L23" s="1148"/>
      <c r="M23" s="350"/>
      <c r="N23" s="351" t="s">
        <v>686</v>
      </c>
      <c r="O23" s="1138"/>
      <c r="P23" s="1139"/>
      <c r="Q23" s="1139"/>
      <c r="R23" s="1139"/>
      <c r="S23" s="1139"/>
      <c r="T23" s="1139"/>
      <c r="U23" s="1139"/>
      <c r="V23" s="1139"/>
      <c r="W23" s="1139"/>
      <c r="X23" s="1139"/>
      <c r="Y23" s="1139"/>
      <c r="Z23" s="1139"/>
      <c r="AA23" s="1139"/>
      <c r="AB23" s="1139"/>
      <c r="AC23" s="1139"/>
      <c r="AD23" s="1139"/>
      <c r="AE23" s="1139"/>
      <c r="AF23" s="1140"/>
    </row>
    <row r="24" spans="2:32" s="347" customFormat="1" x14ac:dyDescent="0.45">
      <c r="B24" s="1149"/>
      <c r="C24" s="1150"/>
      <c r="D24" s="1150"/>
      <c r="E24" s="1150"/>
      <c r="F24" s="1150"/>
      <c r="G24" s="1150"/>
      <c r="H24" s="1150"/>
      <c r="I24" s="1150"/>
      <c r="J24" s="1150"/>
      <c r="K24" s="1150"/>
      <c r="L24" s="1151"/>
      <c r="M24" s="350"/>
      <c r="N24" s="351" t="s">
        <v>686</v>
      </c>
      <c r="O24" s="1138"/>
      <c r="P24" s="1139"/>
      <c r="Q24" s="1139"/>
      <c r="R24" s="1139"/>
      <c r="S24" s="1139"/>
      <c r="T24" s="1139"/>
      <c r="U24" s="1139"/>
      <c r="V24" s="1139"/>
      <c r="W24" s="1139"/>
      <c r="X24" s="1139"/>
      <c r="Y24" s="1139"/>
      <c r="Z24" s="1139"/>
      <c r="AA24" s="1139"/>
      <c r="AB24" s="1139"/>
      <c r="AC24" s="1139"/>
      <c r="AD24" s="1139"/>
      <c r="AE24" s="1139"/>
      <c r="AF24" s="1140"/>
    </row>
    <row r="25" spans="2:32" s="347" customFormat="1" x14ac:dyDescent="0.45">
      <c r="B25" s="1126" t="s">
        <v>188</v>
      </c>
      <c r="C25" s="1127"/>
      <c r="D25" s="1127"/>
      <c r="E25" s="1127"/>
      <c r="F25" s="1127"/>
      <c r="G25" s="1127"/>
      <c r="H25" s="1127"/>
      <c r="I25" s="1127"/>
      <c r="J25" s="1127"/>
      <c r="K25" s="1127"/>
      <c r="L25" s="1128"/>
      <c r="M25" s="350"/>
      <c r="N25" s="351" t="s">
        <v>686</v>
      </c>
      <c r="O25" s="1138"/>
      <c r="P25" s="1139"/>
      <c r="Q25" s="1139"/>
      <c r="R25" s="1139"/>
      <c r="S25" s="1139"/>
      <c r="T25" s="1139"/>
      <c r="U25" s="1139"/>
      <c r="V25" s="1139"/>
      <c r="W25" s="1139"/>
      <c r="X25" s="1139"/>
      <c r="Y25" s="1139"/>
      <c r="Z25" s="1139"/>
      <c r="AA25" s="1139"/>
      <c r="AB25" s="1139"/>
      <c r="AC25" s="1139"/>
      <c r="AD25" s="1139"/>
      <c r="AE25" s="1139"/>
      <c r="AF25" s="1140"/>
    </row>
    <row r="26" spans="2:32" s="347" customFormat="1" x14ac:dyDescent="0.45">
      <c r="B26" s="1146"/>
      <c r="C26" s="1147"/>
      <c r="D26" s="1147"/>
      <c r="E26" s="1147"/>
      <c r="F26" s="1147"/>
      <c r="G26" s="1147"/>
      <c r="H26" s="1147"/>
      <c r="I26" s="1147"/>
      <c r="J26" s="1147"/>
      <c r="K26" s="1147"/>
      <c r="L26" s="1148"/>
      <c r="M26" s="350"/>
      <c r="N26" s="351" t="s">
        <v>686</v>
      </c>
      <c r="O26" s="1138"/>
      <c r="P26" s="1139"/>
      <c r="Q26" s="1139"/>
      <c r="R26" s="1139"/>
      <c r="S26" s="1139"/>
      <c r="T26" s="1139"/>
      <c r="U26" s="1139"/>
      <c r="V26" s="1139"/>
      <c r="W26" s="1139"/>
      <c r="X26" s="1139"/>
      <c r="Y26" s="1139"/>
      <c r="Z26" s="1139"/>
      <c r="AA26" s="1139"/>
      <c r="AB26" s="1139"/>
      <c r="AC26" s="1139"/>
      <c r="AD26" s="1139"/>
      <c r="AE26" s="1139"/>
      <c r="AF26" s="1140"/>
    </row>
    <row r="27" spans="2:32" s="347" customFormat="1" x14ac:dyDescent="0.45">
      <c r="B27" s="1149"/>
      <c r="C27" s="1150"/>
      <c r="D27" s="1150"/>
      <c r="E27" s="1150"/>
      <c r="F27" s="1150"/>
      <c r="G27" s="1150"/>
      <c r="H27" s="1150"/>
      <c r="I27" s="1150"/>
      <c r="J27" s="1150"/>
      <c r="K27" s="1150"/>
      <c r="L27" s="1151"/>
      <c r="M27" s="350"/>
      <c r="N27" s="351" t="s">
        <v>686</v>
      </c>
      <c r="O27" s="1138"/>
      <c r="P27" s="1139"/>
      <c r="Q27" s="1139"/>
      <c r="R27" s="1139"/>
      <c r="S27" s="1139"/>
      <c r="T27" s="1139"/>
      <c r="U27" s="1139"/>
      <c r="V27" s="1139"/>
      <c r="W27" s="1139"/>
      <c r="X27" s="1139"/>
      <c r="Y27" s="1139"/>
      <c r="Z27" s="1139"/>
      <c r="AA27" s="1139"/>
      <c r="AB27" s="1139"/>
      <c r="AC27" s="1139"/>
      <c r="AD27" s="1139"/>
      <c r="AE27" s="1139"/>
      <c r="AF27" s="1140"/>
    </row>
    <row r="28" spans="2:32" s="347" customFormat="1" x14ac:dyDescent="0.45">
      <c r="B28" s="1126" t="s">
        <v>688</v>
      </c>
      <c r="C28" s="1127"/>
      <c r="D28" s="1127"/>
      <c r="E28" s="1127"/>
      <c r="F28" s="1127"/>
      <c r="G28" s="1127"/>
      <c r="H28" s="1127"/>
      <c r="I28" s="1127"/>
      <c r="J28" s="1127"/>
      <c r="K28" s="1127"/>
      <c r="L28" s="1128"/>
      <c r="M28" s="350"/>
      <c r="N28" s="351" t="s">
        <v>686</v>
      </c>
      <c r="O28" s="1138"/>
      <c r="P28" s="1139"/>
      <c r="Q28" s="1139"/>
      <c r="R28" s="1139"/>
      <c r="S28" s="1139"/>
      <c r="T28" s="1139"/>
      <c r="U28" s="1139"/>
      <c r="V28" s="1139"/>
      <c r="W28" s="1139"/>
      <c r="X28" s="1139"/>
      <c r="Y28" s="1139"/>
      <c r="Z28" s="1139"/>
      <c r="AA28" s="1139"/>
      <c r="AB28" s="1139"/>
      <c r="AC28" s="1139"/>
      <c r="AD28" s="1139"/>
      <c r="AE28" s="1139"/>
      <c r="AF28" s="1140"/>
    </row>
    <row r="29" spans="2:32" s="347" customFormat="1" x14ac:dyDescent="0.45">
      <c r="B29" s="1146"/>
      <c r="C29" s="1147"/>
      <c r="D29" s="1147"/>
      <c r="E29" s="1147"/>
      <c r="F29" s="1147"/>
      <c r="G29" s="1147"/>
      <c r="H29" s="1147"/>
      <c r="I29" s="1147"/>
      <c r="J29" s="1147"/>
      <c r="K29" s="1147"/>
      <c r="L29" s="1148"/>
      <c r="M29" s="350"/>
      <c r="N29" s="351" t="s">
        <v>686</v>
      </c>
      <c r="O29" s="1138"/>
      <c r="P29" s="1139"/>
      <c r="Q29" s="1139"/>
      <c r="R29" s="1139"/>
      <c r="S29" s="1139"/>
      <c r="T29" s="1139"/>
      <c r="U29" s="1139"/>
      <c r="V29" s="1139"/>
      <c r="W29" s="1139"/>
      <c r="X29" s="1139"/>
      <c r="Y29" s="1139"/>
      <c r="Z29" s="1139"/>
      <c r="AA29" s="1139"/>
      <c r="AB29" s="1139"/>
      <c r="AC29" s="1139"/>
      <c r="AD29" s="1139"/>
      <c r="AE29" s="1139"/>
      <c r="AF29" s="1140"/>
    </row>
    <row r="30" spans="2:32" s="347" customFormat="1" x14ac:dyDescent="0.45">
      <c r="B30" s="1149"/>
      <c r="C30" s="1150"/>
      <c r="D30" s="1150"/>
      <c r="E30" s="1150"/>
      <c r="F30" s="1150"/>
      <c r="G30" s="1150"/>
      <c r="H30" s="1150"/>
      <c r="I30" s="1150"/>
      <c r="J30" s="1150"/>
      <c r="K30" s="1150"/>
      <c r="L30" s="1151"/>
      <c r="M30" s="350"/>
      <c r="N30" s="351" t="s">
        <v>686</v>
      </c>
      <c r="O30" s="1138"/>
      <c r="P30" s="1139"/>
      <c r="Q30" s="1139"/>
      <c r="R30" s="1139"/>
      <c r="S30" s="1139"/>
      <c r="T30" s="1139"/>
      <c r="U30" s="1139"/>
      <c r="V30" s="1139"/>
      <c r="W30" s="1139"/>
      <c r="X30" s="1139"/>
      <c r="Y30" s="1139"/>
      <c r="Z30" s="1139"/>
      <c r="AA30" s="1139"/>
      <c r="AB30" s="1139"/>
      <c r="AC30" s="1139"/>
      <c r="AD30" s="1139"/>
      <c r="AE30" s="1139"/>
      <c r="AF30" s="1140"/>
    </row>
    <row r="31" spans="2:32" s="347" customFormat="1" x14ac:dyDescent="0.45">
      <c r="B31" s="1126" t="s">
        <v>689</v>
      </c>
      <c r="C31" s="1127"/>
      <c r="D31" s="1127"/>
      <c r="E31" s="1127"/>
      <c r="F31" s="1127"/>
      <c r="G31" s="1127"/>
      <c r="H31" s="1127"/>
      <c r="I31" s="1127"/>
      <c r="J31" s="1127"/>
      <c r="K31" s="1127"/>
      <c r="L31" s="1128"/>
      <c r="M31" s="355"/>
      <c r="N31" s="352" t="s">
        <v>686</v>
      </c>
      <c r="O31" s="1138"/>
      <c r="P31" s="1139"/>
      <c r="Q31" s="1139"/>
      <c r="R31" s="1139"/>
      <c r="S31" s="1139"/>
      <c r="T31" s="1139"/>
      <c r="U31" s="1139"/>
      <c r="V31" s="1139"/>
      <c r="W31" s="1139"/>
      <c r="X31" s="1139"/>
      <c r="Y31" s="1139"/>
      <c r="Z31" s="1139"/>
      <c r="AA31" s="1139"/>
      <c r="AB31" s="1139"/>
      <c r="AC31" s="1139"/>
      <c r="AD31" s="1139"/>
      <c r="AE31" s="1139"/>
      <c r="AF31" s="1140"/>
    </row>
    <row r="32" spans="2:32" s="347" customFormat="1" x14ac:dyDescent="0.45">
      <c r="B32" s="1146"/>
      <c r="C32" s="1147"/>
      <c r="D32" s="1147"/>
      <c r="E32" s="1147"/>
      <c r="F32" s="1147"/>
      <c r="G32" s="1147"/>
      <c r="H32" s="1147"/>
      <c r="I32" s="1147"/>
      <c r="J32" s="1147"/>
      <c r="K32" s="1147"/>
      <c r="L32" s="1148"/>
      <c r="M32" s="355"/>
      <c r="N32" s="352" t="s">
        <v>686</v>
      </c>
      <c r="O32" s="1138"/>
      <c r="P32" s="1139"/>
      <c r="Q32" s="1139"/>
      <c r="R32" s="1139"/>
      <c r="S32" s="1139"/>
      <c r="T32" s="1139"/>
      <c r="U32" s="1139"/>
      <c r="V32" s="1139"/>
      <c r="W32" s="1139"/>
      <c r="X32" s="1139"/>
      <c r="Y32" s="1139"/>
      <c r="Z32" s="1139"/>
      <c r="AA32" s="1139"/>
      <c r="AB32" s="1139"/>
      <c r="AC32" s="1139"/>
      <c r="AD32" s="1139"/>
      <c r="AE32" s="1139"/>
      <c r="AF32" s="1140"/>
    </row>
    <row r="33" spans="1:32" s="347" customFormat="1" ht="16.8" thickBot="1" x14ac:dyDescent="0.5">
      <c r="B33" s="1152"/>
      <c r="C33" s="1153"/>
      <c r="D33" s="1153"/>
      <c r="E33" s="1153"/>
      <c r="F33" s="1153"/>
      <c r="G33" s="1153"/>
      <c r="H33" s="1153"/>
      <c r="I33" s="1153"/>
      <c r="J33" s="1153"/>
      <c r="K33" s="1153"/>
      <c r="L33" s="1154"/>
      <c r="M33" s="356"/>
      <c r="N33" s="357" t="s">
        <v>686</v>
      </c>
      <c r="O33" s="1155"/>
      <c r="P33" s="1156"/>
      <c r="Q33" s="1156"/>
      <c r="R33" s="1156"/>
      <c r="S33" s="1156"/>
      <c r="T33" s="1156"/>
      <c r="U33" s="1156"/>
      <c r="V33" s="1156"/>
      <c r="W33" s="1156"/>
      <c r="X33" s="1156"/>
      <c r="Y33" s="1156"/>
      <c r="Z33" s="1156"/>
      <c r="AA33" s="1156"/>
      <c r="AB33" s="1156"/>
      <c r="AC33" s="1156"/>
      <c r="AD33" s="1156"/>
      <c r="AE33" s="1156"/>
      <c r="AF33" s="1157"/>
    </row>
    <row r="34" spans="1:32" s="347" customFormat="1" ht="16.8" thickTop="1" x14ac:dyDescent="0.45">
      <c r="B34" s="1126" t="s">
        <v>192</v>
      </c>
      <c r="C34" s="1127"/>
      <c r="D34" s="1127"/>
      <c r="E34" s="1127"/>
      <c r="F34" s="1127"/>
      <c r="G34" s="1127"/>
      <c r="H34" s="1127"/>
      <c r="I34" s="1127"/>
      <c r="J34" s="1127"/>
      <c r="K34" s="1127"/>
      <c r="L34" s="1128"/>
      <c r="M34" s="358"/>
      <c r="N34" s="359" t="s">
        <v>686</v>
      </c>
      <c r="O34" s="1158"/>
      <c r="P34" s="1159"/>
      <c r="Q34" s="1159"/>
      <c r="R34" s="1159"/>
      <c r="S34" s="1159"/>
      <c r="T34" s="1159"/>
      <c r="U34" s="1159"/>
      <c r="V34" s="1159"/>
      <c r="W34" s="1159"/>
      <c r="X34" s="1159"/>
      <c r="Y34" s="1159"/>
      <c r="Z34" s="1159"/>
      <c r="AA34" s="1159"/>
      <c r="AB34" s="1159"/>
      <c r="AC34" s="1159"/>
      <c r="AD34" s="1159"/>
      <c r="AE34" s="1159"/>
      <c r="AF34" s="1160"/>
    </row>
    <row r="35" spans="1:32" s="347" customFormat="1" x14ac:dyDescent="0.45">
      <c r="B35" s="1146"/>
      <c r="C35" s="1147"/>
      <c r="D35" s="1147"/>
      <c r="E35" s="1147"/>
      <c r="F35" s="1147"/>
      <c r="G35" s="1147"/>
      <c r="H35" s="1147"/>
      <c r="I35" s="1147"/>
      <c r="J35" s="1147"/>
      <c r="K35" s="1147"/>
      <c r="L35" s="1148"/>
      <c r="M35" s="350"/>
      <c r="N35" s="352" t="s">
        <v>686</v>
      </c>
      <c r="O35" s="1138"/>
      <c r="P35" s="1139"/>
      <c r="Q35" s="1139"/>
      <c r="R35" s="1139"/>
      <c r="S35" s="1139"/>
      <c r="T35" s="1139"/>
      <c r="U35" s="1139"/>
      <c r="V35" s="1139"/>
      <c r="W35" s="1139"/>
      <c r="X35" s="1139"/>
      <c r="Y35" s="1139"/>
      <c r="Z35" s="1139"/>
      <c r="AA35" s="1139"/>
      <c r="AB35" s="1139"/>
      <c r="AC35" s="1139"/>
      <c r="AD35" s="1139"/>
      <c r="AE35" s="1139"/>
      <c r="AF35" s="1140"/>
    </row>
    <row r="36" spans="1:32" s="347" customFormat="1" x14ac:dyDescent="0.45">
      <c r="B36" s="1149"/>
      <c r="C36" s="1150"/>
      <c r="D36" s="1150"/>
      <c r="E36" s="1150"/>
      <c r="F36" s="1150"/>
      <c r="G36" s="1150"/>
      <c r="H36" s="1150"/>
      <c r="I36" s="1150"/>
      <c r="J36" s="1150"/>
      <c r="K36" s="1150"/>
      <c r="L36" s="1151"/>
      <c r="M36" s="353"/>
      <c r="N36" s="354" t="s">
        <v>686</v>
      </c>
      <c r="O36" s="1138"/>
      <c r="P36" s="1139"/>
      <c r="Q36" s="1139"/>
      <c r="R36" s="1139"/>
      <c r="S36" s="1139"/>
      <c r="T36" s="1139"/>
      <c r="U36" s="1139"/>
      <c r="V36" s="1139"/>
      <c r="W36" s="1139"/>
      <c r="X36" s="1139"/>
      <c r="Y36" s="1139"/>
      <c r="Z36" s="1139"/>
      <c r="AA36" s="1139"/>
      <c r="AB36" s="1139"/>
      <c r="AC36" s="1139"/>
      <c r="AD36" s="1139"/>
      <c r="AE36" s="1139"/>
      <c r="AF36" s="1140"/>
    </row>
    <row r="37" spans="1:32" s="347" customFormat="1" x14ac:dyDescent="0.45">
      <c r="B37" s="1126" t="s">
        <v>197</v>
      </c>
      <c r="C37" s="1127"/>
      <c r="D37" s="1127"/>
      <c r="E37" s="1127"/>
      <c r="F37" s="1127"/>
      <c r="G37" s="1127"/>
      <c r="H37" s="1127"/>
      <c r="I37" s="1127"/>
      <c r="J37" s="1127"/>
      <c r="K37" s="1127"/>
      <c r="L37" s="1128"/>
      <c r="M37" s="350"/>
      <c r="N37" s="351" t="s">
        <v>686</v>
      </c>
      <c r="O37" s="1138"/>
      <c r="P37" s="1139"/>
      <c r="Q37" s="1139"/>
      <c r="R37" s="1139"/>
      <c r="S37" s="1139"/>
      <c r="T37" s="1139"/>
      <c r="U37" s="1139"/>
      <c r="V37" s="1139"/>
      <c r="W37" s="1139"/>
      <c r="X37" s="1139"/>
      <c r="Y37" s="1139"/>
      <c r="Z37" s="1139"/>
      <c r="AA37" s="1139"/>
      <c r="AB37" s="1139"/>
      <c r="AC37" s="1139"/>
      <c r="AD37" s="1139"/>
      <c r="AE37" s="1139"/>
      <c r="AF37" s="1140"/>
    </row>
    <row r="38" spans="1:32" s="347" customFormat="1" x14ac:dyDescent="0.45">
      <c r="B38" s="1149"/>
      <c r="C38" s="1150"/>
      <c r="D38" s="1150"/>
      <c r="E38" s="1150"/>
      <c r="F38" s="1150"/>
      <c r="G38" s="1150"/>
      <c r="H38" s="1150"/>
      <c r="I38" s="1150"/>
      <c r="J38" s="1150"/>
      <c r="K38" s="1150"/>
      <c r="L38" s="1151"/>
      <c r="M38" s="350"/>
      <c r="N38" s="351" t="s">
        <v>686</v>
      </c>
      <c r="O38" s="1138"/>
      <c r="P38" s="1139"/>
      <c r="Q38" s="1139"/>
      <c r="R38" s="1139"/>
      <c r="S38" s="1139"/>
      <c r="T38" s="1139"/>
      <c r="U38" s="1139"/>
      <c r="V38" s="1139"/>
      <c r="W38" s="1139"/>
      <c r="X38" s="1139"/>
      <c r="Y38" s="1139"/>
      <c r="Z38" s="1139"/>
      <c r="AA38" s="1139"/>
      <c r="AB38" s="1139"/>
      <c r="AC38" s="1139"/>
      <c r="AD38" s="1139"/>
      <c r="AE38" s="1139"/>
      <c r="AF38" s="1140"/>
    </row>
    <row r="39" spans="1:32" s="347" customFormat="1" x14ac:dyDescent="0.45">
      <c r="A39" s="360"/>
      <c r="B39" s="1149"/>
      <c r="C39" s="1162"/>
      <c r="D39" s="1150"/>
      <c r="E39" s="1150"/>
      <c r="F39" s="1150"/>
      <c r="G39" s="1150"/>
      <c r="H39" s="1150"/>
      <c r="I39" s="1150"/>
      <c r="J39" s="1150"/>
      <c r="K39" s="1150"/>
      <c r="L39" s="1151"/>
      <c r="M39" s="358"/>
      <c r="N39" s="361" t="s">
        <v>686</v>
      </c>
      <c r="O39" s="1163"/>
      <c r="P39" s="1164"/>
      <c r="Q39" s="1164"/>
      <c r="R39" s="1164"/>
      <c r="S39" s="1164"/>
      <c r="T39" s="1164"/>
      <c r="U39" s="1164"/>
      <c r="V39" s="1164"/>
      <c r="W39" s="1164"/>
      <c r="X39" s="1164"/>
      <c r="Y39" s="1164"/>
      <c r="Z39" s="1164"/>
      <c r="AA39" s="1164"/>
      <c r="AB39" s="1164"/>
      <c r="AC39" s="1164"/>
      <c r="AD39" s="1164"/>
      <c r="AE39" s="1164"/>
      <c r="AF39" s="1165"/>
    </row>
    <row r="40" spans="1:32" s="347" customFormat="1" x14ac:dyDescent="0.45">
      <c r="B40" s="1166" t="s">
        <v>690</v>
      </c>
      <c r="C40" s="1127"/>
      <c r="D40" s="1127"/>
      <c r="E40" s="1127"/>
      <c r="F40" s="1127"/>
      <c r="G40" s="1127"/>
      <c r="H40" s="1127"/>
      <c r="I40" s="1127"/>
      <c r="J40" s="1127"/>
      <c r="K40" s="1127"/>
      <c r="L40" s="1128"/>
      <c r="M40" s="350"/>
      <c r="N40" s="351" t="s">
        <v>686</v>
      </c>
      <c r="O40" s="1138"/>
      <c r="P40" s="1139"/>
      <c r="Q40" s="1139"/>
      <c r="R40" s="1139"/>
      <c r="S40" s="1139"/>
      <c r="T40" s="1139"/>
      <c r="U40" s="1139"/>
      <c r="V40" s="1139"/>
      <c r="W40" s="1139"/>
      <c r="X40" s="1139"/>
      <c r="Y40" s="1139"/>
      <c r="Z40" s="1139"/>
      <c r="AA40" s="1139"/>
      <c r="AB40" s="1139"/>
      <c r="AC40" s="1139"/>
      <c r="AD40" s="1139"/>
      <c r="AE40" s="1139"/>
      <c r="AF40" s="1140"/>
    </row>
    <row r="41" spans="1:32" s="347" customFormat="1" x14ac:dyDescent="0.45">
      <c r="B41" s="1129"/>
      <c r="C41" s="1130"/>
      <c r="D41" s="1130"/>
      <c r="E41" s="1130"/>
      <c r="F41" s="1130"/>
      <c r="G41" s="1130"/>
      <c r="H41" s="1130"/>
      <c r="I41" s="1130"/>
      <c r="J41" s="1130"/>
      <c r="K41" s="1130"/>
      <c r="L41" s="1131"/>
      <c r="M41" s="350"/>
      <c r="N41" s="351" t="s">
        <v>686</v>
      </c>
      <c r="O41" s="1138"/>
      <c r="P41" s="1139"/>
      <c r="Q41" s="1139"/>
      <c r="R41" s="1139"/>
      <c r="S41" s="1139"/>
      <c r="T41" s="1139"/>
      <c r="U41" s="1139"/>
      <c r="V41" s="1139"/>
      <c r="W41" s="1139"/>
      <c r="X41" s="1139"/>
      <c r="Y41" s="1139"/>
      <c r="Z41" s="1139"/>
      <c r="AA41" s="1139"/>
      <c r="AB41" s="1139"/>
      <c r="AC41" s="1139"/>
      <c r="AD41" s="1139"/>
      <c r="AE41" s="1139"/>
      <c r="AF41" s="1140"/>
    </row>
    <row r="42" spans="1:32" s="347" customFormat="1" x14ac:dyDescent="0.45">
      <c r="B42" s="1132"/>
      <c r="C42" s="1133"/>
      <c r="D42" s="1133"/>
      <c r="E42" s="1133"/>
      <c r="F42" s="1133"/>
      <c r="G42" s="1133"/>
      <c r="H42" s="1133"/>
      <c r="I42" s="1133"/>
      <c r="J42" s="1133"/>
      <c r="K42" s="1133"/>
      <c r="L42" s="1134"/>
      <c r="M42" s="350"/>
      <c r="N42" s="351" t="s">
        <v>686</v>
      </c>
      <c r="O42" s="1138"/>
      <c r="P42" s="1139"/>
      <c r="Q42" s="1139"/>
      <c r="R42" s="1139"/>
      <c r="S42" s="1139"/>
      <c r="T42" s="1139"/>
      <c r="U42" s="1139"/>
      <c r="V42" s="1139"/>
      <c r="W42" s="1139"/>
      <c r="X42" s="1139"/>
      <c r="Y42" s="1139"/>
      <c r="Z42" s="1139"/>
      <c r="AA42" s="1139"/>
      <c r="AB42" s="1139"/>
      <c r="AC42" s="1139"/>
      <c r="AD42" s="1139"/>
      <c r="AE42" s="1139"/>
      <c r="AF42" s="1140"/>
    </row>
    <row r="44" spans="1:32" x14ac:dyDescent="0.45">
      <c r="B44" s="340" t="s">
        <v>691</v>
      </c>
    </row>
    <row r="45" spans="1:32" x14ac:dyDescent="0.45">
      <c r="B45" s="340" t="s">
        <v>692</v>
      </c>
    </row>
    <row r="47" spans="1:32" x14ac:dyDescent="0.45">
      <c r="A47" s="340" t="s">
        <v>693</v>
      </c>
      <c r="M47" s="362"/>
      <c r="N47" s="340" t="s">
        <v>131</v>
      </c>
      <c r="O47" s="1161"/>
      <c r="P47" s="1161"/>
      <c r="Q47" s="340" t="s">
        <v>694</v>
      </c>
      <c r="R47" s="1161"/>
      <c r="S47" s="1161"/>
      <c r="T47" s="340" t="s">
        <v>695</v>
      </c>
    </row>
    <row r="122" spans="3:7" x14ac:dyDescent="0.45">
      <c r="C122" s="363"/>
      <c r="D122" s="363"/>
      <c r="E122" s="363"/>
      <c r="F122" s="363"/>
      <c r="G122" s="363"/>
    </row>
    <row r="123" spans="3:7" x14ac:dyDescent="0.45">
      <c r="C123" s="364"/>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rintOptions horizontalCentered="1"/>
  <pageMargins left="0.23622047244094491" right="0.23622047244094491" top="0.74803149606299213" bottom="0.74803149606299213" header="0.31496062992125984" footer="0.31496062992125984"/>
  <pageSetup paperSize="9" scale="35" orientation="portrait" r:id="rId1"/>
  <headerFooter alignWithMargins="0"/>
  <rowBreaks count="1" manualBreakCount="1">
    <brk id="159" max="16383" man="1"/>
  </rowBreaks>
  <colBreaks count="1" manualBreakCount="1">
    <brk id="1"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81"/>
  <sheetViews>
    <sheetView showGridLines="0" view="pageBreakPreview" zoomScaleNormal="100" zoomScaleSheetLayoutView="100" workbookViewId="0">
      <selection activeCell="AK17" sqref="AK17"/>
    </sheetView>
  </sheetViews>
  <sheetFormatPr defaultColWidth="3.296875" defaultRowHeight="35.1" customHeight="1" x14ac:dyDescent="0.2"/>
  <cols>
    <col min="1" max="1" width="2.09765625" style="549" customWidth="1"/>
    <col min="2" max="20" width="3.5" style="547" customWidth="1"/>
    <col min="21" max="24" width="3.296875" style="547"/>
    <col min="25" max="25" width="2.09765625" style="547" customWidth="1"/>
    <col min="26" max="16384" width="3.296875" style="547"/>
  </cols>
  <sheetData>
    <row r="1" spans="1:25" s="526" customFormat="1" ht="15" customHeight="1" x14ac:dyDescent="0.45"/>
    <row r="2" spans="1:25" s="526" customFormat="1" ht="15" customHeight="1" x14ac:dyDescent="0.45">
      <c r="S2" s="1170"/>
      <c r="T2" s="1170"/>
      <c r="U2" s="1170"/>
      <c r="V2" s="1170"/>
      <c r="W2" s="1170"/>
      <c r="X2" s="1170"/>
      <c r="Y2" s="1170"/>
    </row>
    <row r="3" spans="1:25" s="526" customFormat="1" ht="15" customHeight="1" x14ac:dyDescent="0.45">
      <c r="S3" s="527"/>
      <c r="T3" s="527"/>
      <c r="U3" s="527"/>
      <c r="V3" s="527"/>
      <c r="W3" s="527"/>
      <c r="X3" s="527"/>
      <c r="Y3" s="527"/>
    </row>
    <row r="4" spans="1:25" s="526" customFormat="1" ht="20.25" customHeight="1" x14ac:dyDescent="0.45">
      <c r="A4" s="528" t="s">
        <v>1030</v>
      </c>
      <c r="B4" s="529"/>
      <c r="C4" s="529"/>
      <c r="D4" s="529"/>
      <c r="E4" s="529"/>
      <c r="F4" s="529"/>
      <c r="G4" s="529"/>
      <c r="H4" s="529"/>
      <c r="I4" s="529"/>
      <c r="J4" s="529"/>
      <c r="K4" s="528"/>
      <c r="L4" s="529"/>
      <c r="M4" s="529"/>
      <c r="N4" s="529"/>
      <c r="O4" s="529"/>
      <c r="P4" s="529"/>
      <c r="Q4" s="529"/>
      <c r="R4" s="529"/>
      <c r="S4" s="529"/>
      <c r="T4" s="529"/>
      <c r="U4" s="529"/>
      <c r="V4" s="529"/>
      <c r="W4" s="529"/>
      <c r="X4" s="529"/>
      <c r="Y4" s="529"/>
    </row>
    <row r="5" spans="1:25" s="526" customFormat="1" ht="30" customHeight="1" x14ac:dyDescent="0.45">
      <c r="A5" s="1171" t="s">
        <v>1031</v>
      </c>
      <c r="B5" s="1171"/>
      <c r="C5" s="1171"/>
      <c r="D5" s="1171"/>
      <c r="E5" s="1171"/>
      <c r="F5" s="1171"/>
      <c r="G5" s="1171"/>
      <c r="H5" s="1171"/>
      <c r="I5" s="1171"/>
      <c r="J5" s="1171"/>
      <c r="K5" s="1171"/>
      <c r="L5" s="1171"/>
      <c r="M5" s="1171"/>
      <c r="N5" s="1171"/>
      <c r="O5" s="1171"/>
      <c r="P5" s="1171"/>
      <c r="Q5" s="1171"/>
      <c r="R5" s="1171"/>
      <c r="S5" s="1171"/>
      <c r="T5" s="1171"/>
      <c r="U5" s="1171"/>
      <c r="V5" s="1171"/>
      <c r="W5" s="1171"/>
      <c r="X5" s="1171"/>
      <c r="Y5" s="1171"/>
    </row>
    <row r="6" spans="1:25" s="530" customFormat="1" ht="40.5" customHeight="1" x14ac:dyDescent="0.2">
      <c r="A6" s="1172"/>
      <c r="B6" s="1172"/>
      <c r="C6" s="1172"/>
      <c r="D6" s="1172"/>
      <c r="E6" s="1172"/>
      <c r="F6" s="1172"/>
      <c r="G6" s="1172"/>
      <c r="H6" s="1172"/>
      <c r="I6" s="1172"/>
      <c r="J6" s="1172"/>
      <c r="K6" s="1172"/>
      <c r="L6" s="1172"/>
      <c r="M6" s="1172"/>
      <c r="N6" s="1172"/>
      <c r="O6" s="1172"/>
      <c r="P6" s="1172"/>
      <c r="Q6" s="1172"/>
      <c r="R6" s="1172"/>
      <c r="S6" s="1172"/>
      <c r="T6" s="1172"/>
      <c r="U6" s="1172"/>
      <c r="V6" s="1172"/>
      <c r="W6" s="1172"/>
      <c r="X6" s="1172"/>
      <c r="Y6" s="1172"/>
    </row>
    <row r="7" spans="1:25" s="530" customFormat="1" ht="18" customHeight="1" x14ac:dyDescent="0.2">
      <c r="S7" s="531"/>
    </row>
    <row r="8" spans="1:25" s="526" customFormat="1" ht="35.1" customHeight="1" x14ac:dyDescent="0.45">
      <c r="A8" s="1173" t="s">
        <v>1032</v>
      </c>
      <c r="B8" s="1174"/>
      <c r="C8" s="1174"/>
      <c r="D8" s="1174"/>
      <c r="E8" s="1175"/>
      <c r="F8" s="1176"/>
      <c r="G8" s="1177"/>
      <c r="H8" s="1177"/>
      <c r="I8" s="1177"/>
      <c r="J8" s="1177"/>
      <c r="K8" s="1177"/>
      <c r="L8" s="1177"/>
      <c r="M8" s="1177"/>
      <c r="N8" s="1177"/>
      <c r="O8" s="1177"/>
      <c r="P8" s="1177"/>
      <c r="Q8" s="1177"/>
      <c r="R8" s="1177"/>
      <c r="S8" s="1177"/>
      <c r="T8" s="1177"/>
      <c r="U8" s="1177"/>
      <c r="V8" s="1177"/>
      <c r="W8" s="1177"/>
      <c r="X8" s="1177"/>
      <c r="Y8" s="1178"/>
    </row>
    <row r="9" spans="1:25" s="526" customFormat="1" ht="35.1" customHeight="1" x14ac:dyDescent="0.45">
      <c r="A9" s="532"/>
      <c r="B9" s="533"/>
      <c r="C9" s="533"/>
      <c r="D9" s="533"/>
      <c r="E9" s="533"/>
      <c r="F9" s="534"/>
      <c r="G9" s="535"/>
      <c r="H9" s="535"/>
      <c r="I9" s="535"/>
      <c r="J9" s="535"/>
      <c r="K9" s="535"/>
      <c r="L9" s="535"/>
      <c r="M9" s="535"/>
      <c r="N9" s="535"/>
      <c r="O9" s="535"/>
      <c r="P9" s="535"/>
      <c r="Q9" s="535"/>
      <c r="R9" s="535"/>
      <c r="S9" s="535"/>
      <c r="T9" s="535"/>
      <c r="U9" s="535"/>
      <c r="V9" s="535"/>
      <c r="W9" s="535"/>
      <c r="X9" s="535"/>
      <c r="Y9" s="536"/>
    </row>
    <row r="10" spans="1:25" s="526" customFormat="1" ht="35.1" customHeight="1" x14ac:dyDescent="0.45">
      <c r="A10" s="1167" t="s">
        <v>1033</v>
      </c>
      <c r="B10" s="1168"/>
      <c r="C10" s="1168"/>
      <c r="D10" s="1168"/>
      <c r="E10" s="1168"/>
      <c r="F10" s="1168"/>
      <c r="G10" s="1168"/>
      <c r="H10" s="1168"/>
      <c r="I10" s="1168"/>
      <c r="J10" s="1168"/>
      <c r="K10" s="1168"/>
      <c r="L10" s="1168"/>
      <c r="M10" s="1168"/>
      <c r="N10" s="1168"/>
      <c r="O10" s="1168"/>
      <c r="P10" s="1168"/>
      <c r="Q10" s="1168"/>
      <c r="R10" s="1168"/>
      <c r="S10" s="1168"/>
      <c r="T10" s="1168"/>
      <c r="U10" s="1168"/>
      <c r="V10" s="1168"/>
      <c r="W10" s="1168"/>
      <c r="X10" s="1168"/>
      <c r="Y10" s="1169"/>
    </row>
    <row r="11" spans="1:25" s="526" customFormat="1" ht="6" customHeight="1" x14ac:dyDescent="0.45">
      <c r="A11" s="537"/>
      <c r="Y11" s="538"/>
    </row>
    <row r="12" spans="1:25" s="526" customFormat="1" ht="35.1" customHeight="1" x14ac:dyDescent="0.45">
      <c r="A12" s="537"/>
      <c r="B12" s="1184" t="s">
        <v>1034</v>
      </c>
      <c r="C12" s="1185"/>
      <c r="D12" s="1185"/>
      <c r="E12" s="1185"/>
      <c r="F12" s="1185"/>
      <c r="G12" s="1185"/>
      <c r="H12" s="1185"/>
      <c r="I12" s="1186"/>
      <c r="J12" s="1181" t="s">
        <v>1044</v>
      </c>
      <c r="K12" s="1182"/>
      <c r="L12" s="1182"/>
      <c r="M12" s="1182"/>
      <c r="N12" s="1182"/>
      <c r="O12" s="551" t="s">
        <v>1045</v>
      </c>
      <c r="Y12" s="538"/>
    </row>
    <row r="13" spans="1:25" s="526" customFormat="1" ht="35.1" customHeight="1" x14ac:dyDescent="0.45">
      <c r="A13" s="537"/>
      <c r="B13" s="1184" t="s">
        <v>1035</v>
      </c>
      <c r="C13" s="1185"/>
      <c r="D13" s="1185"/>
      <c r="E13" s="1185"/>
      <c r="F13" s="1185"/>
      <c r="G13" s="1185"/>
      <c r="H13" s="1185"/>
      <c r="I13" s="1186"/>
      <c r="J13" s="1176"/>
      <c r="K13" s="1177"/>
      <c r="L13" s="1177"/>
      <c r="M13" s="1177"/>
      <c r="N13" s="1177"/>
      <c r="O13" s="551" t="s">
        <v>1045</v>
      </c>
      <c r="Y13" s="538"/>
    </row>
    <row r="14" spans="1:25" s="526" customFormat="1" ht="35.1" customHeight="1" x14ac:dyDescent="0.45">
      <c r="A14" s="537"/>
      <c r="B14" s="539"/>
      <c r="C14" s="539"/>
      <c r="D14" s="539"/>
      <c r="E14" s="539"/>
      <c r="F14" s="539"/>
      <c r="G14" s="539"/>
      <c r="H14" s="539"/>
      <c r="I14" s="539"/>
      <c r="J14" s="539"/>
      <c r="K14" s="539"/>
      <c r="L14" s="539"/>
      <c r="M14" s="539"/>
      <c r="N14" s="539"/>
      <c r="O14" s="539"/>
      <c r="P14" s="539"/>
      <c r="Q14" s="539"/>
      <c r="R14" s="539"/>
      <c r="S14" s="540"/>
      <c r="T14" s="540"/>
      <c r="U14" s="540"/>
      <c r="V14" s="540"/>
      <c r="W14" s="540"/>
      <c r="X14" s="540"/>
      <c r="Y14" s="538"/>
    </row>
    <row r="15" spans="1:25" s="526" customFormat="1" ht="45" customHeight="1" x14ac:dyDescent="0.45">
      <c r="A15" s="537"/>
      <c r="B15" s="1179" t="s">
        <v>1036</v>
      </c>
      <c r="C15" s="1179"/>
      <c r="D15" s="1179"/>
      <c r="E15" s="1179"/>
      <c r="F15" s="1179"/>
      <c r="G15" s="1179"/>
      <c r="H15" s="1179"/>
      <c r="I15" s="1179"/>
      <c r="J15" s="1179"/>
      <c r="K15" s="1179"/>
      <c r="L15" s="1179"/>
      <c r="M15" s="1179"/>
      <c r="N15" s="1179"/>
      <c r="O15" s="1179"/>
      <c r="P15" s="1179"/>
      <c r="Q15" s="1179"/>
      <c r="R15" s="1179"/>
      <c r="S15" s="1179"/>
      <c r="T15" s="1179"/>
      <c r="U15" s="1180" t="s">
        <v>1037</v>
      </c>
      <c r="V15" s="1180"/>
      <c r="W15" s="1180"/>
      <c r="X15" s="1180"/>
      <c r="Y15" s="538"/>
    </row>
    <row r="16" spans="1:25" s="526" customFormat="1" ht="45" customHeight="1" x14ac:dyDescent="0.45">
      <c r="A16" s="537"/>
      <c r="B16" s="1183" t="s">
        <v>1038</v>
      </c>
      <c r="C16" s="1183"/>
      <c r="D16" s="1183"/>
      <c r="E16" s="1183"/>
      <c r="F16" s="1183"/>
      <c r="G16" s="1183"/>
      <c r="H16" s="1183"/>
      <c r="I16" s="1183"/>
      <c r="J16" s="1183"/>
      <c r="K16" s="1183"/>
      <c r="L16" s="1183"/>
      <c r="M16" s="1183"/>
      <c r="N16" s="1183"/>
      <c r="O16" s="1183"/>
      <c r="P16" s="1183"/>
      <c r="Q16" s="1183"/>
      <c r="R16" s="1183"/>
      <c r="S16" s="1183"/>
      <c r="T16" s="1183"/>
      <c r="U16" s="1180" t="s">
        <v>1037</v>
      </c>
      <c r="V16" s="1180"/>
      <c r="W16" s="1180"/>
      <c r="X16" s="1180"/>
      <c r="Y16" s="538"/>
    </row>
    <row r="17" spans="1:25" s="526" customFormat="1" ht="45" customHeight="1" x14ac:dyDescent="0.45">
      <c r="A17" s="537"/>
      <c r="B17" s="1179" t="s">
        <v>1039</v>
      </c>
      <c r="C17" s="1179"/>
      <c r="D17" s="1179"/>
      <c r="E17" s="1179"/>
      <c r="F17" s="1179"/>
      <c r="G17" s="1179"/>
      <c r="H17" s="1179"/>
      <c r="I17" s="1179"/>
      <c r="J17" s="1179"/>
      <c r="K17" s="1179"/>
      <c r="L17" s="1179"/>
      <c r="M17" s="1179"/>
      <c r="N17" s="1179"/>
      <c r="O17" s="1179"/>
      <c r="P17" s="1179"/>
      <c r="Q17" s="1179"/>
      <c r="R17" s="1179"/>
      <c r="S17" s="1179"/>
      <c r="T17" s="1179"/>
      <c r="U17" s="1180" t="s">
        <v>1037</v>
      </c>
      <c r="V17" s="1180"/>
      <c r="W17" s="1180"/>
      <c r="X17" s="1180"/>
      <c r="Y17" s="538"/>
    </row>
    <row r="18" spans="1:25" s="526" customFormat="1" ht="45" customHeight="1" x14ac:dyDescent="0.45">
      <c r="A18" s="537"/>
      <c r="B18" s="1179" t="s">
        <v>1040</v>
      </c>
      <c r="C18" s="1179"/>
      <c r="D18" s="1179"/>
      <c r="E18" s="1179"/>
      <c r="F18" s="1179"/>
      <c r="G18" s="1179"/>
      <c r="H18" s="1179"/>
      <c r="I18" s="1179"/>
      <c r="J18" s="1179"/>
      <c r="K18" s="1179"/>
      <c r="L18" s="1179"/>
      <c r="M18" s="1179"/>
      <c r="N18" s="1179"/>
      <c r="O18" s="1179"/>
      <c r="P18" s="1179"/>
      <c r="Q18" s="1179"/>
      <c r="R18" s="1179"/>
      <c r="S18" s="1179"/>
      <c r="T18" s="1179"/>
      <c r="U18" s="1180" t="s">
        <v>1037</v>
      </c>
      <c r="V18" s="1180"/>
      <c r="W18" s="1180"/>
      <c r="X18" s="1180"/>
      <c r="Y18" s="538"/>
    </row>
    <row r="19" spans="1:25" s="526" customFormat="1" ht="45" customHeight="1" x14ac:dyDescent="0.45">
      <c r="A19" s="537"/>
      <c r="B19" s="1179" t="s">
        <v>1041</v>
      </c>
      <c r="C19" s="1179"/>
      <c r="D19" s="1179"/>
      <c r="E19" s="1179"/>
      <c r="F19" s="1179"/>
      <c r="G19" s="1179"/>
      <c r="H19" s="1179"/>
      <c r="I19" s="1179"/>
      <c r="J19" s="1179"/>
      <c r="K19" s="1179"/>
      <c r="L19" s="1179"/>
      <c r="M19" s="1179"/>
      <c r="N19" s="1179"/>
      <c r="O19" s="1179"/>
      <c r="P19" s="1179"/>
      <c r="Q19" s="1179"/>
      <c r="R19" s="1179"/>
      <c r="S19" s="1179"/>
      <c r="T19" s="1179"/>
      <c r="U19" s="1180" t="s">
        <v>1037</v>
      </c>
      <c r="V19" s="1180"/>
      <c r="W19" s="1180"/>
      <c r="X19" s="1180"/>
      <c r="Y19" s="538"/>
    </row>
    <row r="20" spans="1:25" s="542" customFormat="1" ht="15" customHeight="1" x14ac:dyDescent="0.2">
      <c r="A20" s="541"/>
      <c r="Y20" s="543"/>
    </row>
    <row r="21" spans="1:25" ht="15" customHeight="1" x14ac:dyDescent="0.2">
      <c r="A21" s="544"/>
      <c r="B21" s="545"/>
      <c r="C21" s="545"/>
      <c r="D21" s="545"/>
      <c r="E21" s="545"/>
      <c r="F21" s="545"/>
      <c r="G21" s="545"/>
      <c r="H21" s="545"/>
      <c r="I21" s="545"/>
      <c r="J21" s="545"/>
      <c r="K21" s="545"/>
      <c r="L21" s="545"/>
      <c r="M21" s="545"/>
      <c r="N21" s="545"/>
      <c r="O21" s="545"/>
      <c r="P21" s="545"/>
      <c r="Q21" s="545"/>
      <c r="R21" s="545"/>
      <c r="S21" s="545"/>
      <c r="T21" s="545"/>
      <c r="U21" s="545"/>
      <c r="V21" s="545"/>
      <c r="W21" s="545"/>
      <c r="X21" s="545"/>
      <c r="Y21" s="546"/>
    </row>
    <row r="22" spans="1:25" ht="35.1" customHeight="1" x14ac:dyDescent="0.2">
      <c r="A22" s="1168" t="s">
        <v>1042</v>
      </c>
      <c r="B22" s="1168"/>
      <c r="C22" s="1168"/>
      <c r="D22" s="1168"/>
      <c r="E22" s="1168"/>
      <c r="F22" s="1168"/>
      <c r="G22" s="1168"/>
      <c r="H22" s="1168"/>
      <c r="I22" s="1168"/>
      <c r="J22" s="1168"/>
      <c r="K22" s="1168"/>
      <c r="L22" s="1168"/>
      <c r="M22" s="1168"/>
      <c r="N22" s="1168"/>
      <c r="O22" s="1168"/>
      <c r="P22" s="1168"/>
      <c r="Q22" s="1168"/>
      <c r="R22" s="1168"/>
      <c r="S22" s="1168"/>
      <c r="T22" s="1168"/>
      <c r="U22" s="1168"/>
      <c r="V22" s="1168"/>
      <c r="W22" s="1168"/>
      <c r="X22" s="1168"/>
      <c r="Y22" s="1168"/>
    </row>
    <row r="23" spans="1:25" ht="35.1" customHeight="1" x14ac:dyDescent="0.2">
      <c r="A23" s="548"/>
    </row>
    <row r="31" spans="1:25" s="526" customFormat="1" ht="35.1" customHeight="1" x14ac:dyDescent="0.45"/>
    <row r="81" spans="1:1" ht="35.1" customHeight="1" x14ac:dyDescent="0.2">
      <c r="A81" s="550"/>
    </row>
  </sheetData>
  <mergeCells count="21">
    <mergeCell ref="B19:T19"/>
    <mergeCell ref="U19:X19"/>
    <mergeCell ref="A22:Y22"/>
    <mergeCell ref="J13:N13"/>
    <mergeCell ref="J12:N12"/>
    <mergeCell ref="B16:T16"/>
    <mergeCell ref="U16:X16"/>
    <mergeCell ref="B17:T17"/>
    <mergeCell ref="U17:X17"/>
    <mergeCell ref="B18:T18"/>
    <mergeCell ref="U18:X18"/>
    <mergeCell ref="B12:I12"/>
    <mergeCell ref="B13:I13"/>
    <mergeCell ref="B15:T15"/>
    <mergeCell ref="U15:X15"/>
    <mergeCell ref="A10:Y10"/>
    <mergeCell ref="S2:Y2"/>
    <mergeCell ref="A5:Y5"/>
    <mergeCell ref="A6:Y6"/>
    <mergeCell ref="A8:E8"/>
    <mergeCell ref="F8:Y8"/>
  </mergeCells>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2:AF59"/>
  <sheetViews>
    <sheetView view="pageBreakPreview" topLeftCell="A5" zoomScale="70" zoomScaleNormal="70" zoomScaleSheetLayoutView="70" workbookViewId="0">
      <selection activeCell="I39" sqref="I39:X39"/>
    </sheetView>
  </sheetViews>
  <sheetFormatPr defaultColWidth="8.09765625" defaultRowHeight="13.2" x14ac:dyDescent="0.45"/>
  <cols>
    <col min="1" max="2" width="3.796875" style="85" customWidth="1"/>
    <col min="3" max="3" width="22.5" style="96" customWidth="1"/>
    <col min="4" max="4" width="4.3984375" style="96" customWidth="1"/>
    <col min="5" max="5" width="37.5" style="96" customWidth="1"/>
    <col min="6" max="6" width="4.3984375" style="96" customWidth="1"/>
    <col min="7" max="7" width="17.69921875" style="96" customWidth="1"/>
    <col min="8" max="8" width="30.5" style="96" customWidth="1"/>
    <col min="9" max="14" width="4.3984375" style="96" customWidth="1"/>
    <col min="15" max="15" width="5.296875" style="96" customWidth="1"/>
    <col min="16" max="18" width="4.3984375" style="96" customWidth="1"/>
    <col min="19" max="19" width="5.09765625" style="96" customWidth="1"/>
    <col min="20" max="23" width="4.3984375" style="96" customWidth="1"/>
    <col min="24" max="24" width="5.3984375" style="96" customWidth="1"/>
    <col min="25" max="32" width="4.3984375" style="96" customWidth="1"/>
    <col min="33" max="256" width="8.09765625" style="96"/>
    <col min="257" max="258" width="3.796875" style="96" customWidth="1"/>
    <col min="259" max="259" width="22.5" style="96" customWidth="1"/>
    <col min="260" max="260" width="4.3984375" style="96" customWidth="1"/>
    <col min="261" max="261" width="37.5" style="96" customWidth="1"/>
    <col min="262" max="262" width="4.3984375" style="96" customWidth="1"/>
    <col min="263" max="263" width="17.69921875" style="96" customWidth="1"/>
    <col min="264" max="264" width="30.5" style="96" customWidth="1"/>
    <col min="265" max="270" width="4.3984375" style="96" customWidth="1"/>
    <col min="271" max="271" width="5.296875" style="96" customWidth="1"/>
    <col min="272" max="274" width="4.3984375" style="96" customWidth="1"/>
    <col min="275" max="275" width="5.09765625" style="96" customWidth="1"/>
    <col min="276" max="279" width="4.3984375" style="96" customWidth="1"/>
    <col min="280" max="280" width="5.3984375" style="96" customWidth="1"/>
    <col min="281" max="288" width="4.3984375" style="96" customWidth="1"/>
    <col min="289" max="512" width="8.09765625" style="96"/>
    <col min="513" max="514" width="3.796875" style="96" customWidth="1"/>
    <col min="515" max="515" width="22.5" style="96" customWidth="1"/>
    <col min="516" max="516" width="4.3984375" style="96" customWidth="1"/>
    <col min="517" max="517" width="37.5" style="96" customWidth="1"/>
    <col min="518" max="518" width="4.3984375" style="96" customWidth="1"/>
    <col min="519" max="519" width="17.69921875" style="96" customWidth="1"/>
    <col min="520" max="520" width="30.5" style="96" customWidth="1"/>
    <col min="521" max="526" width="4.3984375" style="96" customWidth="1"/>
    <col min="527" max="527" width="5.296875" style="96" customWidth="1"/>
    <col min="528" max="530" width="4.3984375" style="96" customWidth="1"/>
    <col min="531" max="531" width="5.09765625" style="96" customWidth="1"/>
    <col min="532" max="535" width="4.3984375" style="96" customWidth="1"/>
    <col min="536" max="536" width="5.3984375" style="96" customWidth="1"/>
    <col min="537" max="544" width="4.3984375" style="96" customWidth="1"/>
    <col min="545" max="768" width="8.09765625" style="96"/>
    <col min="769" max="770" width="3.796875" style="96" customWidth="1"/>
    <col min="771" max="771" width="22.5" style="96" customWidth="1"/>
    <col min="772" max="772" width="4.3984375" style="96" customWidth="1"/>
    <col min="773" max="773" width="37.5" style="96" customWidth="1"/>
    <col min="774" max="774" width="4.3984375" style="96" customWidth="1"/>
    <col min="775" max="775" width="17.69921875" style="96" customWidth="1"/>
    <col min="776" max="776" width="30.5" style="96" customWidth="1"/>
    <col min="777" max="782" width="4.3984375" style="96" customWidth="1"/>
    <col min="783" max="783" width="5.296875" style="96" customWidth="1"/>
    <col min="784" max="786" width="4.3984375" style="96" customWidth="1"/>
    <col min="787" max="787" width="5.09765625" style="96" customWidth="1"/>
    <col min="788" max="791" width="4.3984375" style="96" customWidth="1"/>
    <col min="792" max="792" width="5.3984375" style="96" customWidth="1"/>
    <col min="793" max="800" width="4.3984375" style="96" customWidth="1"/>
    <col min="801" max="1024" width="8.09765625" style="96"/>
    <col min="1025" max="1026" width="3.796875" style="96" customWidth="1"/>
    <col min="1027" max="1027" width="22.5" style="96" customWidth="1"/>
    <col min="1028" max="1028" width="4.3984375" style="96" customWidth="1"/>
    <col min="1029" max="1029" width="37.5" style="96" customWidth="1"/>
    <col min="1030" max="1030" width="4.3984375" style="96" customWidth="1"/>
    <col min="1031" max="1031" width="17.69921875" style="96" customWidth="1"/>
    <col min="1032" max="1032" width="30.5" style="96" customWidth="1"/>
    <col min="1033" max="1038" width="4.3984375" style="96" customWidth="1"/>
    <col min="1039" max="1039" width="5.296875" style="96" customWidth="1"/>
    <col min="1040" max="1042" width="4.3984375" style="96" customWidth="1"/>
    <col min="1043" max="1043" width="5.09765625" style="96" customWidth="1"/>
    <col min="1044" max="1047" width="4.3984375" style="96" customWidth="1"/>
    <col min="1048" max="1048" width="5.3984375" style="96" customWidth="1"/>
    <col min="1049" max="1056" width="4.3984375" style="96" customWidth="1"/>
    <col min="1057" max="1280" width="8.09765625" style="96"/>
    <col min="1281" max="1282" width="3.796875" style="96" customWidth="1"/>
    <col min="1283" max="1283" width="22.5" style="96" customWidth="1"/>
    <col min="1284" max="1284" width="4.3984375" style="96" customWidth="1"/>
    <col min="1285" max="1285" width="37.5" style="96" customWidth="1"/>
    <col min="1286" max="1286" width="4.3984375" style="96" customWidth="1"/>
    <col min="1287" max="1287" width="17.69921875" style="96" customWidth="1"/>
    <col min="1288" max="1288" width="30.5" style="96" customWidth="1"/>
    <col min="1289" max="1294" width="4.3984375" style="96" customWidth="1"/>
    <col min="1295" max="1295" width="5.296875" style="96" customWidth="1"/>
    <col min="1296" max="1298" width="4.3984375" style="96" customWidth="1"/>
    <col min="1299" max="1299" width="5.09765625" style="96" customWidth="1"/>
    <col min="1300" max="1303" width="4.3984375" style="96" customWidth="1"/>
    <col min="1304" max="1304" width="5.3984375" style="96" customWidth="1"/>
    <col min="1305" max="1312" width="4.3984375" style="96" customWidth="1"/>
    <col min="1313" max="1536" width="8.09765625" style="96"/>
    <col min="1537" max="1538" width="3.796875" style="96" customWidth="1"/>
    <col min="1539" max="1539" width="22.5" style="96" customWidth="1"/>
    <col min="1540" max="1540" width="4.3984375" style="96" customWidth="1"/>
    <col min="1541" max="1541" width="37.5" style="96" customWidth="1"/>
    <col min="1542" max="1542" width="4.3984375" style="96" customWidth="1"/>
    <col min="1543" max="1543" width="17.69921875" style="96" customWidth="1"/>
    <col min="1544" max="1544" width="30.5" style="96" customWidth="1"/>
    <col min="1545" max="1550" width="4.3984375" style="96" customWidth="1"/>
    <col min="1551" max="1551" width="5.296875" style="96" customWidth="1"/>
    <col min="1552" max="1554" width="4.3984375" style="96" customWidth="1"/>
    <col min="1555" max="1555" width="5.09765625" style="96" customWidth="1"/>
    <col min="1556" max="1559" width="4.3984375" style="96" customWidth="1"/>
    <col min="1560" max="1560" width="5.3984375" style="96" customWidth="1"/>
    <col min="1561" max="1568" width="4.3984375" style="96" customWidth="1"/>
    <col min="1569" max="1792" width="8.09765625" style="96"/>
    <col min="1793" max="1794" width="3.796875" style="96" customWidth="1"/>
    <col min="1795" max="1795" width="22.5" style="96" customWidth="1"/>
    <col min="1796" max="1796" width="4.3984375" style="96" customWidth="1"/>
    <col min="1797" max="1797" width="37.5" style="96" customWidth="1"/>
    <col min="1798" max="1798" width="4.3984375" style="96" customWidth="1"/>
    <col min="1799" max="1799" width="17.69921875" style="96" customWidth="1"/>
    <col min="1800" max="1800" width="30.5" style="96" customWidth="1"/>
    <col min="1801" max="1806" width="4.3984375" style="96" customWidth="1"/>
    <col min="1807" max="1807" width="5.296875" style="96" customWidth="1"/>
    <col min="1808" max="1810" width="4.3984375" style="96" customWidth="1"/>
    <col min="1811" max="1811" width="5.09765625" style="96" customWidth="1"/>
    <col min="1812" max="1815" width="4.3984375" style="96" customWidth="1"/>
    <col min="1816" max="1816" width="5.3984375" style="96" customWidth="1"/>
    <col min="1817" max="1824" width="4.3984375" style="96" customWidth="1"/>
    <col min="1825" max="2048" width="8.09765625" style="96"/>
    <col min="2049" max="2050" width="3.796875" style="96" customWidth="1"/>
    <col min="2051" max="2051" width="22.5" style="96" customWidth="1"/>
    <col min="2052" max="2052" width="4.3984375" style="96" customWidth="1"/>
    <col min="2053" max="2053" width="37.5" style="96" customWidth="1"/>
    <col min="2054" max="2054" width="4.3984375" style="96" customWidth="1"/>
    <col min="2055" max="2055" width="17.69921875" style="96" customWidth="1"/>
    <col min="2056" max="2056" width="30.5" style="96" customWidth="1"/>
    <col min="2057" max="2062" width="4.3984375" style="96" customWidth="1"/>
    <col min="2063" max="2063" width="5.296875" style="96" customWidth="1"/>
    <col min="2064" max="2066" width="4.3984375" style="96" customWidth="1"/>
    <col min="2067" max="2067" width="5.09765625" style="96" customWidth="1"/>
    <col min="2068" max="2071" width="4.3984375" style="96" customWidth="1"/>
    <col min="2072" max="2072" width="5.3984375" style="96" customWidth="1"/>
    <col min="2073" max="2080" width="4.3984375" style="96" customWidth="1"/>
    <col min="2081" max="2304" width="8.09765625" style="96"/>
    <col min="2305" max="2306" width="3.796875" style="96" customWidth="1"/>
    <col min="2307" max="2307" width="22.5" style="96" customWidth="1"/>
    <col min="2308" max="2308" width="4.3984375" style="96" customWidth="1"/>
    <col min="2309" max="2309" width="37.5" style="96" customWidth="1"/>
    <col min="2310" max="2310" width="4.3984375" style="96" customWidth="1"/>
    <col min="2311" max="2311" width="17.69921875" style="96" customWidth="1"/>
    <col min="2312" max="2312" width="30.5" style="96" customWidth="1"/>
    <col min="2313" max="2318" width="4.3984375" style="96" customWidth="1"/>
    <col min="2319" max="2319" width="5.296875" style="96" customWidth="1"/>
    <col min="2320" max="2322" width="4.3984375" style="96" customWidth="1"/>
    <col min="2323" max="2323" width="5.09765625" style="96" customWidth="1"/>
    <col min="2324" max="2327" width="4.3984375" style="96" customWidth="1"/>
    <col min="2328" max="2328" width="5.3984375" style="96" customWidth="1"/>
    <col min="2329" max="2336" width="4.3984375" style="96" customWidth="1"/>
    <col min="2337" max="2560" width="8.09765625" style="96"/>
    <col min="2561" max="2562" width="3.796875" style="96" customWidth="1"/>
    <col min="2563" max="2563" width="22.5" style="96" customWidth="1"/>
    <col min="2564" max="2564" width="4.3984375" style="96" customWidth="1"/>
    <col min="2565" max="2565" width="37.5" style="96" customWidth="1"/>
    <col min="2566" max="2566" width="4.3984375" style="96" customWidth="1"/>
    <col min="2567" max="2567" width="17.69921875" style="96" customWidth="1"/>
    <col min="2568" max="2568" width="30.5" style="96" customWidth="1"/>
    <col min="2569" max="2574" width="4.3984375" style="96" customWidth="1"/>
    <col min="2575" max="2575" width="5.296875" style="96" customWidth="1"/>
    <col min="2576" max="2578" width="4.3984375" style="96" customWidth="1"/>
    <col min="2579" max="2579" width="5.09765625" style="96" customWidth="1"/>
    <col min="2580" max="2583" width="4.3984375" style="96" customWidth="1"/>
    <col min="2584" max="2584" width="5.3984375" style="96" customWidth="1"/>
    <col min="2585" max="2592" width="4.3984375" style="96" customWidth="1"/>
    <col min="2593" max="2816" width="8.09765625" style="96"/>
    <col min="2817" max="2818" width="3.796875" style="96" customWidth="1"/>
    <col min="2819" max="2819" width="22.5" style="96" customWidth="1"/>
    <col min="2820" max="2820" width="4.3984375" style="96" customWidth="1"/>
    <col min="2821" max="2821" width="37.5" style="96" customWidth="1"/>
    <col min="2822" max="2822" width="4.3984375" style="96" customWidth="1"/>
    <col min="2823" max="2823" width="17.69921875" style="96" customWidth="1"/>
    <col min="2824" max="2824" width="30.5" style="96" customWidth="1"/>
    <col min="2825" max="2830" width="4.3984375" style="96" customWidth="1"/>
    <col min="2831" max="2831" width="5.296875" style="96" customWidth="1"/>
    <col min="2832" max="2834" width="4.3984375" style="96" customWidth="1"/>
    <col min="2835" max="2835" width="5.09765625" style="96" customWidth="1"/>
    <col min="2836" max="2839" width="4.3984375" style="96" customWidth="1"/>
    <col min="2840" max="2840" width="5.3984375" style="96" customWidth="1"/>
    <col min="2841" max="2848" width="4.3984375" style="96" customWidth="1"/>
    <col min="2849" max="3072" width="8.09765625" style="96"/>
    <col min="3073" max="3074" width="3.796875" style="96" customWidth="1"/>
    <col min="3075" max="3075" width="22.5" style="96" customWidth="1"/>
    <col min="3076" max="3076" width="4.3984375" style="96" customWidth="1"/>
    <col min="3077" max="3077" width="37.5" style="96" customWidth="1"/>
    <col min="3078" max="3078" width="4.3984375" style="96" customWidth="1"/>
    <col min="3079" max="3079" width="17.69921875" style="96" customWidth="1"/>
    <col min="3080" max="3080" width="30.5" style="96" customWidth="1"/>
    <col min="3081" max="3086" width="4.3984375" style="96" customWidth="1"/>
    <col min="3087" max="3087" width="5.296875" style="96" customWidth="1"/>
    <col min="3088" max="3090" width="4.3984375" style="96" customWidth="1"/>
    <col min="3091" max="3091" width="5.09765625" style="96" customWidth="1"/>
    <col min="3092" max="3095" width="4.3984375" style="96" customWidth="1"/>
    <col min="3096" max="3096" width="5.3984375" style="96" customWidth="1"/>
    <col min="3097" max="3104" width="4.3984375" style="96" customWidth="1"/>
    <col min="3105" max="3328" width="8.09765625" style="96"/>
    <col min="3329" max="3330" width="3.796875" style="96" customWidth="1"/>
    <col min="3331" max="3331" width="22.5" style="96" customWidth="1"/>
    <col min="3332" max="3332" width="4.3984375" style="96" customWidth="1"/>
    <col min="3333" max="3333" width="37.5" style="96" customWidth="1"/>
    <col min="3334" max="3334" width="4.3984375" style="96" customWidth="1"/>
    <col min="3335" max="3335" width="17.69921875" style="96" customWidth="1"/>
    <col min="3336" max="3336" width="30.5" style="96" customWidth="1"/>
    <col min="3337" max="3342" width="4.3984375" style="96" customWidth="1"/>
    <col min="3343" max="3343" width="5.296875" style="96" customWidth="1"/>
    <col min="3344" max="3346" width="4.3984375" style="96" customWidth="1"/>
    <col min="3347" max="3347" width="5.09765625" style="96" customWidth="1"/>
    <col min="3348" max="3351" width="4.3984375" style="96" customWidth="1"/>
    <col min="3352" max="3352" width="5.3984375" style="96" customWidth="1"/>
    <col min="3353" max="3360" width="4.3984375" style="96" customWidth="1"/>
    <col min="3361" max="3584" width="8.09765625" style="96"/>
    <col min="3585" max="3586" width="3.796875" style="96" customWidth="1"/>
    <col min="3587" max="3587" width="22.5" style="96" customWidth="1"/>
    <col min="3588" max="3588" width="4.3984375" style="96" customWidth="1"/>
    <col min="3589" max="3589" width="37.5" style="96" customWidth="1"/>
    <col min="3590" max="3590" width="4.3984375" style="96" customWidth="1"/>
    <col min="3591" max="3591" width="17.69921875" style="96" customWidth="1"/>
    <col min="3592" max="3592" width="30.5" style="96" customWidth="1"/>
    <col min="3593" max="3598" width="4.3984375" style="96" customWidth="1"/>
    <col min="3599" max="3599" width="5.296875" style="96" customWidth="1"/>
    <col min="3600" max="3602" width="4.3984375" style="96" customWidth="1"/>
    <col min="3603" max="3603" width="5.09765625" style="96" customWidth="1"/>
    <col min="3604" max="3607" width="4.3984375" style="96" customWidth="1"/>
    <col min="3608" max="3608" width="5.3984375" style="96" customWidth="1"/>
    <col min="3609" max="3616" width="4.3984375" style="96" customWidth="1"/>
    <col min="3617" max="3840" width="8.09765625" style="96"/>
    <col min="3841" max="3842" width="3.796875" style="96" customWidth="1"/>
    <col min="3843" max="3843" width="22.5" style="96" customWidth="1"/>
    <col min="3844" max="3844" width="4.3984375" style="96" customWidth="1"/>
    <col min="3845" max="3845" width="37.5" style="96" customWidth="1"/>
    <col min="3846" max="3846" width="4.3984375" style="96" customWidth="1"/>
    <col min="3847" max="3847" width="17.69921875" style="96" customWidth="1"/>
    <col min="3848" max="3848" width="30.5" style="96" customWidth="1"/>
    <col min="3849" max="3854" width="4.3984375" style="96" customWidth="1"/>
    <col min="3855" max="3855" width="5.296875" style="96" customWidth="1"/>
    <col min="3856" max="3858" width="4.3984375" style="96" customWidth="1"/>
    <col min="3859" max="3859" width="5.09765625" style="96" customWidth="1"/>
    <col min="3860" max="3863" width="4.3984375" style="96" customWidth="1"/>
    <col min="3864" max="3864" width="5.3984375" style="96" customWidth="1"/>
    <col min="3865" max="3872" width="4.3984375" style="96" customWidth="1"/>
    <col min="3873" max="4096" width="8.09765625" style="96"/>
    <col min="4097" max="4098" width="3.796875" style="96" customWidth="1"/>
    <col min="4099" max="4099" width="22.5" style="96" customWidth="1"/>
    <col min="4100" max="4100" width="4.3984375" style="96" customWidth="1"/>
    <col min="4101" max="4101" width="37.5" style="96" customWidth="1"/>
    <col min="4102" max="4102" width="4.3984375" style="96" customWidth="1"/>
    <col min="4103" max="4103" width="17.69921875" style="96" customWidth="1"/>
    <col min="4104" max="4104" width="30.5" style="96" customWidth="1"/>
    <col min="4105" max="4110" width="4.3984375" style="96" customWidth="1"/>
    <col min="4111" max="4111" width="5.296875" style="96" customWidth="1"/>
    <col min="4112" max="4114" width="4.3984375" style="96" customWidth="1"/>
    <col min="4115" max="4115" width="5.09765625" style="96" customWidth="1"/>
    <col min="4116" max="4119" width="4.3984375" style="96" customWidth="1"/>
    <col min="4120" max="4120" width="5.3984375" style="96" customWidth="1"/>
    <col min="4121" max="4128" width="4.3984375" style="96" customWidth="1"/>
    <col min="4129" max="4352" width="8.09765625" style="96"/>
    <col min="4353" max="4354" width="3.796875" style="96" customWidth="1"/>
    <col min="4355" max="4355" width="22.5" style="96" customWidth="1"/>
    <col min="4356" max="4356" width="4.3984375" style="96" customWidth="1"/>
    <col min="4357" max="4357" width="37.5" style="96" customWidth="1"/>
    <col min="4358" max="4358" width="4.3984375" style="96" customWidth="1"/>
    <col min="4359" max="4359" width="17.69921875" style="96" customWidth="1"/>
    <col min="4360" max="4360" width="30.5" style="96" customWidth="1"/>
    <col min="4361" max="4366" width="4.3984375" style="96" customWidth="1"/>
    <col min="4367" max="4367" width="5.296875" style="96" customWidth="1"/>
    <col min="4368" max="4370" width="4.3984375" style="96" customWidth="1"/>
    <col min="4371" max="4371" width="5.09765625" style="96" customWidth="1"/>
    <col min="4372" max="4375" width="4.3984375" style="96" customWidth="1"/>
    <col min="4376" max="4376" width="5.3984375" style="96" customWidth="1"/>
    <col min="4377" max="4384" width="4.3984375" style="96" customWidth="1"/>
    <col min="4385" max="4608" width="8.09765625" style="96"/>
    <col min="4609" max="4610" width="3.796875" style="96" customWidth="1"/>
    <col min="4611" max="4611" width="22.5" style="96" customWidth="1"/>
    <col min="4612" max="4612" width="4.3984375" style="96" customWidth="1"/>
    <col min="4613" max="4613" width="37.5" style="96" customWidth="1"/>
    <col min="4614" max="4614" width="4.3984375" style="96" customWidth="1"/>
    <col min="4615" max="4615" width="17.69921875" style="96" customWidth="1"/>
    <col min="4616" max="4616" width="30.5" style="96" customWidth="1"/>
    <col min="4617" max="4622" width="4.3984375" style="96" customWidth="1"/>
    <col min="4623" max="4623" width="5.296875" style="96" customWidth="1"/>
    <col min="4624" max="4626" width="4.3984375" style="96" customWidth="1"/>
    <col min="4627" max="4627" width="5.09765625" style="96" customWidth="1"/>
    <col min="4628" max="4631" width="4.3984375" style="96" customWidth="1"/>
    <col min="4632" max="4632" width="5.3984375" style="96" customWidth="1"/>
    <col min="4633" max="4640" width="4.3984375" style="96" customWidth="1"/>
    <col min="4641" max="4864" width="8.09765625" style="96"/>
    <col min="4865" max="4866" width="3.796875" style="96" customWidth="1"/>
    <col min="4867" max="4867" width="22.5" style="96" customWidth="1"/>
    <col min="4868" max="4868" width="4.3984375" style="96" customWidth="1"/>
    <col min="4869" max="4869" width="37.5" style="96" customWidth="1"/>
    <col min="4870" max="4870" width="4.3984375" style="96" customWidth="1"/>
    <col min="4871" max="4871" width="17.69921875" style="96" customWidth="1"/>
    <col min="4872" max="4872" width="30.5" style="96" customWidth="1"/>
    <col min="4873" max="4878" width="4.3984375" style="96" customWidth="1"/>
    <col min="4879" max="4879" width="5.296875" style="96" customWidth="1"/>
    <col min="4880" max="4882" width="4.3984375" style="96" customWidth="1"/>
    <col min="4883" max="4883" width="5.09765625" style="96" customWidth="1"/>
    <col min="4884" max="4887" width="4.3984375" style="96" customWidth="1"/>
    <col min="4888" max="4888" width="5.3984375" style="96" customWidth="1"/>
    <col min="4889" max="4896" width="4.3984375" style="96" customWidth="1"/>
    <col min="4897" max="5120" width="8.09765625" style="96"/>
    <col min="5121" max="5122" width="3.796875" style="96" customWidth="1"/>
    <col min="5123" max="5123" width="22.5" style="96" customWidth="1"/>
    <col min="5124" max="5124" width="4.3984375" style="96" customWidth="1"/>
    <col min="5125" max="5125" width="37.5" style="96" customWidth="1"/>
    <col min="5126" max="5126" width="4.3984375" style="96" customWidth="1"/>
    <col min="5127" max="5127" width="17.69921875" style="96" customWidth="1"/>
    <col min="5128" max="5128" width="30.5" style="96" customWidth="1"/>
    <col min="5129" max="5134" width="4.3984375" style="96" customWidth="1"/>
    <col min="5135" max="5135" width="5.296875" style="96" customWidth="1"/>
    <col min="5136" max="5138" width="4.3984375" style="96" customWidth="1"/>
    <col min="5139" max="5139" width="5.09765625" style="96" customWidth="1"/>
    <col min="5140" max="5143" width="4.3984375" style="96" customWidth="1"/>
    <col min="5144" max="5144" width="5.3984375" style="96" customWidth="1"/>
    <col min="5145" max="5152" width="4.3984375" style="96" customWidth="1"/>
    <col min="5153" max="5376" width="8.09765625" style="96"/>
    <col min="5377" max="5378" width="3.796875" style="96" customWidth="1"/>
    <col min="5379" max="5379" width="22.5" style="96" customWidth="1"/>
    <col min="5380" max="5380" width="4.3984375" style="96" customWidth="1"/>
    <col min="5381" max="5381" width="37.5" style="96" customWidth="1"/>
    <col min="5382" max="5382" width="4.3984375" style="96" customWidth="1"/>
    <col min="5383" max="5383" width="17.69921875" style="96" customWidth="1"/>
    <col min="5384" max="5384" width="30.5" style="96" customWidth="1"/>
    <col min="5385" max="5390" width="4.3984375" style="96" customWidth="1"/>
    <col min="5391" max="5391" width="5.296875" style="96" customWidth="1"/>
    <col min="5392" max="5394" width="4.3984375" style="96" customWidth="1"/>
    <col min="5395" max="5395" width="5.09765625" style="96" customWidth="1"/>
    <col min="5396" max="5399" width="4.3984375" style="96" customWidth="1"/>
    <col min="5400" max="5400" width="5.3984375" style="96" customWidth="1"/>
    <col min="5401" max="5408" width="4.3984375" style="96" customWidth="1"/>
    <col min="5409" max="5632" width="8.09765625" style="96"/>
    <col min="5633" max="5634" width="3.796875" style="96" customWidth="1"/>
    <col min="5635" max="5635" width="22.5" style="96" customWidth="1"/>
    <col min="5636" max="5636" width="4.3984375" style="96" customWidth="1"/>
    <col min="5637" max="5637" width="37.5" style="96" customWidth="1"/>
    <col min="5638" max="5638" width="4.3984375" style="96" customWidth="1"/>
    <col min="5639" max="5639" width="17.69921875" style="96" customWidth="1"/>
    <col min="5640" max="5640" width="30.5" style="96" customWidth="1"/>
    <col min="5641" max="5646" width="4.3984375" style="96" customWidth="1"/>
    <col min="5647" max="5647" width="5.296875" style="96" customWidth="1"/>
    <col min="5648" max="5650" width="4.3984375" style="96" customWidth="1"/>
    <col min="5651" max="5651" width="5.09765625" style="96" customWidth="1"/>
    <col min="5652" max="5655" width="4.3984375" style="96" customWidth="1"/>
    <col min="5656" max="5656" width="5.3984375" style="96" customWidth="1"/>
    <col min="5657" max="5664" width="4.3984375" style="96" customWidth="1"/>
    <col min="5665" max="5888" width="8.09765625" style="96"/>
    <col min="5889" max="5890" width="3.796875" style="96" customWidth="1"/>
    <col min="5891" max="5891" width="22.5" style="96" customWidth="1"/>
    <col min="5892" max="5892" width="4.3984375" style="96" customWidth="1"/>
    <col min="5893" max="5893" width="37.5" style="96" customWidth="1"/>
    <col min="5894" max="5894" width="4.3984375" style="96" customWidth="1"/>
    <col min="5895" max="5895" width="17.69921875" style="96" customWidth="1"/>
    <col min="5896" max="5896" width="30.5" style="96" customWidth="1"/>
    <col min="5897" max="5902" width="4.3984375" style="96" customWidth="1"/>
    <col min="5903" max="5903" width="5.296875" style="96" customWidth="1"/>
    <col min="5904" max="5906" width="4.3984375" style="96" customWidth="1"/>
    <col min="5907" max="5907" width="5.09765625" style="96" customWidth="1"/>
    <col min="5908" max="5911" width="4.3984375" style="96" customWidth="1"/>
    <col min="5912" max="5912" width="5.3984375" style="96" customWidth="1"/>
    <col min="5913" max="5920" width="4.3984375" style="96" customWidth="1"/>
    <col min="5921" max="6144" width="8.09765625" style="96"/>
    <col min="6145" max="6146" width="3.796875" style="96" customWidth="1"/>
    <col min="6147" max="6147" width="22.5" style="96" customWidth="1"/>
    <col min="6148" max="6148" width="4.3984375" style="96" customWidth="1"/>
    <col min="6149" max="6149" width="37.5" style="96" customWidth="1"/>
    <col min="6150" max="6150" width="4.3984375" style="96" customWidth="1"/>
    <col min="6151" max="6151" width="17.69921875" style="96" customWidth="1"/>
    <col min="6152" max="6152" width="30.5" style="96" customWidth="1"/>
    <col min="6153" max="6158" width="4.3984375" style="96" customWidth="1"/>
    <col min="6159" max="6159" width="5.296875" style="96" customWidth="1"/>
    <col min="6160" max="6162" width="4.3984375" style="96" customWidth="1"/>
    <col min="6163" max="6163" width="5.09765625" style="96" customWidth="1"/>
    <col min="6164" max="6167" width="4.3984375" style="96" customWidth="1"/>
    <col min="6168" max="6168" width="5.3984375" style="96" customWidth="1"/>
    <col min="6169" max="6176" width="4.3984375" style="96" customWidth="1"/>
    <col min="6177" max="6400" width="8.09765625" style="96"/>
    <col min="6401" max="6402" width="3.796875" style="96" customWidth="1"/>
    <col min="6403" max="6403" width="22.5" style="96" customWidth="1"/>
    <col min="6404" max="6404" width="4.3984375" style="96" customWidth="1"/>
    <col min="6405" max="6405" width="37.5" style="96" customWidth="1"/>
    <col min="6406" max="6406" width="4.3984375" style="96" customWidth="1"/>
    <col min="6407" max="6407" width="17.69921875" style="96" customWidth="1"/>
    <col min="6408" max="6408" width="30.5" style="96" customWidth="1"/>
    <col min="6409" max="6414" width="4.3984375" style="96" customWidth="1"/>
    <col min="6415" max="6415" width="5.296875" style="96" customWidth="1"/>
    <col min="6416" max="6418" width="4.3984375" style="96" customWidth="1"/>
    <col min="6419" max="6419" width="5.09765625" style="96" customWidth="1"/>
    <col min="6420" max="6423" width="4.3984375" style="96" customWidth="1"/>
    <col min="6424" max="6424" width="5.3984375" style="96" customWidth="1"/>
    <col min="6425" max="6432" width="4.3984375" style="96" customWidth="1"/>
    <col min="6433" max="6656" width="8.09765625" style="96"/>
    <col min="6657" max="6658" width="3.796875" style="96" customWidth="1"/>
    <col min="6659" max="6659" width="22.5" style="96" customWidth="1"/>
    <col min="6660" max="6660" width="4.3984375" style="96" customWidth="1"/>
    <col min="6661" max="6661" width="37.5" style="96" customWidth="1"/>
    <col min="6662" max="6662" width="4.3984375" style="96" customWidth="1"/>
    <col min="6663" max="6663" width="17.69921875" style="96" customWidth="1"/>
    <col min="6664" max="6664" width="30.5" style="96" customWidth="1"/>
    <col min="6665" max="6670" width="4.3984375" style="96" customWidth="1"/>
    <col min="6671" max="6671" width="5.296875" style="96" customWidth="1"/>
    <col min="6672" max="6674" width="4.3984375" style="96" customWidth="1"/>
    <col min="6675" max="6675" width="5.09765625" style="96" customWidth="1"/>
    <col min="6676" max="6679" width="4.3984375" style="96" customWidth="1"/>
    <col min="6680" max="6680" width="5.3984375" style="96" customWidth="1"/>
    <col min="6681" max="6688" width="4.3984375" style="96" customWidth="1"/>
    <col min="6689" max="6912" width="8.09765625" style="96"/>
    <col min="6913" max="6914" width="3.796875" style="96" customWidth="1"/>
    <col min="6915" max="6915" width="22.5" style="96" customWidth="1"/>
    <col min="6916" max="6916" width="4.3984375" style="96" customWidth="1"/>
    <col min="6917" max="6917" width="37.5" style="96" customWidth="1"/>
    <col min="6918" max="6918" width="4.3984375" style="96" customWidth="1"/>
    <col min="6919" max="6919" width="17.69921875" style="96" customWidth="1"/>
    <col min="6920" max="6920" width="30.5" style="96" customWidth="1"/>
    <col min="6921" max="6926" width="4.3984375" style="96" customWidth="1"/>
    <col min="6927" max="6927" width="5.296875" style="96" customWidth="1"/>
    <col min="6928" max="6930" width="4.3984375" style="96" customWidth="1"/>
    <col min="6931" max="6931" width="5.09765625" style="96" customWidth="1"/>
    <col min="6932" max="6935" width="4.3984375" style="96" customWidth="1"/>
    <col min="6936" max="6936" width="5.3984375" style="96" customWidth="1"/>
    <col min="6937" max="6944" width="4.3984375" style="96" customWidth="1"/>
    <col min="6945" max="7168" width="8.09765625" style="96"/>
    <col min="7169" max="7170" width="3.796875" style="96" customWidth="1"/>
    <col min="7171" max="7171" width="22.5" style="96" customWidth="1"/>
    <col min="7172" max="7172" width="4.3984375" style="96" customWidth="1"/>
    <col min="7173" max="7173" width="37.5" style="96" customWidth="1"/>
    <col min="7174" max="7174" width="4.3984375" style="96" customWidth="1"/>
    <col min="7175" max="7175" width="17.69921875" style="96" customWidth="1"/>
    <col min="7176" max="7176" width="30.5" style="96" customWidth="1"/>
    <col min="7177" max="7182" width="4.3984375" style="96" customWidth="1"/>
    <col min="7183" max="7183" width="5.296875" style="96" customWidth="1"/>
    <col min="7184" max="7186" width="4.3984375" style="96" customWidth="1"/>
    <col min="7187" max="7187" width="5.09765625" style="96" customWidth="1"/>
    <col min="7188" max="7191" width="4.3984375" style="96" customWidth="1"/>
    <col min="7192" max="7192" width="5.3984375" style="96" customWidth="1"/>
    <col min="7193" max="7200" width="4.3984375" style="96" customWidth="1"/>
    <col min="7201" max="7424" width="8.09765625" style="96"/>
    <col min="7425" max="7426" width="3.796875" style="96" customWidth="1"/>
    <col min="7427" max="7427" width="22.5" style="96" customWidth="1"/>
    <col min="7428" max="7428" width="4.3984375" style="96" customWidth="1"/>
    <col min="7429" max="7429" width="37.5" style="96" customWidth="1"/>
    <col min="7430" max="7430" width="4.3984375" style="96" customWidth="1"/>
    <col min="7431" max="7431" width="17.69921875" style="96" customWidth="1"/>
    <col min="7432" max="7432" width="30.5" style="96" customWidth="1"/>
    <col min="7433" max="7438" width="4.3984375" style="96" customWidth="1"/>
    <col min="7439" max="7439" width="5.296875" style="96" customWidth="1"/>
    <col min="7440" max="7442" width="4.3984375" style="96" customWidth="1"/>
    <col min="7443" max="7443" width="5.09765625" style="96" customWidth="1"/>
    <col min="7444" max="7447" width="4.3984375" style="96" customWidth="1"/>
    <col min="7448" max="7448" width="5.3984375" style="96" customWidth="1"/>
    <col min="7449" max="7456" width="4.3984375" style="96" customWidth="1"/>
    <col min="7457" max="7680" width="8.09765625" style="96"/>
    <col min="7681" max="7682" width="3.796875" style="96" customWidth="1"/>
    <col min="7683" max="7683" width="22.5" style="96" customWidth="1"/>
    <col min="7684" max="7684" width="4.3984375" style="96" customWidth="1"/>
    <col min="7685" max="7685" width="37.5" style="96" customWidth="1"/>
    <col min="7686" max="7686" width="4.3984375" style="96" customWidth="1"/>
    <col min="7687" max="7687" width="17.69921875" style="96" customWidth="1"/>
    <col min="7688" max="7688" width="30.5" style="96" customWidth="1"/>
    <col min="7689" max="7694" width="4.3984375" style="96" customWidth="1"/>
    <col min="7695" max="7695" width="5.296875" style="96" customWidth="1"/>
    <col min="7696" max="7698" width="4.3984375" style="96" customWidth="1"/>
    <col min="7699" max="7699" width="5.09765625" style="96" customWidth="1"/>
    <col min="7700" max="7703" width="4.3984375" style="96" customWidth="1"/>
    <col min="7704" max="7704" width="5.3984375" style="96" customWidth="1"/>
    <col min="7705" max="7712" width="4.3984375" style="96" customWidth="1"/>
    <col min="7713" max="7936" width="8.09765625" style="96"/>
    <col min="7937" max="7938" width="3.796875" style="96" customWidth="1"/>
    <col min="7939" max="7939" width="22.5" style="96" customWidth="1"/>
    <col min="7940" max="7940" width="4.3984375" style="96" customWidth="1"/>
    <col min="7941" max="7941" width="37.5" style="96" customWidth="1"/>
    <col min="7942" max="7942" width="4.3984375" style="96" customWidth="1"/>
    <col min="7943" max="7943" width="17.69921875" style="96" customWidth="1"/>
    <col min="7944" max="7944" width="30.5" style="96" customWidth="1"/>
    <col min="7945" max="7950" width="4.3984375" style="96" customWidth="1"/>
    <col min="7951" max="7951" width="5.296875" style="96" customWidth="1"/>
    <col min="7952" max="7954" width="4.3984375" style="96" customWidth="1"/>
    <col min="7955" max="7955" width="5.09765625" style="96" customWidth="1"/>
    <col min="7956" max="7959" width="4.3984375" style="96" customWidth="1"/>
    <col min="7960" max="7960" width="5.3984375" style="96" customWidth="1"/>
    <col min="7961" max="7968" width="4.3984375" style="96" customWidth="1"/>
    <col min="7969" max="8192" width="8.09765625" style="96"/>
    <col min="8193" max="8194" width="3.796875" style="96" customWidth="1"/>
    <col min="8195" max="8195" width="22.5" style="96" customWidth="1"/>
    <col min="8196" max="8196" width="4.3984375" style="96" customWidth="1"/>
    <col min="8197" max="8197" width="37.5" style="96" customWidth="1"/>
    <col min="8198" max="8198" width="4.3984375" style="96" customWidth="1"/>
    <col min="8199" max="8199" width="17.69921875" style="96" customWidth="1"/>
    <col min="8200" max="8200" width="30.5" style="96" customWidth="1"/>
    <col min="8201" max="8206" width="4.3984375" style="96" customWidth="1"/>
    <col min="8207" max="8207" width="5.296875" style="96" customWidth="1"/>
    <col min="8208" max="8210" width="4.3984375" style="96" customWidth="1"/>
    <col min="8211" max="8211" width="5.09765625" style="96" customWidth="1"/>
    <col min="8212" max="8215" width="4.3984375" style="96" customWidth="1"/>
    <col min="8216" max="8216" width="5.3984375" style="96" customWidth="1"/>
    <col min="8217" max="8224" width="4.3984375" style="96" customWidth="1"/>
    <col min="8225" max="8448" width="8.09765625" style="96"/>
    <col min="8449" max="8450" width="3.796875" style="96" customWidth="1"/>
    <col min="8451" max="8451" width="22.5" style="96" customWidth="1"/>
    <col min="8452" max="8452" width="4.3984375" style="96" customWidth="1"/>
    <col min="8453" max="8453" width="37.5" style="96" customWidth="1"/>
    <col min="8454" max="8454" width="4.3984375" style="96" customWidth="1"/>
    <col min="8455" max="8455" width="17.69921875" style="96" customWidth="1"/>
    <col min="8456" max="8456" width="30.5" style="96" customWidth="1"/>
    <col min="8457" max="8462" width="4.3984375" style="96" customWidth="1"/>
    <col min="8463" max="8463" width="5.296875" style="96" customWidth="1"/>
    <col min="8464" max="8466" width="4.3984375" style="96" customWidth="1"/>
    <col min="8467" max="8467" width="5.09765625" style="96" customWidth="1"/>
    <col min="8468" max="8471" width="4.3984375" style="96" customWidth="1"/>
    <col min="8472" max="8472" width="5.3984375" style="96" customWidth="1"/>
    <col min="8473" max="8480" width="4.3984375" style="96" customWidth="1"/>
    <col min="8481" max="8704" width="8.09765625" style="96"/>
    <col min="8705" max="8706" width="3.796875" style="96" customWidth="1"/>
    <col min="8707" max="8707" width="22.5" style="96" customWidth="1"/>
    <col min="8708" max="8708" width="4.3984375" style="96" customWidth="1"/>
    <col min="8709" max="8709" width="37.5" style="96" customWidth="1"/>
    <col min="8710" max="8710" width="4.3984375" style="96" customWidth="1"/>
    <col min="8711" max="8711" width="17.69921875" style="96" customWidth="1"/>
    <col min="8712" max="8712" width="30.5" style="96" customWidth="1"/>
    <col min="8713" max="8718" width="4.3984375" style="96" customWidth="1"/>
    <col min="8719" max="8719" width="5.296875" style="96" customWidth="1"/>
    <col min="8720" max="8722" width="4.3984375" style="96" customWidth="1"/>
    <col min="8723" max="8723" width="5.09765625" style="96" customWidth="1"/>
    <col min="8724" max="8727" width="4.3984375" style="96" customWidth="1"/>
    <col min="8728" max="8728" width="5.3984375" style="96" customWidth="1"/>
    <col min="8729" max="8736" width="4.3984375" style="96" customWidth="1"/>
    <col min="8737" max="8960" width="8.09765625" style="96"/>
    <col min="8961" max="8962" width="3.796875" style="96" customWidth="1"/>
    <col min="8963" max="8963" width="22.5" style="96" customWidth="1"/>
    <col min="8964" max="8964" width="4.3984375" style="96" customWidth="1"/>
    <col min="8965" max="8965" width="37.5" style="96" customWidth="1"/>
    <col min="8966" max="8966" width="4.3984375" style="96" customWidth="1"/>
    <col min="8967" max="8967" width="17.69921875" style="96" customWidth="1"/>
    <col min="8968" max="8968" width="30.5" style="96" customWidth="1"/>
    <col min="8969" max="8974" width="4.3984375" style="96" customWidth="1"/>
    <col min="8975" max="8975" width="5.296875" style="96" customWidth="1"/>
    <col min="8976" max="8978" width="4.3984375" style="96" customWidth="1"/>
    <col min="8979" max="8979" width="5.09765625" style="96" customWidth="1"/>
    <col min="8980" max="8983" width="4.3984375" style="96" customWidth="1"/>
    <col min="8984" max="8984" width="5.3984375" style="96" customWidth="1"/>
    <col min="8985" max="8992" width="4.3984375" style="96" customWidth="1"/>
    <col min="8993" max="9216" width="8.09765625" style="96"/>
    <col min="9217" max="9218" width="3.796875" style="96" customWidth="1"/>
    <col min="9219" max="9219" width="22.5" style="96" customWidth="1"/>
    <col min="9220" max="9220" width="4.3984375" style="96" customWidth="1"/>
    <col min="9221" max="9221" width="37.5" style="96" customWidth="1"/>
    <col min="9222" max="9222" width="4.3984375" style="96" customWidth="1"/>
    <col min="9223" max="9223" width="17.69921875" style="96" customWidth="1"/>
    <col min="9224" max="9224" width="30.5" style="96" customWidth="1"/>
    <col min="9225" max="9230" width="4.3984375" style="96" customWidth="1"/>
    <col min="9231" max="9231" width="5.296875" style="96" customWidth="1"/>
    <col min="9232" max="9234" width="4.3984375" style="96" customWidth="1"/>
    <col min="9235" max="9235" width="5.09765625" style="96" customWidth="1"/>
    <col min="9236" max="9239" width="4.3984375" style="96" customWidth="1"/>
    <col min="9240" max="9240" width="5.3984375" style="96" customWidth="1"/>
    <col min="9241" max="9248" width="4.3984375" style="96" customWidth="1"/>
    <col min="9249" max="9472" width="8.09765625" style="96"/>
    <col min="9473" max="9474" width="3.796875" style="96" customWidth="1"/>
    <col min="9475" max="9475" width="22.5" style="96" customWidth="1"/>
    <col min="9476" max="9476" width="4.3984375" style="96" customWidth="1"/>
    <col min="9477" max="9477" width="37.5" style="96" customWidth="1"/>
    <col min="9478" max="9478" width="4.3984375" style="96" customWidth="1"/>
    <col min="9479" max="9479" width="17.69921875" style="96" customWidth="1"/>
    <col min="9480" max="9480" width="30.5" style="96" customWidth="1"/>
    <col min="9481" max="9486" width="4.3984375" style="96" customWidth="1"/>
    <col min="9487" max="9487" width="5.296875" style="96" customWidth="1"/>
    <col min="9488" max="9490" width="4.3984375" style="96" customWidth="1"/>
    <col min="9491" max="9491" width="5.09765625" style="96" customWidth="1"/>
    <col min="9492" max="9495" width="4.3984375" style="96" customWidth="1"/>
    <col min="9496" max="9496" width="5.3984375" style="96" customWidth="1"/>
    <col min="9497" max="9504" width="4.3984375" style="96" customWidth="1"/>
    <col min="9505" max="9728" width="8.09765625" style="96"/>
    <col min="9729" max="9730" width="3.796875" style="96" customWidth="1"/>
    <col min="9731" max="9731" width="22.5" style="96" customWidth="1"/>
    <col min="9732" max="9732" width="4.3984375" style="96" customWidth="1"/>
    <col min="9733" max="9733" width="37.5" style="96" customWidth="1"/>
    <col min="9734" max="9734" width="4.3984375" style="96" customWidth="1"/>
    <col min="9735" max="9735" width="17.69921875" style="96" customWidth="1"/>
    <col min="9736" max="9736" width="30.5" style="96" customWidth="1"/>
    <col min="9737" max="9742" width="4.3984375" style="96" customWidth="1"/>
    <col min="9743" max="9743" width="5.296875" style="96" customWidth="1"/>
    <col min="9744" max="9746" width="4.3984375" style="96" customWidth="1"/>
    <col min="9747" max="9747" width="5.09765625" style="96" customWidth="1"/>
    <col min="9748" max="9751" width="4.3984375" style="96" customWidth="1"/>
    <col min="9752" max="9752" width="5.3984375" style="96" customWidth="1"/>
    <col min="9753" max="9760" width="4.3984375" style="96" customWidth="1"/>
    <col min="9761" max="9984" width="8.09765625" style="96"/>
    <col min="9985" max="9986" width="3.796875" style="96" customWidth="1"/>
    <col min="9987" max="9987" width="22.5" style="96" customWidth="1"/>
    <col min="9988" max="9988" width="4.3984375" style="96" customWidth="1"/>
    <col min="9989" max="9989" width="37.5" style="96" customWidth="1"/>
    <col min="9990" max="9990" width="4.3984375" style="96" customWidth="1"/>
    <col min="9991" max="9991" width="17.69921875" style="96" customWidth="1"/>
    <col min="9992" max="9992" width="30.5" style="96" customWidth="1"/>
    <col min="9993" max="9998" width="4.3984375" style="96" customWidth="1"/>
    <col min="9999" max="9999" width="5.296875" style="96" customWidth="1"/>
    <col min="10000" max="10002" width="4.3984375" style="96" customWidth="1"/>
    <col min="10003" max="10003" width="5.09765625" style="96" customWidth="1"/>
    <col min="10004" max="10007" width="4.3984375" style="96" customWidth="1"/>
    <col min="10008" max="10008" width="5.3984375" style="96" customWidth="1"/>
    <col min="10009" max="10016" width="4.3984375" style="96" customWidth="1"/>
    <col min="10017" max="10240" width="8.09765625" style="96"/>
    <col min="10241" max="10242" width="3.796875" style="96" customWidth="1"/>
    <col min="10243" max="10243" width="22.5" style="96" customWidth="1"/>
    <col min="10244" max="10244" width="4.3984375" style="96" customWidth="1"/>
    <col min="10245" max="10245" width="37.5" style="96" customWidth="1"/>
    <col min="10246" max="10246" width="4.3984375" style="96" customWidth="1"/>
    <col min="10247" max="10247" width="17.69921875" style="96" customWidth="1"/>
    <col min="10248" max="10248" width="30.5" style="96" customWidth="1"/>
    <col min="10249" max="10254" width="4.3984375" style="96" customWidth="1"/>
    <col min="10255" max="10255" width="5.296875" style="96" customWidth="1"/>
    <col min="10256" max="10258" width="4.3984375" style="96" customWidth="1"/>
    <col min="10259" max="10259" width="5.09765625" style="96" customWidth="1"/>
    <col min="10260" max="10263" width="4.3984375" style="96" customWidth="1"/>
    <col min="10264" max="10264" width="5.3984375" style="96" customWidth="1"/>
    <col min="10265" max="10272" width="4.3984375" style="96" customWidth="1"/>
    <col min="10273" max="10496" width="8.09765625" style="96"/>
    <col min="10497" max="10498" width="3.796875" style="96" customWidth="1"/>
    <col min="10499" max="10499" width="22.5" style="96" customWidth="1"/>
    <col min="10500" max="10500" width="4.3984375" style="96" customWidth="1"/>
    <col min="10501" max="10501" width="37.5" style="96" customWidth="1"/>
    <col min="10502" max="10502" width="4.3984375" style="96" customWidth="1"/>
    <col min="10503" max="10503" width="17.69921875" style="96" customWidth="1"/>
    <col min="10504" max="10504" width="30.5" style="96" customWidth="1"/>
    <col min="10505" max="10510" width="4.3984375" style="96" customWidth="1"/>
    <col min="10511" max="10511" width="5.296875" style="96" customWidth="1"/>
    <col min="10512" max="10514" width="4.3984375" style="96" customWidth="1"/>
    <col min="10515" max="10515" width="5.09765625" style="96" customWidth="1"/>
    <col min="10516" max="10519" width="4.3984375" style="96" customWidth="1"/>
    <col min="10520" max="10520" width="5.3984375" style="96" customWidth="1"/>
    <col min="10521" max="10528" width="4.3984375" style="96" customWidth="1"/>
    <col min="10529" max="10752" width="8.09765625" style="96"/>
    <col min="10753" max="10754" width="3.796875" style="96" customWidth="1"/>
    <col min="10755" max="10755" width="22.5" style="96" customWidth="1"/>
    <col min="10756" max="10756" width="4.3984375" style="96" customWidth="1"/>
    <col min="10757" max="10757" width="37.5" style="96" customWidth="1"/>
    <col min="10758" max="10758" width="4.3984375" style="96" customWidth="1"/>
    <col min="10759" max="10759" width="17.69921875" style="96" customWidth="1"/>
    <col min="10760" max="10760" width="30.5" style="96" customWidth="1"/>
    <col min="10761" max="10766" width="4.3984375" style="96" customWidth="1"/>
    <col min="10767" max="10767" width="5.296875" style="96" customWidth="1"/>
    <col min="10768" max="10770" width="4.3984375" style="96" customWidth="1"/>
    <col min="10771" max="10771" width="5.09765625" style="96" customWidth="1"/>
    <col min="10772" max="10775" width="4.3984375" style="96" customWidth="1"/>
    <col min="10776" max="10776" width="5.3984375" style="96" customWidth="1"/>
    <col min="10777" max="10784" width="4.3984375" style="96" customWidth="1"/>
    <col min="10785" max="11008" width="8.09765625" style="96"/>
    <col min="11009" max="11010" width="3.796875" style="96" customWidth="1"/>
    <col min="11011" max="11011" width="22.5" style="96" customWidth="1"/>
    <col min="11012" max="11012" width="4.3984375" style="96" customWidth="1"/>
    <col min="11013" max="11013" width="37.5" style="96" customWidth="1"/>
    <col min="11014" max="11014" width="4.3984375" style="96" customWidth="1"/>
    <col min="11015" max="11015" width="17.69921875" style="96" customWidth="1"/>
    <col min="11016" max="11016" width="30.5" style="96" customWidth="1"/>
    <col min="11017" max="11022" width="4.3984375" style="96" customWidth="1"/>
    <col min="11023" max="11023" width="5.296875" style="96" customWidth="1"/>
    <col min="11024" max="11026" width="4.3984375" style="96" customWidth="1"/>
    <col min="11027" max="11027" width="5.09765625" style="96" customWidth="1"/>
    <col min="11028" max="11031" width="4.3984375" style="96" customWidth="1"/>
    <col min="11032" max="11032" width="5.3984375" style="96" customWidth="1"/>
    <col min="11033" max="11040" width="4.3984375" style="96" customWidth="1"/>
    <col min="11041" max="11264" width="8.09765625" style="96"/>
    <col min="11265" max="11266" width="3.796875" style="96" customWidth="1"/>
    <col min="11267" max="11267" width="22.5" style="96" customWidth="1"/>
    <col min="11268" max="11268" width="4.3984375" style="96" customWidth="1"/>
    <col min="11269" max="11269" width="37.5" style="96" customWidth="1"/>
    <col min="11270" max="11270" width="4.3984375" style="96" customWidth="1"/>
    <col min="11271" max="11271" width="17.69921875" style="96" customWidth="1"/>
    <col min="11272" max="11272" width="30.5" style="96" customWidth="1"/>
    <col min="11273" max="11278" width="4.3984375" style="96" customWidth="1"/>
    <col min="11279" max="11279" width="5.296875" style="96" customWidth="1"/>
    <col min="11280" max="11282" width="4.3984375" style="96" customWidth="1"/>
    <col min="11283" max="11283" width="5.09765625" style="96" customWidth="1"/>
    <col min="11284" max="11287" width="4.3984375" style="96" customWidth="1"/>
    <col min="11288" max="11288" width="5.3984375" style="96" customWidth="1"/>
    <col min="11289" max="11296" width="4.3984375" style="96" customWidth="1"/>
    <col min="11297" max="11520" width="8.09765625" style="96"/>
    <col min="11521" max="11522" width="3.796875" style="96" customWidth="1"/>
    <col min="11523" max="11523" width="22.5" style="96" customWidth="1"/>
    <col min="11524" max="11524" width="4.3984375" style="96" customWidth="1"/>
    <col min="11525" max="11525" width="37.5" style="96" customWidth="1"/>
    <col min="11526" max="11526" width="4.3984375" style="96" customWidth="1"/>
    <col min="11527" max="11527" width="17.69921875" style="96" customWidth="1"/>
    <col min="11528" max="11528" width="30.5" style="96" customWidth="1"/>
    <col min="11529" max="11534" width="4.3984375" style="96" customWidth="1"/>
    <col min="11535" max="11535" width="5.296875" style="96" customWidth="1"/>
    <col min="11536" max="11538" width="4.3984375" style="96" customWidth="1"/>
    <col min="11539" max="11539" width="5.09765625" style="96" customWidth="1"/>
    <col min="11540" max="11543" width="4.3984375" style="96" customWidth="1"/>
    <col min="11544" max="11544" width="5.3984375" style="96" customWidth="1"/>
    <col min="11545" max="11552" width="4.3984375" style="96" customWidth="1"/>
    <col min="11553" max="11776" width="8.09765625" style="96"/>
    <col min="11777" max="11778" width="3.796875" style="96" customWidth="1"/>
    <col min="11779" max="11779" width="22.5" style="96" customWidth="1"/>
    <col min="11780" max="11780" width="4.3984375" style="96" customWidth="1"/>
    <col min="11781" max="11781" width="37.5" style="96" customWidth="1"/>
    <col min="11782" max="11782" width="4.3984375" style="96" customWidth="1"/>
    <col min="11783" max="11783" width="17.69921875" style="96" customWidth="1"/>
    <col min="11784" max="11784" width="30.5" style="96" customWidth="1"/>
    <col min="11785" max="11790" width="4.3984375" style="96" customWidth="1"/>
    <col min="11791" max="11791" width="5.296875" style="96" customWidth="1"/>
    <col min="11792" max="11794" width="4.3984375" style="96" customWidth="1"/>
    <col min="11795" max="11795" width="5.09765625" style="96" customWidth="1"/>
    <col min="11796" max="11799" width="4.3984375" style="96" customWidth="1"/>
    <col min="11800" max="11800" width="5.3984375" style="96" customWidth="1"/>
    <col min="11801" max="11808" width="4.3984375" style="96" customWidth="1"/>
    <col min="11809" max="12032" width="8.09765625" style="96"/>
    <col min="12033" max="12034" width="3.796875" style="96" customWidth="1"/>
    <col min="12035" max="12035" width="22.5" style="96" customWidth="1"/>
    <col min="12036" max="12036" width="4.3984375" style="96" customWidth="1"/>
    <col min="12037" max="12037" width="37.5" style="96" customWidth="1"/>
    <col min="12038" max="12038" width="4.3984375" style="96" customWidth="1"/>
    <col min="12039" max="12039" width="17.69921875" style="96" customWidth="1"/>
    <col min="12040" max="12040" width="30.5" style="96" customWidth="1"/>
    <col min="12041" max="12046" width="4.3984375" style="96" customWidth="1"/>
    <col min="12047" max="12047" width="5.296875" style="96" customWidth="1"/>
    <col min="12048" max="12050" width="4.3984375" style="96" customWidth="1"/>
    <col min="12051" max="12051" width="5.09765625" style="96" customWidth="1"/>
    <col min="12052" max="12055" width="4.3984375" style="96" customWidth="1"/>
    <col min="12056" max="12056" width="5.3984375" style="96" customWidth="1"/>
    <col min="12057" max="12064" width="4.3984375" style="96" customWidth="1"/>
    <col min="12065" max="12288" width="8.09765625" style="96"/>
    <col min="12289" max="12290" width="3.796875" style="96" customWidth="1"/>
    <col min="12291" max="12291" width="22.5" style="96" customWidth="1"/>
    <col min="12292" max="12292" width="4.3984375" style="96" customWidth="1"/>
    <col min="12293" max="12293" width="37.5" style="96" customWidth="1"/>
    <col min="12294" max="12294" width="4.3984375" style="96" customWidth="1"/>
    <col min="12295" max="12295" width="17.69921875" style="96" customWidth="1"/>
    <col min="12296" max="12296" width="30.5" style="96" customWidth="1"/>
    <col min="12297" max="12302" width="4.3984375" style="96" customWidth="1"/>
    <col min="12303" max="12303" width="5.296875" style="96" customWidth="1"/>
    <col min="12304" max="12306" width="4.3984375" style="96" customWidth="1"/>
    <col min="12307" max="12307" width="5.09765625" style="96" customWidth="1"/>
    <col min="12308" max="12311" width="4.3984375" style="96" customWidth="1"/>
    <col min="12312" max="12312" width="5.3984375" style="96" customWidth="1"/>
    <col min="12313" max="12320" width="4.3984375" style="96" customWidth="1"/>
    <col min="12321" max="12544" width="8.09765625" style="96"/>
    <col min="12545" max="12546" width="3.796875" style="96" customWidth="1"/>
    <col min="12547" max="12547" width="22.5" style="96" customWidth="1"/>
    <col min="12548" max="12548" width="4.3984375" style="96" customWidth="1"/>
    <col min="12549" max="12549" width="37.5" style="96" customWidth="1"/>
    <col min="12550" max="12550" width="4.3984375" style="96" customWidth="1"/>
    <col min="12551" max="12551" width="17.69921875" style="96" customWidth="1"/>
    <col min="12552" max="12552" width="30.5" style="96" customWidth="1"/>
    <col min="12553" max="12558" width="4.3984375" style="96" customWidth="1"/>
    <col min="12559" max="12559" width="5.296875" style="96" customWidth="1"/>
    <col min="12560" max="12562" width="4.3984375" style="96" customWidth="1"/>
    <col min="12563" max="12563" width="5.09765625" style="96" customWidth="1"/>
    <col min="12564" max="12567" width="4.3984375" style="96" customWidth="1"/>
    <col min="12568" max="12568" width="5.3984375" style="96" customWidth="1"/>
    <col min="12569" max="12576" width="4.3984375" style="96" customWidth="1"/>
    <col min="12577" max="12800" width="8.09765625" style="96"/>
    <col min="12801" max="12802" width="3.796875" style="96" customWidth="1"/>
    <col min="12803" max="12803" width="22.5" style="96" customWidth="1"/>
    <col min="12804" max="12804" width="4.3984375" style="96" customWidth="1"/>
    <col min="12805" max="12805" width="37.5" style="96" customWidth="1"/>
    <col min="12806" max="12806" width="4.3984375" style="96" customWidth="1"/>
    <col min="12807" max="12807" width="17.69921875" style="96" customWidth="1"/>
    <col min="12808" max="12808" width="30.5" style="96" customWidth="1"/>
    <col min="12809" max="12814" width="4.3984375" style="96" customWidth="1"/>
    <col min="12815" max="12815" width="5.296875" style="96" customWidth="1"/>
    <col min="12816" max="12818" width="4.3984375" style="96" customWidth="1"/>
    <col min="12819" max="12819" width="5.09765625" style="96" customWidth="1"/>
    <col min="12820" max="12823" width="4.3984375" style="96" customWidth="1"/>
    <col min="12824" max="12824" width="5.3984375" style="96" customWidth="1"/>
    <col min="12825" max="12832" width="4.3984375" style="96" customWidth="1"/>
    <col min="12833" max="13056" width="8.09765625" style="96"/>
    <col min="13057" max="13058" width="3.796875" style="96" customWidth="1"/>
    <col min="13059" max="13059" width="22.5" style="96" customWidth="1"/>
    <col min="13060" max="13060" width="4.3984375" style="96" customWidth="1"/>
    <col min="13061" max="13061" width="37.5" style="96" customWidth="1"/>
    <col min="13062" max="13062" width="4.3984375" style="96" customWidth="1"/>
    <col min="13063" max="13063" width="17.69921875" style="96" customWidth="1"/>
    <col min="13064" max="13064" width="30.5" style="96" customWidth="1"/>
    <col min="13065" max="13070" width="4.3984375" style="96" customWidth="1"/>
    <col min="13071" max="13071" width="5.296875" style="96" customWidth="1"/>
    <col min="13072" max="13074" width="4.3984375" style="96" customWidth="1"/>
    <col min="13075" max="13075" width="5.09765625" style="96" customWidth="1"/>
    <col min="13076" max="13079" width="4.3984375" style="96" customWidth="1"/>
    <col min="13080" max="13080" width="5.3984375" style="96" customWidth="1"/>
    <col min="13081" max="13088" width="4.3984375" style="96" customWidth="1"/>
    <col min="13089" max="13312" width="8.09765625" style="96"/>
    <col min="13313" max="13314" width="3.796875" style="96" customWidth="1"/>
    <col min="13315" max="13315" width="22.5" style="96" customWidth="1"/>
    <col min="13316" max="13316" width="4.3984375" style="96" customWidth="1"/>
    <col min="13317" max="13317" width="37.5" style="96" customWidth="1"/>
    <col min="13318" max="13318" width="4.3984375" style="96" customWidth="1"/>
    <col min="13319" max="13319" width="17.69921875" style="96" customWidth="1"/>
    <col min="13320" max="13320" width="30.5" style="96" customWidth="1"/>
    <col min="13321" max="13326" width="4.3984375" style="96" customWidth="1"/>
    <col min="13327" max="13327" width="5.296875" style="96" customWidth="1"/>
    <col min="13328" max="13330" width="4.3984375" style="96" customWidth="1"/>
    <col min="13331" max="13331" width="5.09765625" style="96" customWidth="1"/>
    <col min="13332" max="13335" width="4.3984375" style="96" customWidth="1"/>
    <col min="13336" max="13336" width="5.3984375" style="96" customWidth="1"/>
    <col min="13337" max="13344" width="4.3984375" style="96" customWidth="1"/>
    <col min="13345" max="13568" width="8.09765625" style="96"/>
    <col min="13569" max="13570" width="3.796875" style="96" customWidth="1"/>
    <col min="13571" max="13571" width="22.5" style="96" customWidth="1"/>
    <col min="13572" max="13572" width="4.3984375" style="96" customWidth="1"/>
    <col min="13573" max="13573" width="37.5" style="96" customWidth="1"/>
    <col min="13574" max="13574" width="4.3984375" style="96" customWidth="1"/>
    <col min="13575" max="13575" width="17.69921875" style="96" customWidth="1"/>
    <col min="13576" max="13576" width="30.5" style="96" customWidth="1"/>
    <col min="13577" max="13582" width="4.3984375" style="96" customWidth="1"/>
    <col min="13583" max="13583" width="5.296875" style="96" customWidth="1"/>
    <col min="13584" max="13586" width="4.3984375" style="96" customWidth="1"/>
    <col min="13587" max="13587" width="5.09765625" style="96" customWidth="1"/>
    <col min="13588" max="13591" width="4.3984375" style="96" customWidth="1"/>
    <col min="13592" max="13592" width="5.3984375" style="96" customWidth="1"/>
    <col min="13593" max="13600" width="4.3984375" style="96" customWidth="1"/>
    <col min="13601" max="13824" width="8.09765625" style="96"/>
    <col min="13825" max="13826" width="3.796875" style="96" customWidth="1"/>
    <col min="13827" max="13827" width="22.5" style="96" customWidth="1"/>
    <col min="13828" max="13828" width="4.3984375" style="96" customWidth="1"/>
    <col min="13829" max="13829" width="37.5" style="96" customWidth="1"/>
    <col min="13830" max="13830" width="4.3984375" style="96" customWidth="1"/>
    <col min="13831" max="13831" width="17.69921875" style="96" customWidth="1"/>
    <col min="13832" max="13832" width="30.5" style="96" customWidth="1"/>
    <col min="13833" max="13838" width="4.3984375" style="96" customWidth="1"/>
    <col min="13839" max="13839" width="5.296875" style="96" customWidth="1"/>
    <col min="13840" max="13842" width="4.3984375" style="96" customWidth="1"/>
    <col min="13843" max="13843" width="5.09765625" style="96" customWidth="1"/>
    <col min="13844" max="13847" width="4.3984375" style="96" customWidth="1"/>
    <col min="13848" max="13848" width="5.3984375" style="96" customWidth="1"/>
    <col min="13849" max="13856" width="4.3984375" style="96" customWidth="1"/>
    <col min="13857" max="14080" width="8.09765625" style="96"/>
    <col min="14081" max="14082" width="3.796875" style="96" customWidth="1"/>
    <col min="14083" max="14083" width="22.5" style="96" customWidth="1"/>
    <col min="14084" max="14084" width="4.3984375" style="96" customWidth="1"/>
    <col min="14085" max="14085" width="37.5" style="96" customWidth="1"/>
    <col min="14086" max="14086" width="4.3984375" style="96" customWidth="1"/>
    <col min="14087" max="14087" width="17.69921875" style="96" customWidth="1"/>
    <col min="14088" max="14088" width="30.5" style="96" customWidth="1"/>
    <col min="14089" max="14094" width="4.3984375" style="96" customWidth="1"/>
    <col min="14095" max="14095" width="5.296875" style="96" customWidth="1"/>
    <col min="14096" max="14098" width="4.3984375" style="96" customWidth="1"/>
    <col min="14099" max="14099" width="5.09765625" style="96" customWidth="1"/>
    <col min="14100" max="14103" width="4.3984375" style="96" customWidth="1"/>
    <col min="14104" max="14104" width="5.3984375" style="96" customWidth="1"/>
    <col min="14105" max="14112" width="4.3984375" style="96" customWidth="1"/>
    <col min="14113" max="14336" width="8.09765625" style="96"/>
    <col min="14337" max="14338" width="3.796875" style="96" customWidth="1"/>
    <col min="14339" max="14339" width="22.5" style="96" customWidth="1"/>
    <col min="14340" max="14340" width="4.3984375" style="96" customWidth="1"/>
    <col min="14341" max="14341" width="37.5" style="96" customWidth="1"/>
    <col min="14342" max="14342" width="4.3984375" style="96" customWidth="1"/>
    <col min="14343" max="14343" width="17.69921875" style="96" customWidth="1"/>
    <col min="14344" max="14344" width="30.5" style="96" customWidth="1"/>
    <col min="14345" max="14350" width="4.3984375" style="96" customWidth="1"/>
    <col min="14351" max="14351" width="5.296875" style="96" customWidth="1"/>
    <col min="14352" max="14354" width="4.3984375" style="96" customWidth="1"/>
    <col min="14355" max="14355" width="5.09765625" style="96" customWidth="1"/>
    <col min="14356" max="14359" width="4.3984375" style="96" customWidth="1"/>
    <col min="14360" max="14360" width="5.3984375" style="96" customWidth="1"/>
    <col min="14361" max="14368" width="4.3984375" style="96" customWidth="1"/>
    <col min="14369" max="14592" width="8.09765625" style="96"/>
    <col min="14593" max="14594" width="3.796875" style="96" customWidth="1"/>
    <col min="14595" max="14595" width="22.5" style="96" customWidth="1"/>
    <col min="14596" max="14596" width="4.3984375" style="96" customWidth="1"/>
    <col min="14597" max="14597" width="37.5" style="96" customWidth="1"/>
    <col min="14598" max="14598" width="4.3984375" style="96" customWidth="1"/>
    <col min="14599" max="14599" width="17.69921875" style="96" customWidth="1"/>
    <col min="14600" max="14600" width="30.5" style="96" customWidth="1"/>
    <col min="14601" max="14606" width="4.3984375" style="96" customWidth="1"/>
    <col min="14607" max="14607" width="5.296875" style="96" customWidth="1"/>
    <col min="14608" max="14610" width="4.3984375" style="96" customWidth="1"/>
    <col min="14611" max="14611" width="5.09765625" style="96" customWidth="1"/>
    <col min="14612" max="14615" width="4.3984375" style="96" customWidth="1"/>
    <col min="14616" max="14616" width="5.3984375" style="96" customWidth="1"/>
    <col min="14617" max="14624" width="4.3984375" style="96" customWidth="1"/>
    <col min="14625" max="14848" width="8.09765625" style="96"/>
    <col min="14849" max="14850" width="3.796875" style="96" customWidth="1"/>
    <col min="14851" max="14851" width="22.5" style="96" customWidth="1"/>
    <col min="14852" max="14852" width="4.3984375" style="96" customWidth="1"/>
    <col min="14853" max="14853" width="37.5" style="96" customWidth="1"/>
    <col min="14854" max="14854" width="4.3984375" style="96" customWidth="1"/>
    <col min="14855" max="14855" width="17.69921875" style="96" customWidth="1"/>
    <col min="14856" max="14856" width="30.5" style="96" customWidth="1"/>
    <col min="14857" max="14862" width="4.3984375" style="96" customWidth="1"/>
    <col min="14863" max="14863" width="5.296875" style="96" customWidth="1"/>
    <col min="14864" max="14866" width="4.3984375" style="96" customWidth="1"/>
    <col min="14867" max="14867" width="5.09765625" style="96" customWidth="1"/>
    <col min="14868" max="14871" width="4.3984375" style="96" customWidth="1"/>
    <col min="14872" max="14872" width="5.3984375" style="96" customWidth="1"/>
    <col min="14873" max="14880" width="4.3984375" style="96" customWidth="1"/>
    <col min="14881" max="15104" width="8.09765625" style="96"/>
    <col min="15105" max="15106" width="3.796875" style="96" customWidth="1"/>
    <col min="15107" max="15107" width="22.5" style="96" customWidth="1"/>
    <col min="15108" max="15108" width="4.3984375" style="96" customWidth="1"/>
    <col min="15109" max="15109" width="37.5" style="96" customWidth="1"/>
    <col min="15110" max="15110" width="4.3984375" style="96" customWidth="1"/>
    <col min="15111" max="15111" width="17.69921875" style="96" customWidth="1"/>
    <col min="15112" max="15112" width="30.5" style="96" customWidth="1"/>
    <col min="15113" max="15118" width="4.3984375" style="96" customWidth="1"/>
    <col min="15119" max="15119" width="5.296875" style="96" customWidth="1"/>
    <col min="15120" max="15122" width="4.3984375" style="96" customWidth="1"/>
    <col min="15123" max="15123" width="5.09765625" style="96" customWidth="1"/>
    <col min="15124" max="15127" width="4.3984375" style="96" customWidth="1"/>
    <col min="15128" max="15128" width="5.3984375" style="96" customWidth="1"/>
    <col min="15129" max="15136" width="4.3984375" style="96" customWidth="1"/>
    <col min="15137" max="15360" width="8.09765625" style="96"/>
    <col min="15361" max="15362" width="3.796875" style="96" customWidth="1"/>
    <col min="15363" max="15363" width="22.5" style="96" customWidth="1"/>
    <col min="15364" max="15364" width="4.3984375" style="96" customWidth="1"/>
    <col min="15365" max="15365" width="37.5" style="96" customWidth="1"/>
    <col min="15366" max="15366" width="4.3984375" style="96" customWidth="1"/>
    <col min="15367" max="15367" width="17.69921875" style="96" customWidth="1"/>
    <col min="15368" max="15368" width="30.5" style="96" customWidth="1"/>
    <col min="15369" max="15374" width="4.3984375" style="96" customWidth="1"/>
    <col min="15375" max="15375" width="5.296875" style="96" customWidth="1"/>
    <col min="15376" max="15378" width="4.3984375" style="96" customWidth="1"/>
    <col min="15379" max="15379" width="5.09765625" style="96" customWidth="1"/>
    <col min="15380" max="15383" width="4.3984375" style="96" customWidth="1"/>
    <col min="15384" max="15384" width="5.3984375" style="96" customWidth="1"/>
    <col min="15385" max="15392" width="4.3984375" style="96" customWidth="1"/>
    <col min="15393" max="15616" width="8.09765625" style="96"/>
    <col min="15617" max="15618" width="3.796875" style="96" customWidth="1"/>
    <col min="15619" max="15619" width="22.5" style="96" customWidth="1"/>
    <col min="15620" max="15620" width="4.3984375" style="96" customWidth="1"/>
    <col min="15621" max="15621" width="37.5" style="96" customWidth="1"/>
    <col min="15622" max="15622" width="4.3984375" style="96" customWidth="1"/>
    <col min="15623" max="15623" width="17.69921875" style="96" customWidth="1"/>
    <col min="15624" max="15624" width="30.5" style="96" customWidth="1"/>
    <col min="15625" max="15630" width="4.3984375" style="96" customWidth="1"/>
    <col min="15631" max="15631" width="5.296875" style="96" customWidth="1"/>
    <col min="15632" max="15634" width="4.3984375" style="96" customWidth="1"/>
    <col min="15635" max="15635" width="5.09765625" style="96" customWidth="1"/>
    <col min="15636" max="15639" width="4.3984375" style="96" customWidth="1"/>
    <col min="15640" max="15640" width="5.3984375" style="96" customWidth="1"/>
    <col min="15641" max="15648" width="4.3984375" style="96" customWidth="1"/>
    <col min="15649" max="15872" width="8.09765625" style="96"/>
    <col min="15873" max="15874" width="3.796875" style="96" customWidth="1"/>
    <col min="15875" max="15875" width="22.5" style="96" customWidth="1"/>
    <col min="15876" max="15876" width="4.3984375" style="96" customWidth="1"/>
    <col min="15877" max="15877" width="37.5" style="96" customWidth="1"/>
    <col min="15878" max="15878" width="4.3984375" style="96" customWidth="1"/>
    <col min="15879" max="15879" width="17.69921875" style="96" customWidth="1"/>
    <col min="15880" max="15880" width="30.5" style="96" customWidth="1"/>
    <col min="15881" max="15886" width="4.3984375" style="96" customWidth="1"/>
    <col min="15887" max="15887" width="5.296875" style="96" customWidth="1"/>
    <col min="15888" max="15890" width="4.3984375" style="96" customWidth="1"/>
    <col min="15891" max="15891" width="5.09765625" style="96" customWidth="1"/>
    <col min="15892" max="15895" width="4.3984375" style="96" customWidth="1"/>
    <col min="15896" max="15896" width="5.3984375" style="96" customWidth="1"/>
    <col min="15897" max="15904" width="4.3984375" style="96" customWidth="1"/>
    <col min="15905" max="16128" width="8.09765625" style="96"/>
    <col min="16129" max="16130" width="3.796875" style="96" customWidth="1"/>
    <col min="16131" max="16131" width="22.5" style="96" customWidth="1"/>
    <col min="16132" max="16132" width="4.3984375" style="96" customWidth="1"/>
    <col min="16133" max="16133" width="37.5" style="96" customWidth="1"/>
    <col min="16134" max="16134" width="4.3984375" style="96" customWidth="1"/>
    <col min="16135" max="16135" width="17.69921875" style="96" customWidth="1"/>
    <col min="16136" max="16136" width="30.5" style="96" customWidth="1"/>
    <col min="16137" max="16142" width="4.3984375" style="96" customWidth="1"/>
    <col min="16143" max="16143" width="5.296875" style="96" customWidth="1"/>
    <col min="16144" max="16146" width="4.3984375" style="96" customWidth="1"/>
    <col min="16147" max="16147" width="5.09765625" style="96" customWidth="1"/>
    <col min="16148" max="16151" width="4.3984375" style="96" customWidth="1"/>
    <col min="16152" max="16152" width="5.3984375" style="96" customWidth="1"/>
    <col min="16153" max="16160" width="4.3984375" style="96" customWidth="1"/>
    <col min="16161" max="16384" width="8.09765625" style="96"/>
  </cols>
  <sheetData>
    <row r="2" spans="1:32" ht="20.25" customHeight="1" x14ac:dyDescent="0.45">
      <c r="A2" s="94" t="s">
        <v>224</v>
      </c>
      <c r="B2" s="95"/>
    </row>
    <row r="3" spans="1:32" ht="20.25" customHeight="1" x14ac:dyDescent="0.45">
      <c r="A3" s="773" t="s">
        <v>225</v>
      </c>
      <c r="B3" s="773"/>
      <c r="C3" s="773"/>
      <c r="D3" s="773"/>
      <c r="E3" s="773"/>
      <c r="F3" s="773"/>
      <c r="G3" s="773"/>
      <c r="H3" s="773"/>
      <c r="I3" s="773"/>
      <c r="J3" s="773"/>
      <c r="K3" s="773"/>
      <c r="L3" s="773"/>
      <c r="M3" s="773"/>
      <c r="N3" s="773"/>
      <c r="O3" s="773"/>
      <c r="P3" s="773"/>
      <c r="Q3" s="773"/>
      <c r="R3" s="773"/>
      <c r="S3" s="773"/>
      <c r="T3" s="773"/>
      <c r="U3" s="773"/>
      <c r="V3" s="773"/>
      <c r="W3" s="773"/>
      <c r="X3" s="773"/>
      <c r="Y3" s="773"/>
      <c r="Z3" s="773"/>
      <c r="AA3" s="773"/>
      <c r="AB3" s="773"/>
      <c r="AC3" s="773"/>
      <c r="AD3" s="773"/>
      <c r="AE3" s="773"/>
      <c r="AF3" s="773"/>
    </row>
    <row r="4" spans="1:32" ht="20.25" customHeight="1" x14ac:dyDescent="0.45"/>
    <row r="5" spans="1:32" ht="30" customHeight="1" x14ac:dyDescent="0.45">
      <c r="S5" s="593" t="s">
        <v>226</v>
      </c>
      <c r="T5" s="594"/>
      <c r="U5" s="594"/>
      <c r="V5" s="595"/>
      <c r="W5" s="169"/>
      <c r="X5" s="170"/>
      <c r="Y5" s="170"/>
      <c r="Z5" s="170"/>
      <c r="AA5" s="170"/>
      <c r="AB5" s="170"/>
      <c r="AC5" s="170"/>
      <c r="AD5" s="170"/>
      <c r="AE5" s="170"/>
      <c r="AF5" s="171"/>
    </row>
    <row r="6" spans="1:32" ht="20.25" customHeight="1" x14ac:dyDescent="0.45"/>
    <row r="7" spans="1:32" ht="17.25" customHeight="1" x14ac:dyDescent="0.45">
      <c r="A7" s="593" t="s">
        <v>227</v>
      </c>
      <c r="B7" s="594"/>
      <c r="C7" s="595"/>
      <c r="D7" s="593" t="s">
        <v>228</v>
      </c>
      <c r="E7" s="595"/>
      <c r="F7" s="593" t="s">
        <v>229</v>
      </c>
      <c r="G7" s="595"/>
      <c r="H7" s="593" t="s">
        <v>230</v>
      </c>
      <c r="I7" s="594"/>
      <c r="J7" s="594"/>
      <c r="K7" s="594"/>
      <c r="L7" s="594"/>
      <c r="M7" s="594"/>
      <c r="N7" s="594"/>
      <c r="O7" s="594"/>
      <c r="P7" s="594"/>
      <c r="Q7" s="594"/>
      <c r="R7" s="594"/>
      <c r="S7" s="594"/>
      <c r="T7" s="594"/>
      <c r="U7" s="594"/>
      <c r="V7" s="594"/>
      <c r="W7" s="594"/>
      <c r="X7" s="595"/>
      <c r="Y7" s="593" t="s">
        <v>231</v>
      </c>
      <c r="Z7" s="594"/>
      <c r="AA7" s="594"/>
      <c r="AB7" s="595"/>
      <c r="AC7" s="593" t="s">
        <v>232</v>
      </c>
      <c r="AD7" s="594"/>
      <c r="AE7" s="594"/>
      <c r="AF7" s="595"/>
    </row>
    <row r="8" spans="1:32" ht="18.75" customHeight="1" x14ac:dyDescent="0.45">
      <c r="A8" s="1190" t="s">
        <v>233</v>
      </c>
      <c r="B8" s="1191"/>
      <c r="C8" s="1192"/>
      <c r="D8" s="1190"/>
      <c r="E8" s="1192"/>
      <c r="F8" s="1190"/>
      <c r="G8" s="1192"/>
      <c r="H8" s="1196" t="s">
        <v>234</v>
      </c>
      <c r="I8" s="1213" t="s">
        <v>178</v>
      </c>
      <c r="J8" s="1198" t="s">
        <v>235</v>
      </c>
      <c r="K8" s="1199"/>
      <c r="L8" s="1199"/>
      <c r="M8" s="1213" t="s">
        <v>178</v>
      </c>
      <c r="N8" s="1198" t="s">
        <v>236</v>
      </c>
      <c r="O8" s="1199"/>
      <c r="P8" s="1199"/>
      <c r="Q8" s="1213" t="s">
        <v>178</v>
      </c>
      <c r="R8" s="1198" t="s">
        <v>237</v>
      </c>
      <c r="S8" s="1199"/>
      <c r="T8" s="1199"/>
      <c r="U8" s="1213" t="s">
        <v>178</v>
      </c>
      <c r="V8" s="1198" t="s">
        <v>238</v>
      </c>
      <c r="W8" s="1199"/>
      <c r="X8" s="1200"/>
      <c r="Y8" s="767"/>
      <c r="Z8" s="768"/>
      <c r="AA8" s="768"/>
      <c r="AB8" s="769"/>
      <c r="AC8" s="767"/>
      <c r="AD8" s="768"/>
      <c r="AE8" s="768"/>
      <c r="AF8" s="769"/>
    </row>
    <row r="9" spans="1:32" ht="18.75" customHeight="1" x14ac:dyDescent="0.45">
      <c r="A9" s="1214"/>
      <c r="B9" s="1215"/>
      <c r="C9" s="1216"/>
      <c r="D9" s="1214"/>
      <c r="E9" s="1216"/>
      <c r="F9" s="1214"/>
      <c r="G9" s="1216"/>
      <c r="H9" s="1217"/>
      <c r="I9" s="1218" t="s">
        <v>178</v>
      </c>
      <c r="J9" s="1219" t="s">
        <v>239</v>
      </c>
      <c r="K9" s="1220"/>
      <c r="L9" s="1220"/>
      <c r="M9" s="1213" t="s">
        <v>178</v>
      </c>
      <c r="N9" s="1219" t="s">
        <v>240</v>
      </c>
      <c r="O9" s="1220"/>
      <c r="P9" s="1220"/>
      <c r="Q9" s="1213" t="s">
        <v>178</v>
      </c>
      <c r="R9" s="1219" t="s">
        <v>241</v>
      </c>
      <c r="S9" s="1220"/>
      <c r="T9" s="1220"/>
      <c r="U9" s="1213" t="s">
        <v>178</v>
      </c>
      <c r="V9" s="1219" t="s">
        <v>242</v>
      </c>
      <c r="W9" s="1220"/>
      <c r="X9" s="1221"/>
      <c r="Y9" s="770"/>
      <c r="Z9" s="771"/>
      <c r="AA9" s="771"/>
      <c r="AB9" s="772"/>
      <c r="AC9" s="770"/>
      <c r="AD9" s="771"/>
      <c r="AE9" s="771"/>
      <c r="AF9" s="772"/>
    </row>
    <row r="10" spans="1:32" ht="18.75" customHeight="1" x14ac:dyDescent="0.45">
      <c r="A10" s="1222"/>
      <c r="B10" s="1223"/>
      <c r="C10" s="1224"/>
      <c r="D10" s="1195"/>
      <c r="E10" s="1200"/>
      <c r="F10" s="1225"/>
      <c r="G10" s="1200"/>
      <c r="H10" s="1226" t="s">
        <v>243</v>
      </c>
      <c r="I10" s="1227" t="s">
        <v>178</v>
      </c>
      <c r="J10" s="1228" t="s">
        <v>244</v>
      </c>
      <c r="K10" s="1228"/>
      <c r="L10" s="1229"/>
      <c r="M10" s="1230" t="s">
        <v>178</v>
      </c>
      <c r="N10" s="1228" t="s">
        <v>245</v>
      </c>
      <c r="O10" s="1228"/>
      <c r="P10" s="1229"/>
      <c r="Q10" s="1230" t="s">
        <v>178</v>
      </c>
      <c r="R10" s="1231" t="s">
        <v>246</v>
      </c>
      <c r="S10" s="1231"/>
      <c r="T10" s="1232"/>
      <c r="U10" s="1232"/>
      <c r="V10" s="1232"/>
      <c r="W10" s="1232"/>
      <c r="X10" s="1233"/>
      <c r="Y10" s="111" t="s">
        <v>178</v>
      </c>
      <c r="Z10" s="112" t="s">
        <v>247</v>
      </c>
      <c r="AA10" s="112"/>
      <c r="AB10" s="113"/>
      <c r="AC10" s="111" t="s">
        <v>178</v>
      </c>
      <c r="AD10" s="112" t="s">
        <v>247</v>
      </c>
      <c r="AE10" s="112"/>
      <c r="AF10" s="113"/>
    </row>
    <row r="11" spans="1:32" ht="18.75" customHeight="1" x14ac:dyDescent="0.45">
      <c r="A11" s="114"/>
      <c r="B11" s="115"/>
      <c r="C11" s="116"/>
      <c r="D11" s="117"/>
      <c r="E11" s="118"/>
      <c r="F11" s="119"/>
      <c r="G11" s="118"/>
      <c r="H11" s="120" t="s">
        <v>248</v>
      </c>
      <c r="I11" s="121" t="s">
        <v>178</v>
      </c>
      <c r="J11" s="122" t="s">
        <v>249</v>
      </c>
      <c r="K11" s="123"/>
      <c r="L11" s="124"/>
      <c r="M11" s="125" t="s">
        <v>178</v>
      </c>
      <c r="N11" s="122" t="s">
        <v>250</v>
      </c>
      <c r="O11" s="126"/>
      <c r="P11" s="126"/>
      <c r="Q11" s="122"/>
      <c r="R11" s="122"/>
      <c r="S11" s="122"/>
      <c r="T11" s="122"/>
      <c r="U11" s="122"/>
      <c r="V11" s="122"/>
      <c r="W11" s="122"/>
      <c r="X11" s="127"/>
      <c r="Y11" s="128" t="s">
        <v>178</v>
      </c>
      <c r="Z11" s="86" t="s">
        <v>251</v>
      </c>
      <c r="AA11" s="129"/>
      <c r="AB11" s="130"/>
      <c r="AC11" s="128" t="s">
        <v>178</v>
      </c>
      <c r="AD11" s="86" t="s">
        <v>251</v>
      </c>
      <c r="AE11" s="129"/>
      <c r="AF11" s="130"/>
    </row>
    <row r="12" spans="1:32" ht="19.5" customHeight="1" x14ac:dyDescent="0.45">
      <c r="A12" s="114"/>
      <c r="B12" s="115"/>
      <c r="C12" s="116"/>
      <c r="D12" s="117"/>
      <c r="E12" s="118"/>
      <c r="F12" s="119"/>
      <c r="G12" s="131"/>
      <c r="H12" s="162" t="s">
        <v>252</v>
      </c>
      <c r="I12" s="121" t="s">
        <v>178</v>
      </c>
      <c r="J12" s="122" t="s">
        <v>249</v>
      </c>
      <c r="K12" s="123"/>
      <c r="L12" s="124"/>
      <c r="M12" s="125" t="s">
        <v>178</v>
      </c>
      <c r="N12" s="122" t="s">
        <v>253</v>
      </c>
      <c r="O12" s="125"/>
      <c r="P12" s="122"/>
      <c r="Q12" s="126"/>
      <c r="R12" s="126"/>
      <c r="S12" s="126"/>
      <c r="T12" s="126"/>
      <c r="U12" s="126"/>
      <c r="V12" s="126"/>
      <c r="W12" s="126"/>
      <c r="X12" s="163"/>
      <c r="Y12" s="129"/>
      <c r="Z12" s="129"/>
      <c r="AA12" s="129"/>
      <c r="AB12" s="130"/>
      <c r="AC12" s="132"/>
      <c r="AD12" s="129"/>
      <c r="AE12" s="129"/>
      <c r="AF12" s="130"/>
    </row>
    <row r="13" spans="1:32" ht="19.5" customHeight="1" x14ac:dyDescent="0.45">
      <c r="A13" s="114"/>
      <c r="B13" s="115"/>
      <c r="C13" s="116"/>
      <c r="D13" s="117"/>
      <c r="E13" s="118"/>
      <c r="F13" s="119"/>
      <c r="G13" s="131"/>
      <c r="H13" s="162" t="s">
        <v>254</v>
      </c>
      <c r="I13" s="121" t="s">
        <v>178</v>
      </c>
      <c r="J13" s="122" t="s">
        <v>249</v>
      </c>
      <c r="K13" s="123"/>
      <c r="L13" s="124"/>
      <c r="M13" s="125" t="s">
        <v>178</v>
      </c>
      <c r="N13" s="122" t="s">
        <v>253</v>
      </c>
      <c r="O13" s="125"/>
      <c r="P13" s="122"/>
      <c r="Q13" s="126"/>
      <c r="R13" s="126"/>
      <c r="S13" s="126"/>
      <c r="T13" s="126"/>
      <c r="U13" s="126"/>
      <c r="V13" s="126"/>
      <c r="W13" s="126"/>
      <c r="X13" s="163"/>
      <c r="Y13" s="129"/>
      <c r="Z13" s="129"/>
      <c r="AA13" s="129"/>
      <c r="AB13" s="130"/>
      <c r="AC13" s="132"/>
      <c r="AD13" s="129"/>
      <c r="AE13" s="129"/>
      <c r="AF13" s="130"/>
    </row>
    <row r="14" spans="1:32" ht="18.75" customHeight="1" x14ac:dyDescent="0.45">
      <c r="A14" s="114"/>
      <c r="B14" s="115"/>
      <c r="C14" s="116"/>
      <c r="D14" s="117"/>
      <c r="E14" s="118"/>
      <c r="F14" s="119"/>
      <c r="G14" s="118"/>
      <c r="H14" s="120" t="s">
        <v>255</v>
      </c>
      <c r="I14" s="121" t="s">
        <v>178</v>
      </c>
      <c r="J14" s="122" t="s">
        <v>244</v>
      </c>
      <c r="K14" s="122"/>
      <c r="L14" s="125" t="s">
        <v>178</v>
      </c>
      <c r="M14" s="122" t="s">
        <v>256</v>
      </c>
      <c r="N14" s="122"/>
      <c r="O14" s="125" t="s">
        <v>178</v>
      </c>
      <c r="P14" s="122" t="s">
        <v>257</v>
      </c>
      <c r="Q14" s="122"/>
      <c r="R14" s="122"/>
      <c r="S14" s="122"/>
      <c r="T14" s="122"/>
      <c r="U14" s="122"/>
      <c r="V14" s="122"/>
      <c r="W14" s="122"/>
      <c r="X14" s="127"/>
      <c r="Y14" s="132"/>
      <c r="Z14" s="129"/>
      <c r="AA14" s="129"/>
      <c r="AB14" s="130"/>
      <c r="AC14" s="132"/>
      <c r="AD14" s="129"/>
      <c r="AE14" s="129"/>
      <c r="AF14" s="130"/>
    </row>
    <row r="15" spans="1:32" ht="37.5" customHeight="1" x14ac:dyDescent="0.45">
      <c r="A15" s="114"/>
      <c r="B15" s="115"/>
      <c r="C15" s="116"/>
      <c r="D15" s="117"/>
      <c r="E15" s="118"/>
      <c r="F15" s="119"/>
      <c r="G15" s="118"/>
      <c r="H15" s="133" t="s">
        <v>258</v>
      </c>
      <c r="I15" s="121" t="s">
        <v>178</v>
      </c>
      <c r="J15" s="122" t="s">
        <v>244</v>
      </c>
      <c r="K15" s="123"/>
      <c r="L15" s="125" t="s">
        <v>178</v>
      </c>
      <c r="M15" s="122" t="s">
        <v>259</v>
      </c>
      <c r="N15" s="122"/>
      <c r="O15" s="122"/>
      <c r="P15" s="122"/>
      <c r="Q15" s="122"/>
      <c r="R15" s="122"/>
      <c r="S15" s="122"/>
      <c r="T15" s="122"/>
      <c r="U15" s="122"/>
      <c r="V15" s="122"/>
      <c r="W15" s="122"/>
      <c r="X15" s="127"/>
      <c r="Y15" s="132"/>
      <c r="Z15" s="129"/>
      <c r="AA15" s="129"/>
      <c r="AB15" s="130"/>
      <c r="AC15" s="132"/>
      <c r="AD15" s="129"/>
      <c r="AE15" s="129"/>
      <c r="AF15" s="130"/>
    </row>
    <row r="16" spans="1:32" ht="18.75" customHeight="1" x14ac:dyDescent="0.45">
      <c r="A16" s="114"/>
      <c r="B16" s="115"/>
      <c r="C16" s="116"/>
      <c r="D16" s="117"/>
      <c r="E16" s="118"/>
      <c r="F16" s="119"/>
      <c r="G16" s="118"/>
      <c r="H16" s="134" t="s">
        <v>260</v>
      </c>
      <c r="I16" s="121" t="s">
        <v>178</v>
      </c>
      <c r="J16" s="122" t="s">
        <v>244</v>
      </c>
      <c r="K16" s="122"/>
      <c r="L16" s="125" t="s">
        <v>178</v>
      </c>
      <c r="M16" s="122" t="s">
        <v>261</v>
      </c>
      <c r="N16" s="122"/>
      <c r="O16" s="125" t="s">
        <v>178</v>
      </c>
      <c r="P16" s="122" t="s">
        <v>262</v>
      </c>
      <c r="Q16" s="122"/>
      <c r="R16" s="122"/>
      <c r="S16" s="122"/>
      <c r="T16" s="122"/>
      <c r="U16" s="122"/>
      <c r="V16" s="122"/>
      <c r="W16" s="122"/>
      <c r="X16" s="127"/>
      <c r="Y16" s="132"/>
      <c r="Z16" s="129"/>
      <c r="AA16" s="129"/>
      <c r="AB16" s="130"/>
      <c r="AC16" s="132"/>
      <c r="AD16" s="129"/>
      <c r="AE16" s="129"/>
      <c r="AF16" s="130"/>
    </row>
    <row r="17" spans="1:32" ht="18.75" customHeight="1" x14ac:dyDescent="0.45">
      <c r="A17" s="114"/>
      <c r="B17" s="115"/>
      <c r="C17" s="116"/>
      <c r="D17" s="128" t="s">
        <v>178</v>
      </c>
      <c r="E17" s="118" t="s">
        <v>263</v>
      </c>
      <c r="F17" s="119"/>
      <c r="G17" s="118"/>
      <c r="H17" s="134" t="s">
        <v>264</v>
      </c>
      <c r="I17" s="121" t="s">
        <v>178</v>
      </c>
      <c r="J17" s="122" t="s">
        <v>244</v>
      </c>
      <c r="K17" s="123"/>
      <c r="L17" s="125" t="s">
        <v>178</v>
      </c>
      <c r="M17" s="122" t="s">
        <v>259</v>
      </c>
      <c r="N17" s="122"/>
      <c r="O17" s="122"/>
      <c r="P17" s="122"/>
      <c r="Q17" s="122"/>
      <c r="R17" s="122"/>
      <c r="S17" s="122"/>
      <c r="T17" s="122"/>
      <c r="U17" s="122"/>
      <c r="V17" s="122"/>
      <c r="W17" s="122"/>
      <c r="X17" s="127"/>
      <c r="Y17" s="132"/>
      <c r="Z17" s="129"/>
      <c r="AA17" s="129"/>
      <c r="AB17" s="130"/>
      <c r="AC17" s="132"/>
      <c r="AD17" s="129"/>
      <c r="AE17" s="129"/>
      <c r="AF17" s="130"/>
    </row>
    <row r="18" spans="1:32" ht="18.75" customHeight="1" x14ac:dyDescent="0.45">
      <c r="A18" s="114"/>
      <c r="B18" s="115"/>
      <c r="C18" s="116"/>
      <c r="D18" s="172" t="s">
        <v>178</v>
      </c>
      <c r="E18" s="175" t="s">
        <v>265</v>
      </c>
      <c r="F18" s="172" t="s">
        <v>178</v>
      </c>
      <c r="G18" s="175" t="s">
        <v>266</v>
      </c>
      <c r="H18" s="134" t="s">
        <v>267</v>
      </c>
      <c r="I18" s="121" t="s">
        <v>178</v>
      </c>
      <c r="J18" s="122" t="s">
        <v>244</v>
      </c>
      <c r="K18" s="123"/>
      <c r="L18" s="125" t="s">
        <v>178</v>
      </c>
      <c r="M18" s="122" t="s">
        <v>259</v>
      </c>
      <c r="N18" s="122"/>
      <c r="O18" s="122"/>
      <c r="P18" s="122"/>
      <c r="Q18" s="122"/>
      <c r="R18" s="122"/>
      <c r="S18" s="122"/>
      <c r="T18" s="122"/>
      <c r="U18" s="122"/>
      <c r="V18" s="122"/>
      <c r="W18" s="122"/>
      <c r="X18" s="127"/>
      <c r="Y18" s="132"/>
      <c r="Z18" s="129"/>
      <c r="AA18" s="129"/>
      <c r="AB18" s="130"/>
      <c r="AC18" s="132"/>
      <c r="AD18" s="129"/>
      <c r="AE18" s="129"/>
      <c r="AF18" s="130"/>
    </row>
    <row r="19" spans="1:32" ht="18.75" customHeight="1" x14ac:dyDescent="0.45">
      <c r="A19" s="172" t="s">
        <v>178</v>
      </c>
      <c r="B19" s="173">
        <v>33</v>
      </c>
      <c r="C19" s="174" t="s">
        <v>268</v>
      </c>
      <c r="D19" s="128" t="s">
        <v>178</v>
      </c>
      <c r="E19" s="118" t="s">
        <v>269</v>
      </c>
      <c r="F19" s="172" t="s">
        <v>178</v>
      </c>
      <c r="G19" s="175" t="s">
        <v>270</v>
      </c>
      <c r="H19" s="120" t="s">
        <v>357</v>
      </c>
      <c r="I19" s="121" t="s">
        <v>178</v>
      </c>
      <c r="J19" s="122" t="s">
        <v>244</v>
      </c>
      <c r="K19" s="122"/>
      <c r="L19" s="125"/>
      <c r="M19" s="125" t="s">
        <v>178</v>
      </c>
      <c r="N19" s="122" t="s">
        <v>271</v>
      </c>
      <c r="O19" s="125"/>
      <c r="P19" s="125" t="s">
        <v>178</v>
      </c>
      <c r="Q19" s="122" t="s">
        <v>358</v>
      </c>
      <c r="R19" s="125"/>
      <c r="S19" s="122"/>
      <c r="T19" s="125"/>
      <c r="U19" s="122"/>
      <c r="V19" s="123"/>
      <c r="W19" s="123"/>
      <c r="X19" s="164"/>
      <c r="Y19" s="132"/>
      <c r="Z19" s="129"/>
      <c r="AA19" s="129"/>
      <c r="AB19" s="130"/>
      <c r="AC19" s="132"/>
      <c r="AD19" s="129"/>
      <c r="AE19" s="129"/>
      <c r="AF19" s="130"/>
    </row>
    <row r="20" spans="1:32" ht="18.75" customHeight="1" x14ac:dyDescent="0.45">
      <c r="A20" s="114"/>
      <c r="B20" s="115"/>
      <c r="C20" s="135"/>
      <c r="D20" s="128" t="s">
        <v>178</v>
      </c>
      <c r="E20" s="118" t="s">
        <v>272</v>
      </c>
      <c r="F20" s="119"/>
      <c r="G20" s="175" t="s">
        <v>273</v>
      </c>
      <c r="H20" s="120" t="s">
        <v>274</v>
      </c>
      <c r="I20" s="121" t="s">
        <v>178</v>
      </c>
      <c r="J20" s="122" t="s">
        <v>244</v>
      </c>
      <c r="K20" s="123"/>
      <c r="L20" s="125" t="s">
        <v>178</v>
      </c>
      <c r="M20" s="122" t="s">
        <v>259</v>
      </c>
      <c r="N20" s="123"/>
      <c r="O20" s="123"/>
      <c r="P20" s="123"/>
      <c r="Q20" s="123"/>
      <c r="R20" s="123"/>
      <c r="S20" s="123"/>
      <c r="T20" s="123"/>
      <c r="U20" s="123"/>
      <c r="V20" s="123"/>
      <c r="W20" s="123"/>
      <c r="X20" s="164"/>
      <c r="Y20" s="132"/>
      <c r="Z20" s="129"/>
      <c r="AA20" s="129"/>
      <c r="AB20" s="130"/>
      <c r="AC20" s="132"/>
      <c r="AD20" s="129"/>
      <c r="AE20" s="129"/>
      <c r="AF20" s="130"/>
    </row>
    <row r="21" spans="1:32" ht="18.75" customHeight="1" x14ac:dyDescent="0.45">
      <c r="A21" s="114"/>
      <c r="B21" s="115"/>
      <c r="C21" s="116"/>
      <c r="D21" s="172" t="s">
        <v>178</v>
      </c>
      <c r="E21" s="175" t="s">
        <v>275</v>
      </c>
      <c r="F21" s="119"/>
      <c r="G21" s="118"/>
      <c r="H21" s="134" t="s">
        <v>276</v>
      </c>
      <c r="I21" s="121" t="s">
        <v>178</v>
      </c>
      <c r="J21" s="122" t="s">
        <v>244</v>
      </c>
      <c r="K21" s="123"/>
      <c r="L21" s="125" t="s">
        <v>178</v>
      </c>
      <c r="M21" s="122" t="s">
        <v>259</v>
      </c>
      <c r="N21" s="122"/>
      <c r="O21" s="122"/>
      <c r="P21" s="122"/>
      <c r="Q21" s="122"/>
      <c r="R21" s="122"/>
      <c r="S21" s="122"/>
      <c r="T21" s="122"/>
      <c r="U21" s="122"/>
      <c r="V21" s="122"/>
      <c r="W21" s="122"/>
      <c r="X21" s="127"/>
      <c r="Y21" s="132"/>
      <c r="Z21" s="129"/>
      <c r="AA21" s="129"/>
      <c r="AB21" s="130"/>
      <c r="AC21" s="132"/>
      <c r="AD21" s="129"/>
      <c r="AE21" s="129"/>
      <c r="AF21" s="130"/>
    </row>
    <row r="22" spans="1:32" ht="18.75" customHeight="1" x14ac:dyDescent="0.45">
      <c r="A22" s="114"/>
      <c r="B22" s="115"/>
      <c r="C22" s="116"/>
      <c r="D22" s="128" t="s">
        <v>178</v>
      </c>
      <c r="E22" s="118" t="s">
        <v>277</v>
      </c>
      <c r="F22" s="119"/>
      <c r="G22" s="118"/>
      <c r="H22" s="136" t="s">
        <v>278</v>
      </c>
      <c r="I22" s="121" t="s">
        <v>178</v>
      </c>
      <c r="J22" s="122" t="s">
        <v>244</v>
      </c>
      <c r="K22" s="123"/>
      <c r="L22" s="125" t="s">
        <v>178</v>
      </c>
      <c r="M22" s="122" t="s">
        <v>259</v>
      </c>
      <c r="N22" s="123"/>
      <c r="O22" s="123"/>
      <c r="P22" s="123"/>
      <c r="Q22" s="123"/>
      <c r="R22" s="123"/>
      <c r="S22" s="123"/>
      <c r="T22" s="123"/>
      <c r="U22" s="123"/>
      <c r="V22" s="123"/>
      <c r="W22" s="123"/>
      <c r="X22" s="164"/>
      <c r="Y22" s="132"/>
      <c r="Z22" s="129"/>
      <c r="AA22" s="129"/>
      <c r="AB22" s="130"/>
      <c r="AC22" s="132"/>
      <c r="AD22" s="129"/>
      <c r="AE22" s="129"/>
      <c r="AF22" s="130"/>
    </row>
    <row r="23" spans="1:32" ht="18.75" customHeight="1" x14ac:dyDescent="0.45">
      <c r="A23" s="114"/>
      <c r="B23" s="115"/>
      <c r="C23" s="116"/>
      <c r="D23" s="117"/>
      <c r="E23" s="118"/>
      <c r="F23" s="119"/>
      <c r="G23" s="131"/>
      <c r="H23" s="120" t="s">
        <v>279</v>
      </c>
      <c r="I23" s="121" t="s">
        <v>178</v>
      </c>
      <c r="J23" s="122" t="s">
        <v>244</v>
      </c>
      <c r="K23" s="122"/>
      <c r="L23" s="125" t="s">
        <v>178</v>
      </c>
      <c r="M23" s="122" t="s">
        <v>256</v>
      </c>
      <c r="N23" s="122"/>
      <c r="O23" s="125" t="s">
        <v>178</v>
      </c>
      <c r="P23" s="122" t="s">
        <v>257</v>
      </c>
      <c r="Q23" s="123"/>
      <c r="R23" s="123"/>
      <c r="S23" s="123"/>
      <c r="T23" s="123"/>
      <c r="U23" s="123"/>
      <c r="V23" s="123"/>
      <c r="W23" s="123"/>
      <c r="X23" s="164"/>
      <c r="Y23" s="132"/>
      <c r="Z23" s="129"/>
      <c r="AA23" s="129"/>
      <c r="AB23" s="130"/>
      <c r="AC23" s="132"/>
      <c r="AD23" s="129"/>
      <c r="AE23" s="129"/>
      <c r="AF23" s="130"/>
    </row>
    <row r="24" spans="1:32" ht="18.75" customHeight="1" x14ac:dyDescent="0.45">
      <c r="A24" s="114"/>
      <c r="B24" s="115"/>
      <c r="C24" s="116"/>
      <c r="D24" s="117"/>
      <c r="E24" s="118"/>
      <c r="F24" s="119"/>
      <c r="G24" s="131"/>
      <c r="H24" s="136" t="s">
        <v>359</v>
      </c>
      <c r="I24" s="121" t="s">
        <v>178</v>
      </c>
      <c r="J24" s="122" t="s">
        <v>244</v>
      </c>
      <c r="K24" s="122"/>
      <c r="L24" s="125" t="s">
        <v>178</v>
      </c>
      <c r="M24" s="165" t="s">
        <v>259</v>
      </c>
      <c r="N24" s="122"/>
      <c r="O24" s="122"/>
      <c r="P24" s="122"/>
      <c r="Q24" s="123"/>
      <c r="R24" s="123"/>
      <c r="S24" s="123"/>
      <c r="T24" s="123"/>
      <c r="U24" s="123"/>
      <c r="V24" s="123"/>
      <c r="W24" s="123"/>
      <c r="X24" s="164"/>
      <c r="Y24" s="132"/>
      <c r="Z24" s="129"/>
      <c r="AA24" s="129"/>
      <c r="AB24" s="130"/>
      <c r="AC24" s="132"/>
      <c r="AD24" s="129"/>
      <c r="AE24" s="129"/>
      <c r="AF24" s="130"/>
    </row>
    <row r="25" spans="1:32" ht="18.75" customHeight="1" x14ac:dyDescent="0.45">
      <c r="A25" s="114"/>
      <c r="B25" s="115"/>
      <c r="C25" s="116"/>
      <c r="D25" s="117"/>
      <c r="E25" s="118"/>
      <c r="F25" s="119"/>
      <c r="G25" s="131"/>
      <c r="H25" s="136" t="s">
        <v>360</v>
      </c>
      <c r="I25" s="121" t="s">
        <v>178</v>
      </c>
      <c r="J25" s="122" t="s">
        <v>244</v>
      </c>
      <c r="K25" s="122"/>
      <c r="L25" s="125" t="s">
        <v>178</v>
      </c>
      <c r="M25" s="165" t="s">
        <v>259</v>
      </c>
      <c r="N25" s="122"/>
      <c r="O25" s="122"/>
      <c r="P25" s="122"/>
      <c r="Q25" s="123"/>
      <c r="R25" s="123"/>
      <c r="S25" s="123"/>
      <c r="T25" s="123"/>
      <c r="U25" s="123"/>
      <c r="V25" s="123"/>
      <c r="W25" s="123"/>
      <c r="X25" s="164"/>
      <c r="Y25" s="132"/>
      <c r="Z25" s="129"/>
      <c r="AA25" s="129"/>
      <c r="AB25" s="130"/>
      <c r="AC25" s="132"/>
      <c r="AD25" s="129"/>
      <c r="AE25" s="129"/>
      <c r="AF25" s="130"/>
    </row>
    <row r="26" spans="1:32" ht="18.75" customHeight="1" x14ac:dyDescent="0.45">
      <c r="A26" s="114"/>
      <c r="B26" s="115"/>
      <c r="C26" s="116"/>
      <c r="D26" s="117"/>
      <c r="E26" s="118"/>
      <c r="F26" s="119"/>
      <c r="G26" s="131"/>
      <c r="H26" s="166" t="s">
        <v>280</v>
      </c>
      <c r="I26" s="121" t="s">
        <v>178</v>
      </c>
      <c r="J26" s="122" t="s">
        <v>244</v>
      </c>
      <c r="K26" s="122"/>
      <c r="L26" s="125" t="s">
        <v>178</v>
      </c>
      <c r="M26" s="122" t="s">
        <v>256</v>
      </c>
      <c r="N26" s="122"/>
      <c r="O26" s="125" t="s">
        <v>178</v>
      </c>
      <c r="P26" s="122" t="s">
        <v>257</v>
      </c>
      <c r="Q26" s="126"/>
      <c r="R26" s="126"/>
      <c r="S26" s="126"/>
      <c r="T26" s="126"/>
      <c r="U26" s="167"/>
      <c r="V26" s="167"/>
      <c r="W26" s="167"/>
      <c r="X26" s="168"/>
      <c r="Y26" s="132"/>
      <c r="Z26" s="129"/>
      <c r="AA26" s="129"/>
      <c r="AB26" s="130"/>
      <c r="AC26" s="132"/>
      <c r="AD26" s="129"/>
      <c r="AE26" s="129"/>
      <c r="AF26" s="130"/>
    </row>
    <row r="27" spans="1:32" ht="18.75" customHeight="1" x14ac:dyDescent="0.45">
      <c r="A27" s="114"/>
      <c r="B27" s="115"/>
      <c r="C27" s="116"/>
      <c r="D27" s="117"/>
      <c r="E27" s="118"/>
      <c r="F27" s="119"/>
      <c r="G27" s="131"/>
      <c r="H27" s="133" t="s">
        <v>281</v>
      </c>
      <c r="I27" s="121" t="s">
        <v>178</v>
      </c>
      <c r="J27" s="122" t="s">
        <v>244</v>
      </c>
      <c r="K27" s="122"/>
      <c r="L27" s="125" t="s">
        <v>178</v>
      </c>
      <c r="M27" s="122" t="s">
        <v>282</v>
      </c>
      <c r="N27" s="122"/>
      <c r="O27" s="125" t="s">
        <v>178</v>
      </c>
      <c r="P27" s="122" t="s">
        <v>262</v>
      </c>
      <c r="Q27" s="137"/>
      <c r="R27" s="125" t="s">
        <v>178</v>
      </c>
      <c r="S27" s="122" t="s">
        <v>283</v>
      </c>
      <c r="T27" s="122"/>
      <c r="U27" s="122"/>
      <c r="V27" s="122"/>
      <c r="W27" s="122"/>
      <c r="X27" s="127"/>
      <c r="Y27" s="132"/>
      <c r="Z27" s="129"/>
      <c r="AA27" s="129"/>
      <c r="AB27" s="130"/>
      <c r="AC27" s="132"/>
      <c r="AD27" s="129"/>
      <c r="AE27" s="129"/>
      <c r="AF27" s="130"/>
    </row>
    <row r="28" spans="1:32" ht="18.600000000000001" customHeight="1" x14ac:dyDescent="0.45">
      <c r="A28" s="114"/>
      <c r="B28" s="115"/>
      <c r="C28" s="116"/>
      <c r="D28" s="117"/>
      <c r="E28" s="118"/>
      <c r="F28" s="119"/>
      <c r="G28" s="131"/>
      <c r="H28" s="1187" t="s">
        <v>284</v>
      </c>
      <c r="I28" s="1234" t="s">
        <v>1056</v>
      </c>
      <c r="J28" s="1188" t="s">
        <v>244</v>
      </c>
      <c r="K28" s="1188"/>
      <c r="L28" s="1235" t="s">
        <v>178</v>
      </c>
      <c r="M28" s="1188" t="s">
        <v>1052</v>
      </c>
      <c r="N28" s="1188"/>
      <c r="O28" s="1235" t="s">
        <v>178</v>
      </c>
      <c r="P28" s="1188" t="s">
        <v>1053</v>
      </c>
      <c r="Q28" s="1188"/>
      <c r="R28" s="1235" t="s">
        <v>178</v>
      </c>
      <c r="S28" s="1188" t="s">
        <v>1054</v>
      </c>
      <c r="T28" s="1188"/>
      <c r="U28" s="1236" t="s">
        <v>178</v>
      </c>
      <c r="V28" s="1188" t="s">
        <v>1055</v>
      </c>
      <c r="W28" s="1188"/>
      <c r="X28" s="1189"/>
      <c r="Y28" s="132"/>
      <c r="Z28" s="129"/>
      <c r="AA28" s="129"/>
      <c r="AB28" s="130"/>
      <c r="AC28" s="132"/>
      <c r="AD28" s="129"/>
      <c r="AE28" s="129"/>
      <c r="AF28" s="130"/>
    </row>
    <row r="29" spans="1:32" ht="18.75" customHeight="1" x14ac:dyDescent="0.45">
      <c r="A29" s="98"/>
      <c r="B29" s="99"/>
      <c r="C29" s="144"/>
      <c r="D29" s="102"/>
      <c r="E29" s="101"/>
      <c r="F29" s="102"/>
      <c r="G29" s="145"/>
      <c r="H29" s="103" t="s">
        <v>243</v>
      </c>
      <c r="I29" s="104" t="s">
        <v>178</v>
      </c>
      <c r="J29" s="105" t="s">
        <v>244</v>
      </c>
      <c r="K29" s="105"/>
      <c r="L29" s="106"/>
      <c r="M29" s="107" t="s">
        <v>178</v>
      </c>
      <c r="N29" s="105" t="s">
        <v>245</v>
      </c>
      <c r="O29" s="105"/>
      <c r="P29" s="106"/>
      <c r="Q29" s="107" t="s">
        <v>178</v>
      </c>
      <c r="R29" s="108" t="s">
        <v>246</v>
      </c>
      <c r="S29" s="108"/>
      <c r="T29" s="109"/>
      <c r="U29" s="109"/>
      <c r="V29" s="109"/>
      <c r="W29" s="109"/>
      <c r="X29" s="110"/>
      <c r="Y29" s="111" t="s">
        <v>178</v>
      </c>
      <c r="Z29" s="112" t="s">
        <v>247</v>
      </c>
      <c r="AA29" s="112"/>
      <c r="AB29" s="113"/>
      <c r="AC29" s="111" t="s">
        <v>178</v>
      </c>
      <c r="AD29" s="112" t="s">
        <v>247</v>
      </c>
      <c r="AE29" s="112"/>
      <c r="AF29" s="113"/>
    </row>
    <row r="30" spans="1:32" ht="18.75" customHeight="1" x14ac:dyDescent="0.45">
      <c r="A30" s="114"/>
      <c r="B30" s="115"/>
      <c r="C30" s="146"/>
      <c r="D30" s="119"/>
      <c r="E30" s="118"/>
      <c r="F30" s="119"/>
      <c r="G30" s="131"/>
      <c r="H30" s="1237" t="s">
        <v>248</v>
      </c>
      <c r="I30" s="121" t="s">
        <v>178</v>
      </c>
      <c r="J30" s="122" t="s">
        <v>249</v>
      </c>
      <c r="K30" s="123"/>
      <c r="L30" s="124"/>
      <c r="M30" s="125" t="s">
        <v>178</v>
      </c>
      <c r="N30" s="122" t="s">
        <v>250</v>
      </c>
      <c r="O30" s="165"/>
      <c r="P30" s="1238"/>
      <c r="Q30" s="1239"/>
      <c r="R30" s="442"/>
      <c r="S30" s="442"/>
      <c r="T30" s="1240"/>
      <c r="U30" s="1240"/>
      <c r="V30" s="1240"/>
      <c r="W30" s="1240"/>
      <c r="X30" s="1241"/>
      <c r="Y30" s="128"/>
      <c r="Z30" s="1242"/>
      <c r="AA30" s="1242"/>
      <c r="AB30" s="130"/>
      <c r="AC30" s="128"/>
      <c r="AD30" s="1242"/>
      <c r="AE30" s="1242"/>
      <c r="AF30" s="130"/>
    </row>
    <row r="31" spans="1:32" ht="19.5" customHeight="1" x14ac:dyDescent="0.45">
      <c r="A31" s="114"/>
      <c r="B31" s="115"/>
      <c r="C31" s="146"/>
      <c r="D31" s="128"/>
      <c r="E31" s="118"/>
      <c r="F31" s="119"/>
      <c r="G31" s="131"/>
      <c r="H31" s="162" t="s">
        <v>252</v>
      </c>
      <c r="I31" s="121" t="s">
        <v>178</v>
      </c>
      <c r="J31" s="122" t="s">
        <v>249</v>
      </c>
      <c r="K31" s="123"/>
      <c r="L31" s="124"/>
      <c r="M31" s="125" t="s">
        <v>178</v>
      </c>
      <c r="N31" s="122" t="s">
        <v>253</v>
      </c>
      <c r="O31" s="125"/>
      <c r="P31" s="122"/>
      <c r="Q31" s="126"/>
      <c r="R31" s="126"/>
      <c r="S31" s="126"/>
      <c r="T31" s="126"/>
      <c r="U31" s="126"/>
      <c r="V31" s="126"/>
      <c r="W31" s="126"/>
      <c r="X31" s="163"/>
      <c r="Y31" s="128" t="s">
        <v>178</v>
      </c>
      <c r="Z31" s="86" t="s">
        <v>251</v>
      </c>
      <c r="AA31" s="129"/>
      <c r="AB31" s="130"/>
      <c r="AC31" s="128" t="s">
        <v>178</v>
      </c>
      <c r="AD31" s="86" t="s">
        <v>251</v>
      </c>
      <c r="AE31" s="129"/>
      <c r="AF31" s="130"/>
    </row>
    <row r="32" spans="1:32" ht="19.5" customHeight="1" x14ac:dyDescent="0.45">
      <c r="A32" s="114"/>
      <c r="B32" s="115"/>
      <c r="C32" s="146"/>
      <c r="D32" s="128"/>
      <c r="E32" s="118"/>
      <c r="F32" s="119"/>
      <c r="G32" s="131"/>
      <c r="H32" s="162" t="s">
        <v>254</v>
      </c>
      <c r="I32" s="121" t="s">
        <v>178</v>
      </c>
      <c r="J32" s="122" t="s">
        <v>249</v>
      </c>
      <c r="K32" s="123"/>
      <c r="L32" s="124"/>
      <c r="M32" s="125" t="s">
        <v>178</v>
      </c>
      <c r="N32" s="122" t="s">
        <v>253</v>
      </c>
      <c r="O32" s="125"/>
      <c r="P32" s="122"/>
      <c r="Q32" s="126"/>
      <c r="R32" s="126"/>
      <c r="S32" s="126"/>
      <c r="T32" s="126"/>
      <c r="U32" s="126"/>
      <c r="V32" s="126"/>
      <c r="W32" s="126"/>
      <c r="X32" s="163"/>
      <c r="Y32" s="128"/>
      <c r="Z32" s="86"/>
      <c r="AA32" s="129"/>
      <c r="AB32" s="130"/>
      <c r="AC32" s="128"/>
      <c r="AD32" s="86"/>
      <c r="AE32" s="129"/>
      <c r="AF32" s="130"/>
    </row>
    <row r="33" spans="1:32" ht="18.75" customHeight="1" x14ac:dyDescent="0.45">
      <c r="A33" s="114"/>
      <c r="B33" s="115"/>
      <c r="C33" s="146"/>
      <c r="D33" s="128"/>
      <c r="E33" s="118"/>
      <c r="F33" s="119"/>
      <c r="G33" s="131"/>
      <c r="H33" s="120" t="s">
        <v>357</v>
      </c>
      <c r="I33" s="121" t="s">
        <v>178</v>
      </c>
      <c r="J33" s="122" t="s">
        <v>244</v>
      </c>
      <c r="K33" s="122"/>
      <c r="L33" s="125"/>
      <c r="M33" s="125" t="s">
        <v>178</v>
      </c>
      <c r="N33" s="122" t="s">
        <v>271</v>
      </c>
      <c r="O33" s="125"/>
      <c r="P33" s="125" t="s">
        <v>178</v>
      </c>
      <c r="Q33" s="122" t="s">
        <v>358</v>
      </c>
      <c r="R33" s="125"/>
      <c r="S33" s="122"/>
      <c r="T33" s="125"/>
      <c r="U33" s="122"/>
      <c r="V33" s="123"/>
      <c r="W33" s="123"/>
      <c r="X33" s="164"/>
      <c r="Y33" s="132"/>
      <c r="Z33" s="129"/>
      <c r="AA33" s="129"/>
      <c r="AB33" s="130"/>
      <c r="AC33" s="132"/>
      <c r="AD33" s="129"/>
      <c r="AE33" s="129"/>
      <c r="AF33" s="130"/>
    </row>
    <row r="34" spans="1:32" ht="18.75" customHeight="1" x14ac:dyDescent="0.45">
      <c r="A34" s="114"/>
      <c r="B34" s="115"/>
      <c r="C34" s="146"/>
      <c r="D34" s="128" t="s">
        <v>178</v>
      </c>
      <c r="E34" s="118" t="s">
        <v>263</v>
      </c>
      <c r="F34" s="119"/>
      <c r="G34" s="131"/>
      <c r="H34" s="120" t="s">
        <v>274</v>
      </c>
      <c r="I34" s="121" t="s">
        <v>178</v>
      </c>
      <c r="J34" s="122" t="s">
        <v>244</v>
      </c>
      <c r="K34" s="123"/>
      <c r="L34" s="125" t="s">
        <v>178</v>
      </c>
      <c r="M34" s="122" t="s">
        <v>259</v>
      </c>
      <c r="N34" s="122"/>
      <c r="O34" s="123"/>
      <c r="P34" s="123"/>
      <c r="Q34" s="123"/>
      <c r="R34" s="123"/>
      <c r="S34" s="123"/>
      <c r="T34" s="123"/>
      <c r="U34" s="123"/>
      <c r="V34" s="123"/>
      <c r="W34" s="123"/>
      <c r="X34" s="164"/>
      <c r="Y34" s="132"/>
      <c r="Z34" s="129"/>
      <c r="AA34" s="129"/>
      <c r="AB34" s="130"/>
      <c r="AC34" s="132"/>
      <c r="AD34" s="129"/>
      <c r="AE34" s="129"/>
      <c r="AF34" s="130"/>
    </row>
    <row r="35" spans="1:32" ht="18.75" customHeight="1" x14ac:dyDescent="0.45">
      <c r="A35" s="172" t="s">
        <v>178</v>
      </c>
      <c r="B35" s="173">
        <v>27</v>
      </c>
      <c r="C35" s="176" t="s">
        <v>285</v>
      </c>
      <c r="D35" s="172" t="s">
        <v>178</v>
      </c>
      <c r="E35" s="175" t="s">
        <v>265</v>
      </c>
      <c r="F35" s="119"/>
      <c r="G35" s="118"/>
      <c r="H35" s="136" t="s">
        <v>359</v>
      </c>
      <c r="I35" s="121" t="s">
        <v>178</v>
      </c>
      <c r="J35" s="122" t="s">
        <v>244</v>
      </c>
      <c r="K35" s="122"/>
      <c r="L35" s="125" t="s">
        <v>178</v>
      </c>
      <c r="M35" s="165" t="s">
        <v>259</v>
      </c>
      <c r="N35" s="122"/>
      <c r="O35" s="122"/>
      <c r="P35" s="122"/>
      <c r="Q35" s="123"/>
      <c r="R35" s="123"/>
      <c r="S35" s="123"/>
      <c r="T35" s="123"/>
      <c r="U35" s="123"/>
      <c r="V35" s="123"/>
      <c r="W35" s="123"/>
      <c r="X35" s="164"/>
      <c r="Y35" s="132"/>
      <c r="Z35" s="129"/>
      <c r="AA35" s="129"/>
      <c r="AB35" s="130"/>
      <c r="AC35" s="132"/>
      <c r="AD35" s="129"/>
      <c r="AE35" s="129"/>
      <c r="AF35" s="130"/>
    </row>
    <row r="36" spans="1:32" ht="18.75" customHeight="1" x14ac:dyDescent="0.45">
      <c r="A36" s="114"/>
      <c r="B36" s="115"/>
      <c r="C36" s="176" t="s">
        <v>286</v>
      </c>
      <c r="D36" s="128" t="s">
        <v>178</v>
      </c>
      <c r="E36" s="118" t="s">
        <v>272</v>
      </c>
      <c r="F36" s="119"/>
      <c r="G36" s="118"/>
      <c r="H36" s="136" t="s">
        <v>360</v>
      </c>
      <c r="I36" s="121" t="s">
        <v>178</v>
      </c>
      <c r="J36" s="122" t="s">
        <v>244</v>
      </c>
      <c r="K36" s="122"/>
      <c r="L36" s="125" t="s">
        <v>178</v>
      </c>
      <c r="M36" s="165" t="s">
        <v>259</v>
      </c>
      <c r="N36" s="122"/>
      <c r="O36" s="122"/>
      <c r="P36" s="122"/>
      <c r="Q36" s="123"/>
      <c r="R36" s="123"/>
      <c r="S36" s="123"/>
      <c r="T36" s="123"/>
      <c r="U36" s="123"/>
      <c r="V36" s="123"/>
      <c r="W36" s="123"/>
      <c r="X36" s="164"/>
      <c r="Y36" s="132"/>
      <c r="Z36" s="129"/>
      <c r="AA36" s="129"/>
      <c r="AB36" s="130"/>
      <c r="AC36" s="132"/>
      <c r="AD36" s="129"/>
      <c r="AE36" s="129"/>
      <c r="AF36" s="130"/>
    </row>
    <row r="37" spans="1:32" ht="18.75" customHeight="1" x14ac:dyDescent="0.45">
      <c r="A37" s="114"/>
      <c r="B37" s="115"/>
      <c r="C37" s="146"/>
      <c r="D37" s="172" t="s">
        <v>178</v>
      </c>
      <c r="E37" s="175" t="s">
        <v>275</v>
      </c>
      <c r="F37" s="119"/>
      <c r="G37" s="131"/>
      <c r="H37" s="166" t="s">
        <v>280</v>
      </c>
      <c r="I37" s="121" t="s">
        <v>178</v>
      </c>
      <c r="J37" s="122" t="s">
        <v>244</v>
      </c>
      <c r="K37" s="122"/>
      <c r="L37" s="125" t="s">
        <v>178</v>
      </c>
      <c r="M37" s="122" t="s">
        <v>256</v>
      </c>
      <c r="N37" s="122"/>
      <c r="O37" s="125" t="s">
        <v>178</v>
      </c>
      <c r="P37" s="122" t="s">
        <v>257</v>
      </c>
      <c r="Q37" s="126"/>
      <c r="R37" s="126"/>
      <c r="S37" s="126"/>
      <c r="T37" s="126"/>
      <c r="U37" s="167"/>
      <c r="V37" s="167"/>
      <c r="W37" s="167"/>
      <c r="X37" s="168"/>
      <c r="Y37" s="132"/>
      <c r="Z37" s="129"/>
      <c r="AA37" s="129"/>
      <c r="AB37" s="130"/>
      <c r="AC37" s="132"/>
      <c r="AD37" s="129"/>
      <c r="AE37" s="129"/>
      <c r="AF37" s="130"/>
    </row>
    <row r="38" spans="1:32" ht="18.75" customHeight="1" x14ac:dyDescent="0.45">
      <c r="A38" s="114"/>
      <c r="B38" s="115"/>
      <c r="C38" s="146"/>
      <c r="D38" s="128"/>
      <c r="E38" s="118"/>
      <c r="F38" s="119"/>
      <c r="G38" s="131"/>
      <c r="H38" s="133" t="s">
        <v>281</v>
      </c>
      <c r="I38" s="121" t="s">
        <v>178</v>
      </c>
      <c r="J38" s="122" t="s">
        <v>244</v>
      </c>
      <c r="K38" s="122"/>
      <c r="L38" s="125" t="s">
        <v>178</v>
      </c>
      <c r="M38" s="122" t="s">
        <v>282</v>
      </c>
      <c r="N38" s="122"/>
      <c r="O38" s="125" t="s">
        <v>178</v>
      </c>
      <c r="P38" s="122" t="s">
        <v>262</v>
      </c>
      <c r="Q38" s="137"/>
      <c r="R38" s="125" t="s">
        <v>178</v>
      </c>
      <c r="S38" s="122" t="s">
        <v>283</v>
      </c>
      <c r="T38" s="122"/>
      <c r="U38" s="122"/>
      <c r="V38" s="122"/>
      <c r="W38" s="122"/>
      <c r="X38" s="127"/>
      <c r="Y38" s="132"/>
      <c r="Z38" s="129"/>
      <c r="AA38" s="129"/>
      <c r="AB38" s="130"/>
      <c r="AC38" s="132"/>
      <c r="AD38" s="129"/>
      <c r="AE38" s="129"/>
      <c r="AF38" s="130"/>
    </row>
    <row r="39" spans="1:32" ht="18.75" customHeight="1" x14ac:dyDescent="0.45">
      <c r="A39" s="114"/>
      <c r="B39" s="115"/>
      <c r="C39" s="146"/>
      <c r="D39" s="128"/>
      <c r="E39" s="118"/>
      <c r="F39" s="119"/>
      <c r="G39" s="131"/>
      <c r="H39" s="1187" t="s">
        <v>284</v>
      </c>
      <c r="I39" s="1234" t="s">
        <v>1056</v>
      </c>
      <c r="J39" s="1188" t="s">
        <v>244</v>
      </c>
      <c r="K39" s="1188"/>
      <c r="L39" s="1235" t="s">
        <v>178</v>
      </c>
      <c r="M39" s="1188" t="s">
        <v>1052</v>
      </c>
      <c r="N39" s="1188"/>
      <c r="O39" s="1235" t="s">
        <v>178</v>
      </c>
      <c r="P39" s="1188" t="s">
        <v>1053</v>
      </c>
      <c r="Q39" s="1188"/>
      <c r="R39" s="1235" t="s">
        <v>178</v>
      </c>
      <c r="S39" s="1188" t="s">
        <v>1054</v>
      </c>
      <c r="T39" s="1188"/>
      <c r="U39" s="1236" t="s">
        <v>178</v>
      </c>
      <c r="V39" s="1188" t="s">
        <v>1055</v>
      </c>
      <c r="W39" s="1188"/>
      <c r="X39" s="1189"/>
      <c r="Y39" s="132"/>
      <c r="Z39" s="129"/>
      <c r="AA39" s="129"/>
      <c r="AB39" s="130"/>
      <c r="AC39" s="132"/>
      <c r="AD39" s="129"/>
      <c r="AE39" s="129"/>
      <c r="AF39" s="130"/>
    </row>
    <row r="40" spans="1:32" ht="20.25" customHeight="1" x14ac:dyDescent="0.45"/>
    <row r="41" spans="1:32" ht="20.25" customHeight="1" x14ac:dyDescent="0.45"/>
    <row r="42" spans="1:32" ht="20.25" customHeight="1" x14ac:dyDescent="0.45"/>
    <row r="43" spans="1:32" ht="20.25" customHeight="1" x14ac:dyDescent="0.45"/>
    <row r="44" spans="1:32" ht="20.25" customHeight="1" x14ac:dyDescent="0.45"/>
    <row r="45" spans="1:32" ht="20.25" customHeight="1" x14ac:dyDescent="0.45"/>
    <row r="46" spans="1:32" s="85" customFormat="1" ht="20.25" customHeight="1" x14ac:dyDescent="0.45"/>
    <row r="47" spans="1:32" s="85" customFormat="1" ht="20.25" customHeight="1" x14ac:dyDescent="0.45"/>
    <row r="48" spans="1:32" s="85" customFormat="1" ht="20.25" customHeight="1" x14ac:dyDescent="0.45"/>
    <row r="49" s="85" customFormat="1" ht="20.25" customHeight="1" x14ac:dyDescent="0.45"/>
    <row r="50" s="85" customFormat="1" ht="20.25" customHeight="1" x14ac:dyDescent="0.45"/>
    <row r="51" s="85" customFormat="1" ht="20.25" customHeight="1" x14ac:dyDescent="0.45"/>
    <row r="52" s="85" customFormat="1" ht="20.25" customHeight="1" x14ac:dyDescent="0.45"/>
    <row r="53" s="85" customFormat="1" ht="20.25" customHeight="1" x14ac:dyDescent="0.45"/>
    <row r="54" s="85" customFormat="1" ht="20.25" customHeight="1" x14ac:dyDescent="0.45"/>
    <row r="55" s="85" customFormat="1" ht="20.25" customHeight="1" x14ac:dyDescent="0.45"/>
    <row r="56" s="85" customFormat="1" ht="20.25" customHeight="1" x14ac:dyDescent="0.45"/>
    <row r="57" s="85" customFormat="1" ht="20.25" customHeight="1" x14ac:dyDescent="0.45"/>
    <row r="58" s="85" customFormat="1" ht="20.25" customHeight="1" x14ac:dyDescent="0.45"/>
    <row r="59" s="85" customFormat="1" ht="20.25" customHeight="1" x14ac:dyDescent="0.45"/>
  </sheetData>
  <mergeCells count="14">
    <mergeCell ref="AC8:AF9"/>
    <mergeCell ref="A3:AF3"/>
    <mergeCell ref="S5:V5"/>
    <mergeCell ref="A7:C7"/>
    <mergeCell ref="D7:E7"/>
    <mergeCell ref="F7:G7"/>
    <mergeCell ref="H7:X7"/>
    <mergeCell ref="Y7:AB7"/>
    <mergeCell ref="AC7:AF7"/>
    <mergeCell ref="A8:C9"/>
    <mergeCell ref="D8:E9"/>
    <mergeCell ref="F8:G9"/>
    <mergeCell ref="H8:H9"/>
    <mergeCell ref="Y8:AB9"/>
  </mergeCells>
  <phoneticPr fontId="2"/>
  <pageMargins left="0.7" right="0.7" top="0.75" bottom="0.75" header="0.3" footer="0.3"/>
  <pageSetup paperSize="9" scale="34" orientation="portrait" r:id="rId1"/>
  <rowBreaks count="1" manualBreakCount="1">
    <brk id="39"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xm:f>
          </x14:formula1>
          <xm:sqref>M8:M13 JI8:JI13 TE8:TE13 ADA8:ADA13 AMW8:AMW13 AWS8:AWS13 BGO8:BGO13 BQK8:BQK13 CAG8:CAG13 CKC8:CKC13 CTY8:CTY13 DDU8:DDU13 DNQ8:DNQ13 DXM8:DXM13 EHI8:EHI13 ERE8:ERE13 FBA8:FBA13 FKW8:FKW13 FUS8:FUS13 GEO8:GEO13 GOK8:GOK13 GYG8:GYG13 HIC8:HIC13 HRY8:HRY13 IBU8:IBU13 ILQ8:ILQ13 IVM8:IVM13 JFI8:JFI13 JPE8:JPE13 JZA8:JZA13 KIW8:KIW13 KSS8:KSS13 LCO8:LCO13 LMK8:LMK13 LWG8:LWG13 MGC8:MGC13 MPY8:MPY13 MZU8:MZU13 NJQ8:NJQ13 NTM8:NTM13 ODI8:ODI13 ONE8:ONE13 OXA8:OXA13 PGW8:PGW13 PQS8:PQS13 QAO8:QAO13 QKK8:QKK13 QUG8:QUG13 REC8:REC13 RNY8:RNY13 RXU8:RXU13 SHQ8:SHQ13 SRM8:SRM13 TBI8:TBI13 TLE8:TLE13 TVA8:TVA13 UEW8:UEW13 UOS8:UOS13 UYO8:UYO13 VIK8:VIK13 VSG8:VSG13 WCC8:WCC13 WLY8:WLY13 WVU8:WVU13 M65541:M65546 JI65541:JI65546 TE65541:TE65546 ADA65541:ADA65546 AMW65541:AMW65546 AWS65541:AWS65546 BGO65541:BGO65546 BQK65541:BQK65546 CAG65541:CAG65546 CKC65541:CKC65546 CTY65541:CTY65546 DDU65541:DDU65546 DNQ65541:DNQ65546 DXM65541:DXM65546 EHI65541:EHI65546 ERE65541:ERE65546 FBA65541:FBA65546 FKW65541:FKW65546 FUS65541:FUS65546 GEO65541:GEO65546 GOK65541:GOK65546 GYG65541:GYG65546 HIC65541:HIC65546 HRY65541:HRY65546 IBU65541:IBU65546 ILQ65541:ILQ65546 IVM65541:IVM65546 JFI65541:JFI65546 JPE65541:JPE65546 JZA65541:JZA65546 KIW65541:KIW65546 KSS65541:KSS65546 LCO65541:LCO65546 LMK65541:LMK65546 LWG65541:LWG65546 MGC65541:MGC65546 MPY65541:MPY65546 MZU65541:MZU65546 NJQ65541:NJQ65546 NTM65541:NTM65546 ODI65541:ODI65546 ONE65541:ONE65546 OXA65541:OXA65546 PGW65541:PGW65546 PQS65541:PQS65546 QAO65541:QAO65546 QKK65541:QKK65546 QUG65541:QUG65546 REC65541:REC65546 RNY65541:RNY65546 RXU65541:RXU65546 SHQ65541:SHQ65546 SRM65541:SRM65546 TBI65541:TBI65546 TLE65541:TLE65546 TVA65541:TVA65546 UEW65541:UEW65546 UOS65541:UOS65546 UYO65541:UYO65546 VIK65541:VIK65546 VSG65541:VSG65546 WCC65541:WCC65546 WLY65541:WLY65546 WVU65541:WVU65546 M131077:M131082 JI131077:JI131082 TE131077:TE131082 ADA131077:ADA131082 AMW131077:AMW131082 AWS131077:AWS131082 BGO131077:BGO131082 BQK131077:BQK131082 CAG131077:CAG131082 CKC131077:CKC131082 CTY131077:CTY131082 DDU131077:DDU131082 DNQ131077:DNQ131082 DXM131077:DXM131082 EHI131077:EHI131082 ERE131077:ERE131082 FBA131077:FBA131082 FKW131077:FKW131082 FUS131077:FUS131082 GEO131077:GEO131082 GOK131077:GOK131082 GYG131077:GYG131082 HIC131077:HIC131082 HRY131077:HRY131082 IBU131077:IBU131082 ILQ131077:ILQ131082 IVM131077:IVM131082 JFI131077:JFI131082 JPE131077:JPE131082 JZA131077:JZA131082 KIW131077:KIW131082 KSS131077:KSS131082 LCO131077:LCO131082 LMK131077:LMK131082 LWG131077:LWG131082 MGC131077:MGC131082 MPY131077:MPY131082 MZU131077:MZU131082 NJQ131077:NJQ131082 NTM131077:NTM131082 ODI131077:ODI131082 ONE131077:ONE131082 OXA131077:OXA131082 PGW131077:PGW131082 PQS131077:PQS131082 QAO131077:QAO131082 QKK131077:QKK131082 QUG131077:QUG131082 REC131077:REC131082 RNY131077:RNY131082 RXU131077:RXU131082 SHQ131077:SHQ131082 SRM131077:SRM131082 TBI131077:TBI131082 TLE131077:TLE131082 TVA131077:TVA131082 UEW131077:UEW131082 UOS131077:UOS131082 UYO131077:UYO131082 VIK131077:VIK131082 VSG131077:VSG131082 WCC131077:WCC131082 WLY131077:WLY131082 WVU131077:WVU131082 M196613:M196618 JI196613:JI196618 TE196613:TE196618 ADA196613:ADA196618 AMW196613:AMW196618 AWS196613:AWS196618 BGO196613:BGO196618 BQK196613:BQK196618 CAG196613:CAG196618 CKC196613:CKC196618 CTY196613:CTY196618 DDU196613:DDU196618 DNQ196613:DNQ196618 DXM196613:DXM196618 EHI196613:EHI196618 ERE196613:ERE196618 FBA196613:FBA196618 FKW196613:FKW196618 FUS196613:FUS196618 GEO196613:GEO196618 GOK196613:GOK196618 GYG196613:GYG196618 HIC196613:HIC196618 HRY196613:HRY196618 IBU196613:IBU196618 ILQ196613:ILQ196618 IVM196613:IVM196618 JFI196613:JFI196618 JPE196613:JPE196618 JZA196613:JZA196618 KIW196613:KIW196618 KSS196613:KSS196618 LCO196613:LCO196618 LMK196613:LMK196618 LWG196613:LWG196618 MGC196613:MGC196618 MPY196613:MPY196618 MZU196613:MZU196618 NJQ196613:NJQ196618 NTM196613:NTM196618 ODI196613:ODI196618 ONE196613:ONE196618 OXA196613:OXA196618 PGW196613:PGW196618 PQS196613:PQS196618 QAO196613:QAO196618 QKK196613:QKK196618 QUG196613:QUG196618 REC196613:REC196618 RNY196613:RNY196618 RXU196613:RXU196618 SHQ196613:SHQ196618 SRM196613:SRM196618 TBI196613:TBI196618 TLE196613:TLE196618 TVA196613:TVA196618 UEW196613:UEW196618 UOS196613:UOS196618 UYO196613:UYO196618 VIK196613:VIK196618 VSG196613:VSG196618 WCC196613:WCC196618 WLY196613:WLY196618 WVU196613:WVU196618 M262149:M262154 JI262149:JI262154 TE262149:TE262154 ADA262149:ADA262154 AMW262149:AMW262154 AWS262149:AWS262154 BGO262149:BGO262154 BQK262149:BQK262154 CAG262149:CAG262154 CKC262149:CKC262154 CTY262149:CTY262154 DDU262149:DDU262154 DNQ262149:DNQ262154 DXM262149:DXM262154 EHI262149:EHI262154 ERE262149:ERE262154 FBA262149:FBA262154 FKW262149:FKW262154 FUS262149:FUS262154 GEO262149:GEO262154 GOK262149:GOK262154 GYG262149:GYG262154 HIC262149:HIC262154 HRY262149:HRY262154 IBU262149:IBU262154 ILQ262149:ILQ262154 IVM262149:IVM262154 JFI262149:JFI262154 JPE262149:JPE262154 JZA262149:JZA262154 KIW262149:KIW262154 KSS262149:KSS262154 LCO262149:LCO262154 LMK262149:LMK262154 LWG262149:LWG262154 MGC262149:MGC262154 MPY262149:MPY262154 MZU262149:MZU262154 NJQ262149:NJQ262154 NTM262149:NTM262154 ODI262149:ODI262154 ONE262149:ONE262154 OXA262149:OXA262154 PGW262149:PGW262154 PQS262149:PQS262154 QAO262149:QAO262154 QKK262149:QKK262154 QUG262149:QUG262154 REC262149:REC262154 RNY262149:RNY262154 RXU262149:RXU262154 SHQ262149:SHQ262154 SRM262149:SRM262154 TBI262149:TBI262154 TLE262149:TLE262154 TVA262149:TVA262154 UEW262149:UEW262154 UOS262149:UOS262154 UYO262149:UYO262154 VIK262149:VIK262154 VSG262149:VSG262154 WCC262149:WCC262154 WLY262149:WLY262154 WVU262149:WVU262154 M327685:M327690 JI327685:JI327690 TE327685:TE327690 ADA327685:ADA327690 AMW327685:AMW327690 AWS327685:AWS327690 BGO327685:BGO327690 BQK327685:BQK327690 CAG327685:CAG327690 CKC327685:CKC327690 CTY327685:CTY327690 DDU327685:DDU327690 DNQ327685:DNQ327690 DXM327685:DXM327690 EHI327685:EHI327690 ERE327685:ERE327690 FBA327685:FBA327690 FKW327685:FKW327690 FUS327685:FUS327690 GEO327685:GEO327690 GOK327685:GOK327690 GYG327685:GYG327690 HIC327685:HIC327690 HRY327685:HRY327690 IBU327685:IBU327690 ILQ327685:ILQ327690 IVM327685:IVM327690 JFI327685:JFI327690 JPE327685:JPE327690 JZA327685:JZA327690 KIW327685:KIW327690 KSS327685:KSS327690 LCO327685:LCO327690 LMK327685:LMK327690 LWG327685:LWG327690 MGC327685:MGC327690 MPY327685:MPY327690 MZU327685:MZU327690 NJQ327685:NJQ327690 NTM327685:NTM327690 ODI327685:ODI327690 ONE327685:ONE327690 OXA327685:OXA327690 PGW327685:PGW327690 PQS327685:PQS327690 QAO327685:QAO327690 QKK327685:QKK327690 QUG327685:QUG327690 REC327685:REC327690 RNY327685:RNY327690 RXU327685:RXU327690 SHQ327685:SHQ327690 SRM327685:SRM327690 TBI327685:TBI327690 TLE327685:TLE327690 TVA327685:TVA327690 UEW327685:UEW327690 UOS327685:UOS327690 UYO327685:UYO327690 VIK327685:VIK327690 VSG327685:VSG327690 WCC327685:WCC327690 WLY327685:WLY327690 WVU327685:WVU327690 M393221:M393226 JI393221:JI393226 TE393221:TE393226 ADA393221:ADA393226 AMW393221:AMW393226 AWS393221:AWS393226 BGO393221:BGO393226 BQK393221:BQK393226 CAG393221:CAG393226 CKC393221:CKC393226 CTY393221:CTY393226 DDU393221:DDU393226 DNQ393221:DNQ393226 DXM393221:DXM393226 EHI393221:EHI393226 ERE393221:ERE393226 FBA393221:FBA393226 FKW393221:FKW393226 FUS393221:FUS393226 GEO393221:GEO393226 GOK393221:GOK393226 GYG393221:GYG393226 HIC393221:HIC393226 HRY393221:HRY393226 IBU393221:IBU393226 ILQ393221:ILQ393226 IVM393221:IVM393226 JFI393221:JFI393226 JPE393221:JPE393226 JZA393221:JZA393226 KIW393221:KIW393226 KSS393221:KSS393226 LCO393221:LCO393226 LMK393221:LMK393226 LWG393221:LWG393226 MGC393221:MGC393226 MPY393221:MPY393226 MZU393221:MZU393226 NJQ393221:NJQ393226 NTM393221:NTM393226 ODI393221:ODI393226 ONE393221:ONE393226 OXA393221:OXA393226 PGW393221:PGW393226 PQS393221:PQS393226 QAO393221:QAO393226 QKK393221:QKK393226 QUG393221:QUG393226 REC393221:REC393226 RNY393221:RNY393226 RXU393221:RXU393226 SHQ393221:SHQ393226 SRM393221:SRM393226 TBI393221:TBI393226 TLE393221:TLE393226 TVA393221:TVA393226 UEW393221:UEW393226 UOS393221:UOS393226 UYO393221:UYO393226 VIK393221:VIK393226 VSG393221:VSG393226 WCC393221:WCC393226 WLY393221:WLY393226 WVU393221:WVU393226 M458757:M458762 JI458757:JI458762 TE458757:TE458762 ADA458757:ADA458762 AMW458757:AMW458762 AWS458757:AWS458762 BGO458757:BGO458762 BQK458757:BQK458762 CAG458757:CAG458762 CKC458757:CKC458762 CTY458757:CTY458762 DDU458757:DDU458762 DNQ458757:DNQ458762 DXM458757:DXM458762 EHI458757:EHI458762 ERE458757:ERE458762 FBA458757:FBA458762 FKW458757:FKW458762 FUS458757:FUS458762 GEO458757:GEO458762 GOK458757:GOK458762 GYG458757:GYG458762 HIC458757:HIC458762 HRY458757:HRY458762 IBU458757:IBU458762 ILQ458757:ILQ458762 IVM458757:IVM458762 JFI458757:JFI458762 JPE458757:JPE458762 JZA458757:JZA458762 KIW458757:KIW458762 KSS458757:KSS458762 LCO458757:LCO458762 LMK458757:LMK458762 LWG458757:LWG458762 MGC458757:MGC458762 MPY458757:MPY458762 MZU458757:MZU458762 NJQ458757:NJQ458762 NTM458757:NTM458762 ODI458757:ODI458762 ONE458757:ONE458762 OXA458757:OXA458762 PGW458757:PGW458762 PQS458757:PQS458762 QAO458757:QAO458762 QKK458757:QKK458762 QUG458757:QUG458762 REC458757:REC458762 RNY458757:RNY458762 RXU458757:RXU458762 SHQ458757:SHQ458762 SRM458757:SRM458762 TBI458757:TBI458762 TLE458757:TLE458762 TVA458757:TVA458762 UEW458757:UEW458762 UOS458757:UOS458762 UYO458757:UYO458762 VIK458757:VIK458762 VSG458757:VSG458762 WCC458757:WCC458762 WLY458757:WLY458762 WVU458757:WVU458762 M524293:M524298 JI524293:JI524298 TE524293:TE524298 ADA524293:ADA524298 AMW524293:AMW524298 AWS524293:AWS524298 BGO524293:BGO524298 BQK524293:BQK524298 CAG524293:CAG524298 CKC524293:CKC524298 CTY524293:CTY524298 DDU524293:DDU524298 DNQ524293:DNQ524298 DXM524293:DXM524298 EHI524293:EHI524298 ERE524293:ERE524298 FBA524293:FBA524298 FKW524293:FKW524298 FUS524293:FUS524298 GEO524293:GEO524298 GOK524293:GOK524298 GYG524293:GYG524298 HIC524293:HIC524298 HRY524293:HRY524298 IBU524293:IBU524298 ILQ524293:ILQ524298 IVM524293:IVM524298 JFI524293:JFI524298 JPE524293:JPE524298 JZA524293:JZA524298 KIW524293:KIW524298 KSS524293:KSS524298 LCO524293:LCO524298 LMK524293:LMK524298 LWG524293:LWG524298 MGC524293:MGC524298 MPY524293:MPY524298 MZU524293:MZU524298 NJQ524293:NJQ524298 NTM524293:NTM524298 ODI524293:ODI524298 ONE524293:ONE524298 OXA524293:OXA524298 PGW524293:PGW524298 PQS524293:PQS524298 QAO524293:QAO524298 QKK524293:QKK524298 QUG524293:QUG524298 REC524293:REC524298 RNY524293:RNY524298 RXU524293:RXU524298 SHQ524293:SHQ524298 SRM524293:SRM524298 TBI524293:TBI524298 TLE524293:TLE524298 TVA524293:TVA524298 UEW524293:UEW524298 UOS524293:UOS524298 UYO524293:UYO524298 VIK524293:VIK524298 VSG524293:VSG524298 WCC524293:WCC524298 WLY524293:WLY524298 WVU524293:WVU524298 M589829:M589834 JI589829:JI589834 TE589829:TE589834 ADA589829:ADA589834 AMW589829:AMW589834 AWS589829:AWS589834 BGO589829:BGO589834 BQK589829:BQK589834 CAG589829:CAG589834 CKC589829:CKC589834 CTY589829:CTY589834 DDU589829:DDU589834 DNQ589829:DNQ589834 DXM589829:DXM589834 EHI589829:EHI589834 ERE589829:ERE589834 FBA589829:FBA589834 FKW589829:FKW589834 FUS589829:FUS589834 GEO589829:GEO589834 GOK589829:GOK589834 GYG589829:GYG589834 HIC589829:HIC589834 HRY589829:HRY589834 IBU589829:IBU589834 ILQ589829:ILQ589834 IVM589829:IVM589834 JFI589829:JFI589834 JPE589829:JPE589834 JZA589829:JZA589834 KIW589829:KIW589834 KSS589829:KSS589834 LCO589829:LCO589834 LMK589829:LMK589834 LWG589829:LWG589834 MGC589829:MGC589834 MPY589829:MPY589834 MZU589829:MZU589834 NJQ589829:NJQ589834 NTM589829:NTM589834 ODI589829:ODI589834 ONE589829:ONE589834 OXA589829:OXA589834 PGW589829:PGW589834 PQS589829:PQS589834 QAO589829:QAO589834 QKK589829:QKK589834 QUG589829:QUG589834 REC589829:REC589834 RNY589829:RNY589834 RXU589829:RXU589834 SHQ589829:SHQ589834 SRM589829:SRM589834 TBI589829:TBI589834 TLE589829:TLE589834 TVA589829:TVA589834 UEW589829:UEW589834 UOS589829:UOS589834 UYO589829:UYO589834 VIK589829:VIK589834 VSG589829:VSG589834 WCC589829:WCC589834 WLY589829:WLY589834 WVU589829:WVU589834 M655365:M655370 JI655365:JI655370 TE655365:TE655370 ADA655365:ADA655370 AMW655365:AMW655370 AWS655365:AWS655370 BGO655365:BGO655370 BQK655365:BQK655370 CAG655365:CAG655370 CKC655365:CKC655370 CTY655365:CTY655370 DDU655365:DDU655370 DNQ655365:DNQ655370 DXM655365:DXM655370 EHI655365:EHI655370 ERE655365:ERE655370 FBA655365:FBA655370 FKW655365:FKW655370 FUS655365:FUS655370 GEO655365:GEO655370 GOK655365:GOK655370 GYG655365:GYG655370 HIC655365:HIC655370 HRY655365:HRY655370 IBU655365:IBU655370 ILQ655365:ILQ655370 IVM655365:IVM655370 JFI655365:JFI655370 JPE655365:JPE655370 JZA655365:JZA655370 KIW655365:KIW655370 KSS655365:KSS655370 LCO655365:LCO655370 LMK655365:LMK655370 LWG655365:LWG655370 MGC655365:MGC655370 MPY655365:MPY655370 MZU655365:MZU655370 NJQ655365:NJQ655370 NTM655365:NTM655370 ODI655365:ODI655370 ONE655365:ONE655370 OXA655365:OXA655370 PGW655365:PGW655370 PQS655365:PQS655370 QAO655365:QAO655370 QKK655365:QKK655370 QUG655365:QUG655370 REC655365:REC655370 RNY655365:RNY655370 RXU655365:RXU655370 SHQ655365:SHQ655370 SRM655365:SRM655370 TBI655365:TBI655370 TLE655365:TLE655370 TVA655365:TVA655370 UEW655365:UEW655370 UOS655365:UOS655370 UYO655365:UYO655370 VIK655365:VIK655370 VSG655365:VSG655370 WCC655365:WCC655370 WLY655365:WLY655370 WVU655365:WVU655370 M720901:M720906 JI720901:JI720906 TE720901:TE720906 ADA720901:ADA720906 AMW720901:AMW720906 AWS720901:AWS720906 BGO720901:BGO720906 BQK720901:BQK720906 CAG720901:CAG720906 CKC720901:CKC720906 CTY720901:CTY720906 DDU720901:DDU720906 DNQ720901:DNQ720906 DXM720901:DXM720906 EHI720901:EHI720906 ERE720901:ERE720906 FBA720901:FBA720906 FKW720901:FKW720906 FUS720901:FUS720906 GEO720901:GEO720906 GOK720901:GOK720906 GYG720901:GYG720906 HIC720901:HIC720906 HRY720901:HRY720906 IBU720901:IBU720906 ILQ720901:ILQ720906 IVM720901:IVM720906 JFI720901:JFI720906 JPE720901:JPE720906 JZA720901:JZA720906 KIW720901:KIW720906 KSS720901:KSS720906 LCO720901:LCO720906 LMK720901:LMK720906 LWG720901:LWG720906 MGC720901:MGC720906 MPY720901:MPY720906 MZU720901:MZU720906 NJQ720901:NJQ720906 NTM720901:NTM720906 ODI720901:ODI720906 ONE720901:ONE720906 OXA720901:OXA720906 PGW720901:PGW720906 PQS720901:PQS720906 QAO720901:QAO720906 QKK720901:QKK720906 QUG720901:QUG720906 REC720901:REC720906 RNY720901:RNY720906 RXU720901:RXU720906 SHQ720901:SHQ720906 SRM720901:SRM720906 TBI720901:TBI720906 TLE720901:TLE720906 TVA720901:TVA720906 UEW720901:UEW720906 UOS720901:UOS720906 UYO720901:UYO720906 VIK720901:VIK720906 VSG720901:VSG720906 WCC720901:WCC720906 WLY720901:WLY720906 WVU720901:WVU720906 M786437:M786442 JI786437:JI786442 TE786437:TE786442 ADA786437:ADA786442 AMW786437:AMW786442 AWS786437:AWS786442 BGO786437:BGO786442 BQK786437:BQK786442 CAG786437:CAG786442 CKC786437:CKC786442 CTY786437:CTY786442 DDU786437:DDU786442 DNQ786437:DNQ786442 DXM786437:DXM786442 EHI786437:EHI786442 ERE786437:ERE786442 FBA786437:FBA786442 FKW786437:FKW786442 FUS786437:FUS786442 GEO786437:GEO786442 GOK786437:GOK786442 GYG786437:GYG786442 HIC786437:HIC786442 HRY786437:HRY786442 IBU786437:IBU786442 ILQ786437:ILQ786442 IVM786437:IVM786442 JFI786437:JFI786442 JPE786437:JPE786442 JZA786437:JZA786442 KIW786437:KIW786442 KSS786437:KSS786442 LCO786437:LCO786442 LMK786437:LMK786442 LWG786437:LWG786442 MGC786437:MGC786442 MPY786437:MPY786442 MZU786437:MZU786442 NJQ786437:NJQ786442 NTM786437:NTM786442 ODI786437:ODI786442 ONE786437:ONE786442 OXA786437:OXA786442 PGW786437:PGW786442 PQS786437:PQS786442 QAO786437:QAO786442 QKK786437:QKK786442 QUG786437:QUG786442 REC786437:REC786442 RNY786437:RNY786442 RXU786437:RXU786442 SHQ786437:SHQ786442 SRM786437:SRM786442 TBI786437:TBI786442 TLE786437:TLE786442 TVA786437:TVA786442 UEW786437:UEW786442 UOS786437:UOS786442 UYO786437:UYO786442 VIK786437:VIK786442 VSG786437:VSG786442 WCC786437:WCC786442 WLY786437:WLY786442 WVU786437:WVU786442 M851973:M851978 JI851973:JI851978 TE851973:TE851978 ADA851973:ADA851978 AMW851973:AMW851978 AWS851973:AWS851978 BGO851973:BGO851978 BQK851973:BQK851978 CAG851973:CAG851978 CKC851973:CKC851978 CTY851973:CTY851978 DDU851973:DDU851978 DNQ851973:DNQ851978 DXM851973:DXM851978 EHI851973:EHI851978 ERE851973:ERE851978 FBA851973:FBA851978 FKW851973:FKW851978 FUS851973:FUS851978 GEO851973:GEO851978 GOK851973:GOK851978 GYG851973:GYG851978 HIC851973:HIC851978 HRY851973:HRY851978 IBU851973:IBU851978 ILQ851973:ILQ851978 IVM851973:IVM851978 JFI851973:JFI851978 JPE851973:JPE851978 JZA851973:JZA851978 KIW851973:KIW851978 KSS851973:KSS851978 LCO851973:LCO851978 LMK851973:LMK851978 LWG851973:LWG851978 MGC851973:MGC851978 MPY851973:MPY851978 MZU851973:MZU851978 NJQ851973:NJQ851978 NTM851973:NTM851978 ODI851973:ODI851978 ONE851973:ONE851978 OXA851973:OXA851978 PGW851973:PGW851978 PQS851973:PQS851978 QAO851973:QAO851978 QKK851973:QKK851978 QUG851973:QUG851978 REC851973:REC851978 RNY851973:RNY851978 RXU851973:RXU851978 SHQ851973:SHQ851978 SRM851973:SRM851978 TBI851973:TBI851978 TLE851973:TLE851978 TVA851973:TVA851978 UEW851973:UEW851978 UOS851973:UOS851978 UYO851973:UYO851978 VIK851973:VIK851978 VSG851973:VSG851978 WCC851973:WCC851978 WLY851973:WLY851978 WVU851973:WVU851978 M917509:M917514 JI917509:JI917514 TE917509:TE917514 ADA917509:ADA917514 AMW917509:AMW917514 AWS917509:AWS917514 BGO917509:BGO917514 BQK917509:BQK917514 CAG917509:CAG917514 CKC917509:CKC917514 CTY917509:CTY917514 DDU917509:DDU917514 DNQ917509:DNQ917514 DXM917509:DXM917514 EHI917509:EHI917514 ERE917509:ERE917514 FBA917509:FBA917514 FKW917509:FKW917514 FUS917509:FUS917514 GEO917509:GEO917514 GOK917509:GOK917514 GYG917509:GYG917514 HIC917509:HIC917514 HRY917509:HRY917514 IBU917509:IBU917514 ILQ917509:ILQ917514 IVM917509:IVM917514 JFI917509:JFI917514 JPE917509:JPE917514 JZA917509:JZA917514 KIW917509:KIW917514 KSS917509:KSS917514 LCO917509:LCO917514 LMK917509:LMK917514 LWG917509:LWG917514 MGC917509:MGC917514 MPY917509:MPY917514 MZU917509:MZU917514 NJQ917509:NJQ917514 NTM917509:NTM917514 ODI917509:ODI917514 ONE917509:ONE917514 OXA917509:OXA917514 PGW917509:PGW917514 PQS917509:PQS917514 QAO917509:QAO917514 QKK917509:QKK917514 QUG917509:QUG917514 REC917509:REC917514 RNY917509:RNY917514 RXU917509:RXU917514 SHQ917509:SHQ917514 SRM917509:SRM917514 TBI917509:TBI917514 TLE917509:TLE917514 TVA917509:TVA917514 UEW917509:UEW917514 UOS917509:UOS917514 UYO917509:UYO917514 VIK917509:VIK917514 VSG917509:VSG917514 WCC917509:WCC917514 WLY917509:WLY917514 WVU917509:WVU917514 M983045:M983050 JI983045:JI983050 TE983045:TE983050 ADA983045:ADA983050 AMW983045:AMW983050 AWS983045:AWS983050 BGO983045:BGO983050 BQK983045:BQK983050 CAG983045:CAG983050 CKC983045:CKC983050 CTY983045:CTY983050 DDU983045:DDU983050 DNQ983045:DNQ983050 DXM983045:DXM983050 EHI983045:EHI983050 ERE983045:ERE983050 FBA983045:FBA983050 FKW983045:FKW983050 FUS983045:FUS983050 GEO983045:GEO983050 GOK983045:GOK983050 GYG983045:GYG983050 HIC983045:HIC983050 HRY983045:HRY983050 IBU983045:IBU983050 ILQ983045:ILQ983050 IVM983045:IVM983050 JFI983045:JFI983050 JPE983045:JPE983050 JZA983045:JZA983050 KIW983045:KIW983050 KSS983045:KSS983050 LCO983045:LCO983050 LMK983045:LMK983050 LWG983045:LWG983050 MGC983045:MGC983050 MPY983045:MPY983050 MZU983045:MZU983050 NJQ983045:NJQ983050 NTM983045:NTM983050 ODI983045:ODI983050 ONE983045:ONE983050 OXA983045:OXA983050 PGW983045:PGW983050 PQS983045:PQS983050 QAO983045:QAO983050 QKK983045:QKK983050 QUG983045:QUG983050 REC983045:REC983050 RNY983045:RNY983050 RXU983045:RXU983050 SHQ983045:SHQ983050 SRM983045:SRM983050 TBI983045:TBI983050 TLE983045:TLE983050 TVA983045:TVA983050 UEW983045:UEW983050 UOS983045:UOS983050 UYO983045:UYO983050 VIK983045:VIK983050 VSG983045:VSG983050 WCC983045:WCC983050 WLY983045:WLY983050 WVU983045:WVU983050 Q8:Q10 JM8:JM10 TI8:TI10 ADE8:ADE10 ANA8:ANA10 AWW8:AWW10 BGS8:BGS10 BQO8:BQO10 CAK8:CAK10 CKG8:CKG10 CUC8:CUC10 DDY8:DDY10 DNU8:DNU10 DXQ8:DXQ10 EHM8:EHM10 ERI8:ERI10 FBE8:FBE10 FLA8:FLA10 FUW8:FUW10 GES8:GES10 GOO8:GOO10 GYK8:GYK10 HIG8:HIG10 HSC8:HSC10 IBY8:IBY10 ILU8:ILU10 IVQ8:IVQ10 JFM8:JFM10 JPI8:JPI10 JZE8:JZE10 KJA8:KJA10 KSW8:KSW10 LCS8:LCS10 LMO8:LMO10 LWK8:LWK10 MGG8:MGG10 MQC8:MQC10 MZY8:MZY10 NJU8:NJU10 NTQ8:NTQ10 ODM8:ODM10 ONI8:ONI10 OXE8:OXE10 PHA8:PHA10 PQW8:PQW10 QAS8:QAS10 QKO8:QKO10 QUK8:QUK10 REG8:REG10 ROC8:ROC10 RXY8:RXY10 SHU8:SHU10 SRQ8:SRQ10 TBM8:TBM10 TLI8:TLI10 TVE8:TVE10 UFA8:UFA10 UOW8:UOW10 UYS8:UYS10 VIO8:VIO10 VSK8:VSK10 WCG8:WCG10 WMC8:WMC10 WVY8:WVY10 Q65541:Q65543 JM65541:JM65543 TI65541:TI65543 ADE65541:ADE65543 ANA65541:ANA65543 AWW65541:AWW65543 BGS65541:BGS65543 BQO65541:BQO65543 CAK65541:CAK65543 CKG65541:CKG65543 CUC65541:CUC65543 DDY65541:DDY65543 DNU65541:DNU65543 DXQ65541:DXQ65543 EHM65541:EHM65543 ERI65541:ERI65543 FBE65541:FBE65543 FLA65541:FLA65543 FUW65541:FUW65543 GES65541:GES65543 GOO65541:GOO65543 GYK65541:GYK65543 HIG65541:HIG65543 HSC65541:HSC65543 IBY65541:IBY65543 ILU65541:ILU65543 IVQ65541:IVQ65543 JFM65541:JFM65543 JPI65541:JPI65543 JZE65541:JZE65543 KJA65541:KJA65543 KSW65541:KSW65543 LCS65541:LCS65543 LMO65541:LMO65543 LWK65541:LWK65543 MGG65541:MGG65543 MQC65541:MQC65543 MZY65541:MZY65543 NJU65541:NJU65543 NTQ65541:NTQ65543 ODM65541:ODM65543 ONI65541:ONI65543 OXE65541:OXE65543 PHA65541:PHA65543 PQW65541:PQW65543 QAS65541:QAS65543 QKO65541:QKO65543 QUK65541:QUK65543 REG65541:REG65543 ROC65541:ROC65543 RXY65541:RXY65543 SHU65541:SHU65543 SRQ65541:SRQ65543 TBM65541:TBM65543 TLI65541:TLI65543 TVE65541:TVE65543 UFA65541:UFA65543 UOW65541:UOW65543 UYS65541:UYS65543 VIO65541:VIO65543 VSK65541:VSK65543 WCG65541:WCG65543 WMC65541:WMC65543 WVY65541:WVY65543 Q131077:Q131079 JM131077:JM131079 TI131077:TI131079 ADE131077:ADE131079 ANA131077:ANA131079 AWW131077:AWW131079 BGS131077:BGS131079 BQO131077:BQO131079 CAK131077:CAK131079 CKG131077:CKG131079 CUC131077:CUC131079 DDY131077:DDY131079 DNU131077:DNU131079 DXQ131077:DXQ131079 EHM131077:EHM131079 ERI131077:ERI131079 FBE131077:FBE131079 FLA131077:FLA131079 FUW131077:FUW131079 GES131077:GES131079 GOO131077:GOO131079 GYK131077:GYK131079 HIG131077:HIG131079 HSC131077:HSC131079 IBY131077:IBY131079 ILU131077:ILU131079 IVQ131077:IVQ131079 JFM131077:JFM131079 JPI131077:JPI131079 JZE131077:JZE131079 KJA131077:KJA131079 KSW131077:KSW131079 LCS131077:LCS131079 LMO131077:LMO131079 LWK131077:LWK131079 MGG131077:MGG131079 MQC131077:MQC131079 MZY131077:MZY131079 NJU131077:NJU131079 NTQ131077:NTQ131079 ODM131077:ODM131079 ONI131077:ONI131079 OXE131077:OXE131079 PHA131077:PHA131079 PQW131077:PQW131079 QAS131077:QAS131079 QKO131077:QKO131079 QUK131077:QUK131079 REG131077:REG131079 ROC131077:ROC131079 RXY131077:RXY131079 SHU131077:SHU131079 SRQ131077:SRQ131079 TBM131077:TBM131079 TLI131077:TLI131079 TVE131077:TVE131079 UFA131077:UFA131079 UOW131077:UOW131079 UYS131077:UYS131079 VIO131077:VIO131079 VSK131077:VSK131079 WCG131077:WCG131079 WMC131077:WMC131079 WVY131077:WVY131079 Q196613:Q196615 JM196613:JM196615 TI196613:TI196615 ADE196613:ADE196615 ANA196613:ANA196615 AWW196613:AWW196615 BGS196613:BGS196615 BQO196613:BQO196615 CAK196613:CAK196615 CKG196613:CKG196615 CUC196613:CUC196615 DDY196613:DDY196615 DNU196613:DNU196615 DXQ196613:DXQ196615 EHM196613:EHM196615 ERI196613:ERI196615 FBE196613:FBE196615 FLA196613:FLA196615 FUW196613:FUW196615 GES196613:GES196615 GOO196613:GOO196615 GYK196613:GYK196615 HIG196613:HIG196615 HSC196613:HSC196615 IBY196613:IBY196615 ILU196613:ILU196615 IVQ196613:IVQ196615 JFM196613:JFM196615 JPI196613:JPI196615 JZE196613:JZE196615 KJA196613:KJA196615 KSW196613:KSW196615 LCS196613:LCS196615 LMO196613:LMO196615 LWK196613:LWK196615 MGG196613:MGG196615 MQC196613:MQC196615 MZY196613:MZY196615 NJU196613:NJU196615 NTQ196613:NTQ196615 ODM196613:ODM196615 ONI196613:ONI196615 OXE196613:OXE196615 PHA196613:PHA196615 PQW196613:PQW196615 QAS196613:QAS196615 QKO196613:QKO196615 QUK196613:QUK196615 REG196613:REG196615 ROC196613:ROC196615 RXY196613:RXY196615 SHU196613:SHU196615 SRQ196613:SRQ196615 TBM196613:TBM196615 TLI196613:TLI196615 TVE196613:TVE196615 UFA196613:UFA196615 UOW196613:UOW196615 UYS196613:UYS196615 VIO196613:VIO196615 VSK196613:VSK196615 WCG196613:WCG196615 WMC196613:WMC196615 WVY196613:WVY196615 Q262149:Q262151 JM262149:JM262151 TI262149:TI262151 ADE262149:ADE262151 ANA262149:ANA262151 AWW262149:AWW262151 BGS262149:BGS262151 BQO262149:BQO262151 CAK262149:CAK262151 CKG262149:CKG262151 CUC262149:CUC262151 DDY262149:DDY262151 DNU262149:DNU262151 DXQ262149:DXQ262151 EHM262149:EHM262151 ERI262149:ERI262151 FBE262149:FBE262151 FLA262149:FLA262151 FUW262149:FUW262151 GES262149:GES262151 GOO262149:GOO262151 GYK262149:GYK262151 HIG262149:HIG262151 HSC262149:HSC262151 IBY262149:IBY262151 ILU262149:ILU262151 IVQ262149:IVQ262151 JFM262149:JFM262151 JPI262149:JPI262151 JZE262149:JZE262151 KJA262149:KJA262151 KSW262149:KSW262151 LCS262149:LCS262151 LMO262149:LMO262151 LWK262149:LWK262151 MGG262149:MGG262151 MQC262149:MQC262151 MZY262149:MZY262151 NJU262149:NJU262151 NTQ262149:NTQ262151 ODM262149:ODM262151 ONI262149:ONI262151 OXE262149:OXE262151 PHA262149:PHA262151 PQW262149:PQW262151 QAS262149:QAS262151 QKO262149:QKO262151 QUK262149:QUK262151 REG262149:REG262151 ROC262149:ROC262151 RXY262149:RXY262151 SHU262149:SHU262151 SRQ262149:SRQ262151 TBM262149:TBM262151 TLI262149:TLI262151 TVE262149:TVE262151 UFA262149:UFA262151 UOW262149:UOW262151 UYS262149:UYS262151 VIO262149:VIO262151 VSK262149:VSK262151 WCG262149:WCG262151 WMC262149:WMC262151 WVY262149:WVY262151 Q327685:Q327687 JM327685:JM327687 TI327685:TI327687 ADE327685:ADE327687 ANA327685:ANA327687 AWW327685:AWW327687 BGS327685:BGS327687 BQO327685:BQO327687 CAK327685:CAK327687 CKG327685:CKG327687 CUC327685:CUC327687 DDY327685:DDY327687 DNU327685:DNU327687 DXQ327685:DXQ327687 EHM327685:EHM327687 ERI327685:ERI327687 FBE327685:FBE327687 FLA327685:FLA327687 FUW327685:FUW327687 GES327685:GES327687 GOO327685:GOO327687 GYK327685:GYK327687 HIG327685:HIG327687 HSC327685:HSC327687 IBY327685:IBY327687 ILU327685:ILU327687 IVQ327685:IVQ327687 JFM327685:JFM327687 JPI327685:JPI327687 JZE327685:JZE327687 KJA327685:KJA327687 KSW327685:KSW327687 LCS327685:LCS327687 LMO327685:LMO327687 LWK327685:LWK327687 MGG327685:MGG327687 MQC327685:MQC327687 MZY327685:MZY327687 NJU327685:NJU327687 NTQ327685:NTQ327687 ODM327685:ODM327687 ONI327685:ONI327687 OXE327685:OXE327687 PHA327685:PHA327687 PQW327685:PQW327687 QAS327685:QAS327687 QKO327685:QKO327687 QUK327685:QUK327687 REG327685:REG327687 ROC327685:ROC327687 RXY327685:RXY327687 SHU327685:SHU327687 SRQ327685:SRQ327687 TBM327685:TBM327687 TLI327685:TLI327687 TVE327685:TVE327687 UFA327685:UFA327687 UOW327685:UOW327687 UYS327685:UYS327687 VIO327685:VIO327687 VSK327685:VSK327687 WCG327685:WCG327687 WMC327685:WMC327687 WVY327685:WVY327687 Q393221:Q393223 JM393221:JM393223 TI393221:TI393223 ADE393221:ADE393223 ANA393221:ANA393223 AWW393221:AWW393223 BGS393221:BGS393223 BQO393221:BQO393223 CAK393221:CAK393223 CKG393221:CKG393223 CUC393221:CUC393223 DDY393221:DDY393223 DNU393221:DNU393223 DXQ393221:DXQ393223 EHM393221:EHM393223 ERI393221:ERI393223 FBE393221:FBE393223 FLA393221:FLA393223 FUW393221:FUW393223 GES393221:GES393223 GOO393221:GOO393223 GYK393221:GYK393223 HIG393221:HIG393223 HSC393221:HSC393223 IBY393221:IBY393223 ILU393221:ILU393223 IVQ393221:IVQ393223 JFM393221:JFM393223 JPI393221:JPI393223 JZE393221:JZE393223 KJA393221:KJA393223 KSW393221:KSW393223 LCS393221:LCS393223 LMO393221:LMO393223 LWK393221:LWK393223 MGG393221:MGG393223 MQC393221:MQC393223 MZY393221:MZY393223 NJU393221:NJU393223 NTQ393221:NTQ393223 ODM393221:ODM393223 ONI393221:ONI393223 OXE393221:OXE393223 PHA393221:PHA393223 PQW393221:PQW393223 QAS393221:QAS393223 QKO393221:QKO393223 QUK393221:QUK393223 REG393221:REG393223 ROC393221:ROC393223 RXY393221:RXY393223 SHU393221:SHU393223 SRQ393221:SRQ393223 TBM393221:TBM393223 TLI393221:TLI393223 TVE393221:TVE393223 UFA393221:UFA393223 UOW393221:UOW393223 UYS393221:UYS393223 VIO393221:VIO393223 VSK393221:VSK393223 WCG393221:WCG393223 WMC393221:WMC393223 WVY393221:WVY393223 Q458757:Q458759 JM458757:JM458759 TI458757:TI458759 ADE458757:ADE458759 ANA458757:ANA458759 AWW458757:AWW458759 BGS458757:BGS458759 BQO458757:BQO458759 CAK458757:CAK458759 CKG458757:CKG458759 CUC458757:CUC458759 DDY458757:DDY458759 DNU458757:DNU458759 DXQ458757:DXQ458759 EHM458757:EHM458759 ERI458757:ERI458759 FBE458757:FBE458759 FLA458757:FLA458759 FUW458757:FUW458759 GES458757:GES458759 GOO458757:GOO458759 GYK458757:GYK458759 HIG458757:HIG458759 HSC458757:HSC458759 IBY458757:IBY458759 ILU458757:ILU458759 IVQ458757:IVQ458759 JFM458757:JFM458759 JPI458757:JPI458759 JZE458757:JZE458759 KJA458757:KJA458759 KSW458757:KSW458759 LCS458757:LCS458759 LMO458757:LMO458759 LWK458757:LWK458759 MGG458757:MGG458759 MQC458757:MQC458759 MZY458757:MZY458759 NJU458757:NJU458759 NTQ458757:NTQ458759 ODM458757:ODM458759 ONI458757:ONI458759 OXE458757:OXE458759 PHA458757:PHA458759 PQW458757:PQW458759 QAS458757:QAS458759 QKO458757:QKO458759 QUK458757:QUK458759 REG458757:REG458759 ROC458757:ROC458759 RXY458757:RXY458759 SHU458757:SHU458759 SRQ458757:SRQ458759 TBM458757:TBM458759 TLI458757:TLI458759 TVE458757:TVE458759 UFA458757:UFA458759 UOW458757:UOW458759 UYS458757:UYS458759 VIO458757:VIO458759 VSK458757:VSK458759 WCG458757:WCG458759 WMC458757:WMC458759 WVY458757:WVY458759 Q524293:Q524295 JM524293:JM524295 TI524293:TI524295 ADE524293:ADE524295 ANA524293:ANA524295 AWW524293:AWW524295 BGS524293:BGS524295 BQO524293:BQO524295 CAK524293:CAK524295 CKG524293:CKG524295 CUC524293:CUC524295 DDY524293:DDY524295 DNU524293:DNU524295 DXQ524293:DXQ524295 EHM524293:EHM524295 ERI524293:ERI524295 FBE524293:FBE524295 FLA524293:FLA524295 FUW524293:FUW524295 GES524293:GES524295 GOO524293:GOO524295 GYK524293:GYK524295 HIG524293:HIG524295 HSC524293:HSC524295 IBY524293:IBY524295 ILU524293:ILU524295 IVQ524293:IVQ524295 JFM524293:JFM524295 JPI524293:JPI524295 JZE524293:JZE524295 KJA524293:KJA524295 KSW524293:KSW524295 LCS524293:LCS524295 LMO524293:LMO524295 LWK524293:LWK524295 MGG524293:MGG524295 MQC524293:MQC524295 MZY524293:MZY524295 NJU524293:NJU524295 NTQ524293:NTQ524295 ODM524293:ODM524295 ONI524293:ONI524295 OXE524293:OXE524295 PHA524293:PHA524295 PQW524293:PQW524295 QAS524293:QAS524295 QKO524293:QKO524295 QUK524293:QUK524295 REG524293:REG524295 ROC524293:ROC524295 RXY524293:RXY524295 SHU524293:SHU524295 SRQ524293:SRQ524295 TBM524293:TBM524295 TLI524293:TLI524295 TVE524293:TVE524295 UFA524293:UFA524295 UOW524293:UOW524295 UYS524293:UYS524295 VIO524293:VIO524295 VSK524293:VSK524295 WCG524293:WCG524295 WMC524293:WMC524295 WVY524293:WVY524295 Q589829:Q589831 JM589829:JM589831 TI589829:TI589831 ADE589829:ADE589831 ANA589829:ANA589831 AWW589829:AWW589831 BGS589829:BGS589831 BQO589829:BQO589831 CAK589829:CAK589831 CKG589829:CKG589831 CUC589829:CUC589831 DDY589829:DDY589831 DNU589829:DNU589831 DXQ589829:DXQ589831 EHM589829:EHM589831 ERI589829:ERI589831 FBE589829:FBE589831 FLA589829:FLA589831 FUW589829:FUW589831 GES589829:GES589831 GOO589829:GOO589831 GYK589829:GYK589831 HIG589829:HIG589831 HSC589829:HSC589831 IBY589829:IBY589831 ILU589829:ILU589831 IVQ589829:IVQ589831 JFM589829:JFM589831 JPI589829:JPI589831 JZE589829:JZE589831 KJA589829:KJA589831 KSW589829:KSW589831 LCS589829:LCS589831 LMO589829:LMO589831 LWK589829:LWK589831 MGG589829:MGG589831 MQC589829:MQC589831 MZY589829:MZY589831 NJU589829:NJU589831 NTQ589829:NTQ589831 ODM589829:ODM589831 ONI589829:ONI589831 OXE589829:OXE589831 PHA589829:PHA589831 PQW589829:PQW589831 QAS589829:QAS589831 QKO589829:QKO589831 QUK589829:QUK589831 REG589829:REG589831 ROC589829:ROC589831 RXY589829:RXY589831 SHU589829:SHU589831 SRQ589829:SRQ589831 TBM589829:TBM589831 TLI589829:TLI589831 TVE589829:TVE589831 UFA589829:UFA589831 UOW589829:UOW589831 UYS589829:UYS589831 VIO589829:VIO589831 VSK589829:VSK589831 WCG589829:WCG589831 WMC589829:WMC589831 WVY589829:WVY589831 Q655365:Q655367 JM655365:JM655367 TI655365:TI655367 ADE655365:ADE655367 ANA655365:ANA655367 AWW655365:AWW655367 BGS655365:BGS655367 BQO655365:BQO655367 CAK655365:CAK655367 CKG655365:CKG655367 CUC655365:CUC655367 DDY655365:DDY655367 DNU655365:DNU655367 DXQ655365:DXQ655367 EHM655365:EHM655367 ERI655365:ERI655367 FBE655365:FBE655367 FLA655365:FLA655367 FUW655365:FUW655367 GES655365:GES655367 GOO655365:GOO655367 GYK655365:GYK655367 HIG655365:HIG655367 HSC655365:HSC655367 IBY655365:IBY655367 ILU655365:ILU655367 IVQ655365:IVQ655367 JFM655365:JFM655367 JPI655365:JPI655367 JZE655365:JZE655367 KJA655365:KJA655367 KSW655365:KSW655367 LCS655365:LCS655367 LMO655365:LMO655367 LWK655365:LWK655367 MGG655365:MGG655367 MQC655365:MQC655367 MZY655365:MZY655367 NJU655365:NJU655367 NTQ655365:NTQ655367 ODM655365:ODM655367 ONI655365:ONI655367 OXE655365:OXE655367 PHA655365:PHA655367 PQW655365:PQW655367 QAS655365:QAS655367 QKO655365:QKO655367 QUK655365:QUK655367 REG655365:REG655367 ROC655365:ROC655367 RXY655365:RXY655367 SHU655365:SHU655367 SRQ655365:SRQ655367 TBM655365:TBM655367 TLI655365:TLI655367 TVE655365:TVE655367 UFA655365:UFA655367 UOW655365:UOW655367 UYS655365:UYS655367 VIO655365:VIO655367 VSK655365:VSK655367 WCG655365:WCG655367 WMC655365:WMC655367 WVY655365:WVY655367 Q720901:Q720903 JM720901:JM720903 TI720901:TI720903 ADE720901:ADE720903 ANA720901:ANA720903 AWW720901:AWW720903 BGS720901:BGS720903 BQO720901:BQO720903 CAK720901:CAK720903 CKG720901:CKG720903 CUC720901:CUC720903 DDY720901:DDY720903 DNU720901:DNU720903 DXQ720901:DXQ720903 EHM720901:EHM720903 ERI720901:ERI720903 FBE720901:FBE720903 FLA720901:FLA720903 FUW720901:FUW720903 GES720901:GES720903 GOO720901:GOO720903 GYK720901:GYK720903 HIG720901:HIG720903 HSC720901:HSC720903 IBY720901:IBY720903 ILU720901:ILU720903 IVQ720901:IVQ720903 JFM720901:JFM720903 JPI720901:JPI720903 JZE720901:JZE720903 KJA720901:KJA720903 KSW720901:KSW720903 LCS720901:LCS720903 LMO720901:LMO720903 LWK720901:LWK720903 MGG720901:MGG720903 MQC720901:MQC720903 MZY720901:MZY720903 NJU720901:NJU720903 NTQ720901:NTQ720903 ODM720901:ODM720903 ONI720901:ONI720903 OXE720901:OXE720903 PHA720901:PHA720903 PQW720901:PQW720903 QAS720901:QAS720903 QKO720901:QKO720903 QUK720901:QUK720903 REG720901:REG720903 ROC720901:ROC720903 RXY720901:RXY720903 SHU720901:SHU720903 SRQ720901:SRQ720903 TBM720901:TBM720903 TLI720901:TLI720903 TVE720901:TVE720903 UFA720901:UFA720903 UOW720901:UOW720903 UYS720901:UYS720903 VIO720901:VIO720903 VSK720901:VSK720903 WCG720901:WCG720903 WMC720901:WMC720903 WVY720901:WVY720903 Q786437:Q786439 JM786437:JM786439 TI786437:TI786439 ADE786437:ADE786439 ANA786437:ANA786439 AWW786437:AWW786439 BGS786437:BGS786439 BQO786437:BQO786439 CAK786437:CAK786439 CKG786437:CKG786439 CUC786437:CUC786439 DDY786437:DDY786439 DNU786437:DNU786439 DXQ786437:DXQ786439 EHM786437:EHM786439 ERI786437:ERI786439 FBE786437:FBE786439 FLA786437:FLA786439 FUW786437:FUW786439 GES786437:GES786439 GOO786437:GOO786439 GYK786437:GYK786439 HIG786437:HIG786439 HSC786437:HSC786439 IBY786437:IBY786439 ILU786437:ILU786439 IVQ786437:IVQ786439 JFM786437:JFM786439 JPI786437:JPI786439 JZE786437:JZE786439 KJA786437:KJA786439 KSW786437:KSW786439 LCS786437:LCS786439 LMO786437:LMO786439 LWK786437:LWK786439 MGG786437:MGG786439 MQC786437:MQC786439 MZY786437:MZY786439 NJU786437:NJU786439 NTQ786437:NTQ786439 ODM786437:ODM786439 ONI786437:ONI786439 OXE786437:OXE786439 PHA786437:PHA786439 PQW786437:PQW786439 QAS786437:QAS786439 QKO786437:QKO786439 QUK786437:QUK786439 REG786437:REG786439 ROC786437:ROC786439 RXY786437:RXY786439 SHU786437:SHU786439 SRQ786437:SRQ786439 TBM786437:TBM786439 TLI786437:TLI786439 TVE786437:TVE786439 UFA786437:UFA786439 UOW786437:UOW786439 UYS786437:UYS786439 VIO786437:VIO786439 VSK786437:VSK786439 WCG786437:WCG786439 WMC786437:WMC786439 WVY786437:WVY786439 Q851973:Q851975 JM851973:JM851975 TI851973:TI851975 ADE851973:ADE851975 ANA851973:ANA851975 AWW851973:AWW851975 BGS851973:BGS851975 BQO851973:BQO851975 CAK851973:CAK851975 CKG851973:CKG851975 CUC851973:CUC851975 DDY851973:DDY851975 DNU851973:DNU851975 DXQ851973:DXQ851975 EHM851973:EHM851975 ERI851973:ERI851975 FBE851973:FBE851975 FLA851973:FLA851975 FUW851973:FUW851975 GES851973:GES851975 GOO851973:GOO851975 GYK851973:GYK851975 HIG851973:HIG851975 HSC851973:HSC851975 IBY851973:IBY851975 ILU851973:ILU851975 IVQ851973:IVQ851975 JFM851973:JFM851975 JPI851973:JPI851975 JZE851973:JZE851975 KJA851973:KJA851975 KSW851973:KSW851975 LCS851973:LCS851975 LMO851973:LMO851975 LWK851973:LWK851975 MGG851973:MGG851975 MQC851973:MQC851975 MZY851973:MZY851975 NJU851973:NJU851975 NTQ851973:NTQ851975 ODM851973:ODM851975 ONI851973:ONI851975 OXE851973:OXE851975 PHA851973:PHA851975 PQW851973:PQW851975 QAS851973:QAS851975 QKO851973:QKO851975 QUK851973:QUK851975 REG851973:REG851975 ROC851973:ROC851975 RXY851973:RXY851975 SHU851973:SHU851975 SRQ851973:SRQ851975 TBM851973:TBM851975 TLI851973:TLI851975 TVE851973:TVE851975 UFA851973:UFA851975 UOW851973:UOW851975 UYS851973:UYS851975 VIO851973:VIO851975 VSK851973:VSK851975 WCG851973:WCG851975 WMC851973:WMC851975 WVY851973:WVY851975 Q917509:Q917511 JM917509:JM917511 TI917509:TI917511 ADE917509:ADE917511 ANA917509:ANA917511 AWW917509:AWW917511 BGS917509:BGS917511 BQO917509:BQO917511 CAK917509:CAK917511 CKG917509:CKG917511 CUC917509:CUC917511 DDY917509:DDY917511 DNU917509:DNU917511 DXQ917509:DXQ917511 EHM917509:EHM917511 ERI917509:ERI917511 FBE917509:FBE917511 FLA917509:FLA917511 FUW917509:FUW917511 GES917509:GES917511 GOO917509:GOO917511 GYK917509:GYK917511 HIG917509:HIG917511 HSC917509:HSC917511 IBY917509:IBY917511 ILU917509:ILU917511 IVQ917509:IVQ917511 JFM917509:JFM917511 JPI917509:JPI917511 JZE917509:JZE917511 KJA917509:KJA917511 KSW917509:KSW917511 LCS917509:LCS917511 LMO917509:LMO917511 LWK917509:LWK917511 MGG917509:MGG917511 MQC917509:MQC917511 MZY917509:MZY917511 NJU917509:NJU917511 NTQ917509:NTQ917511 ODM917509:ODM917511 ONI917509:ONI917511 OXE917509:OXE917511 PHA917509:PHA917511 PQW917509:PQW917511 QAS917509:QAS917511 QKO917509:QKO917511 QUK917509:QUK917511 REG917509:REG917511 ROC917509:ROC917511 RXY917509:RXY917511 SHU917509:SHU917511 SRQ917509:SRQ917511 TBM917509:TBM917511 TLI917509:TLI917511 TVE917509:TVE917511 UFA917509:UFA917511 UOW917509:UOW917511 UYS917509:UYS917511 VIO917509:VIO917511 VSK917509:VSK917511 WCG917509:WCG917511 WMC917509:WMC917511 WVY917509:WVY917511 Q983045:Q983047 JM983045:JM983047 TI983045:TI983047 ADE983045:ADE983047 ANA983045:ANA983047 AWW983045:AWW983047 BGS983045:BGS983047 BQO983045:BQO983047 CAK983045:CAK983047 CKG983045:CKG983047 CUC983045:CUC983047 DDY983045:DDY983047 DNU983045:DNU983047 DXQ983045:DXQ983047 EHM983045:EHM983047 ERI983045:ERI983047 FBE983045:FBE983047 FLA983045:FLA983047 FUW983045:FUW983047 GES983045:GES983047 GOO983045:GOO983047 GYK983045:GYK983047 HIG983045:HIG983047 HSC983045:HSC983047 IBY983045:IBY983047 ILU983045:ILU983047 IVQ983045:IVQ983047 JFM983045:JFM983047 JPI983045:JPI983047 JZE983045:JZE983047 KJA983045:KJA983047 KSW983045:KSW983047 LCS983045:LCS983047 LMO983045:LMO983047 LWK983045:LWK983047 MGG983045:MGG983047 MQC983045:MQC983047 MZY983045:MZY983047 NJU983045:NJU983047 NTQ983045:NTQ983047 ODM983045:ODM983047 ONI983045:ONI983047 OXE983045:OXE983047 PHA983045:PHA983047 PQW983045:PQW983047 QAS983045:QAS983047 QKO983045:QKO983047 QUK983045:QUK983047 REG983045:REG983047 ROC983045:ROC983047 RXY983045:RXY983047 SHU983045:SHU983047 SRQ983045:SRQ983047 TBM983045:TBM983047 TLI983045:TLI983047 TVE983045:TVE983047 UFA983045:UFA983047 UOW983045:UOW983047 UYS983045:UYS983047 VIO983045:VIO983047 VSK983045:VSK983047 WCG983045:WCG983047 WMC983045:WMC983047 WVY983045:WVY983047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U65541:U65542 JQ65541:JQ65542 TM65541:TM65542 ADI65541:ADI65542 ANE65541:ANE65542 AXA65541:AXA65542 BGW65541:BGW65542 BQS65541:BQS65542 CAO65541:CAO65542 CKK65541:CKK65542 CUG65541:CUG65542 DEC65541:DEC65542 DNY65541:DNY65542 DXU65541:DXU65542 EHQ65541:EHQ65542 ERM65541:ERM65542 FBI65541:FBI65542 FLE65541:FLE65542 FVA65541:FVA65542 GEW65541:GEW65542 GOS65541:GOS65542 GYO65541:GYO65542 HIK65541:HIK65542 HSG65541:HSG65542 ICC65541:ICC65542 ILY65541:ILY65542 IVU65541:IVU65542 JFQ65541:JFQ65542 JPM65541:JPM65542 JZI65541:JZI65542 KJE65541:KJE65542 KTA65541:KTA65542 LCW65541:LCW65542 LMS65541:LMS65542 LWO65541:LWO65542 MGK65541:MGK65542 MQG65541:MQG65542 NAC65541:NAC65542 NJY65541:NJY65542 NTU65541:NTU65542 ODQ65541:ODQ65542 ONM65541:ONM65542 OXI65541:OXI65542 PHE65541:PHE65542 PRA65541:PRA65542 QAW65541:QAW65542 QKS65541:QKS65542 QUO65541:QUO65542 REK65541:REK65542 ROG65541:ROG65542 RYC65541:RYC65542 SHY65541:SHY65542 SRU65541:SRU65542 TBQ65541:TBQ65542 TLM65541:TLM65542 TVI65541:TVI65542 UFE65541:UFE65542 UPA65541:UPA65542 UYW65541:UYW65542 VIS65541:VIS65542 VSO65541:VSO65542 WCK65541:WCK65542 WMG65541:WMG65542 WWC65541:WWC65542 U131077:U131078 JQ131077:JQ131078 TM131077:TM131078 ADI131077:ADI131078 ANE131077:ANE131078 AXA131077:AXA131078 BGW131077:BGW131078 BQS131077:BQS131078 CAO131077:CAO131078 CKK131077:CKK131078 CUG131077:CUG131078 DEC131077:DEC131078 DNY131077:DNY131078 DXU131077:DXU131078 EHQ131077:EHQ131078 ERM131077:ERM131078 FBI131077:FBI131078 FLE131077:FLE131078 FVA131077:FVA131078 GEW131077:GEW131078 GOS131077:GOS131078 GYO131077:GYO131078 HIK131077:HIK131078 HSG131077:HSG131078 ICC131077:ICC131078 ILY131077:ILY131078 IVU131077:IVU131078 JFQ131077:JFQ131078 JPM131077:JPM131078 JZI131077:JZI131078 KJE131077:KJE131078 KTA131077:KTA131078 LCW131077:LCW131078 LMS131077:LMS131078 LWO131077:LWO131078 MGK131077:MGK131078 MQG131077:MQG131078 NAC131077:NAC131078 NJY131077:NJY131078 NTU131077:NTU131078 ODQ131077:ODQ131078 ONM131077:ONM131078 OXI131077:OXI131078 PHE131077:PHE131078 PRA131077:PRA131078 QAW131077:QAW131078 QKS131077:QKS131078 QUO131077:QUO131078 REK131077:REK131078 ROG131077:ROG131078 RYC131077:RYC131078 SHY131077:SHY131078 SRU131077:SRU131078 TBQ131077:TBQ131078 TLM131077:TLM131078 TVI131077:TVI131078 UFE131077:UFE131078 UPA131077:UPA131078 UYW131077:UYW131078 VIS131077:VIS131078 VSO131077:VSO131078 WCK131077:WCK131078 WMG131077:WMG131078 WWC131077:WWC131078 U196613:U196614 JQ196613:JQ196614 TM196613:TM196614 ADI196613:ADI196614 ANE196613:ANE196614 AXA196613:AXA196614 BGW196613:BGW196614 BQS196613:BQS196614 CAO196613:CAO196614 CKK196613:CKK196614 CUG196613:CUG196614 DEC196613:DEC196614 DNY196613:DNY196614 DXU196613:DXU196614 EHQ196613:EHQ196614 ERM196613:ERM196614 FBI196613:FBI196614 FLE196613:FLE196614 FVA196613:FVA196614 GEW196613:GEW196614 GOS196613:GOS196614 GYO196613:GYO196614 HIK196613:HIK196614 HSG196613:HSG196614 ICC196613:ICC196614 ILY196613:ILY196614 IVU196613:IVU196614 JFQ196613:JFQ196614 JPM196613:JPM196614 JZI196613:JZI196614 KJE196613:KJE196614 KTA196613:KTA196614 LCW196613:LCW196614 LMS196613:LMS196614 LWO196613:LWO196614 MGK196613:MGK196614 MQG196613:MQG196614 NAC196613:NAC196614 NJY196613:NJY196614 NTU196613:NTU196614 ODQ196613:ODQ196614 ONM196613:ONM196614 OXI196613:OXI196614 PHE196613:PHE196614 PRA196613:PRA196614 QAW196613:QAW196614 QKS196613:QKS196614 QUO196613:QUO196614 REK196613:REK196614 ROG196613:ROG196614 RYC196613:RYC196614 SHY196613:SHY196614 SRU196613:SRU196614 TBQ196613:TBQ196614 TLM196613:TLM196614 TVI196613:TVI196614 UFE196613:UFE196614 UPA196613:UPA196614 UYW196613:UYW196614 VIS196613:VIS196614 VSO196613:VSO196614 WCK196613:WCK196614 WMG196613:WMG196614 WWC196613:WWC196614 U262149:U262150 JQ262149:JQ262150 TM262149:TM262150 ADI262149:ADI262150 ANE262149:ANE262150 AXA262149:AXA262150 BGW262149:BGW262150 BQS262149:BQS262150 CAO262149:CAO262150 CKK262149:CKK262150 CUG262149:CUG262150 DEC262149:DEC262150 DNY262149:DNY262150 DXU262149:DXU262150 EHQ262149:EHQ262150 ERM262149:ERM262150 FBI262149:FBI262150 FLE262149:FLE262150 FVA262149:FVA262150 GEW262149:GEW262150 GOS262149:GOS262150 GYO262149:GYO262150 HIK262149:HIK262150 HSG262149:HSG262150 ICC262149:ICC262150 ILY262149:ILY262150 IVU262149:IVU262150 JFQ262149:JFQ262150 JPM262149:JPM262150 JZI262149:JZI262150 KJE262149:KJE262150 KTA262149:KTA262150 LCW262149:LCW262150 LMS262149:LMS262150 LWO262149:LWO262150 MGK262149:MGK262150 MQG262149:MQG262150 NAC262149:NAC262150 NJY262149:NJY262150 NTU262149:NTU262150 ODQ262149:ODQ262150 ONM262149:ONM262150 OXI262149:OXI262150 PHE262149:PHE262150 PRA262149:PRA262150 QAW262149:QAW262150 QKS262149:QKS262150 QUO262149:QUO262150 REK262149:REK262150 ROG262149:ROG262150 RYC262149:RYC262150 SHY262149:SHY262150 SRU262149:SRU262150 TBQ262149:TBQ262150 TLM262149:TLM262150 TVI262149:TVI262150 UFE262149:UFE262150 UPA262149:UPA262150 UYW262149:UYW262150 VIS262149:VIS262150 VSO262149:VSO262150 WCK262149:WCK262150 WMG262149:WMG262150 WWC262149:WWC262150 U327685:U327686 JQ327685:JQ327686 TM327685:TM327686 ADI327685:ADI327686 ANE327685:ANE327686 AXA327685:AXA327686 BGW327685:BGW327686 BQS327685:BQS327686 CAO327685:CAO327686 CKK327685:CKK327686 CUG327685:CUG327686 DEC327685:DEC327686 DNY327685:DNY327686 DXU327685:DXU327686 EHQ327685:EHQ327686 ERM327685:ERM327686 FBI327685:FBI327686 FLE327685:FLE327686 FVA327685:FVA327686 GEW327685:GEW327686 GOS327685:GOS327686 GYO327685:GYO327686 HIK327685:HIK327686 HSG327685:HSG327686 ICC327685:ICC327686 ILY327685:ILY327686 IVU327685:IVU327686 JFQ327685:JFQ327686 JPM327685:JPM327686 JZI327685:JZI327686 KJE327685:KJE327686 KTA327685:KTA327686 LCW327685:LCW327686 LMS327685:LMS327686 LWO327685:LWO327686 MGK327685:MGK327686 MQG327685:MQG327686 NAC327685:NAC327686 NJY327685:NJY327686 NTU327685:NTU327686 ODQ327685:ODQ327686 ONM327685:ONM327686 OXI327685:OXI327686 PHE327685:PHE327686 PRA327685:PRA327686 QAW327685:QAW327686 QKS327685:QKS327686 QUO327685:QUO327686 REK327685:REK327686 ROG327685:ROG327686 RYC327685:RYC327686 SHY327685:SHY327686 SRU327685:SRU327686 TBQ327685:TBQ327686 TLM327685:TLM327686 TVI327685:TVI327686 UFE327685:UFE327686 UPA327685:UPA327686 UYW327685:UYW327686 VIS327685:VIS327686 VSO327685:VSO327686 WCK327685:WCK327686 WMG327685:WMG327686 WWC327685:WWC327686 U393221:U393222 JQ393221:JQ393222 TM393221:TM393222 ADI393221:ADI393222 ANE393221:ANE393222 AXA393221:AXA393222 BGW393221:BGW393222 BQS393221:BQS393222 CAO393221:CAO393222 CKK393221:CKK393222 CUG393221:CUG393222 DEC393221:DEC393222 DNY393221:DNY393222 DXU393221:DXU393222 EHQ393221:EHQ393222 ERM393221:ERM393222 FBI393221:FBI393222 FLE393221:FLE393222 FVA393221:FVA393222 GEW393221:GEW393222 GOS393221:GOS393222 GYO393221:GYO393222 HIK393221:HIK393222 HSG393221:HSG393222 ICC393221:ICC393222 ILY393221:ILY393222 IVU393221:IVU393222 JFQ393221:JFQ393222 JPM393221:JPM393222 JZI393221:JZI393222 KJE393221:KJE393222 KTA393221:KTA393222 LCW393221:LCW393222 LMS393221:LMS393222 LWO393221:LWO393222 MGK393221:MGK393222 MQG393221:MQG393222 NAC393221:NAC393222 NJY393221:NJY393222 NTU393221:NTU393222 ODQ393221:ODQ393222 ONM393221:ONM393222 OXI393221:OXI393222 PHE393221:PHE393222 PRA393221:PRA393222 QAW393221:QAW393222 QKS393221:QKS393222 QUO393221:QUO393222 REK393221:REK393222 ROG393221:ROG393222 RYC393221:RYC393222 SHY393221:SHY393222 SRU393221:SRU393222 TBQ393221:TBQ393222 TLM393221:TLM393222 TVI393221:TVI393222 UFE393221:UFE393222 UPA393221:UPA393222 UYW393221:UYW393222 VIS393221:VIS393222 VSO393221:VSO393222 WCK393221:WCK393222 WMG393221:WMG393222 WWC393221:WWC393222 U458757:U458758 JQ458757:JQ458758 TM458757:TM458758 ADI458757:ADI458758 ANE458757:ANE458758 AXA458757:AXA458758 BGW458757:BGW458758 BQS458757:BQS458758 CAO458757:CAO458758 CKK458757:CKK458758 CUG458757:CUG458758 DEC458757:DEC458758 DNY458757:DNY458758 DXU458757:DXU458758 EHQ458757:EHQ458758 ERM458757:ERM458758 FBI458757:FBI458758 FLE458757:FLE458758 FVA458757:FVA458758 GEW458757:GEW458758 GOS458757:GOS458758 GYO458757:GYO458758 HIK458757:HIK458758 HSG458757:HSG458758 ICC458757:ICC458758 ILY458757:ILY458758 IVU458757:IVU458758 JFQ458757:JFQ458758 JPM458757:JPM458758 JZI458757:JZI458758 KJE458757:KJE458758 KTA458757:KTA458758 LCW458757:LCW458758 LMS458757:LMS458758 LWO458757:LWO458758 MGK458757:MGK458758 MQG458757:MQG458758 NAC458757:NAC458758 NJY458757:NJY458758 NTU458757:NTU458758 ODQ458757:ODQ458758 ONM458757:ONM458758 OXI458757:OXI458758 PHE458757:PHE458758 PRA458757:PRA458758 QAW458757:QAW458758 QKS458757:QKS458758 QUO458757:QUO458758 REK458757:REK458758 ROG458757:ROG458758 RYC458757:RYC458758 SHY458757:SHY458758 SRU458757:SRU458758 TBQ458757:TBQ458758 TLM458757:TLM458758 TVI458757:TVI458758 UFE458757:UFE458758 UPA458757:UPA458758 UYW458757:UYW458758 VIS458757:VIS458758 VSO458757:VSO458758 WCK458757:WCK458758 WMG458757:WMG458758 WWC458757:WWC458758 U524293:U524294 JQ524293:JQ524294 TM524293:TM524294 ADI524293:ADI524294 ANE524293:ANE524294 AXA524293:AXA524294 BGW524293:BGW524294 BQS524293:BQS524294 CAO524293:CAO524294 CKK524293:CKK524294 CUG524293:CUG524294 DEC524293:DEC524294 DNY524293:DNY524294 DXU524293:DXU524294 EHQ524293:EHQ524294 ERM524293:ERM524294 FBI524293:FBI524294 FLE524293:FLE524294 FVA524293:FVA524294 GEW524293:GEW524294 GOS524293:GOS524294 GYO524293:GYO524294 HIK524293:HIK524294 HSG524293:HSG524294 ICC524293:ICC524294 ILY524293:ILY524294 IVU524293:IVU524294 JFQ524293:JFQ524294 JPM524293:JPM524294 JZI524293:JZI524294 KJE524293:KJE524294 KTA524293:KTA524294 LCW524293:LCW524294 LMS524293:LMS524294 LWO524293:LWO524294 MGK524293:MGK524294 MQG524293:MQG524294 NAC524293:NAC524294 NJY524293:NJY524294 NTU524293:NTU524294 ODQ524293:ODQ524294 ONM524293:ONM524294 OXI524293:OXI524294 PHE524293:PHE524294 PRA524293:PRA524294 QAW524293:QAW524294 QKS524293:QKS524294 QUO524293:QUO524294 REK524293:REK524294 ROG524293:ROG524294 RYC524293:RYC524294 SHY524293:SHY524294 SRU524293:SRU524294 TBQ524293:TBQ524294 TLM524293:TLM524294 TVI524293:TVI524294 UFE524293:UFE524294 UPA524293:UPA524294 UYW524293:UYW524294 VIS524293:VIS524294 VSO524293:VSO524294 WCK524293:WCK524294 WMG524293:WMG524294 WWC524293:WWC524294 U589829:U589830 JQ589829:JQ589830 TM589829:TM589830 ADI589829:ADI589830 ANE589829:ANE589830 AXA589829:AXA589830 BGW589829:BGW589830 BQS589829:BQS589830 CAO589829:CAO589830 CKK589829:CKK589830 CUG589829:CUG589830 DEC589829:DEC589830 DNY589829:DNY589830 DXU589829:DXU589830 EHQ589829:EHQ589830 ERM589829:ERM589830 FBI589829:FBI589830 FLE589829:FLE589830 FVA589829:FVA589830 GEW589829:GEW589830 GOS589829:GOS589830 GYO589829:GYO589830 HIK589829:HIK589830 HSG589829:HSG589830 ICC589829:ICC589830 ILY589829:ILY589830 IVU589829:IVU589830 JFQ589829:JFQ589830 JPM589829:JPM589830 JZI589829:JZI589830 KJE589829:KJE589830 KTA589829:KTA589830 LCW589829:LCW589830 LMS589829:LMS589830 LWO589829:LWO589830 MGK589829:MGK589830 MQG589829:MQG589830 NAC589829:NAC589830 NJY589829:NJY589830 NTU589829:NTU589830 ODQ589829:ODQ589830 ONM589829:ONM589830 OXI589829:OXI589830 PHE589829:PHE589830 PRA589829:PRA589830 QAW589829:QAW589830 QKS589829:QKS589830 QUO589829:QUO589830 REK589829:REK589830 ROG589829:ROG589830 RYC589829:RYC589830 SHY589829:SHY589830 SRU589829:SRU589830 TBQ589829:TBQ589830 TLM589829:TLM589830 TVI589829:TVI589830 UFE589829:UFE589830 UPA589829:UPA589830 UYW589829:UYW589830 VIS589829:VIS589830 VSO589829:VSO589830 WCK589829:WCK589830 WMG589829:WMG589830 WWC589829:WWC589830 U655365:U655366 JQ655365:JQ655366 TM655365:TM655366 ADI655365:ADI655366 ANE655365:ANE655366 AXA655365:AXA655366 BGW655365:BGW655366 BQS655365:BQS655366 CAO655365:CAO655366 CKK655365:CKK655366 CUG655365:CUG655366 DEC655365:DEC655366 DNY655365:DNY655366 DXU655365:DXU655366 EHQ655365:EHQ655366 ERM655365:ERM655366 FBI655365:FBI655366 FLE655365:FLE655366 FVA655365:FVA655366 GEW655365:GEW655366 GOS655365:GOS655366 GYO655365:GYO655366 HIK655365:HIK655366 HSG655365:HSG655366 ICC655365:ICC655366 ILY655365:ILY655366 IVU655365:IVU655366 JFQ655365:JFQ655366 JPM655365:JPM655366 JZI655365:JZI655366 KJE655365:KJE655366 KTA655365:KTA655366 LCW655365:LCW655366 LMS655365:LMS655366 LWO655365:LWO655366 MGK655365:MGK655366 MQG655365:MQG655366 NAC655365:NAC655366 NJY655365:NJY655366 NTU655365:NTU655366 ODQ655365:ODQ655366 ONM655365:ONM655366 OXI655365:OXI655366 PHE655365:PHE655366 PRA655365:PRA655366 QAW655365:QAW655366 QKS655365:QKS655366 QUO655365:QUO655366 REK655365:REK655366 ROG655365:ROG655366 RYC655365:RYC655366 SHY655365:SHY655366 SRU655365:SRU655366 TBQ655365:TBQ655366 TLM655365:TLM655366 TVI655365:TVI655366 UFE655365:UFE655366 UPA655365:UPA655366 UYW655365:UYW655366 VIS655365:VIS655366 VSO655365:VSO655366 WCK655365:WCK655366 WMG655365:WMG655366 WWC655365:WWC655366 U720901:U720902 JQ720901:JQ720902 TM720901:TM720902 ADI720901:ADI720902 ANE720901:ANE720902 AXA720901:AXA720902 BGW720901:BGW720902 BQS720901:BQS720902 CAO720901:CAO720902 CKK720901:CKK720902 CUG720901:CUG720902 DEC720901:DEC720902 DNY720901:DNY720902 DXU720901:DXU720902 EHQ720901:EHQ720902 ERM720901:ERM720902 FBI720901:FBI720902 FLE720901:FLE720902 FVA720901:FVA720902 GEW720901:GEW720902 GOS720901:GOS720902 GYO720901:GYO720902 HIK720901:HIK720902 HSG720901:HSG720902 ICC720901:ICC720902 ILY720901:ILY720902 IVU720901:IVU720902 JFQ720901:JFQ720902 JPM720901:JPM720902 JZI720901:JZI720902 KJE720901:KJE720902 KTA720901:KTA720902 LCW720901:LCW720902 LMS720901:LMS720902 LWO720901:LWO720902 MGK720901:MGK720902 MQG720901:MQG720902 NAC720901:NAC720902 NJY720901:NJY720902 NTU720901:NTU720902 ODQ720901:ODQ720902 ONM720901:ONM720902 OXI720901:OXI720902 PHE720901:PHE720902 PRA720901:PRA720902 QAW720901:QAW720902 QKS720901:QKS720902 QUO720901:QUO720902 REK720901:REK720902 ROG720901:ROG720902 RYC720901:RYC720902 SHY720901:SHY720902 SRU720901:SRU720902 TBQ720901:TBQ720902 TLM720901:TLM720902 TVI720901:TVI720902 UFE720901:UFE720902 UPA720901:UPA720902 UYW720901:UYW720902 VIS720901:VIS720902 VSO720901:VSO720902 WCK720901:WCK720902 WMG720901:WMG720902 WWC720901:WWC720902 U786437:U786438 JQ786437:JQ786438 TM786437:TM786438 ADI786437:ADI786438 ANE786437:ANE786438 AXA786437:AXA786438 BGW786437:BGW786438 BQS786437:BQS786438 CAO786437:CAO786438 CKK786437:CKK786438 CUG786437:CUG786438 DEC786437:DEC786438 DNY786437:DNY786438 DXU786437:DXU786438 EHQ786437:EHQ786438 ERM786437:ERM786438 FBI786437:FBI786438 FLE786437:FLE786438 FVA786437:FVA786438 GEW786437:GEW786438 GOS786437:GOS786438 GYO786437:GYO786438 HIK786437:HIK786438 HSG786437:HSG786438 ICC786437:ICC786438 ILY786437:ILY786438 IVU786437:IVU786438 JFQ786437:JFQ786438 JPM786437:JPM786438 JZI786437:JZI786438 KJE786437:KJE786438 KTA786437:KTA786438 LCW786437:LCW786438 LMS786437:LMS786438 LWO786437:LWO786438 MGK786437:MGK786438 MQG786437:MQG786438 NAC786437:NAC786438 NJY786437:NJY786438 NTU786437:NTU786438 ODQ786437:ODQ786438 ONM786437:ONM786438 OXI786437:OXI786438 PHE786437:PHE786438 PRA786437:PRA786438 QAW786437:QAW786438 QKS786437:QKS786438 QUO786437:QUO786438 REK786437:REK786438 ROG786437:ROG786438 RYC786437:RYC786438 SHY786437:SHY786438 SRU786437:SRU786438 TBQ786437:TBQ786438 TLM786437:TLM786438 TVI786437:TVI786438 UFE786437:UFE786438 UPA786437:UPA786438 UYW786437:UYW786438 VIS786437:VIS786438 VSO786437:VSO786438 WCK786437:WCK786438 WMG786437:WMG786438 WWC786437:WWC786438 U851973:U851974 JQ851973:JQ851974 TM851973:TM851974 ADI851973:ADI851974 ANE851973:ANE851974 AXA851973:AXA851974 BGW851973:BGW851974 BQS851973:BQS851974 CAO851973:CAO851974 CKK851973:CKK851974 CUG851973:CUG851974 DEC851973:DEC851974 DNY851973:DNY851974 DXU851973:DXU851974 EHQ851973:EHQ851974 ERM851973:ERM851974 FBI851973:FBI851974 FLE851973:FLE851974 FVA851973:FVA851974 GEW851973:GEW851974 GOS851973:GOS851974 GYO851973:GYO851974 HIK851973:HIK851974 HSG851973:HSG851974 ICC851973:ICC851974 ILY851973:ILY851974 IVU851973:IVU851974 JFQ851973:JFQ851974 JPM851973:JPM851974 JZI851973:JZI851974 KJE851973:KJE851974 KTA851973:KTA851974 LCW851973:LCW851974 LMS851973:LMS851974 LWO851973:LWO851974 MGK851973:MGK851974 MQG851973:MQG851974 NAC851973:NAC851974 NJY851973:NJY851974 NTU851973:NTU851974 ODQ851973:ODQ851974 ONM851973:ONM851974 OXI851973:OXI851974 PHE851973:PHE851974 PRA851973:PRA851974 QAW851973:QAW851974 QKS851973:QKS851974 QUO851973:QUO851974 REK851973:REK851974 ROG851973:ROG851974 RYC851973:RYC851974 SHY851973:SHY851974 SRU851973:SRU851974 TBQ851973:TBQ851974 TLM851973:TLM851974 TVI851973:TVI851974 UFE851973:UFE851974 UPA851973:UPA851974 UYW851973:UYW851974 VIS851973:VIS851974 VSO851973:VSO851974 WCK851973:WCK851974 WMG851973:WMG851974 WWC851973:WWC851974 U917509:U917510 JQ917509:JQ917510 TM917509:TM917510 ADI917509:ADI917510 ANE917509:ANE917510 AXA917509:AXA917510 BGW917509:BGW917510 BQS917509:BQS917510 CAO917509:CAO917510 CKK917509:CKK917510 CUG917509:CUG917510 DEC917509:DEC917510 DNY917509:DNY917510 DXU917509:DXU917510 EHQ917509:EHQ917510 ERM917509:ERM917510 FBI917509:FBI917510 FLE917509:FLE917510 FVA917509:FVA917510 GEW917509:GEW917510 GOS917509:GOS917510 GYO917509:GYO917510 HIK917509:HIK917510 HSG917509:HSG917510 ICC917509:ICC917510 ILY917509:ILY917510 IVU917509:IVU917510 JFQ917509:JFQ917510 JPM917509:JPM917510 JZI917509:JZI917510 KJE917509:KJE917510 KTA917509:KTA917510 LCW917509:LCW917510 LMS917509:LMS917510 LWO917509:LWO917510 MGK917509:MGK917510 MQG917509:MQG917510 NAC917509:NAC917510 NJY917509:NJY917510 NTU917509:NTU917510 ODQ917509:ODQ917510 ONM917509:ONM917510 OXI917509:OXI917510 PHE917509:PHE917510 PRA917509:PRA917510 QAW917509:QAW917510 QKS917509:QKS917510 QUO917509:QUO917510 REK917509:REK917510 ROG917509:ROG917510 RYC917509:RYC917510 SHY917509:SHY917510 SRU917509:SRU917510 TBQ917509:TBQ917510 TLM917509:TLM917510 TVI917509:TVI917510 UFE917509:UFE917510 UPA917509:UPA917510 UYW917509:UYW917510 VIS917509:VIS917510 VSO917509:VSO917510 WCK917509:WCK917510 WMG917509:WMG917510 WWC917509:WWC917510 U983045:U983046 JQ983045:JQ983046 TM983045:TM983046 ADI983045:ADI983046 ANE983045:ANE983046 AXA983045:AXA983046 BGW983045:BGW983046 BQS983045:BQS983046 CAO983045:CAO983046 CKK983045:CKK983046 CUG983045:CUG983046 DEC983045:DEC983046 DNY983045:DNY983046 DXU983045:DXU983046 EHQ983045:EHQ983046 ERM983045:ERM983046 FBI983045:FBI983046 FLE983045:FLE983046 FVA983045:FVA983046 GEW983045:GEW983046 GOS983045:GOS983046 GYO983045:GYO983046 HIK983045:HIK983046 HSG983045:HSG983046 ICC983045:ICC983046 ILY983045:ILY983046 IVU983045:IVU983046 JFQ983045:JFQ983046 JPM983045:JPM983046 JZI983045:JZI983046 KJE983045:KJE983046 KTA983045:KTA983046 LCW983045:LCW983046 LMS983045:LMS983046 LWO983045:LWO983046 MGK983045:MGK983046 MQG983045:MQG983046 NAC983045:NAC983046 NJY983045:NJY983046 NTU983045:NTU983046 ODQ983045:ODQ983046 ONM983045:ONM983046 OXI983045:OXI983046 PHE983045:PHE983046 PRA983045:PRA983046 QAW983045:QAW983046 QKS983045:QKS983046 QUO983045:QUO983046 REK983045:REK983046 ROG983045:ROG983046 RYC983045:RYC983046 SHY983045:SHY983046 SRU983045:SRU983046 TBQ983045:TBQ983046 TLM983045:TLM983046 TVI983045:TVI983046 UFE983045:UFE983046 UPA983045:UPA983046 UYW983045:UYW983046 VIS983045:VIS983046 VSO983045:VSO983046 WCK983045:WCK983046 WMG983045:WMG983046 WWC983045:WWC983046 Q29:Q30 JM29:JM30 TI29:TI30 ADE29:ADE30 ANA29:ANA30 AWW29:AWW30 BGS29:BGS30 BQO29:BQO30 CAK29:CAK30 CKG29:CKG30 CUC29:CUC30 DDY29:DDY30 DNU29:DNU30 DXQ29:DXQ30 EHM29:EHM30 ERI29:ERI30 FBE29:FBE30 FLA29:FLA30 FUW29:FUW30 GES29:GES30 GOO29:GOO30 GYK29:GYK30 HIG29:HIG30 HSC29:HSC30 IBY29:IBY30 ILU29:ILU30 IVQ29:IVQ30 JFM29:JFM30 JPI29:JPI30 JZE29:JZE30 KJA29:KJA30 KSW29:KSW30 LCS29:LCS30 LMO29:LMO30 LWK29:LWK30 MGG29:MGG30 MQC29:MQC30 MZY29:MZY30 NJU29:NJU30 NTQ29:NTQ30 ODM29:ODM30 ONI29:ONI30 OXE29:OXE30 PHA29:PHA30 PQW29:PQW30 QAS29:QAS30 QKO29:QKO30 QUK29:QUK30 REG29:REG30 ROC29:ROC30 RXY29:RXY30 SHU29:SHU30 SRQ29:SRQ30 TBM29:TBM30 TLI29:TLI30 TVE29:TVE30 UFA29:UFA30 UOW29:UOW30 UYS29:UYS30 VIO29:VIO30 VSK29:VSK30 WCG29:WCG30 WMC29:WMC30 WVY29:WVY30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F18:F19 JB18:JB19 SX18:SX19 ACT18:ACT19 AMP18:AMP19 AWL18:AWL19 BGH18:BGH19 BQD18:BQD19 BZZ18:BZZ19 CJV18:CJV19 CTR18:CTR19 DDN18:DDN19 DNJ18:DNJ19 DXF18:DXF19 EHB18:EHB19 EQX18:EQX19 FAT18:FAT19 FKP18:FKP19 FUL18:FUL19 GEH18:GEH19 GOD18:GOD19 GXZ18:GXZ19 HHV18:HHV19 HRR18:HRR19 IBN18:IBN19 ILJ18:ILJ19 IVF18:IVF19 JFB18:JFB19 JOX18:JOX19 JYT18:JYT19 KIP18:KIP19 KSL18:KSL19 LCH18:LCH19 LMD18:LMD19 LVZ18:LVZ19 MFV18:MFV19 MPR18:MPR19 MZN18:MZN19 NJJ18:NJJ19 NTF18:NTF19 ODB18:ODB19 OMX18:OMX19 OWT18:OWT19 PGP18:PGP19 PQL18:PQL19 QAH18:QAH19 QKD18:QKD19 QTZ18:QTZ19 RDV18:RDV19 RNR18:RNR19 RXN18:RXN19 SHJ18:SHJ19 SRF18:SRF19 TBB18:TBB19 TKX18:TKX19 TUT18:TUT19 UEP18:UEP19 UOL18:UOL19 UYH18:UYH19 VID18:VID19 VRZ18:VRZ19 WBV18:WBV19 WLR18:WLR19 WVN18:WVN19 F65551:F65552 JB65551:JB65552 SX65551:SX65552 ACT65551:ACT65552 AMP65551:AMP65552 AWL65551:AWL65552 BGH65551:BGH65552 BQD65551:BQD65552 BZZ65551:BZZ65552 CJV65551:CJV65552 CTR65551:CTR65552 DDN65551:DDN65552 DNJ65551:DNJ65552 DXF65551:DXF65552 EHB65551:EHB65552 EQX65551:EQX65552 FAT65551:FAT65552 FKP65551:FKP65552 FUL65551:FUL65552 GEH65551:GEH65552 GOD65551:GOD65552 GXZ65551:GXZ65552 HHV65551:HHV65552 HRR65551:HRR65552 IBN65551:IBN65552 ILJ65551:ILJ65552 IVF65551:IVF65552 JFB65551:JFB65552 JOX65551:JOX65552 JYT65551:JYT65552 KIP65551:KIP65552 KSL65551:KSL65552 LCH65551:LCH65552 LMD65551:LMD65552 LVZ65551:LVZ65552 MFV65551:MFV65552 MPR65551:MPR65552 MZN65551:MZN65552 NJJ65551:NJJ65552 NTF65551:NTF65552 ODB65551:ODB65552 OMX65551:OMX65552 OWT65551:OWT65552 PGP65551:PGP65552 PQL65551:PQL65552 QAH65551:QAH65552 QKD65551:QKD65552 QTZ65551:QTZ65552 RDV65551:RDV65552 RNR65551:RNR65552 RXN65551:RXN65552 SHJ65551:SHJ65552 SRF65551:SRF65552 TBB65551:TBB65552 TKX65551:TKX65552 TUT65551:TUT65552 UEP65551:UEP65552 UOL65551:UOL65552 UYH65551:UYH65552 VID65551:VID65552 VRZ65551:VRZ65552 WBV65551:WBV65552 WLR65551:WLR65552 WVN65551:WVN65552 F131087:F131088 JB131087:JB131088 SX131087:SX131088 ACT131087:ACT131088 AMP131087:AMP131088 AWL131087:AWL131088 BGH131087:BGH131088 BQD131087:BQD131088 BZZ131087:BZZ131088 CJV131087:CJV131088 CTR131087:CTR131088 DDN131087:DDN131088 DNJ131087:DNJ131088 DXF131087:DXF131088 EHB131087:EHB131088 EQX131087:EQX131088 FAT131087:FAT131088 FKP131087:FKP131088 FUL131087:FUL131088 GEH131087:GEH131088 GOD131087:GOD131088 GXZ131087:GXZ131088 HHV131087:HHV131088 HRR131087:HRR131088 IBN131087:IBN131088 ILJ131087:ILJ131088 IVF131087:IVF131088 JFB131087:JFB131088 JOX131087:JOX131088 JYT131087:JYT131088 KIP131087:KIP131088 KSL131087:KSL131088 LCH131087:LCH131088 LMD131087:LMD131088 LVZ131087:LVZ131088 MFV131087:MFV131088 MPR131087:MPR131088 MZN131087:MZN131088 NJJ131087:NJJ131088 NTF131087:NTF131088 ODB131087:ODB131088 OMX131087:OMX131088 OWT131087:OWT131088 PGP131087:PGP131088 PQL131087:PQL131088 QAH131087:QAH131088 QKD131087:QKD131088 QTZ131087:QTZ131088 RDV131087:RDV131088 RNR131087:RNR131088 RXN131087:RXN131088 SHJ131087:SHJ131088 SRF131087:SRF131088 TBB131087:TBB131088 TKX131087:TKX131088 TUT131087:TUT131088 UEP131087:UEP131088 UOL131087:UOL131088 UYH131087:UYH131088 VID131087:VID131088 VRZ131087:VRZ131088 WBV131087:WBV131088 WLR131087:WLR131088 WVN131087:WVN131088 F196623:F196624 JB196623:JB196624 SX196623:SX196624 ACT196623:ACT196624 AMP196623:AMP196624 AWL196623:AWL196624 BGH196623:BGH196624 BQD196623:BQD196624 BZZ196623:BZZ196624 CJV196623:CJV196624 CTR196623:CTR196624 DDN196623:DDN196624 DNJ196623:DNJ196624 DXF196623:DXF196624 EHB196623:EHB196624 EQX196623:EQX196624 FAT196623:FAT196624 FKP196623:FKP196624 FUL196623:FUL196624 GEH196623:GEH196624 GOD196623:GOD196624 GXZ196623:GXZ196624 HHV196623:HHV196624 HRR196623:HRR196624 IBN196623:IBN196624 ILJ196623:ILJ196624 IVF196623:IVF196624 JFB196623:JFB196624 JOX196623:JOX196624 JYT196623:JYT196624 KIP196623:KIP196624 KSL196623:KSL196624 LCH196623:LCH196624 LMD196623:LMD196624 LVZ196623:LVZ196624 MFV196623:MFV196624 MPR196623:MPR196624 MZN196623:MZN196624 NJJ196623:NJJ196624 NTF196623:NTF196624 ODB196623:ODB196624 OMX196623:OMX196624 OWT196623:OWT196624 PGP196623:PGP196624 PQL196623:PQL196624 QAH196623:QAH196624 QKD196623:QKD196624 QTZ196623:QTZ196624 RDV196623:RDV196624 RNR196623:RNR196624 RXN196623:RXN196624 SHJ196623:SHJ196624 SRF196623:SRF196624 TBB196623:TBB196624 TKX196623:TKX196624 TUT196623:TUT196624 UEP196623:UEP196624 UOL196623:UOL196624 UYH196623:UYH196624 VID196623:VID196624 VRZ196623:VRZ196624 WBV196623:WBV196624 WLR196623:WLR196624 WVN196623:WVN196624 F262159:F262160 JB262159:JB262160 SX262159:SX262160 ACT262159:ACT262160 AMP262159:AMP262160 AWL262159:AWL262160 BGH262159:BGH262160 BQD262159:BQD262160 BZZ262159:BZZ262160 CJV262159:CJV262160 CTR262159:CTR262160 DDN262159:DDN262160 DNJ262159:DNJ262160 DXF262159:DXF262160 EHB262159:EHB262160 EQX262159:EQX262160 FAT262159:FAT262160 FKP262159:FKP262160 FUL262159:FUL262160 GEH262159:GEH262160 GOD262159:GOD262160 GXZ262159:GXZ262160 HHV262159:HHV262160 HRR262159:HRR262160 IBN262159:IBN262160 ILJ262159:ILJ262160 IVF262159:IVF262160 JFB262159:JFB262160 JOX262159:JOX262160 JYT262159:JYT262160 KIP262159:KIP262160 KSL262159:KSL262160 LCH262159:LCH262160 LMD262159:LMD262160 LVZ262159:LVZ262160 MFV262159:MFV262160 MPR262159:MPR262160 MZN262159:MZN262160 NJJ262159:NJJ262160 NTF262159:NTF262160 ODB262159:ODB262160 OMX262159:OMX262160 OWT262159:OWT262160 PGP262159:PGP262160 PQL262159:PQL262160 QAH262159:QAH262160 QKD262159:QKD262160 QTZ262159:QTZ262160 RDV262159:RDV262160 RNR262159:RNR262160 RXN262159:RXN262160 SHJ262159:SHJ262160 SRF262159:SRF262160 TBB262159:TBB262160 TKX262159:TKX262160 TUT262159:TUT262160 UEP262159:UEP262160 UOL262159:UOL262160 UYH262159:UYH262160 VID262159:VID262160 VRZ262159:VRZ262160 WBV262159:WBV262160 WLR262159:WLR262160 WVN262159:WVN262160 F327695:F327696 JB327695:JB327696 SX327695:SX327696 ACT327695:ACT327696 AMP327695:AMP327696 AWL327695:AWL327696 BGH327695:BGH327696 BQD327695:BQD327696 BZZ327695:BZZ327696 CJV327695:CJV327696 CTR327695:CTR327696 DDN327695:DDN327696 DNJ327695:DNJ327696 DXF327695:DXF327696 EHB327695:EHB327696 EQX327695:EQX327696 FAT327695:FAT327696 FKP327695:FKP327696 FUL327695:FUL327696 GEH327695:GEH327696 GOD327695:GOD327696 GXZ327695:GXZ327696 HHV327695:HHV327696 HRR327695:HRR327696 IBN327695:IBN327696 ILJ327695:ILJ327696 IVF327695:IVF327696 JFB327695:JFB327696 JOX327695:JOX327696 JYT327695:JYT327696 KIP327695:KIP327696 KSL327695:KSL327696 LCH327695:LCH327696 LMD327695:LMD327696 LVZ327695:LVZ327696 MFV327695:MFV327696 MPR327695:MPR327696 MZN327695:MZN327696 NJJ327695:NJJ327696 NTF327695:NTF327696 ODB327695:ODB327696 OMX327695:OMX327696 OWT327695:OWT327696 PGP327695:PGP327696 PQL327695:PQL327696 QAH327695:QAH327696 QKD327695:QKD327696 QTZ327695:QTZ327696 RDV327695:RDV327696 RNR327695:RNR327696 RXN327695:RXN327696 SHJ327695:SHJ327696 SRF327695:SRF327696 TBB327695:TBB327696 TKX327695:TKX327696 TUT327695:TUT327696 UEP327695:UEP327696 UOL327695:UOL327696 UYH327695:UYH327696 VID327695:VID327696 VRZ327695:VRZ327696 WBV327695:WBV327696 WLR327695:WLR327696 WVN327695:WVN327696 F393231:F393232 JB393231:JB393232 SX393231:SX393232 ACT393231:ACT393232 AMP393231:AMP393232 AWL393231:AWL393232 BGH393231:BGH393232 BQD393231:BQD393232 BZZ393231:BZZ393232 CJV393231:CJV393232 CTR393231:CTR393232 DDN393231:DDN393232 DNJ393231:DNJ393232 DXF393231:DXF393232 EHB393231:EHB393232 EQX393231:EQX393232 FAT393231:FAT393232 FKP393231:FKP393232 FUL393231:FUL393232 GEH393231:GEH393232 GOD393231:GOD393232 GXZ393231:GXZ393232 HHV393231:HHV393232 HRR393231:HRR393232 IBN393231:IBN393232 ILJ393231:ILJ393232 IVF393231:IVF393232 JFB393231:JFB393232 JOX393231:JOX393232 JYT393231:JYT393232 KIP393231:KIP393232 KSL393231:KSL393232 LCH393231:LCH393232 LMD393231:LMD393232 LVZ393231:LVZ393232 MFV393231:MFV393232 MPR393231:MPR393232 MZN393231:MZN393232 NJJ393231:NJJ393232 NTF393231:NTF393232 ODB393231:ODB393232 OMX393231:OMX393232 OWT393231:OWT393232 PGP393231:PGP393232 PQL393231:PQL393232 QAH393231:QAH393232 QKD393231:QKD393232 QTZ393231:QTZ393232 RDV393231:RDV393232 RNR393231:RNR393232 RXN393231:RXN393232 SHJ393231:SHJ393232 SRF393231:SRF393232 TBB393231:TBB393232 TKX393231:TKX393232 TUT393231:TUT393232 UEP393231:UEP393232 UOL393231:UOL393232 UYH393231:UYH393232 VID393231:VID393232 VRZ393231:VRZ393232 WBV393231:WBV393232 WLR393231:WLR393232 WVN393231:WVN393232 F458767:F458768 JB458767:JB458768 SX458767:SX458768 ACT458767:ACT458768 AMP458767:AMP458768 AWL458767:AWL458768 BGH458767:BGH458768 BQD458767:BQD458768 BZZ458767:BZZ458768 CJV458767:CJV458768 CTR458767:CTR458768 DDN458767:DDN458768 DNJ458767:DNJ458768 DXF458767:DXF458768 EHB458767:EHB458768 EQX458767:EQX458768 FAT458767:FAT458768 FKP458767:FKP458768 FUL458767:FUL458768 GEH458767:GEH458768 GOD458767:GOD458768 GXZ458767:GXZ458768 HHV458767:HHV458768 HRR458767:HRR458768 IBN458767:IBN458768 ILJ458767:ILJ458768 IVF458767:IVF458768 JFB458767:JFB458768 JOX458767:JOX458768 JYT458767:JYT458768 KIP458767:KIP458768 KSL458767:KSL458768 LCH458767:LCH458768 LMD458767:LMD458768 LVZ458767:LVZ458768 MFV458767:MFV458768 MPR458767:MPR458768 MZN458767:MZN458768 NJJ458767:NJJ458768 NTF458767:NTF458768 ODB458767:ODB458768 OMX458767:OMX458768 OWT458767:OWT458768 PGP458767:PGP458768 PQL458767:PQL458768 QAH458767:QAH458768 QKD458767:QKD458768 QTZ458767:QTZ458768 RDV458767:RDV458768 RNR458767:RNR458768 RXN458767:RXN458768 SHJ458767:SHJ458768 SRF458767:SRF458768 TBB458767:TBB458768 TKX458767:TKX458768 TUT458767:TUT458768 UEP458767:UEP458768 UOL458767:UOL458768 UYH458767:UYH458768 VID458767:VID458768 VRZ458767:VRZ458768 WBV458767:WBV458768 WLR458767:WLR458768 WVN458767:WVN458768 F524303:F524304 JB524303:JB524304 SX524303:SX524304 ACT524303:ACT524304 AMP524303:AMP524304 AWL524303:AWL524304 BGH524303:BGH524304 BQD524303:BQD524304 BZZ524303:BZZ524304 CJV524303:CJV524304 CTR524303:CTR524304 DDN524303:DDN524304 DNJ524303:DNJ524304 DXF524303:DXF524304 EHB524303:EHB524304 EQX524303:EQX524304 FAT524303:FAT524304 FKP524303:FKP524304 FUL524303:FUL524304 GEH524303:GEH524304 GOD524303:GOD524304 GXZ524303:GXZ524304 HHV524303:HHV524304 HRR524303:HRR524304 IBN524303:IBN524304 ILJ524303:ILJ524304 IVF524303:IVF524304 JFB524303:JFB524304 JOX524303:JOX524304 JYT524303:JYT524304 KIP524303:KIP524304 KSL524303:KSL524304 LCH524303:LCH524304 LMD524303:LMD524304 LVZ524303:LVZ524304 MFV524303:MFV524304 MPR524303:MPR524304 MZN524303:MZN524304 NJJ524303:NJJ524304 NTF524303:NTF524304 ODB524303:ODB524304 OMX524303:OMX524304 OWT524303:OWT524304 PGP524303:PGP524304 PQL524303:PQL524304 QAH524303:QAH524304 QKD524303:QKD524304 QTZ524303:QTZ524304 RDV524303:RDV524304 RNR524303:RNR524304 RXN524303:RXN524304 SHJ524303:SHJ524304 SRF524303:SRF524304 TBB524303:TBB524304 TKX524303:TKX524304 TUT524303:TUT524304 UEP524303:UEP524304 UOL524303:UOL524304 UYH524303:UYH524304 VID524303:VID524304 VRZ524303:VRZ524304 WBV524303:WBV524304 WLR524303:WLR524304 WVN524303:WVN524304 F589839:F589840 JB589839:JB589840 SX589839:SX589840 ACT589839:ACT589840 AMP589839:AMP589840 AWL589839:AWL589840 BGH589839:BGH589840 BQD589839:BQD589840 BZZ589839:BZZ589840 CJV589839:CJV589840 CTR589839:CTR589840 DDN589839:DDN589840 DNJ589839:DNJ589840 DXF589839:DXF589840 EHB589839:EHB589840 EQX589839:EQX589840 FAT589839:FAT589840 FKP589839:FKP589840 FUL589839:FUL589840 GEH589839:GEH589840 GOD589839:GOD589840 GXZ589839:GXZ589840 HHV589839:HHV589840 HRR589839:HRR589840 IBN589839:IBN589840 ILJ589839:ILJ589840 IVF589839:IVF589840 JFB589839:JFB589840 JOX589839:JOX589840 JYT589839:JYT589840 KIP589839:KIP589840 KSL589839:KSL589840 LCH589839:LCH589840 LMD589839:LMD589840 LVZ589839:LVZ589840 MFV589839:MFV589840 MPR589839:MPR589840 MZN589839:MZN589840 NJJ589839:NJJ589840 NTF589839:NTF589840 ODB589839:ODB589840 OMX589839:OMX589840 OWT589839:OWT589840 PGP589839:PGP589840 PQL589839:PQL589840 QAH589839:QAH589840 QKD589839:QKD589840 QTZ589839:QTZ589840 RDV589839:RDV589840 RNR589839:RNR589840 RXN589839:RXN589840 SHJ589839:SHJ589840 SRF589839:SRF589840 TBB589839:TBB589840 TKX589839:TKX589840 TUT589839:TUT589840 UEP589839:UEP589840 UOL589839:UOL589840 UYH589839:UYH589840 VID589839:VID589840 VRZ589839:VRZ589840 WBV589839:WBV589840 WLR589839:WLR589840 WVN589839:WVN589840 F655375:F655376 JB655375:JB655376 SX655375:SX655376 ACT655375:ACT655376 AMP655375:AMP655376 AWL655375:AWL655376 BGH655375:BGH655376 BQD655375:BQD655376 BZZ655375:BZZ655376 CJV655375:CJV655376 CTR655375:CTR655376 DDN655375:DDN655376 DNJ655375:DNJ655376 DXF655375:DXF655376 EHB655375:EHB655376 EQX655375:EQX655376 FAT655375:FAT655376 FKP655375:FKP655376 FUL655375:FUL655376 GEH655375:GEH655376 GOD655375:GOD655376 GXZ655375:GXZ655376 HHV655375:HHV655376 HRR655375:HRR655376 IBN655375:IBN655376 ILJ655375:ILJ655376 IVF655375:IVF655376 JFB655375:JFB655376 JOX655375:JOX655376 JYT655375:JYT655376 KIP655375:KIP655376 KSL655375:KSL655376 LCH655375:LCH655376 LMD655375:LMD655376 LVZ655375:LVZ655376 MFV655375:MFV655376 MPR655375:MPR655376 MZN655375:MZN655376 NJJ655375:NJJ655376 NTF655375:NTF655376 ODB655375:ODB655376 OMX655375:OMX655376 OWT655375:OWT655376 PGP655375:PGP655376 PQL655375:PQL655376 QAH655375:QAH655376 QKD655375:QKD655376 QTZ655375:QTZ655376 RDV655375:RDV655376 RNR655375:RNR655376 RXN655375:RXN655376 SHJ655375:SHJ655376 SRF655375:SRF655376 TBB655375:TBB655376 TKX655375:TKX655376 TUT655375:TUT655376 UEP655375:UEP655376 UOL655375:UOL655376 UYH655375:UYH655376 VID655375:VID655376 VRZ655375:VRZ655376 WBV655375:WBV655376 WLR655375:WLR655376 WVN655375:WVN655376 F720911:F720912 JB720911:JB720912 SX720911:SX720912 ACT720911:ACT720912 AMP720911:AMP720912 AWL720911:AWL720912 BGH720911:BGH720912 BQD720911:BQD720912 BZZ720911:BZZ720912 CJV720911:CJV720912 CTR720911:CTR720912 DDN720911:DDN720912 DNJ720911:DNJ720912 DXF720911:DXF720912 EHB720911:EHB720912 EQX720911:EQX720912 FAT720911:FAT720912 FKP720911:FKP720912 FUL720911:FUL720912 GEH720911:GEH720912 GOD720911:GOD720912 GXZ720911:GXZ720912 HHV720911:HHV720912 HRR720911:HRR720912 IBN720911:IBN720912 ILJ720911:ILJ720912 IVF720911:IVF720912 JFB720911:JFB720912 JOX720911:JOX720912 JYT720911:JYT720912 KIP720911:KIP720912 KSL720911:KSL720912 LCH720911:LCH720912 LMD720911:LMD720912 LVZ720911:LVZ720912 MFV720911:MFV720912 MPR720911:MPR720912 MZN720911:MZN720912 NJJ720911:NJJ720912 NTF720911:NTF720912 ODB720911:ODB720912 OMX720911:OMX720912 OWT720911:OWT720912 PGP720911:PGP720912 PQL720911:PQL720912 QAH720911:QAH720912 QKD720911:QKD720912 QTZ720911:QTZ720912 RDV720911:RDV720912 RNR720911:RNR720912 RXN720911:RXN720912 SHJ720911:SHJ720912 SRF720911:SRF720912 TBB720911:TBB720912 TKX720911:TKX720912 TUT720911:TUT720912 UEP720911:UEP720912 UOL720911:UOL720912 UYH720911:UYH720912 VID720911:VID720912 VRZ720911:VRZ720912 WBV720911:WBV720912 WLR720911:WLR720912 WVN720911:WVN720912 F786447:F786448 JB786447:JB786448 SX786447:SX786448 ACT786447:ACT786448 AMP786447:AMP786448 AWL786447:AWL786448 BGH786447:BGH786448 BQD786447:BQD786448 BZZ786447:BZZ786448 CJV786447:CJV786448 CTR786447:CTR786448 DDN786447:DDN786448 DNJ786447:DNJ786448 DXF786447:DXF786448 EHB786447:EHB786448 EQX786447:EQX786448 FAT786447:FAT786448 FKP786447:FKP786448 FUL786447:FUL786448 GEH786447:GEH786448 GOD786447:GOD786448 GXZ786447:GXZ786448 HHV786447:HHV786448 HRR786447:HRR786448 IBN786447:IBN786448 ILJ786447:ILJ786448 IVF786447:IVF786448 JFB786447:JFB786448 JOX786447:JOX786448 JYT786447:JYT786448 KIP786447:KIP786448 KSL786447:KSL786448 LCH786447:LCH786448 LMD786447:LMD786448 LVZ786447:LVZ786448 MFV786447:MFV786448 MPR786447:MPR786448 MZN786447:MZN786448 NJJ786447:NJJ786448 NTF786447:NTF786448 ODB786447:ODB786448 OMX786447:OMX786448 OWT786447:OWT786448 PGP786447:PGP786448 PQL786447:PQL786448 QAH786447:QAH786448 QKD786447:QKD786448 QTZ786447:QTZ786448 RDV786447:RDV786448 RNR786447:RNR786448 RXN786447:RXN786448 SHJ786447:SHJ786448 SRF786447:SRF786448 TBB786447:TBB786448 TKX786447:TKX786448 TUT786447:TUT786448 UEP786447:UEP786448 UOL786447:UOL786448 UYH786447:UYH786448 VID786447:VID786448 VRZ786447:VRZ786448 WBV786447:WBV786448 WLR786447:WLR786448 WVN786447:WVN786448 F851983:F851984 JB851983:JB851984 SX851983:SX851984 ACT851983:ACT851984 AMP851983:AMP851984 AWL851983:AWL851984 BGH851983:BGH851984 BQD851983:BQD851984 BZZ851983:BZZ851984 CJV851983:CJV851984 CTR851983:CTR851984 DDN851983:DDN851984 DNJ851983:DNJ851984 DXF851983:DXF851984 EHB851983:EHB851984 EQX851983:EQX851984 FAT851983:FAT851984 FKP851983:FKP851984 FUL851983:FUL851984 GEH851983:GEH851984 GOD851983:GOD851984 GXZ851983:GXZ851984 HHV851983:HHV851984 HRR851983:HRR851984 IBN851983:IBN851984 ILJ851983:ILJ851984 IVF851983:IVF851984 JFB851983:JFB851984 JOX851983:JOX851984 JYT851983:JYT851984 KIP851983:KIP851984 KSL851983:KSL851984 LCH851983:LCH851984 LMD851983:LMD851984 LVZ851983:LVZ851984 MFV851983:MFV851984 MPR851983:MPR851984 MZN851983:MZN851984 NJJ851983:NJJ851984 NTF851983:NTF851984 ODB851983:ODB851984 OMX851983:OMX851984 OWT851983:OWT851984 PGP851983:PGP851984 PQL851983:PQL851984 QAH851983:QAH851984 QKD851983:QKD851984 QTZ851983:QTZ851984 RDV851983:RDV851984 RNR851983:RNR851984 RXN851983:RXN851984 SHJ851983:SHJ851984 SRF851983:SRF851984 TBB851983:TBB851984 TKX851983:TKX851984 TUT851983:TUT851984 UEP851983:UEP851984 UOL851983:UOL851984 UYH851983:UYH851984 VID851983:VID851984 VRZ851983:VRZ851984 WBV851983:WBV851984 WLR851983:WLR851984 WVN851983:WVN851984 F917519:F917520 JB917519:JB917520 SX917519:SX917520 ACT917519:ACT917520 AMP917519:AMP917520 AWL917519:AWL917520 BGH917519:BGH917520 BQD917519:BQD917520 BZZ917519:BZZ917520 CJV917519:CJV917520 CTR917519:CTR917520 DDN917519:DDN917520 DNJ917519:DNJ917520 DXF917519:DXF917520 EHB917519:EHB917520 EQX917519:EQX917520 FAT917519:FAT917520 FKP917519:FKP917520 FUL917519:FUL917520 GEH917519:GEH917520 GOD917519:GOD917520 GXZ917519:GXZ917520 HHV917519:HHV917520 HRR917519:HRR917520 IBN917519:IBN917520 ILJ917519:ILJ917520 IVF917519:IVF917520 JFB917519:JFB917520 JOX917519:JOX917520 JYT917519:JYT917520 KIP917519:KIP917520 KSL917519:KSL917520 LCH917519:LCH917520 LMD917519:LMD917520 LVZ917519:LVZ917520 MFV917519:MFV917520 MPR917519:MPR917520 MZN917519:MZN917520 NJJ917519:NJJ917520 NTF917519:NTF917520 ODB917519:ODB917520 OMX917519:OMX917520 OWT917519:OWT917520 PGP917519:PGP917520 PQL917519:PQL917520 QAH917519:QAH917520 QKD917519:QKD917520 QTZ917519:QTZ917520 RDV917519:RDV917520 RNR917519:RNR917520 RXN917519:RXN917520 SHJ917519:SHJ917520 SRF917519:SRF917520 TBB917519:TBB917520 TKX917519:TKX917520 TUT917519:TUT917520 UEP917519:UEP917520 UOL917519:UOL917520 UYH917519:UYH917520 VID917519:VID917520 VRZ917519:VRZ917520 WBV917519:WBV917520 WLR917519:WLR917520 WVN917519:WVN917520 F983055:F983056 JB983055:JB983056 SX983055:SX983056 ACT983055:ACT983056 AMP983055:AMP983056 AWL983055:AWL983056 BGH983055:BGH983056 BQD983055:BQD983056 BZZ983055:BZZ983056 CJV983055:CJV983056 CTR983055:CTR983056 DDN983055:DDN983056 DNJ983055:DNJ983056 DXF983055:DXF983056 EHB983055:EHB983056 EQX983055:EQX983056 FAT983055:FAT983056 FKP983055:FKP983056 FUL983055:FUL983056 GEH983055:GEH983056 GOD983055:GOD983056 GXZ983055:GXZ983056 HHV983055:HHV983056 HRR983055:HRR983056 IBN983055:IBN983056 ILJ983055:ILJ983056 IVF983055:IVF983056 JFB983055:JFB983056 JOX983055:JOX983056 JYT983055:JYT983056 KIP983055:KIP983056 KSL983055:KSL983056 LCH983055:LCH983056 LMD983055:LMD983056 LVZ983055:LVZ983056 MFV983055:MFV983056 MPR983055:MPR983056 MZN983055:MZN983056 NJJ983055:NJJ983056 NTF983055:NTF983056 ODB983055:ODB983056 OMX983055:OMX983056 OWT983055:OWT983056 PGP983055:PGP983056 PQL983055:PQL983056 QAH983055:QAH983056 QKD983055:QKD983056 QTZ983055:QTZ983056 RDV983055:RDV983056 RNR983055:RNR983056 RXN983055:RXN983056 SHJ983055:SHJ983056 SRF983055:SRF983056 TBB983055:TBB983056 TKX983055:TKX983056 TUT983055:TUT983056 UEP983055:UEP983056 UOL983055:UOL983056 UYH983055:UYH983056 VID983055:VID983056 VRZ983055:VRZ983056 WBV983055:WBV983056 WLR983055:WLR983056 WVN983055:WVN983056 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Y65543:Y65544 JU65543:JU65544 TQ65543:TQ65544 ADM65543:ADM65544 ANI65543:ANI65544 AXE65543:AXE65544 BHA65543:BHA65544 BQW65543:BQW65544 CAS65543:CAS65544 CKO65543:CKO65544 CUK65543:CUK65544 DEG65543:DEG65544 DOC65543:DOC65544 DXY65543:DXY65544 EHU65543:EHU65544 ERQ65543:ERQ65544 FBM65543:FBM65544 FLI65543:FLI65544 FVE65543:FVE65544 GFA65543:GFA65544 GOW65543:GOW65544 GYS65543:GYS65544 HIO65543:HIO65544 HSK65543:HSK65544 ICG65543:ICG65544 IMC65543:IMC65544 IVY65543:IVY65544 JFU65543:JFU65544 JPQ65543:JPQ65544 JZM65543:JZM65544 KJI65543:KJI65544 KTE65543:KTE65544 LDA65543:LDA65544 LMW65543:LMW65544 LWS65543:LWS65544 MGO65543:MGO65544 MQK65543:MQK65544 NAG65543:NAG65544 NKC65543:NKC65544 NTY65543:NTY65544 ODU65543:ODU65544 ONQ65543:ONQ65544 OXM65543:OXM65544 PHI65543:PHI65544 PRE65543:PRE65544 QBA65543:QBA65544 QKW65543:QKW65544 QUS65543:QUS65544 REO65543:REO65544 ROK65543:ROK65544 RYG65543:RYG65544 SIC65543:SIC65544 SRY65543:SRY65544 TBU65543:TBU65544 TLQ65543:TLQ65544 TVM65543:TVM65544 UFI65543:UFI65544 UPE65543:UPE65544 UZA65543:UZA65544 VIW65543:VIW65544 VSS65543:VSS65544 WCO65543:WCO65544 WMK65543:WMK65544 WWG65543:WWG65544 Y131079:Y131080 JU131079:JU131080 TQ131079:TQ131080 ADM131079:ADM131080 ANI131079:ANI131080 AXE131079:AXE131080 BHA131079:BHA131080 BQW131079:BQW131080 CAS131079:CAS131080 CKO131079:CKO131080 CUK131079:CUK131080 DEG131079:DEG131080 DOC131079:DOC131080 DXY131079:DXY131080 EHU131079:EHU131080 ERQ131079:ERQ131080 FBM131079:FBM131080 FLI131079:FLI131080 FVE131079:FVE131080 GFA131079:GFA131080 GOW131079:GOW131080 GYS131079:GYS131080 HIO131079:HIO131080 HSK131079:HSK131080 ICG131079:ICG131080 IMC131079:IMC131080 IVY131079:IVY131080 JFU131079:JFU131080 JPQ131079:JPQ131080 JZM131079:JZM131080 KJI131079:KJI131080 KTE131079:KTE131080 LDA131079:LDA131080 LMW131079:LMW131080 LWS131079:LWS131080 MGO131079:MGO131080 MQK131079:MQK131080 NAG131079:NAG131080 NKC131079:NKC131080 NTY131079:NTY131080 ODU131079:ODU131080 ONQ131079:ONQ131080 OXM131079:OXM131080 PHI131079:PHI131080 PRE131079:PRE131080 QBA131079:QBA131080 QKW131079:QKW131080 QUS131079:QUS131080 REO131079:REO131080 ROK131079:ROK131080 RYG131079:RYG131080 SIC131079:SIC131080 SRY131079:SRY131080 TBU131079:TBU131080 TLQ131079:TLQ131080 TVM131079:TVM131080 UFI131079:UFI131080 UPE131079:UPE131080 UZA131079:UZA131080 VIW131079:VIW131080 VSS131079:VSS131080 WCO131079:WCO131080 WMK131079:WMK131080 WWG131079:WWG131080 Y196615:Y196616 JU196615:JU196616 TQ196615:TQ196616 ADM196615:ADM196616 ANI196615:ANI196616 AXE196615:AXE196616 BHA196615:BHA196616 BQW196615:BQW196616 CAS196615:CAS196616 CKO196615:CKO196616 CUK196615:CUK196616 DEG196615:DEG196616 DOC196615:DOC196616 DXY196615:DXY196616 EHU196615:EHU196616 ERQ196615:ERQ196616 FBM196615:FBM196616 FLI196615:FLI196616 FVE196615:FVE196616 GFA196615:GFA196616 GOW196615:GOW196616 GYS196615:GYS196616 HIO196615:HIO196616 HSK196615:HSK196616 ICG196615:ICG196616 IMC196615:IMC196616 IVY196615:IVY196616 JFU196615:JFU196616 JPQ196615:JPQ196616 JZM196615:JZM196616 KJI196615:KJI196616 KTE196615:KTE196616 LDA196615:LDA196616 LMW196615:LMW196616 LWS196615:LWS196616 MGO196615:MGO196616 MQK196615:MQK196616 NAG196615:NAG196616 NKC196615:NKC196616 NTY196615:NTY196616 ODU196615:ODU196616 ONQ196615:ONQ196616 OXM196615:OXM196616 PHI196615:PHI196616 PRE196615:PRE196616 QBA196615:QBA196616 QKW196615:QKW196616 QUS196615:QUS196616 REO196615:REO196616 ROK196615:ROK196616 RYG196615:RYG196616 SIC196615:SIC196616 SRY196615:SRY196616 TBU196615:TBU196616 TLQ196615:TLQ196616 TVM196615:TVM196616 UFI196615:UFI196616 UPE196615:UPE196616 UZA196615:UZA196616 VIW196615:VIW196616 VSS196615:VSS196616 WCO196615:WCO196616 WMK196615:WMK196616 WWG196615:WWG196616 Y262151:Y262152 JU262151:JU262152 TQ262151:TQ262152 ADM262151:ADM262152 ANI262151:ANI262152 AXE262151:AXE262152 BHA262151:BHA262152 BQW262151:BQW262152 CAS262151:CAS262152 CKO262151:CKO262152 CUK262151:CUK262152 DEG262151:DEG262152 DOC262151:DOC262152 DXY262151:DXY262152 EHU262151:EHU262152 ERQ262151:ERQ262152 FBM262151:FBM262152 FLI262151:FLI262152 FVE262151:FVE262152 GFA262151:GFA262152 GOW262151:GOW262152 GYS262151:GYS262152 HIO262151:HIO262152 HSK262151:HSK262152 ICG262151:ICG262152 IMC262151:IMC262152 IVY262151:IVY262152 JFU262151:JFU262152 JPQ262151:JPQ262152 JZM262151:JZM262152 KJI262151:KJI262152 KTE262151:KTE262152 LDA262151:LDA262152 LMW262151:LMW262152 LWS262151:LWS262152 MGO262151:MGO262152 MQK262151:MQK262152 NAG262151:NAG262152 NKC262151:NKC262152 NTY262151:NTY262152 ODU262151:ODU262152 ONQ262151:ONQ262152 OXM262151:OXM262152 PHI262151:PHI262152 PRE262151:PRE262152 QBA262151:QBA262152 QKW262151:QKW262152 QUS262151:QUS262152 REO262151:REO262152 ROK262151:ROK262152 RYG262151:RYG262152 SIC262151:SIC262152 SRY262151:SRY262152 TBU262151:TBU262152 TLQ262151:TLQ262152 TVM262151:TVM262152 UFI262151:UFI262152 UPE262151:UPE262152 UZA262151:UZA262152 VIW262151:VIW262152 VSS262151:VSS262152 WCO262151:WCO262152 WMK262151:WMK262152 WWG262151:WWG262152 Y327687:Y327688 JU327687:JU327688 TQ327687:TQ327688 ADM327687:ADM327688 ANI327687:ANI327688 AXE327687:AXE327688 BHA327687:BHA327688 BQW327687:BQW327688 CAS327687:CAS327688 CKO327687:CKO327688 CUK327687:CUK327688 DEG327687:DEG327688 DOC327687:DOC327688 DXY327687:DXY327688 EHU327687:EHU327688 ERQ327687:ERQ327688 FBM327687:FBM327688 FLI327687:FLI327688 FVE327687:FVE327688 GFA327687:GFA327688 GOW327687:GOW327688 GYS327687:GYS327688 HIO327687:HIO327688 HSK327687:HSK327688 ICG327687:ICG327688 IMC327687:IMC327688 IVY327687:IVY327688 JFU327687:JFU327688 JPQ327687:JPQ327688 JZM327687:JZM327688 KJI327687:KJI327688 KTE327687:KTE327688 LDA327687:LDA327688 LMW327687:LMW327688 LWS327687:LWS327688 MGO327687:MGO327688 MQK327687:MQK327688 NAG327687:NAG327688 NKC327687:NKC327688 NTY327687:NTY327688 ODU327687:ODU327688 ONQ327687:ONQ327688 OXM327687:OXM327688 PHI327687:PHI327688 PRE327687:PRE327688 QBA327687:QBA327688 QKW327687:QKW327688 QUS327687:QUS327688 REO327687:REO327688 ROK327687:ROK327688 RYG327687:RYG327688 SIC327687:SIC327688 SRY327687:SRY327688 TBU327687:TBU327688 TLQ327687:TLQ327688 TVM327687:TVM327688 UFI327687:UFI327688 UPE327687:UPE327688 UZA327687:UZA327688 VIW327687:VIW327688 VSS327687:VSS327688 WCO327687:WCO327688 WMK327687:WMK327688 WWG327687:WWG327688 Y393223:Y393224 JU393223:JU393224 TQ393223:TQ393224 ADM393223:ADM393224 ANI393223:ANI393224 AXE393223:AXE393224 BHA393223:BHA393224 BQW393223:BQW393224 CAS393223:CAS393224 CKO393223:CKO393224 CUK393223:CUK393224 DEG393223:DEG393224 DOC393223:DOC393224 DXY393223:DXY393224 EHU393223:EHU393224 ERQ393223:ERQ393224 FBM393223:FBM393224 FLI393223:FLI393224 FVE393223:FVE393224 GFA393223:GFA393224 GOW393223:GOW393224 GYS393223:GYS393224 HIO393223:HIO393224 HSK393223:HSK393224 ICG393223:ICG393224 IMC393223:IMC393224 IVY393223:IVY393224 JFU393223:JFU393224 JPQ393223:JPQ393224 JZM393223:JZM393224 KJI393223:KJI393224 KTE393223:KTE393224 LDA393223:LDA393224 LMW393223:LMW393224 LWS393223:LWS393224 MGO393223:MGO393224 MQK393223:MQK393224 NAG393223:NAG393224 NKC393223:NKC393224 NTY393223:NTY393224 ODU393223:ODU393224 ONQ393223:ONQ393224 OXM393223:OXM393224 PHI393223:PHI393224 PRE393223:PRE393224 QBA393223:QBA393224 QKW393223:QKW393224 QUS393223:QUS393224 REO393223:REO393224 ROK393223:ROK393224 RYG393223:RYG393224 SIC393223:SIC393224 SRY393223:SRY393224 TBU393223:TBU393224 TLQ393223:TLQ393224 TVM393223:TVM393224 UFI393223:UFI393224 UPE393223:UPE393224 UZA393223:UZA393224 VIW393223:VIW393224 VSS393223:VSS393224 WCO393223:WCO393224 WMK393223:WMK393224 WWG393223:WWG393224 Y458759:Y458760 JU458759:JU458760 TQ458759:TQ458760 ADM458759:ADM458760 ANI458759:ANI458760 AXE458759:AXE458760 BHA458759:BHA458760 BQW458759:BQW458760 CAS458759:CAS458760 CKO458759:CKO458760 CUK458759:CUK458760 DEG458759:DEG458760 DOC458759:DOC458760 DXY458759:DXY458760 EHU458759:EHU458760 ERQ458759:ERQ458760 FBM458759:FBM458760 FLI458759:FLI458760 FVE458759:FVE458760 GFA458759:GFA458760 GOW458759:GOW458760 GYS458759:GYS458760 HIO458759:HIO458760 HSK458759:HSK458760 ICG458759:ICG458760 IMC458759:IMC458760 IVY458759:IVY458760 JFU458759:JFU458760 JPQ458759:JPQ458760 JZM458759:JZM458760 KJI458759:KJI458760 KTE458759:KTE458760 LDA458759:LDA458760 LMW458759:LMW458760 LWS458759:LWS458760 MGO458759:MGO458760 MQK458759:MQK458760 NAG458759:NAG458760 NKC458759:NKC458760 NTY458759:NTY458760 ODU458759:ODU458760 ONQ458759:ONQ458760 OXM458759:OXM458760 PHI458759:PHI458760 PRE458759:PRE458760 QBA458759:QBA458760 QKW458759:QKW458760 QUS458759:QUS458760 REO458759:REO458760 ROK458759:ROK458760 RYG458759:RYG458760 SIC458759:SIC458760 SRY458759:SRY458760 TBU458759:TBU458760 TLQ458759:TLQ458760 TVM458759:TVM458760 UFI458759:UFI458760 UPE458759:UPE458760 UZA458759:UZA458760 VIW458759:VIW458760 VSS458759:VSS458760 WCO458759:WCO458760 WMK458759:WMK458760 WWG458759:WWG458760 Y524295:Y524296 JU524295:JU524296 TQ524295:TQ524296 ADM524295:ADM524296 ANI524295:ANI524296 AXE524295:AXE524296 BHA524295:BHA524296 BQW524295:BQW524296 CAS524295:CAS524296 CKO524295:CKO524296 CUK524295:CUK524296 DEG524295:DEG524296 DOC524295:DOC524296 DXY524295:DXY524296 EHU524295:EHU524296 ERQ524295:ERQ524296 FBM524295:FBM524296 FLI524295:FLI524296 FVE524295:FVE524296 GFA524295:GFA524296 GOW524295:GOW524296 GYS524295:GYS524296 HIO524295:HIO524296 HSK524295:HSK524296 ICG524295:ICG524296 IMC524295:IMC524296 IVY524295:IVY524296 JFU524295:JFU524296 JPQ524295:JPQ524296 JZM524295:JZM524296 KJI524295:KJI524296 KTE524295:KTE524296 LDA524295:LDA524296 LMW524295:LMW524296 LWS524295:LWS524296 MGO524295:MGO524296 MQK524295:MQK524296 NAG524295:NAG524296 NKC524295:NKC524296 NTY524295:NTY524296 ODU524295:ODU524296 ONQ524295:ONQ524296 OXM524295:OXM524296 PHI524295:PHI524296 PRE524295:PRE524296 QBA524295:QBA524296 QKW524295:QKW524296 QUS524295:QUS524296 REO524295:REO524296 ROK524295:ROK524296 RYG524295:RYG524296 SIC524295:SIC524296 SRY524295:SRY524296 TBU524295:TBU524296 TLQ524295:TLQ524296 TVM524295:TVM524296 UFI524295:UFI524296 UPE524295:UPE524296 UZA524295:UZA524296 VIW524295:VIW524296 VSS524295:VSS524296 WCO524295:WCO524296 WMK524295:WMK524296 WWG524295:WWG524296 Y589831:Y589832 JU589831:JU589832 TQ589831:TQ589832 ADM589831:ADM589832 ANI589831:ANI589832 AXE589831:AXE589832 BHA589831:BHA589832 BQW589831:BQW589832 CAS589831:CAS589832 CKO589831:CKO589832 CUK589831:CUK589832 DEG589831:DEG589832 DOC589831:DOC589832 DXY589831:DXY589832 EHU589831:EHU589832 ERQ589831:ERQ589832 FBM589831:FBM589832 FLI589831:FLI589832 FVE589831:FVE589832 GFA589831:GFA589832 GOW589831:GOW589832 GYS589831:GYS589832 HIO589831:HIO589832 HSK589831:HSK589832 ICG589831:ICG589832 IMC589831:IMC589832 IVY589831:IVY589832 JFU589831:JFU589832 JPQ589831:JPQ589832 JZM589831:JZM589832 KJI589831:KJI589832 KTE589831:KTE589832 LDA589831:LDA589832 LMW589831:LMW589832 LWS589831:LWS589832 MGO589831:MGO589832 MQK589831:MQK589832 NAG589831:NAG589832 NKC589831:NKC589832 NTY589831:NTY589832 ODU589831:ODU589832 ONQ589831:ONQ589832 OXM589831:OXM589832 PHI589831:PHI589832 PRE589831:PRE589832 QBA589831:QBA589832 QKW589831:QKW589832 QUS589831:QUS589832 REO589831:REO589832 ROK589831:ROK589832 RYG589831:RYG589832 SIC589831:SIC589832 SRY589831:SRY589832 TBU589831:TBU589832 TLQ589831:TLQ589832 TVM589831:TVM589832 UFI589831:UFI589832 UPE589831:UPE589832 UZA589831:UZA589832 VIW589831:VIW589832 VSS589831:VSS589832 WCO589831:WCO589832 WMK589831:WMK589832 WWG589831:WWG589832 Y655367:Y655368 JU655367:JU655368 TQ655367:TQ655368 ADM655367:ADM655368 ANI655367:ANI655368 AXE655367:AXE655368 BHA655367:BHA655368 BQW655367:BQW655368 CAS655367:CAS655368 CKO655367:CKO655368 CUK655367:CUK655368 DEG655367:DEG655368 DOC655367:DOC655368 DXY655367:DXY655368 EHU655367:EHU655368 ERQ655367:ERQ655368 FBM655367:FBM655368 FLI655367:FLI655368 FVE655367:FVE655368 GFA655367:GFA655368 GOW655367:GOW655368 GYS655367:GYS655368 HIO655367:HIO655368 HSK655367:HSK655368 ICG655367:ICG655368 IMC655367:IMC655368 IVY655367:IVY655368 JFU655367:JFU655368 JPQ655367:JPQ655368 JZM655367:JZM655368 KJI655367:KJI655368 KTE655367:KTE655368 LDA655367:LDA655368 LMW655367:LMW655368 LWS655367:LWS655368 MGO655367:MGO655368 MQK655367:MQK655368 NAG655367:NAG655368 NKC655367:NKC655368 NTY655367:NTY655368 ODU655367:ODU655368 ONQ655367:ONQ655368 OXM655367:OXM655368 PHI655367:PHI655368 PRE655367:PRE655368 QBA655367:QBA655368 QKW655367:QKW655368 QUS655367:QUS655368 REO655367:REO655368 ROK655367:ROK655368 RYG655367:RYG655368 SIC655367:SIC655368 SRY655367:SRY655368 TBU655367:TBU655368 TLQ655367:TLQ655368 TVM655367:TVM655368 UFI655367:UFI655368 UPE655367:UPE655368 UZA655367:UZA655368 VIW655367:VIW655368 VSS655367:VSS655368 WCO655367:WCO655368 WMK655367:WMK655368 WWG655367:WWG655368 Y720903:Y720904 JU720903:JU720904 TQ720903:TQ720904 ADM720903:ADM720904 ANI720903:ANI720904 AXE720903:AXE720904 BHA720903:BHA720904 BQW720903:BQW720904 CAS720903:CAS720904 CKO720903:CKO720904 CUK720903:CUK720904 DEG720903:DEG720904 DOC720903:DOC720904 DXY720903:DXY720904 EHU720903:EHU720904 ERQ720903:ERQ720904 FBM720903:FBM720904 FLI720903:FLI720904 FVE720903:FVE720904 GFA720903:GFA720904 GOW720903:GOW720904 GYS720903:GYS720904 HIO720903:HIO720904 HSK720903:HSK720904 ICG720903:ICG720904 IMC720903:IMC720904 IVY720903:IVY720904 JFU720903:JFU720904 JPQ720903:JPQ720904 JZM720903:JZM720904 KJI720903:KJI720904 KTE720903:KTE720904 LDA720903:LDA720904 LMW720903:LMW720904 LWS720903:LWS720904 MGO720903:MGO720904 MQK720903:MQK720904 NAG720903:NAG720904 NKC720903:NKC720904 NTY720903:NTY720904 ODU720903:ODU720904 ONQ720903:ONQ720904 OXM720903:OXM720904 PHI720903:PHI720904 PRE720903:PRE720904 QBA720903:QBA720904 QKW720903:QKW720904 QUS720903:QUS720904 REO720903:REO720904 ROK720903:ROK720904 RYG720903:RYG720904 SIC720903:SIC720904 SRY720903:SRY720904 TBU720903:TBU720904 TLQ720903:TLQ720904 TVM720903:TVM720904 UFI720903:UFI720904 UPE720903:UPE720904 UZA720903:UZA720904 VIW720903:VIW720904 VSS720903:VSS720904 WCO720903:WCO720904 WMK720903:WMK720904 WWG720903:WWG720904 Y786439:Y786440 JU786439:JU786440 TQ786439:TQ786440 ADM786439:ADM786440 ANI786439:ANI786440 AXE786439:AXE786440 BHA786439:BHA786440 BQW786439:BQW786440 CAS786439:CAS786440 CKO786439:CKO786440 CUK786439:CUK786440 DEG786439:DEG786440 DOC786439:DOC786440 DXY786439:DXY786440 EHU786439:EHU786440 ERQ786439:ERQ786440 FBM786439:FBM786440 FLI786439:FLI786440 FVE786439:FVE786440 GFA786439:GFA786440 GOW786439:GOW786440 GYS786439:GYS786440 HIO786439:HIO786440 HSK786439:HSK786440 ICG786439:ICG786440 IMC786439:IMC786440 IVY786439:IVY786440 JFU786439:JFU786440 JPQ786439:JPQ786440 JZM786439:JZM786440 KJI786439:KJI786440 KTE786439:KTE786440 LDA786439:LDA786440 LMW786439:LMW786440 LWS786439:LWS786440 MGO786439:MGO786440 MQK786439:MQK786440 NAG786439:NAG786440 NKC786439:NKC786440 NTY786439:NTY786440 ODU786439:ODU786440 ONQ786439:ONQ786440 OXM786439:OXM786440 PHI786439:PHI786440 PRE786439:PRE786440 QBA786439:QBA786440 QKW786439:QKW786440 QUS786439:QUS786440 REO786439:REO786440 ROK786439:ROK786440 RYG786439:RYG786440 SIC786439:SIC786440 SRY786439:SRY786440 TBU786439:TBU786440 TLQ786439:TLQ786440 TVM786439:TVM786440 UFI786439:UFI786440 UPE786439:UPE786440 UZA786439:UZA786440 VIW786439:VIW786440 VSS786439:VSS786440 WCO786439:WCO786440 WMK786439:WMK786440 WWG786439:WWG786440 Y851975:Y851976 JU851975:JU851976 TQ851975:TQ851976 ADM851975:ADM851976 ANI851975:ANI851976 AXE851975:AXE851976 BHA851975:BHA851976 BQW851975:BQW851976 CAS851975:CAS851976 CKO851975:CKO851976 CUK851975:CUK851976 DEG851975:DEG851976 DOC851975:DOC851976 DXY851975:DXY851976 EHU851975:EHU851976 ERQ851975:ERQ851976 FBM851975:FBM851976 FLI851975:FLI851976 FVE851975:FVE851976 GFA851975:GFA851976 GOW851975:GOW851976 GYS851975:GYS851976 HIO851975:HIO851976 HSK851975:HSK851976 ICG851975:ICG851976 IMC851975:IMC851976 IVY851975:IVY851976 JFU851975:JFU851976 JPQ851975:JPQ851976 JZM851975:JZM851976 KJI851975:KJI851976 KTE851975:KTE851976 LDA851975:LDA851976 LMW851975:LMW851976 LWS851975:LWS851976 MGO851975:MGO851976 MQK851975:MQK851976 NAG851975:NAG851976 NKC851975:NKC851976 NTY851975:NTY851976 ODU851975:ODU851976 ONQ851975:ONQ851976 OXM851975:OXM851976 PHI851975:PHI851976 PRE851975:PRE851976 QBA851975:QBA851976 QKW851975:QKW851976 QUS851975:QUS851976 REO851975:REO851976 ROK851975:ROK851976 RYG851975:RYG851976 SIC851975:SIC851976 SRY851975:SRY851976 TBU851975:TBU851976 TLQ851975:TLQ851976 TVM851975:TVM851976 UFI851975:UFI851976 UPE851975:UPE851976 UZA851975:UZA851976 VIW851975:VIW851976 VSS851975:VSS851976 WCO851975:WCO851976 WMK851975:WMK851976 WWG851975:WWG851976 Y917511:Y917512 JU917511:JU917512 TQ917511:TQ917512 ADM917511:ADM917512 ANI917511:ANI917512 AXE917511:AXE917512 BHA917511:BHA917512 BQW917511:BQW917512 CAS917511:CAS917512 CKO917511:CKO917512 CUK917511:CUK917512 DEG917511:DEG917512 DOC917511:DOC917512 DXY917511:DXY917512 EHU917511:EHU917512 ERQ917511:ERQ917512 FBM917511:FBM917512 FLI917511:FLI917512 FVE917511:FVE917512 GFA917511:GFA917512 GOW917511:GOW917512 GYS917511:GYS917512 HIO917511:HIO917512 HSK917511:HSK917512 ICG917511:ICG917512 IMC917511:IMC917512 IVY917511:IVY917512 JFU917511:JFU917512 JPQ917511:JPQ917512 JZM917511:JZM917512 KJI917511:KJI917512 KTE917511:KTE917512 LDA917511:LDA917512 LMW917511:LMW917512 LWS917511:LWS917512 MGO917511:MGO917512 MQK917511:MQK917512 NAG917511:NAG917512 NKC917511:NKC917512 NTY917511:NTY917512 ODU917511:ODU917512 ONQ917511:ONQ917512 OXM917511:OXM917512 PHI917511:PHI917512 PRE917511:PRE917512 QBA917511:QBA917512 QKW917511:QKW917512 QUS917511:QUS917512 REO917511:REO917512 ROK917511:ROK917512 RYG917511:RYG917512 SIC917511:SIC917512 SRY917511:SRY917512 TBU917511:TBU917512 TLQ917511:TLQ917512 TVM917511:TVM917512 UFI917511:UFI917512 UPE917511:UPE917512 UZA917511:UZA917512 VIW917511:VIW917512 VSS917511:VSS917512 WCO917511:WCO917512 WMK917511:WMK917512 WWG917511:WWG917512 Y983047:Y983048 JU983047:JU983048 TQ983047:TQ983048 ADM983047:ADM983048 ANI983047:ANI983048 AXE983047:AXE983048 BHA983047:BHA983048 BQW983047:BQW983048 CAS983047:CAS983048 CKO983047:CKO983048 CUK983047:CUK983048 DEG983047:DEG983048 DOC983047:DOC983048 DXY983047:DXY983048 EHU983047:EHU983048 ERQ983047:ERQ983048 FBM983047:FBM983048 FLI983047:FLI983048 FVE983047:FVE983048 GFA983047:GFA983048 GOW983047:GOW983048 GYS983047:GYS983048 HIO983047:HIO983048 HSK983047:HSK983048 ICG983047:ICG983048 IMC983047:IMC983048 IVY983047:IVY983048 JFU983047:JFU983048 JPQ983047:JPQ983048 JZM983047:JZM983048 KJI983047:KJI983048 KTE983047:KTE983048 LDA983047:LDA983048 LMW983047:LMW983048 LWS983047:LWS983048 MGO983047:MGO983048 MQK983047:MQK983048 NAG983047:NAG983048 NKC983047:NKC983048 NTY983047:NTY983048 ODU983047:ODU983048 ONQ983047:ONQ983048 OXM983047:OXM983048 PHI983047:PHI983048 PRE983047:PRE983048 QBA983047:QBA983048 QKW983047:QKW983048 QUS983047:QUS983048 REO983047:REO983048 ROK983047:ROK983048 RYG983047:RYG983048 SIC983047:SIC983048 SRY983047:SRY983048 TBU983047:TBU983048 TLQ983047:TLQ983048 TVM983047:TVM983048 UFI983047:UFI983048 UPE983047:UPE983048 UZA983047:UZA983048 VIW983047:VIW983048 VSS983047:VSS983048 WCO983047:WCO983048 WMK983047:WMK983048 WWG983047:WWG983048 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AC65543:AC65544 JY65543:JY65544 TU65543:TU65544 ADQ65543:ADQ65544 ANM65543:ANM65544 AXI65543:AXI65544 BHE65543:BHE65544 BRA65543:BRA65544 CAW65543:CAW65544 CKS65543:CKS65544 CUO65543:CUO65544 DEK65543:DEK65544 DOG65543:DOG65544 DYC65543:DYC65544 EHY65543:EHY65544 ERU65543:ERU65544 FBQ65543:FBQ65544 FLM65543:FLM65544 FVI65543:FVI65544 GFE65543:GFE65544 GPA65543:GPA65544 GYW65543:GYW65544 HIS65543:HIS65544 HSO65543:HSO65544 ICK65543:ICK65544 IMG65543:IMG65544 IWC65543:IWC65544 JFY65543:JFY65544 JPU65543:JPU65544 JZQ65543:JZQ65544 KJM65543:KJM65544 KTI65543:KTI65544 LDE65543:LDE65544 LNA65543:LNA65544 LWW65543:LWW65544 MGS65543:MGS65544 MQO65543:MQO65544 NAK65543:NAK65544 NKG65543:NKG65544 NUC65543:NUC65544 ODY65543:ODY65544 ONU65543:ONU65544 OXQ65543:OXQ65544 PHM65543:PHM65544 PRI65543:PRI65544 QBE65543:QBE65544 QLA65543:QLA65544 QUW65543:QUW65544 RES65543:RES65544 ROO65543:ROO65544 RYK65543:RYK65544 SIG65543:SIG65544 SSC65543:SSC65544 TBY65543:TBY65544 TLU65543:TLU65544 TVQ65543:TVQ65544 UFM65543:UFM65544 UPI65543:UPI65544 UZE65543:UZE65544 VJA65543:VJA65544 VSW65543:VSW65544 WCS65543:WCS65544 WMO65543:WMO65544 WWK65543:WWK65544 AC131079:AC131080 JY131079:JY131080 TU131079:TU131080 ADQ131079:ADQ131080 ANM131079:ANM131080 AXI131079:AXI131080 BHE131079:BHE131080 BRA131079:BRA131080 CAW131079:CAW131080 CKS131079:CKS131080 CUO131079:CUO131080 DEK131079:DEK131080 DOG131079:DOG131080 DYC131079:DYC131080 EHY131079:EHY131080 ERU131079:ERU131080 FBQ131079:FBQ131080 FLM131079:FLM131080 FVI131079:FVI131080 GFE131079:GFE131080 GPA131079:GPA131080 GYW131079:GYW131080 HIS131079:HIS131080 HSO131079:HSO131080 ICK131079:ICK131080 IMG131079:IMG131080 IWC131079:IWC131080 JFY131079:JFY131080 JPU131079:JPU131080 JZQ131079:JZQ131080 KJM131079:KJM131080 KTI131079:KTI131080 LDE131079:LDE131080 LNA131079:LNA131080 LWW131079:LWW131080 MGS131079:MGS131080 MQO131079:MQO131080 NAK131079:NAK131080 NKG131079:NKG131080 NUC131079:NUC131080 ODY131079:ODY131080 ONU131079:ONU131080 OXQ131079:OXQ131080 PHM131079:PHM131080 PRI131079:PRI131080 QBE131079:QBE131080 QLA131079:QLA131080 QUW131079:QUW131080 RES131079:RES131080 ROO131079:ROO131080 RYK131079:RYK131080 SIG131079:SIG131080 SSC131079:SSC131080 TBY131079:TBY131080 TLU131079:TLU131080 TVQ131079:TVQ131080 UFM131079:UFM131080 UPI131079:UPI131080 UZE131079:UZE131080 VJA131079:VJA131080 VSW131079:VSW131080 WCS131079:WCS131080 WMO131079:WMO131080 WWK131079:WWK131080 AC196615:AC196616 JY196615:JY196616 TU196615:TU196616 ADQ196615:ADQ196616 ANM196615:ANM196616 AXI196615:AXI196616 BHE196615:BHE196616 BRA196615:BRA196616 CAW196615:CAW196616 CKS196615:CKS196616 CUO196615:CUO196616 DEK196615:DEK196616 DOG196615:DOG196616 DYC196615:DYC196616 EHY196615:EHY196616 ERU196615:ERU196616 FBQ196615:FBQ196616 FLM196615:FLM196616 FVI196615:FVI196616 GFE196615:GFE196616 GPA196615:GPA196616 GYW196615:GYW196616 HIS196615:HIS196616 HSO196615:HSO196616 ICK196615:ICK196616 IMG196615:IMG196616 IWC196615:IWC196616 JFY196615:JFY196616 JPU196615:JPU196616 JZQ196615:JZQ196616 KJM196615:KJM196616 KTI196615:KTI196616 LDE196615:LDE196616 LNA196615:LNA196616 LWW196615:LWW196616 MGS196615:MGS196616 MQO196615:MQO196616 NAK196615:NAK196616 NKG196615:NKG196616 NUC196615:NUC196616 ODY196615:ODY196616 ONU196615:ONU196616 OXQ196615:OXQ196616 PHM196615:PHM196616 PRI196615:PRI196616 QBE196615:QBE196616 QLA196615:QLA196616 QUW196615:QUW196616 RES196615:RES196616 ROO196615:ROO196616 RYK196615:RYK196616 SIG196615:SIG196616 SSC196615:SSC196616 TBY196615:TBY196616 TLU196615:TLU196616 TVQ196615:TVQ196616 UFM196615:UFM196616 UPI196615:UPI196616 UZE196615:UZE196616 VJA196615:VJA196616 VSW196615:VSW196616 WCS196615:WCS196616 WMO196615:WMO196616 WWK196615:WWK196616 AC262151:AC262152 JY262151:JY262152 TU262151:TU262152 ADQ262151:ADQ262152 ANM262151:ANM262152 AXI262151:AXI262152 BHE262151:BHE262152 BRA262151:BRA262152 CAW262151:CAW262152 CKS262151:CKS262152 CUO262151:CUO262152 DEK262151:DEK262152 DOG262151:DOG262152 DYC262151:DYC262152 EHY262151:EHY262152 ERU262151:ERU262152 FBQ262151:FBQ262152 FLM262151:FLM262152 FVI262151:FVI262152 GFE262151:GFE262152 GPA262151:GPA262152 GYW262151:GYW262152 HIS262151:HIS262152 HSO262151:HSO262152 ICK262151:ICK262152 IMG262151:IMG262152 IWC262151:IWC262152 JFY262151:JFY262152 JPU262151:JPU262152 JZQ262151:JZQ262152 KJM262151:KJM262152 KTI262151:KTI262152 LDE262151:LDE262152 LNA262151:LNA262152 LWW262151:LWW262152 MGS262151:MGS262152 MQO262151:MQO262152 NAK262151:NAK262152 NKG262151:NKG262152 NUC262151:NUC262152 ODY262151:ODY262152 ONU262151:ONU262152 OXQ262151:OXQ262152 PHM262151:PHM262152 PRI262151:PRI262152 QBE262151:QBE262152 QLA262151:QLA262152 QUW262151:QUW262152 RES262151:RES262152 ROO262151:ROO262152 RYK262151:RYK262152 SIG262151:SIG262152 SSC262151:SSC262152 TBY262151:TBY262152 TLU262151:TLU262152 TVQ262151:TVQ262152 UFM262151:UFM262152 UPI262151:UPI262152 UZE262151:UZE262152 VJA262151:VJA262152 VSW262151:VSW262152 WCS262151:WCS262152 WMO262151:WMO262152 WWK262151:WWK262152 AC327687:AC327688 JY327687:JY327688 TU327687:TU327688 ADQ327687:ADQ327688 ANM327687:ANM327688 AXI327687:AXI327688 BHE327687:BHE327688 BRA327687:BRA327688 CAW327687:CAW327688 CKS327687:CKS327688 CUO327687:CUO327688 DEK327687:DEK327688 DOG327687:DOG327688 DYC327687:DYC327688 EHY327687:EHY327688 ERU327687:ERU327688 FBQ327687:FBQ327688 FLM327687:FLM327688 FVI327687:FVI327688 GFE327687:GFE327688 GPA327687:GPA327688 GYW327687:GYW327688 HIS327687:HIS327688 HSO327687:HSO327688 ICK327687:ICK327688 IMG327687:IMG327688 IWC327687:IWC327688 JFY327687:JFY327688 JPU327687:JPU327688 JZQ327687:JZQ327688 KJM327687:KJM327688 KTI327687:KTI327688 LDE327687:LDE327688 LNA327687:LNA327688 LWW327687:LWW327688 MGS327687:MGS327688 MQO327687:MQO327688 NAK327687:NAK327688 NKG327687:NKG327688 NUC327687:NUC327688 ODY327687:ODY327688 ONU327687:ONU327688 OXQ327687:OXQ327688 PHM327687:PHM327688 PRI327687:PRI327688 QBE327687:QBE327688 QLA327687:QLA327688 QUW327687:QUW327688 RES327687:RES327688 ROO327687:ROO327688 RYK327687:RYK327688 SIG327687:SIG327688 SSC327687:SSC327688 TBY327687:TBY327688 TLU327687:TLU327688 TVQ327687:TVQ327688 UFM327687:UFM327688 UPI327687:UPI327688 UZE327687:UZE327688 VJA327687:VJA327688 VSW327687:VSW327688 WCS327687:WCS327688 WMO327687:WMO327688 WWK327687:WWK327688 AC393223:AC393224 JY393223:JY393224 TU393223:TU393224 ADQ393223:ADQ393224 ANM393223:ANM393224 AXI393223:AXI393224 BHE393223:BHE393224 BRA393223:BRA393224 CAW393223:CAW393224 CKS393223:CKS393224 CUO393223:CUO393224 DEK393223:DEK393224 DOG393223:DOG393224 DYC393223:DYC393224 EHY393223:EHY393224 ERU393223:ERU393224 FBQ393223:FBQ393224 FLM393223:FLM393224 FVI393223:FVI393224 GFE393223:GFE393224 GPA393223:GPA393224 GYW393223:GYW393224 HIS393223:HIS393224 HSO393223:HSO393224 ICK393223:ICK393224 IMG393223:IMG393224 IWC393223:IWC393224 JFY393223:JFY393224 JPU393223:JPU393224 JZQ393223:JZQ393224 KJM393223:KJM393224 KTI393223:KTI393224 LDE393223:LDE393224 LNA393223:LNA393224 LWW393223:LWW393224 MGS393223:MGS393224 MQO393223:MQO393224 NAK393223:NAK393224 NKG393223:NKG393224 NUC393223:NUC393224 ODY393223:ODY393224 ONU393223:ONU393224 OXQ393223:OXQ393224 PHM393223:PHM393224 PRI393223:PRI393224 QBE393223:QBE393224 QLA393223:QLA393224 QUW393223:QUW393224 RES393223:RES393224 ROO393223:ROO393224 RYK393223:RYK393224 SIG393223:SIG393224 SSC393223:SSC393224 TBY393223:TBY393224 TLU393223:TLU393224 TVQ393223:TVQ393224 UFM393223:UFM393224 UPI393223:UPI393224 UZE393223:UZE393224 VJA393223:VJA393224 VSW393223:VSW393224 WCS393223:WCS393224 WMO393223:WMO393224 WWK393223:WWK393224 AC458759:AC458760 JY458759:JY458760 TU458759:TU458760 ADQ458759:ADQ458760 ANM458759:ANM458760 AXI458759:AXI458760 BHE458759:BHE458760 BRA458759:BRA458760 CAW458759:CAW458760 CKS458759:CKS458760 CUO458759:CUO458760 DEK458759:DEK458760 DOG458759:DOG458760 DYC458759:DYC458760 EHY458759:EHY458760 ERU458759:ERU458760 FBQ458759:FBQ458760 FLM458759:FLM458760 FVI458759:FVI458760 GFE458759:GFE458760 GPA458759:GPA458760 GYW458759:GYW458760 HIS458759:HIS458760 HSO458759:HSO458760 ICK458759:ICK458760 IMG458759:IMG458760 IWC458759:IWC458760 JFY458759:JFY458760 JPU458759:JPU458760 JZQ458759:JZQ458760 KJM458759:KJM458760 KTI458759:KTI458760 LDE458759:LDE458760 LNA458759:LNA458760 LWW458759:LWW458760 MGS458759:MGS458760 MQO458759:MQO458760 NAK458759:NAK458760 NKG458759:NKG458760 NUC458759:NUC458760 ODY458759:ODY458760 ONU458759:ONU458760 OXQ458759:OXQ458760 PHM458759:PHM458760 PRI458759:PRI458760 QBE458759:QBE458760 QLA458759:QLA458760 QUW458759:QUW458760 RES458759:RES458760 ROO458759:ROO458760 RYK458759:RYK458760 SIG458759:SIG458760 SSC458759:SSC458760 TBY458759:TBY458760 TLU458759:TLU458760 TVQ458759:TVQ458760 UFM458759:UFM458760 UPI458759:UPI458760 UZE458759:UZE458760 VJA458759:VJA458760 VSW458759:VSW458760 WCS458759:WCS458760 WMO458759:WMO458760 WWK458759:WWK458760 AC524295:AC524296 JY524295:JY524296 TU524295:TU524296 ADQ524295:ADQ524296 ANM524295:ANM524296 AXI524295:AXI524296 BHE524295:BHE524296 BRA524295:BRA524296 CAW524295:CAW524296 CKS524295:CKS524296 CUO524295:CUO524296 DEK524295:DEK524296 DOG524295:DOG524296 DYC524295:DYC524296 EHY524295:EHY524296 ERU524295:ERU524296 FBQ524295:FBQ524296 FLM524295:FLM524296 FVI524295:FVI524296 GFE524295:GFE524296 GPA524295:GPA524296 GYW524295:GYW524296 HIS524295:HIS524296 HSO524295:HSO524296 ICK524295:ICK524296 IMG524295:IMG524296 IWC524295:IWC524296 JFY524295:JFY524296 JPU524295:JPU524296 JZQ524295:JZQ524296 KJM524295:KJM524296 KTI524295:KTI524296 LDE524295:LDE524296 LNA524295:LNA524296 LWW524295:LWW524296 MGS524295:MGS524296 MQO524295:MQO524296 NAK524295:NAK524296 NKG524295:NKG524296 NUC524295:NUC524296 ODY524295:ODY524296 ONU524295:ONU524296 OXQ524295:OXQ524296 PHM524295:PHM524296 PRI524295:PRI524296 QBE524295:QBE524296 QLA524295:QLA524296 QUW524295:QUW524296 RES524295:RES524296 ROO524295:ROO524296 RYK524295:RYK524296 SIG524295:SIG524296 SSC524295:SSC524296 TBY524295:TBY524296 TLU524295:TLU524296 TVQ524295:TVQ524296 UFM524295:UFM524296 UPI524295:UPI524296 UZE524295:UZE524296 VJA524295:VJA524296 VSW524295:VSW524296 WCS524295:WCS524296 WMO524295:WMO524296 WWK524295:WWK524296 AC589831:AC589832 JY589831:JY589832 TU589831:TU589832 ADQ589831:ADQ589832 ANM589831:ANM589832 AXI589831:AXI589832 BHE589831:BHE589832 BRA589831:BRA589832 CAW589831:CAW589832 CKS589831:CKS589832 CUO589831:CUO589832 DEK589831:DEK589832 DOG589831:DOG589832 DYC589831:DYC589832 EHY589831:EHY589832 ERU589831:ERU589832 FBQ589831:FBQ589832 FLM589831:FLM589832 FVI589831:FVI589832 GFE589831:GFE589832 GPA589831:GPA589832 GYW589831:GYW589832 HIS589831:HIS589832 HSO589831:HSO589832 ICK589831:ICK589832 IMG589831:IMG589832 IWC589831:IWC589832 JFY589831:JFY589832 JPU589831:JPU589832 JZQ589831:JZQ589832 KJM589831:KJM589832 KTI589831:KTI589832 LDE589831:LDE589832 LNA589831:LNA589832 LWW589831:LWW589832 MGS589831:MGS589832 MQO589831:MQO589832 NAK589831:NAK589832 NKG589831:NKG589832 NUC589831:NUC589832 ODY589831:ODY589832 ONU589831:ONU589832 OXQ589831:OXQ589832 PHM589831:PHM589832 PRI589831:PRI589832 QBE589831:QBE589832 QLA589831:QLA589832 QUW589831:QUW589832 RES589831:RES589832 ROO589831:ROO589832 RYK589831:RYK589832 SIG589831:SIG589832 SSC589831:SSC589832 TBY589831:TBY589832 TLU589831:TLU589832 TVQ589831:TVQ589832 UFM589831:UFM589832 UPI589831:UPI589832 UZE589831:UZE589832 VJA589831:VJA589832 VSW589831:VSW589832 WCS589831:WCS589832 WMO589831:WMO589832 WWK589831:WWK589832 AC655367:AC655368 JY655367:JY655368 TU655367:TU655368 ADQ655367:ADQ655368 ANM655367:ANM655368 AXI655367:AXI655368 BHE655367:BHE655368 BRA655367:BRA655368 CAW655367:CAW655368 CKS655367:CKS655368 CUO655367:CUO655368 DEK655367:DEK655368 DOG655367:DOG655368 DYC655367:DYC655368 EHY655367:EHY655368 ERU655367:ERU655368 FBQ655367:FBQ655368 FLM655367:FLM655368 FVI655367:FVI655368 GFE655367:GFE655368 GPA655367:GPA655368 GYW655367:GYW655368 HIS655367:HIS655368 HSO655367:HSO655368 ICK655367:ICK655368 IMG655367:IMG655368 IWC655367:IWC655368 JFY655367:JFY655368 JPU655367:JPU655368 JZQ655367:JZQ655368 KJM655367:KJM655368 KTI655367:KTI655368 LDE655367:LDE655368 LNA655367:LNA655368 LWW655367:LWW655368 MGS655367:MGS655368 MQO655367:MQO655368 NAK655367:NAK655368 NKG655367:NKG655368 NUC655367:NUC655368 ODY655367:ODY655368 ONU655367:ONU655368 OXQ655367:OXQ655368 PHM655367:PHM655368 PRI655367:PRI655368 QBE655367:QBE655368 QLA655367:QLA655368 QUW655367:QUW655368 RES655367:RES655368 ROO655367:ROO655368 RYK655367:RYK655368 SIG655367:SIG655368 SSC655367:SSC655368 TBY655367:TBY655368 TLU655367:TLU655368 TVQ655367:TVQ655368 UFM655367:UFM655368 UPI655367:UPI655368 UZE655367:UZE655368 VJA655367:VJA655368 VSW655367:VSW655368 WCS655367:WCS655368 WMO655367:WMO655368 WWK655367:WWK655368 AC720903:AC720904 JY720903:JY720904 TU720903:TU720904 ADQ720903:ADQ720904 ANM720903:ANM720904 AXI720903:AXI720904 BHE720903:BHE720904 BRA720903:BRA720904 CAW720903:CAW720904 CKS720903:CKS720904 CUO720903:CUO720904 DEK720903:DEK720904 DOG720903:DOG720904 DYC720903:DYC720904 EHY720903:EHY720904 ERU720903:ERU720904 FBQ720903:FBQ720904 FLM720903:FLM720904 FVI720903:FVI720904 GFE720903:GFE720904 GPA720903:GPA720904 GYW720903:GYW720904 HIS720903:HIS720904 HSO720903:HSO720904 ICK720903:ICK720904 IMG720903:IMG720904 IWC720903:IWC720904 JFY720903:JFY720904 JPU720903:JPU720904 JZQ720903:JZQ720904 KJM720903:KJM720904 KTI720903:KTI720904 LDE720903:LDE720904 LNA720903:LNA720904 LWW720903:LWW720904 MGS720903:MGS720904 MQO720903:MQO720904 NAK720903:NAK720904 NKG720903:NKG720904 NUC720903:NUC720904 ODY720903:ODY720904 ONU720903:ONU720904 OXQ720903:OXQ720904 PHM720903:PHM720904 PRI720903:PRI720904 QBE720903:QBE720904 QLA720903:QLA720904 QUW720903:QUW720904 RES720903:RES720904 ROO720903:ROO720904 RYK720903:RYK720904 SIG720903:SIG720904 SSC720903:SSC720904 TBY720903:TBY720904 TLU720903:TLU720904 TVQ720903:TVQ720904 UFM720903:UFM720904 UPI720903:UPI720904 UZE720903:UZE720904 VJA720903:VJA720904 VSW720903:VSW720904 WCS720903:WCS720904 WMO720903:WMO720904 WWK720903:WWK720904 AC786439:AC786440 JY786439:JY786440 TU786439:TU786440 ADQ786439:ADQ786440 ANM786439:ANM786440 AXI786439:AXI786440 BHE786439:BHE786440 BRA786439:BRA786440 CAW786439:CAW786440 CKS786439:CKS786440 CUO786439:CUO786440 DEK786439:DEK786440 DOG786439:DOG786440 DYC786439:DYC786440 EHY786439:EHY786440 ERU786439:ERU786440 FBQ786439:FBQ786440 FLM786439:FLM786440 FVI786439:FVI786440 GFE786439:GFE786440 GPA786439:GPA786440 GYW786439:GYW786440 HIS786439:HIS786440 HSO786439:HSO786440 ICK786439:ICK786440 IMG786439:IMG786440 IWC786439:IWC786440 JFY786439:JFY786440 JPU786439:JPU786440 JZQ786439:JZQ786440 KJM786439:KJM786440 KTI786439:KTI786440 LDE786439:LDE786440 LNA786439:LNA786440 LWW786439:LWW786440 MGS786439:MGS786440 MQO786439:MQO786440 NAK786439:NAK786440 NKG786439:NKG786440 NUC786439:NUC786440 ODY786439:ODY786440 ONU786439:ONU786440 OXQ786439:OXQ786440 PHM786439:PHM786440 PRI786439:PRI786440 QBE786439:QBE786440 QLA786439:QLA786440 QUW786439:QUW786440 RES786439:RES786440 ROO786439:ROO786440 RYK786439:RYK786440 SIG786439:SIG786440 SSC786439:SSC786440 TBY786439:TBY786440 TLU786439:TLU786440 TVQ786439:TVQ786440 UFM786439:UFM786440 UPI786439:UPI786440 UZE786439:UZE786440 VJA786439:VJA786440 VSW786439:VSW786440 WCS786439:WCS786440 WMO786439:WMO786440 WWK786439:WWK786440 AC851975:AC851976 JY851975:JY851976 TU851975:TU851976 ADQ851975:ADQ851976 ANM851975:ANM851976 AXI851975:AXI851976 BHE851975:BHE851976 BRA851975:BRA851976 CAW851975:CAW851976 CKS851975:CKS851976 CUO851975:CUO851976 DEK851975:DEK851976 DOG851975:DOG851976 DYC851975:DYC851976 EHY851975:EHY851976 ERU851975:ERU851976 FBQ851975:FBQ851976 FLM851975:FLM851976 FVI851975:FVI851976 GFE851975:GFE851976 GPA851975:GPA851976 GYW851975:GYW851976 HIS851975:HIS851976 HSO851975:HSO851976 ICK851975:ICK851976 IMG851975:IMG851976 IWC851975:IWC851976 JFY851975:JFY851976 JPU851975:JPU851976 JZQ851975:JZQ851976 KJM851975:KJM851976 KTI851975:KTI851976 LDE851975:LDE851976 LNA851975:LNA851976 LWW851975:LWW851976 MGS851975:MGS851976 MQO851975:MQO851976 NAK851975:NAK851976 NKG851975:NKG851976 NUC851975:NUC851976 ODY851975:ODY851976 ONU851975:ONU851976 OXQ851975:OXQ851976 PHM851975:PHM851976 PRI851975:PRI851976 QBE851975:QBE851976 QLA851975:QLA851976 QUW851975:QUW851976 RES851975:RES851976 ROO851975:ROO851976 RYK851975:RYK851976 SIG851975:SIG851976 SSC851975:SSC851976 TBY851975:TBY851976 TLU851975:TLU851976 TVQ851975:TVQ851976 UFM851975:UFM851976 UPI851975:UPI851976 UZE851975:UZE851976 VJA851975:VJA851976 VSW851975:VSW851976 WCS851975:WCS851976 WMO851975:WMO851976 WWK851975:WWK851976 AC917511:AC917512 JY917511:JY917512 TU917511:TU917512 ADQ917511:ADQ917512 ANM917511:ANM917512 AXI917511:AXI917512 BHE917511:BHE917512 BRA917511:BRA917512 CAW917511:CAW917512 CKS917511:CKS917512 CUO917511:CUO917512 DEK917511:DEK917512 DOG917511:DOG917512 DYC917511:DYC917512 EHY917511:EHY917512 ERU917511:ERU917512 FBQ917511:FBQ917512 FLM917511:FLM917512 FVI917511:FVI917512 GFE917511:GFE917512 GPA917511:GPA917512 GYW917511:GYW917512 HIS917511:HIS917512 HSO917511:HSO917512 ICK917511:ICK917512 IMG917511:IMG917512 IWC917511:IWC917512 JFY917511:JFY917512 JPU917511:JPU917512 JZQ917511:JZQ917512 KJM917511:KJM917512 KTI917511:KTI917512 LDE917511:LDE917512 LNA917511:LNA917512 LWW917511:LWW917512 MGS917511:MGS917512 MQO917511:MQO917512 NAK917511:NAK917512 NKG917511:NKG917512 NUC917511:NUC917512 ODY917511:ODY917512 ONU917511:ONU917512 OXQ917511:OXQ917512 PHM917511:PHM917512 PRI917511:PRI917512 QBE917511:QBE917512 QLA917511:QLA917512 QUW917511:QUW917512 RES917511:RES917512 ROO917511:ROO917512 RYK917511:RYK917512 SIG917511:SIG917512 SSC917511:SSC917512 TBY917511:TBY917512 TLU917511:TLU917512 TVQ917511:TVQ917512 UFM917511:UFM917512 UPI917511:UPI917512 UZE917511:UZE917512 VJA917511:VJA917512 VSW917511:VSW917512 WCS917511:WCS917512 WMO917511:WMO917512 WWK917511:WWK917512 AC983047:AC983048 JY983047:JY983048 TU983047:TU983048 ADQ983047:ADQ983048 ANM983047:ANM983048 AXI983047:AXI983048 BHE983047:BHE983048 BRA983047:BRA983048 CAW983047:CAW983048 CKS983047:CKS983048 CUO983047:CUO983048 DEK983047:DEK983048 DOG983047:DOG983048 DYC983047:DYC983048 EHY983047:EHY983048 ERU983047:ERU983048 FBQ983047:FBQ983048 FLM983047:FLM983048 FVI983047:FVI983048 GFE983047:GFE983048 GPA983047:GPA983048 GYW983047:GYW983048 HIS983047:HIS983048 HSO983047:HSO983048 ICK983047:ICK983048 IMG983047:IMG983048 IWC983047:IWC983048 JFY983047:JFY983048 JPU983047:JPU983048 JZQ983047:JZQ983048 KJM983047:KJM983048 KTI983047:KTI983048 LDE983047:LDE983048 LNA983047:LNA983048 LWW983047:LWW983048 MGS983047:MGS983048 MQO983047:MQO983048 NAK983047:NAK983048 NKG983047:NKG983048 NUC983047:NUC983048 ODY983047:ODY983048 ONU983047:ONU983048 OXQ983047:OXQ983048 PHM983047:PHM983048 PRI983047:PRI983048 QBE983047:QBE983048 QLA983047:QLA983048 QUW983047:QUW983048 RES983047:RES983048 ROO983047:ROO983048 RYK983047:RYK983048 SIG983047:SIG983048 SSC983047:SSC983048 TBY983047:TBY983048 TLU983047:TLU983048 TVQ983047:TVQ983048 UFM983047:UFM983048 UPI983047:UPI983048 UZE983047:UZE983048 VJA983047:VJA983048 VSW983047:VSW983048 WCS983047:WCS983048 WMO983047:WMO983048 WWK983047:WWK983048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M65552 JI65552 TE65552 ADA65552 AMW65552 AWS65552 BGO65552 BQK65552 CAG65552 CKC65552 CTY65552 DDU65552 DNQ65552 DXM65552 EHI65552 ERE65552 FBA65552 FKW65552 FUS65552 GEO65552 GOK65552 GYG65552 HIC65552 HRY65552 IBU65552 ILQ65552 IVM65552 JFI65552 JPE65552 JZA65552 KIW65552 KSS65552 LCO65552 LMK65552 LWG65552 MGC65552 MPY65552 MZU65552 NJQ65552 NTM65552 ODI65552 ONE65552 OXA65552 PGW65552 PQS65552 QAO65552 QKK65552 QUG65552 REC65552 RNY65552 RXU65552 SHQ65552 SRM65552 TBI65552 TLE65552 TVA65552 UEW65552 UOS65552 UYO65552 VIK65552 VSG65552 WCC65552 WLY65552 WVU65552 M131088 JI131088 TE131088 ADA131088 AMW131088 AWS131088 BGO131088 BQK131088 CAG131088 CKC131088 CTY131088 DDU131088 DNQ131088 DXM131088 EHI131088 ERE131088 FBA131088 FKW131088 FUS131088 GEO131088 GOK131088 GYG131088 HIC131088 HRY131088 IBU131088 ILQ131088 IVM131088 JFI131088 JPE131088 JZA131088 KIW131088 KSS131088 LCO131088 LMK131088 LWG131088 MGC131088 MPY131088 MZU131088 NJQ131088 NTM131088 ODI131088 ONE131088 OXA131088 PGW131088 PQS131088 QAO131088 QKK131088 QUG131088 REC131088 RNY131088 RXU131088 SHQ131088 SRM131088 TBI131088 TLE131088 TVA131088 UEW131088 UOS131088 UYO131088 VIK131088 VSG131088 WCC131088 WLY131088 WVU131088 M196624 JI196624 TE196624 ADA196624 AMW196624 AWS196624 BGO196624 BQK196624 CAG196624 CKC196624 CTY196624 DDU196624 DNQ196624 DXM196624 EHI196624 ERE196624 FBA196624 FKW196624 FUS196624 GEO196624 GOK196624 GYG196624 HIC196624 HRY196624 IBU196624 ILQ196624 IVM196624 JFI196624 JPE196624 JZA196624 KIW196624 KSS196624 LCO196624 LMK196624 LWG196624 MGC196624 MPY196624 MZU196624 NJQ196624 NTM196624 ODI196624 ONE196624 OXA196624 PGW196624 PQS196624 QAO196624 QKK196624 QUG196624 REC196624 RNY196624 RXU196624 SHQ196624 SRM196624 TBI196624 TLE196624 TVA196624 UEW196624 UOS196624 UYO196624 VIK196624 VSG196624 WCC196624 WLY196624 WVU196624 M262160 JI262160 TE262160 ADA262160 AMW262160 AWS262160 BGO262160 BQK262160 CAG262160 CKC262160 CTY262160 DDU262160 DNQ262160 DXM262160 EHI262160 ERE262160 FBA262160 FKW262160 FUS262160 GEO262160 GOK262160 GYG262160 HIC262160 HRY262160 IBU262160 ILQ262160 IVM262160 JFI262160 JPE262160 JZA262160 KIW262160 KSS262160 LCO262160 LMK262160 LWG262160 MGC262160 MPY262160 MZU262160 NJQ262160 NTM262160 ODI262160 ONE262160 OXA262160 PGW262160 PQS262160 QAO262160 QKK262160 QUG262160 REC262160 RNY262160 RXU262160 SHQ262160 SRM262160 TBI262160 TLE262160 TVA262160 UEW262160 UOS262160 UYO262160 VIK262160 VSG262160 WCC262160 WLY262160 WVU262160 M327696 JI327696 TE327696 ADA327696 AMW327696 AWS327696 BGO327696 BQK327696 CAG327696 CKC327696 CTY327696 DDU327696 DNQ327696 DXM327696 EHI327696 ERE327696 FBA327696 FKW327696 FUS327696 GEO327696 GOK327696 GYG327696 HIC327696 HRY327696 IBU327696 ILQ327696 IVM327696 JFI327696 JPE327696 JZA327696 KIW327696 KSS327696 LCO327696 LMK327696 LWG327696 MGC327696 MPY327696 MZU327696 NJQ327696 NTM327696 ODI327696 ONE327696 OXA327696 PGW327696 PQS327696 QAO327696 QKK327696 QUG327696 REC327696 RNY327696 RXU327696 SHQ327696 SRM327696 TBI327696 TLE327696 TVA327696 UEW327696 UOS327696 UYO327696 VIK327696 VSG327696 WCC327696 WLY327696 WVU327696 M393232 JI393232 TE393232 ADA393232 AMW393232 AWS393232 BGO393232 BQK393232 CAG393232 CKC393232 CTY393232 DDU393232 DNQ393232 DXM393232 EHI393232 ERE393232 FBA393232 FKW393232 FUS393232 GEO393232 GOK393232 GYG393232 HIC393232 HRY393232 IBU393232 ILQ393232 IVM393232 JFI393232 JPE393232 JZA393232 KIW393232 KSS393232 LCO393232 LMK393232 LWG393232 MGC393232 MPY393232 MZU393232 NJQ393232 NTM393232 ODI393232 ONE393232 OXA393232 PGW393232 PQS393232 QAO393232 QKK393232 QUG393232 REC393232 RNY393232 RXU393232 SHQ393232 SRM393232 TBI393232 TLE393232 TVA393232 UEW393232 UOS393232 UYO393232 VIK393232 VSG393232 WCC393232 WLY393232 WVU393232 M458768 JI458768 TE458768 ADA458768 AMW458768 AWS458768 BGO458768 BQK458768 CAG458768 CKC458768 CTY458768 DDU458768 DNQ458768 DXM458768 EHI458768 ERE458768 FBA458768 FKW458768 FUS458768 GEO458768 GOK458768 GYG458768 HIC458768 HRY458768 IBU458768 ILQ458768 IVM458768 JFI458768 JPE458768 JZA458768 KIW458768 KSS458768 LCO458768 LMK458768 LWG458768 MGC458768 MPY458768 MZU458768 NJQ458768 NTM458768 ODI458768 ONE458768 OXA458768 PGW458768 PQS458768 QAO458768 QKK458768 QUG458768 REC458768 RNY458768 RXU458768 SHQ458768 SRM458768 TBI458768 TLE458768 TVA458768 UEW458768 UOS458768 UYO458768 VIK458768 VSG458768 WCC458768 WLY458768 WVU458768 M524304 JI524304 TE524304 ADA524304 AMW524304 AWS524304 BGO524304 BQK524304 CAG524304 CKC524304 CTY524304 DDU524304 DNQ524304 DXM524304 EHI524304 ERE524304 FBA524304 FKW524304 FUS524304 GEO524304 GOK524304 GYG524304 HIC524304 HRY524304 IBU524304 ILQ524304 IVM524304 JFI524304 JPE524304 JZA524304 KIW524304 KSS524304 LCO524304 LMK524304 LWG524304 MGC524304 MPY524304 MZU524304 NJQ524304 NTM524304 ODI524304 ONE524304 OXA524304 PGW524304 PQS524304 QAO524304 QKK524304 QUG524304 REC524304 RNY524304 RXU524304 SHQ524304 SRM524304 TBI524304 TLE524304 TVA524304 UEW524304 UOS524304 UYO524304 VIK524304 VSG524304 WCC524304 WLY524304 WVU524304 M589840 JI589840 TE589840 ADA589840 AMW589840 AWS589840 BGO589840 BQK589840 CAG589840 CKC589840 CTY589840 DDU589840 DNQ589840 DXM589840 EHI589840 ERE589840 FBA589840 FKW589840 FUS589840 GEO589840 GOK589840 GYG589840 HIC589840 HRY589840 IBU589840 ILQ589840 IVM589840 JFI589840 JPE589840 JZA589840 KIW589840 KSS589840 LCO589840 LMK589840 LWG589840 MGC589840 MPY589840 MZU589840 NJQ589840 NTM589840 ODI589840 ONE589840 OXA589840 PGW589840 PQS589840 QAO589840 QKK589840 QUG589840 REC589840 RNY589840 RXU589840 SHQ589840 SRM589840 TBI589840 TLE589840 TVA589840 UEW589840 UOS589840 UYO589840 VIK589840 VSG589840 WCC589840 WLY589840 WVU589840 M655376 JI655376 TE655376 ADA655376 AMW655376 AWS655376 BGO655376 BQK655376 CAG655376 CKC655376 CTY655376 DDU655376 DNQ655376 DXM655376 EHI655376 ERE655376 FBA655376 FKW655376 FUS655376 GEO655376 GOK655376 GYG655376 HIC655376 HRY655376 IBU655376 ILQ655376 IVM655376 JFI655376 JPE655376 JZA655376 KIW655376 KSS655376 LCO655376 LMK655376 LWG655376 MGC655376 MPY655376 MZU655376 NJQ655376 NTM655376 ODI655376 ONE655376 OXA655376 PGW655376 PQS655376 QAO655376 QKK655376 QUG655376 REC655376 RNY655376 RXU655376 SHQ655376 SRM655376 TBI655376 TLE655376 TVA655376 UEW655376 UOS655376 UYO655376 VIK655376 VSG655376 WCC655376 WLY655376 WVU655376 M720912 JI720912 TE720912 ADA720912 AMW720912 AWS720912 BGO720912 BQK720912 CAG720912 CKC720912 CTY720912 DDU720912 DNQ720912 DXM720912 EHI720912 ERE720912 FBA720912 FKW720912 FUS720912 GEO720912 GOK720912 GYG720912 HIC720912 HRY720912 IBU720912 ILQ720912 IVM720912 JFI720912 JPE720912 JZA720912 KIW720912 KSS720912 LCO720912 LMK720912 LWG720912 MGC720912 MPY720912 MZU720912 NJQ720912 NTM720912 ODI720912 ONE720912 OXA720912 PGW720912 PQS720912 QAO720912 QKK720912 QUG720912 REC720912 RNY720912 RXU720912 SHQ720912 SRM720912 TBI720912 TLE720912 TVA720912 UEW720912 UOS720912 UYO720912 VIK720912 VSG720912 WCC720912 WLY720912 WVU720912 M786448 JI786448 TE786448 ADA786448 AMW786448 AWS786448 BGO786448 BQK786448 CAG786448 CKC786448 CTY786448 DDU786448 DNQ786448 DXM786448 EHI786448 ERE786448 FBA786448 FKW786448 FUS786448 GEO786448 GOK786448 GYG786448 HIC786448 HRY786448 IBU786448 ILQ786448 IVM786448 JFI786448 JPE786448 JZA786448 KIW786448 KSS786448 LCO786448 LMK786448 LWG786448 MGC786448 MPY786448 MZU786448 NJQ786448 NTM786448 ODI786448 ONE786448 OXA786448 PGW786448 PQS786448 QAO786448 QKK786448 QUG786448 REC786448 RNY786448 RXU786448 SHQ786448 SRM786448 TBI786448 TLE786448 TVA786448 UEW786448 UOS786448 UYO786448 VIK786448 VSG786448 WCC786448 WLY786448 WVU786448 M851984 JI851984 TE851984 ADA851984 AMW851984 AWS851984 BGO851984 BQK851984 CAG851984 CKC851984 CTY851984 DDU851984 DNQ851984 DXM851984 EHI851984 ERE851984 FBA851984 FKW851984 FUS851984 GEO851984 GOK851984 GYG851984 HIC851984 HRY851984 IBU851984 ILQ851984 IVM851984 JFI851984 JPE851984 JZA851984 KIW851984 KSS851984 LCO851984 LMK851984 LWG851984 MGC851984 MPY851984 MZU851984 NJQ851984 NTM851984 ODI851984 ONE851984 OXA851984 PGW851984 PQS851984 QAO851984 QKK851984 QUG851984 REC851984 RNY851984 RXU851984 SHQ851984 SRM851984 TBI851984 TLE851984 TVA851984 UEW851984 UOS851984 UYO851984 VIK851984 VSG851984 WCC851984 WLY851984 WVU851984 M917520 JI917520 TE917520 ADA917520 AMW917520 AWS917520 BGO917520 BQK917520 CAG917520 CKC917520 CTY917520 DDU917520 DNQ917520 DXM917520 EHI917520 ERE917520 FBA917520 FKW917520 FUS917520 GEO917520 GOK917520 GYG917520 HIC917520 HRY917520 IBU917520 ILQ917520 IVM917520 JFI917520 JPE917520 JZA917520 KIW917520 KSS917520 LCO917520 LMK917520 LWG917520 MGC917520 MPY917520 MZU917520 NJQ917520 NTM917520 ODI917520 ONE917520 OXA917520 PGW917520 PQS917520 QAO917520 QKK917520 QUG917520 REC917520 RNY917520 RXU917520 SHQ917520 SRM917520 TBI917520 TLE917520 TVA917520 UEW917520 UOS917520 UYO917520 VIK917520 VSG917520 WCC917520 WLY917520 WVU917520 M983056 JI983056 TE983056 ADA983056 AMW983056 AWS983056 BGO983056 BQK983056 CAG983056 CKC983056 CTY983056 DDU983056 DNQ983056 DXM983056 EHI983056 ERE983056 FBA983056 FKW983056 FUS983056 GEO983056 GOK983056 GYG983056 HIC983056 HRY983056 IBU983056 ILQ983056 IVM983056 JFI983056 JPE983056 JZA983056 KIW983056 KSS983056 LCO983056 LMK983056 LWG983056 MGC983056 MPY983056 MZU983056 NJQ983056 NTM983056 ODI983056 ONE983056 OXA983056 PGW983056 PQS983056 QAO983056 QKK983056 QUG983056 REC983056 RNY983056 RXU983056 SHQ983056 SRM983056 TBI983056 TLE983056 TVA983056 UEW983056 UOS983056 UYO983056 VIK983056 VSG983056 WCC983056 WLY983056 WVU983056 T19 JP19 TL19 ADH19 AND19 AWZ19 BGV19 BQR19 CAN19 CKJ19 CUF19 DEB19 DNX19 DXT19 EHP19 ERL19 FBH19 FLD19 FUZ19 GEV19 GOR19 GYN19 HIJ19 HSF19 ICB19 ILX19 IVT19 JFP19 JPL19 JZH19 KJD19 KSZ19 LCV19 LMR19 LWN19 MGJ19 MQF19 NAB19 NJX19 NTT19 ODP19 ONL19 OXH19 PHD19 PQZ19 QAV19 QKR19 QUN19 REJ19 ROF19 RYB19 SHX19 SRT19 TBP19 TLL19 TVH19 UFD19 UOZ19 UYV19 VIR19 VSN19 WCJ19 WMF19 WWB19 T65552 JP65552 TL65552 ADH65552 AND65552 AWZ65552 BGV65552 BQR65552 CAN65552 CKJ65552 CUF65552 DEB65552 DNX65552 DXT65552 EHP65552 ERL65552 FBH65552 FLD65552 FUZ65552 GEV65552 GOR65552 GYN65552 HIJ65552 HSF65552 ICB65552 ILX65552 IVT65552 JFP65552 JPL65552 JZH65552 KJD65552 KSZ65552 LCV65552 LMR65552 LWN65552 MGJ65552 MQF65552 NAB65552 NJX65552 NTT65552 ODP65552 ONL65552 OXH65552 PHD65552 PQZ65552 QAV65552 QKR65552 QUN65552 REJ65552 ROF65552 RYB65552 SHX65552 SRT65552 TBP65552 TLL65552 TVH65552 UFD65552 UOZ65552 UYV65552 VIR65552 VSN65552 WCJ65552 WMF65552 WWB65552 T131088 JP131088 TL131088 ADH131088 AND131088 AWZ131088 BGV131088 BQR131088 CAN131088 CKJ131088 CUF131088 DEB131088 DNX131088 DXT131088 EHP131088 ERL131088 FBH131088 FLD131088 FUZ131088 GEV131088 GOR131088 GYN131088 HIJ131088 HSF131088 ICB131088 ILX131088 IVT131088 JFP131088 JPL131088 JZH131088 KJD131088 KSZ131088 LCV131088 LMR131088 LWN131088 MGJ131088 MQF131088 NAB131088 NJX131088 NTT131088 ODP131088 ONL131088 OXH131088 PHD131088 PQZ131088 QAV131088 QKR131088 QUN131088 REJ131088 ROF131088 RYB131088 SHX131088 SRT131088 TBP131088 TLL131088 TVH131088 UFD131088 UOZ131088 UYV131088 VIR131088 VSN131088 WCJ131088 WMF131088 WWB131088 T196624 JP196624 TL196624 ADH196624 AND196624 AWZ196624 BGV196624 BQR196624 CAN196624 CKJ196624 CUF196624 DEB196624 DNX196624 DXT196624 EHP196624 ERL196624 FBH196624 FLD196624 FUZ196624 GEV196624 GOR196624 GYN196624 HIJ196624 HSF196624 ICB196624 ILX196624 IVT196624 JFP196624 JPL196624 JZH196624 KJD196624 KSZ196624 LCV196624 LMR196624 LWN196624 MGJ196624 MQF196624 NAB196624 NJX196624 NTT196624 ODP196624 ONL196624 OXH196624 PHD196624 PQZ196624 QAV196624 QKR196624 QUN196624 REJ196624 ROF196624 RYB196624 SHX196624 SRT196624 TBP196624 TLL196624 TVH196624 UFD196624 UOZ196624 UYV196624 VIR196624 VSN196624 WCJ196624 WMF196624 WWB196624 T262160 JP262160 TL262160 ADH262160 AND262160 AWZ262160 BGV262160 BQR262160 CAN262160 CKJ262160 CUF262160 DEB262160 DNX262160 DXT262160 EHP262160 ERL262160 FBH262160 FLD262160 FUZ262160 GEV262160 GOR262160 GYN262160 HIJ262160 HSF262160 ICB262160 ILX262160 IVT262160 JFP262160 JPL262160 JZH262160 KJD262160 KSZ262160 LCV262160 LMR262160 LWN262160 MGJ262160 MQF262160 NAB262160 NJX262160 NTT262160 ODP262160 ONL262160 OXH262160 PHD262160 PQZ262160 QAV262160 QKR262160 QUN262160 REJ262160 ROF262160 RYB262160 SHX262160 SRT262160 TBP262160 TLL262160 TVH262160 UFD262160 UOZ262160 UYV262160 VIR262160 VSN262160 WCJ262160 WMF262160 WWB262160 T327696 JP327696 TL327696 ADH327696 AND327696 AWZ327696 BGV327696 BQR327696 CAN327696 CKJ327696 CUF327696 DEB327696 DNX327696 DXT327696 EHP327696 ERL327696 FBH327696 FLD327696 FUZ327696 GEV327696 GOR327696 GYN327696 HIJ327696 HSF327696 ICB327696 ILX327696 IVT327696 JFP327696 JPL327696 JZH327696 KJD327696 KSZ327696 LCV327696 LMR327696 LWN327696 MGJ327696 MQF327696 NAB327696 NJX327696 NTT327696 ODP327696 ONL327696 OXH327696 PHD327696 PQZ327696 QAV327696 QKR327696 QUN327696 REJ327696 ROF327696 RYB327696 SHX327696 SRT327696 TBP327696 TLL327696 TVH327696 UFD327696 UOZ327696 UYV327696 VIR327696 VSN327696 WCJ327696 WMF327696 WWB327696 T393232 JP393232 TL393232 ADH393232 AND393232 AWZ393232 BGV393232 BQR393232 CAN393232 CKJ393232 CUF393232 DEB393232 DNX393232 DXT393232 EHP393232 ERL393232 FBH393232 FLD393232 FUZ393232 GEV393232 GOR393232 GYN393232 HIJ393232 HSF393232 ICB393232 ILX393232 IVT393232 JFP393232 JPL393232 JZH393232 KJD393232 KSZ393232 LCV393232 LMR393232 LWN393232 MGJ393232 MQF393232 NAB393232 NJX393232 NTT393232 ODP393232 ONL393232 OXH393232 PHD393232 PQZ393232 QAV393232 QKR393232 QUN393232 REJ393232 ROF393232 RYB393232 SHX393232 SRT393232 TBP393232 TLL393232 TVH393232 UFD393232 UOZ393232 UYV393232 VIR393232 VSN393232 WCJ393232 WMF393232 WWB393232 T458768 JP458768 TL458768 ADH458768 AND458768 AWZ458768 BGV458768 BQR458768 CAN458768 CKJ458768 CUF458768 DEB458768 DNX458768 DXT458768 EHP458768 ERL458768 FBH458768 FLD458768 FUZ458768 GEV458768 GOR458768 GYN458768 HIJ458768 HSF458768 ICB458768 ILX458768 IVT458768 JFP458768 JPL458768 JZH458768 KJD458768 KSZ458768 LCV458768 LMR458768 LWN458768 MGJ458768 MQF458768 NAB458768 NJX458768 NTT458768 ODP458768 ONL458768 OXH458768 PHD458768 PQZ458768 QAV458768 QKR458768 QUN458768 REJ458768 ROF458768 RYB458768 SHX458768 SRT458768 TBP458768 TLL458768 TVH458768 UFD458768 UOZ458768 UYV458768 VIR458768 VSN458768 WCJ458768 WMF458768 WWB458768 T524304 JP524304 TL524304 ADH524304 AND524304 AWZ524304 BGV524304 BQR524304 CAN524304 CKJ524304 CUF524304 DEB524304 DNX524304 DXT524304 EHP524304 ERL524304 FBH524304 FLD524304 FUZ524304 GEV524304 GOR524304 GYN524304 HIJ524304 HSF524304 ICB524304 ILX524304 IVT524304 JFP524304 JPL524304 JZH524304 KJD524304 KSZ524304 LCV524304 LMR524304 LWN524304 MGJ524304 MQF524304 NAB524304 NJX524304 NTT524304 ODP524304 ONL524304 OXH524304 PHD524304 PQZ524304 QAV524304 QKR524304 QUN524304 REJ524304 ROF524304 RYB524304 SHX524304 SRT524304 TBP524304 TLL524304 TVH524304 UFD524304 UOZ524304 UYV524304 VIR524304 VSN524304 WCJ524304 WMF524304 WWB524304 T589840 JP589840 TL589840 ADH589840 AND589840 AWZ589840 BGV589840 BQR589840 CAN589840 CKJ589840 CUF589840 DEB589840 DNX589840 DXT589840 EHP589840 ERL589840 FBH589840 FLD589840 FUZ589840 GEV589840 GOR589840 GYN589840 HIJ589840 HSF589840 ICB589840 ILX589840 IVT589840 JFP589840 JPL589840 JZH589840 KJD589840 KSZ589840 LCV589840 LMR589840 LWN589840 MGJ589840 MQF589840 NAB589840 NJX589840 NTT589840 ODP589840 ONL589840 OXH589840 PHD589840 PQZ589840 QAV589840 QKR589840 QUN589840 REJ589840 ROF589840 RYB589840 SHX589840 SRT589840 TBP589840 TLL589840 TVH589840 UFD589840 UOZ589840 UYV589840 VIR589840 VSN589840 WCJ589840 WMF589840 WWB589840 T655376 JP655376 TL655376 ADH655376 AND655376 AWZ655376 BGV655376 BQR655376 CAN655376 CKJ655376 CUF655376 DEB655376 DNX655376 DXT655376 EHP655376 ERL655376 FBH655376 FLD655376 FUZ655376 GEV655376 GOR655376 GYN655376 HIJ655376 HSF655376 ICB655376 ILX655376 IVT655376 JFP655376 JPL655376 JZH655376 KJD655376 KSZ655376 LCV655376 LMR655376 LWN655376 MGJ655376 MQF655376 NAB655376 NJX655376 NTT655376 ODP655376 ONL655376 OXH655376 PHD655376 PQZ655376 QAV655376 QKR655376 QUN655376 REJ655376 ROF655376 RYB655376 SHX655376 SRT655376 TBP655376 TLL655376 TVH655376 UFD655376 UOZ655376 UYV655376 VIR655376 VSN655376 WCJ655376 WMF655376 WWB655376 T720912 JP720912 TL720912 ADH720912 AND720912 AWZ720912 BGV720912 BQR720912 CAN720912 CKJ720912 CUF720912 DEB720912 DNX720912 DXT720912 EHP720912 ERL720912 FBH720912 FLD720912 FUZ720912 GEV720912 GOR720912 GYN720912 HIJ720912 HSF720912 ICB720912 ILX720912 IVT720912 JFP720912 JPL720912 JZH720912 KJD720912 KSZ720912 LCV720912 LMR720912 LWN720912 MGJ720912 MQF720912 NAB720912 NJX720912 NTT720912 ODP720912 ONL720912 OXH720912 PHD720912 PQZ720912 QAV720912 QKR720912 QUN720912 REJ720912 ROF720912 RYB720912 SHX720912 SRT720912 TBP720912 TLL720912 TVH720912 UFD720912 UOZ720912 UYV720912 VIR720912 VSN720912 WCJ720912 WMF720912 WWB720912 T786448 JP786448 TL786448 ADH786448 AND786448 AWZ786448 BGV786448 BQR786448 CAN786448 CKJ786448 CUF786448 DEB786448 DNX786448 DXT786448 EHP786448 ERL786448 FBH786448 FLD786448 FUZ786448 GEV786448 GOR786448 GYN786448 HIJ786448 HSF786448 ICB786448 ILX786448 IVT786448 JFP786448 JPL786448 JZH786448 KJD786448 KSZ786448 LCV786448 LMR786448 LWN786448 MGJ786448 MQF786448 NAB786448 NJX786448 NTT786448 ODP786448 ONL786448 OXH786448 PHD786448 PQZ786448 QAV786448 QKR786448 QUN786448 REJ786448 ROF786448 RYB786448 SHX786448 SRT786448 TBP786448 TLL786448 TVH786448 UFD786448 UOZ786448 UYV786448 VIR786448 VSN786448 WCJ786448 WMF786448 WWB786448 T851984 JP851984 TL851984 ADH851984 AND851984 AWZ851984 BGV851984 BQR851984 CAN851984 CKJ851984 CUF851984 DEB851984 DNX851984 DXT851984 EHP851984 ERL851984 FBH851984 FLD851984 FUZ851984 GEV851984 GOR851984 GYN851984 HIJ851984 HSF851984 ICB851984 ILX851984 IVT851984 JFP851984 JPL851984 JZH851984 KJD851984 KSZ851984 LCV851984 LMR851984 LWN851984 MGJ851984 MQF851984 NAB851984 NJX851984 NTT851984 ODP851984 ONL851984 OXH851984 PHD851984 PQZ851984 QAV851984 QKR851984 QUN851984 REJ851984 ROF851984 RYB851984 SHX851984 SRT851984 TBP851984 TLL851984 TVH851984 UFD851984 UOZ851984 UYV851984 VIR851984 VSN851984 WCJ851984 WMF851984 WWB851984 T917520 JP917520 TL917520 ADH917520 AND917520 AWZ917520 BGV917520 BQR917520 CAN917520 CKJ917520 CUF917520 DEB917520 DNX917520 DXT917520 EHP917520 ERL917520 FBH917520 FLD917520 FUZ917520 GEV917520 GOR917520 GYN917520 HIJ917520 HSF917520 ICB917520 ILX917520 IVT917520 JFP917520 JPL917520 JZH917520 KJD917520 KSZ917520 LCV917520 LMR917520 LWN917520 MGJ917520 MQF917520 NAB917520 NJX917520 NTT917520 ODP917520 ONL917520 OXH917520 PHD917520 PQZ917520 QAV917520 QKR917520 QUN917520 REJ917520 ROF917520 RYB917520 SHX917520 SRT917520 TBP917520 TLL917520 TVH917520 UFD917520 UOZ917520 UYV917520 VIR917520 VSN917520 WCJ917520 WMF917520 WWB917520 T983056 JP983056 TL983056 ADH983056 AND983056 AWZ983056 BGV983056 BQR983056 CAN983056 CKJ983056 CUF983056 DEB983056 DNX983056 DXT983056 EHP983056 ERL983056 FBH983056 FLD983056 FUZ983056 GEV983056 GOR983056 GYN983056 HIJ983056 HSF983056 ICB983056 ILX983056 IVT983056 JFP983056 JPL983056 JZH983056 KJD983056 KSZ983056 LCV983056 LMR983056 LWN983056 MGJ983056 MQF983056 NAB983056 NJX983056 NTT983056 ODP983056 ONL983056 OXH983056 PHD983056 PQZ983056 QAV983056 QKR983056 QUN983056 REJ983056 ROF983056 RYB983056 SHX983056 SRT983056 TBP983056 TLL983056 TVH983056 UFD983056 UOZ983056 UYV983056 VIR983056 VSN983056 WCJ983056 WMF983056 WWB983056 O19:P19 JK19:JL19 TG19:TH19 ADC19:ADD19 AMY19:AMZ19 AWU19:AWV19 BGQ19:BGR19 BQM19:BQN19 CAI19:CAJ19 CKE19:CKF19 CUA19:CUB19 DDW19:DDX19 DNS19:DNT19 DXO19:DXP19 EHK19:EHL19 ERG19:ERH19 FBC19:FBD19 FKY19:FKZ19 FUU19:FUV19 GEQ19:GER19 GOM19:GON19 GYI19:GYJ19 HIE19:HIF19 HSA19:HSB19 IBW19:IBX19 ILS19:ILT19 IVO19:IVP19 JFK19:JFL19 JPG19:JPH19 JZC19:JZD19 KIY19:KIZ19 KSU19:KSV19 LCQ19:LCR19 LMM19:LMN19 LWI19:LWJ19 MGE19:MGF19 MQA19:MQB19 MZW19:MZX19 NJS19:NJT19 NTO19:NTP19 ODK19:ODL19 ONG19:ONH19 OXC19:OXD19 PGY19:PGZ19 PQU19:PQV19 QAQ19:QAR19 QKM19:QKN19 QUI19:QUJ19 REE19:REF19 ROA19:ROB19 RXW19:RXX19 SHS19:SHT19 SRO19:SRP19 TBK19:TBL19 TLG19:TLH19 TVC19:TVD19 UEY19:UEZ19 UOU19:UOV19 UYQ19:UYR19 VIM19:VIN19 VSI19:VSJ19 WCE19:WCF19 WMA19:WMB19 WVW19:WVX19 O65552:P65552 JK65552:JL65552 TG65552:TH65552 ADC65552:ADD65552 AMY65552:AMZ65552 AWU65552:AWV65552 BGQ65552:BGR65552 BQM65552:BQN65552 CAI65552:CAJ65552 CKE65552:CKF65552 CUA65552:CUB65552 DDW65552:DDX65552 DNS65552:DNT65552 DXO65552:DXP65552 EHK65552:EHL65552 ERG65552:ERH65552 FBC65552:FBD65552 FKY65552:FKZ65552 FUU65552:FUV65552 GEQ65552:GER65552 GOM65552:GON65552 GYI65552:GYJ65552 HIE65552:HIF65552 HSA65552:HSB65552 IBW65552:IBX65552 ILS65552:ILT65552 IVO65552:IVP65552 JFK65552:JFL65552 JPG65552:JPH65552 JZC65552:JZD65552 KIY65552:KIZ65552 KSU65552:KSV65552 LCQ65552:LCR65552 LMM65552:LMN65552 LWI65552:LWJ65552 MGE65552:MGF65552 MQA65552:MQB65552 MZW65552:MZX65552 NJS65552:NJT65552 NTO65552:NTP65552 ODK65552:ODL65552 ONG65552:ONH65552 OXC65552:OXD65552 PGY65552:PGZ65552 PQU65552:PQV65552 QAQ65552:QAR65552 QKM65552:QKN65552 QUI65552:QUJ65552 REE65552:REF65552 ROA65552:ROB65552 RXW65552:RXX65552 SHS65552:SHT65552 SRO65552:SRP65552 TBK65552:TBL65552 TLG65552:TLH65552 TVC65552:TVD65552 UEY65552:UEZ65552 UOU65552:UOV65552 UYQ65552:UYR65552 VIM65552:VIN65552 VSI65552:VSJ65552 WCE65552:WCF65552 WMA65552:WMB65552 WVW65552:WVX65552 O131088:P131088 JK131088:JL131088 TG131088:TH131088 ADC131088:ADD131088 AMY131088:AMZ131088 AWU131088:AWV131088 BGQ131088:BGR131088 BQM131088:BQN131088 CAI131088:CAJ131088 CKE131088:CKF131088 CUA131088:CUB131088 DDW131088:DDX131088 DNS131088:DNT131088 DXO131088:DXP131088 EHK131088:EHL131088 ERG131088:ERH131088 FBC131088:FBD131088 FKY131088:FKZ131088 FUU131088:FUV131088 GEQ131088:GER131088 GOM131088:GON131088 GYI131088:GYJ131088 HIE131088:HIF131088 HSA131088:HSB131088 IBW131088:IBX131088 ILS131088:ILT131088 IVO131088:IVP131088 JFK131088:JFL131088 JPG131088:JPH131088 JZC131088:JZD131088 KIY131088:KIZ131088 KSU131088:KSV131088 LCQ131088:LCR131088 LMM131088:LMN131088 LWI131088:LWJ131088 MGE131088:MGF131088 MQA131088:MQB131088 MZW131088:MZX131088 NJS131088:NJT131088 NTO131088:NTP131088 ODK131088:ODL131088 ONG131088:ONH131088 OXC131088:OXD131088 PGY131088:PGZ131088 PQU131088:PQV131088 QAQ131088:QAR131088 QKM131088:QKN131088 QUI131088:QUJ131088 REE131088:REF131088 ROA131088:ROB131088 RXW131088:RXX131088 SHS131088:SHT131088 SRO131088:SRP131088 TBK131088:TBL131088 TLG131088:TLH131088 TVC131088:TVD131088 UEY131088:UEZ131088 UOU131088:UOV131088 UYQ131088:UYR131088 VIM131088:VIN131088 VSI131088:VSJ131088 WCE131088:WCF131088 WMA131088:WMB131088 WVW131088:WVX131088 O196624:P196624 JK196624:JL196624 TG196624:TH196624 ADC196624:ADD196624 AMY196624:AMZ196624 AWU196624:AWV196624 BGQ196624:BGR196624 BQM196624:BQN196624 CAI196624:CAJ196624 CKE196624:CKF196624 CUA196624:CUB196624 DDW196624:DDX196624 DNS196624:DNT196624 DXO196624:DXP196624 EHK196624:EHL196624 ERG196624:ERH196624 FBC196624:FBD196624 FKY196624:FKZ196624 FUU196624:FUV196624 GEQ196624:GER196624 GOM196624:GON196624 GYI196624:GYJ196624 HIE196624:HIF196624 HSA196624:HSB196624 IBW196624:IBX196624 ILS196624:ILT196624 IVO196624:IVP196624 JFK196624:JFL196624 JPG196624:JPH196624 JZC196624:JZD196624 KIY196624:KIZ196624 KSU196624:KSV196624 LCQ196624:LCR196624 LMM196624:LMN196624 LWI196624:LWJ196624 MGE196624:MGF196624 MQA196624:MQB196624 MZW196624:MZX196624 NJS196624:NJT196624 NTO196624:NTP196624 ODK196624:ODL196624 ONG196624:ONH196624 OXC196624:OXD196624 PGY196624:PGZ196624 PQU196624:PQV196624 QAQ196624:QAR196624 QKM196624:QKN196624 QUI196624:QUJ196624 REE196624:REF196624 ROA196624:ROB196624 RXW196624:RXX196624 SHS196624:SHT196624 SRO196624:SRP196624 TBK196624:TBL196624 TLG196624:TLH196624 TVC196624:TVD196624 UEY196624:UEZ196624 UOU196624:UOV196624 UYQ196624:UYR196624 VIM196624:VIN196624 VSI196624:VSJ196624 WCE196624:WCF196624 WMA196624:WMB196624 WVW196624:WVX196624 O262160:P262160 JK262160:JL262160 TG262160:TH262160 ADC262160:ADD262160 AMY262160:AMZ262160 AWU262160:AWV262160 BGQ262160:BGR262160 BQM262160:BQN262160 CAI262160:CAJ262160 CKE262160:CKF262160 CUA262160:CUB262160 DDW262160:DDX262160 DNS262160:DNT262160 DXO262160:DXP262160 EHK262160:EHL262160 ERG262160:ERH262160 FBC262160:FBD262160 FKY262160:FKZ262160 FUU262160:FUV262160 GEQ262160:GER262160 GOM262160:GON262160 GYI262160:GYJ262160 HIE262160:HIF262160 HSA262160:HSB262160 IBW262160:IBX262160 ILS262160:ILT262160 IVO262160:IVP262160 JFK262160:JFL262160 JPG262160:JPH262160 JZC262160:JZD262160 KIY262160:KIZ262160 KSU262160:KSV262160 LCQ262160:LCR262160 LMM262160:LMN262160 LWI262160:LWJ262160 MGE262160:MGF262160 MQA262160:MQB262160 MZW262160:MZX262160 NJS262160:NJT262160 NTO262160:NTP262160 ODK262160:ODL262160 ONG262160:ONH262160 OXC262160:OXD262160 PGY262160:PGZ262160 PQU262160:PQV262160 QAQ262160:QAR262160 QKM262160:QKN262160 QUI262160:QUJ262160 REE262160:REF262160 ROA262160:ROB262160 RXW262160:RXX262160 SHS262160:SHT262160 SRO262160:SRP262160 TBK262160:TBL262160 TLG262160:TLH262160 TVC262160:TVD262160 UEY262160:UEZ262160 UOU262160:UOV262160 UYQ262160:UYR262160 VIM262160:VIN262160 VSI262160:VSJ262160 WCE262160:WCF262160 WMA262160:WMB262160 WVW262160:WVX262160 O327696:P327696 JK327696:JL327696 TG327696:TH327696 ADC327696:ADD327696 AMY327696:AMZ327696 AWU327696:AWV327696 BGQ327696:BGR327696 BQM327696:BQN327696 CAI327696:CAJ327696 CKE327696:CKF327696 CUA327696:CUB327696 DDW327696:DDX327696 DNS327696:DNT327696 DXO327696:DXP327696 EHK327696:EHL327696 ERG327696:ERH327696 FBC327696:FBD327696 FKY327696:FKZ327696 FUU327696:FUV327696 GEQ327696:GER327696 GOM327696:GON327696 GYI327696:GYJ327696 HIE327696:HIF327696 HSA327696:HSB327696 IBW327696:IBX327696 ILS327696:ILT327696 IVO327696:IVP327696 JFK327696:JFL327696 JPG327696:JPH327696 JZC327696:JZD327696 KIY327696:KIZ327696 KSU327696:KSV327696 LCQ327696:LCR327696 LMM327696:LMN327696 LWI327696:LWJ327696 MGE327696:MGF327696 MQA327696:MQB327696 MZW327696:MZX327696 NJS327696:NJT327696 NTO327696:NTP327696 ODK327696:ODL327696 ONG327696:ONH327696 OXC327696:OXD327696 PGY327696:PGZ327696 PQU327696:PQV327696 QAQ327696:QAR327696 QKM327696:QKN327696 QUI327696:QUJ327696 REE327696:REF327696 ROA327696:ROB327696 RXW327696:RXX327696 SHS327696:SHT327696 SRO327696:SRP327696 TBK327696:TBL327696 TLG327696:TLH327696 TVC327696:TVD327696 UEY327696:UEZ327696 UOU327696:UOV327696 UYQ327696:UYR327696 VIM327696:VIN327696 VSI327696:VSJ327696 WCE327696:WCF327696 WMA327696:WMB327696 WVW327696:WVX327696 O393232:P393232 JK393232:JL393232 TG393232:TH393232 ADC393232:ADD393232 AMY393232:AMZ393232 AWU393232:AWV393232 BGQ393232:BGR393232 BQM393232:BQN393232 CAI393232:CAJ393232 CKE393232:CKF393232 CUA393232:CUB393232 DDW393232:DDX393232 DNS393232:DNT393232 DXO393232:DXP393232 EHK393232:EHL393232 ERG393232:ERH393232 FBC393232:FBD393232 FKY393232:FKZ393232 FUU393232:FUV393232 GEQ393232:GER393232 GOM393232:GON393232 GYI393232:GYJ393232 HIE393232:HIF393232 HSA393232:HSB393232 IBW393232:IBX393232 ILS393232:ILT393232 IVO393232:IVP393232 JFK393232:JFL393232 JPG393232:JPH393232 JZC393232:JZD393232 KIY393232:KIZ393232 KSU393232:KSV393232 LCQ393232:LCR393232 LMM393232:LMN393232 LWI393232:LWJ393232 MGE393232:MGF393232 MQA393232:MQB393232 MZW393232:MZX393232 NJS393232:NJT393232 NTO393232:NTP393232 ODK393232:ODL393232 ONG393232:ONH393232 OXC393232:OXD393232 PGY393232:PGZ393232 PQU393232:PQV393232 QAQ393232:QAR393232 QKM393232:QKN393232 QUI393232:QUJ393232 REE393232:REF393232 ROA393232:ROB393232 RXW393232:RXX393232 SHS393232:SHT393232 SRO393232:SRP393232 TBK393232:TBL393232 TLG393232:TLH393232 TVC393232:TVD393232 UEY393232:UEZ393232 UOU393232:UOV393232 UYQ393232:UYR393232 VIM393232:VIN393232 VSI393232:VSJ393232 WCE393232:WCF393232 WMA393232:WMB393232 WVW393232:WVX393232 O458768:P458768 JK458768:JL458768 TG458768:TH458768 ADC458768:ADD458768 AMY458768:AMZ458768 AWU458768:AWV458768 BGQ458768:BGR458768 BQM458768:BQN458768 CAI458768:CAJ458768 CKE458768:CKF458768 CUA458768:CUB458768 DDW458768:DDX458768 DNS458768:DNT458768 DXO458768:DXP458768 EHK458768:EHL458768 ERG458768:ERH458768 FBC458768:FBD458768 FKY458768:FKZ458768 FUU458768:FUV458768 GEQ458768:GER458768 GOM458768:GON458768 GYI458768:GYJ458768 HIE458768:HIF458768 HSA458768:HSB458768 IBW458768:IBX458768 ILS458768:ILT458768 IVO458768:IVP458768 JFK458768:JFL458768 JPG458768:JPH458768 JZC458768:JZD458768 KIY458768:KIZ458768 KSU458768:KSV458768 LCQ458768:LCR458768 LMM458768:LMN458768 LWI458768:LWJ458768 MGE458768:MGF458768 MQA458768:MQB458768 MZW458768:MZX458768 NJS458768:NJT458768 NTO458768:NTP458768 ODK458768:ODL458768 ONG458768:ONH458768 OXC458768:OXD458768 PGY458768:PGZ458768 PQU458768:PQV458768 QAQ458768:QAR458768 QKM458768:QKN458768 QUI458768:QUJ458768 REE458768:REF458768 ROA458768:ROB458768 RXW458768:RXX458768 SHS458768:SHT458768 SRO458768:SRP458768 TBK458768:TBL458768 TLG458768:TLH458768 TVC458768:TVD458768 UEY458768:UEZ458768 UOU458768:UOV458768 UYQ458768:UYR458768 VIM458768:VIN458768 VSI458768:VSJ458768 WCE458768:WCF458768 WMA458768:WMB458768 WVW458768:WVX458768 O524304:P524304 JK524304:JL524304 TG524304:TH524304 ADC524304:ADD524304 AMY524304:AMZ524304 AWU524304:AWV524304 BGQ524304:BGR524304 BQM524304:BQN524304 CAI524304:CAJ524304 CKE524304:CKF524304 CUA524304:CUB524304 DDW524304:DDX524304 DNS524304:DNT524304 DXO524304:DXP524304 EHK524304:EHL524304 ERG524304:ERH524304 FBC524304:FBD524304 FKY524304:FKZ524304 FUU524304:FUV524304 GEQ524304:GER524304 GOM524304:GON524304 GYI524304:GYJ524304 HIE524304:HIF524304 HSA524304:HSB524304 IBW524304:IBX524304 ILS524304:ILT524304 IVO524304:IVP524304 JFK524304:JFL524304 JPG524304:JPH524304 JZC524304:JZD524304 KIY524304:KIZ524304 KSU524304:KSV524304 LCQ524304:LCR524304 LMM524304:LMN524304 LWI524304:LWJ524304 MGE524304:MGF524304 MQA524304:MQB524304 MZW524304:MZX524304 NJS524304:NJT524304 NTO524304:NTP524304 ODK524304:ODL524304 ONG524304:ONH524304 OXC524304:OXD524304 PGY524304:PGZ524304 PQU524304:PQV524304 QAQ524304:QAR524304 QKM524304:QKN524304 QUI524304:QUJ524304 REE524304:REF524304 ROA524304:ROB524304 RXW524304:RXX524304 SHS524304:SHT524304 SRO524304:SRP524304 TBK524304:TBL524304 TLG524304:TLH524304 TVC524304:TVD524304 UEY524304:UEZ524304 UOU524304:UOV524304 UYQ524304:UYR524304 VIM524304:VIN524304 VSI524304:VSJ524304 WCE524304:WCF524304 WMA524304:WMB524304 WVW524304:WVX524304 O589840:P589840 JK589840:JL589840 TG589840:TH589840 ADC589840:ADD589840 AMY589840:AMZ589840 AWU589840:AWV589840 BGQ589840:BGR589840 BQM589840:BQN589840 CAI589840:CAJ589840 CKE589840:CKF589840 CUA589840:CUB589840 DDW589840:DDX589840 DNS589840:DNT589840 DXO589840:DXP589840 EHK589840:EHL589840 ERG589840:ERH589840 FBC589840:FBD589840 FKY589840:FKZ589840 FUU589840:FUV589840 GEQ589840:GER589840 GOM589840:GON589840 GYI589840:GYJ589840 HIE589840:HIF589840 HSA589840:HSB589840 IBW589840:IBX589840 ILS589840:ILT589840 IVO589840:IVP589840 JFK589840:JFL589840 JPG589840:JPH589840 JZC589840:JZD589840 KIY589840:KIZ589840 KSU589840:KSV589840 LCQ589840:LCR589840 LMM589840:LMN589840 LWI589840:LWJ589840 MGE589840:MGF589840 MQA589840:MQB589840 MZW589840:MZX589840 NJS589840:NJT589840 NTO589840:NTP589840 ODK589840:ODL589840 ONG589840:ONH589840 OXC589840:OXD589840 PGY589840:PGZ589840 PQU589840:PQV589840 QAQ589840:QAR589840 QKM589840:QKN589840 QUI589840:QUJ589840 REE589840:REF589840 ROA589840:ROB589840 RXW589840:RXX589840 SHS589840:SHT589840 SRO589840:SRP589840 TBK589840:TBL589840 TLG589840:TLH589840 TVC589840:TVD589840 UEY589840:UEZ589840 UOU589840:UOV589840 UYQ589840:UYR589840 VIM589840:VIN589840 VSI589840:VSJ589840 WCE589840:WCF589840 WMA589840:WMB589840 WVW589840:WVX589840 O655376:P655376 JK655376:JL655376 TG655376:TH655376 ADC655376:ADD655376 AMY655376:AMZ655376 AWU655376:AWV655376 BGQ655376:BGR655376 BQM655376:BQN655376 CAI655376:CAJ655376 CKE655376:CKF655376 CUA655376:CUB655376 DDW655376:DDX655376 DNS655376:DNT655376 DXO655376:DXP655376 EHK655376:EHL655376 ERG655376:ERH655376 FBC655376:FBD655376 FKY655376:FKZ655376 FUU655376:FUV655376 GEQ655376:GER655376 GOM655376:GON655376 GYI655376:GYJ655376 HIE655376:HIF655376 HSA655376:HSB655376 IBW655376:IBX655376 ILS655376:ILT655376 IVO655376:IVP655376 JFK655376:JFL655376 JPG655376:JPH655376 JZC655376:JZD655376 KIY655376:KIZ655376 KSU655376:KSV655376 LCQ655376:LCR655376 LMM655376:LMN655376 LWI655376:LWJ655376 MGE655376:MGF655376 MQA655376:MQB655376 MZW655376:MZX655376 NJS655376:NJT655376 NTO655376:NTP655376 ODK655376:ODL655376 ONG655376:ONH655376 OXC655376:OXD655376 PGY655376:PGZ655376 PQU655376:PQV655376 QAQ655376:QAR655376 QKM655376:QKN655376 QUI655376:QUJ655376 REE655376:REF655376 ROA655376:ROB655376 RXW655376:RXX655376 SHS655376:SHT655376 SRO655376:SRP655376 TBK655376:TBL655376 TLG655376:TLH655376 TVC655376:TVD655376 UEY655376:UEZ655376 UOU655376:UOV655376 UYQ655376:UYR655376 VIM655376:VIN655376 VSI655376:VSJ655376 WCE655376:WCF655376 WMA655376:WMB655376 WVW655376:WVX655376 O720912:P720912 JK720912:JL720912 TG720912:TH720912 ADC720912:ADD720912 AMY720912:AMZ720912 AWU720912:AWV720912 BGQ720912:BGR720912 BQM720912:BQN720912 CAI720912:CAJ720912 CKE720912:CKF720912 CUA720912:CUB720912 DDW720912:DDX720912 DNS720912:DNT720912 DXO720912:DXP720912 EHK720912:EHL720912 ERG720912:ERH720912 FBC720912:FBD720912 FKY720912:FKZ720912 FUU720912:FUV720912 GEQ720912:GER720912 GOM720912:GON720912 GYI720912:GYJ720912 HIE720912:HIF720912 HSA720912:HSB720912 IBW720912:IBX720912 ILS720912:ILT720912 IVO720912:IVP720912 JFK720912:JFL720912 JPG720912:JPH720912 JZC720912:JZD720912 KIY720912:KIZ720912 KSU720912:KSV720912 LCQ720912:LCR720912 LMM720912:LMN720912 LWI720912:LWJ720912 MGE720912:MGF720912 MQA720912:MQB720912 MZW720912:MZX720912 NJS720912:NJT720912 NTO720912:NTP720912 ODK720912:ODL720912 ONG720912:ONH720912 OXC720912:OXD720912 PGY720912:PGZ720912 PQU720912:PQV720912 QAQ720912:QAR720912 QKM720912:QKN720912 QUI720912:QUJ720912 REE720912:REF720912 ROA720912:ROB720912 RXW720912:RXX720912 SHS720912:SHT720912 SRO720912:SRP720912 TBK720912:TBL720912 TLG720912:TLH720912 TVC720912:TVD720912 UEY720912:UEZ720912 UOU720912:UOV720912 UYQ720912:UYR720912 VIM720912:VIN720912 VSI720912:VSJ720912 WCE720912:WCF720912 WMA720912:WMB720912 WVW720912:WVX720912 O786448:P786448 JK786448:JL786448 TG786448:TH786448 ADC786448:ADD786448 AMY786448:AMZ786448 AWU786448:AWV786448 BGQ786448:BGR786448 BQM786448:BQN786448 CAI786448:CAJ786448 CKE786448:CKF786448 CUA786448:CUB786448 DDW786448:DDX786448 DNS786448:DNT786448 DXO786448:DXP786448 EHK786448:EHL786448 ERG786448:ERH786448 FBC786448:FBD786448 FKY786448:FKZ786448 FUU786448:FUV786448 GEQ786448:GER786448 GOM786448:GON786448 GYI786448:GYJ786448 HIE786448:HIF786448 HSA786448:HSB786448 IBW786448:IBX786448 ILS786448:ILT786448 IVO786448:IVP786448 JFK786448:JFL786448 JPG786448:JPH786448 JZC786448:JZD786448 KIY786448:KIZ786448 KSU786448:KSV786448 LCQ786448:LCR786448 LMM786448:LMN786448 LWI786448:LWJ786448 MGE786448:MGF786448 MQA786448:MQB786448 MZW786448:MZX786448 NJS786448:NJT786448 NTO786448:NTP786448 ODK786448:ODL786448 ONG786448:ONH786448 OXC786448:OXD786448 PGY786448:PGZ786448 PQU786448:PQV786448 QAQ786448:QAR786448 QKM786448:QKN786448 QUI786448:QUJ786448 REE786448:REF786448 ROA786448:ROB786448 RXW786448:RXX786448 SHS786448:SHT786448 SRO786448:SRP786448 TBK786448:TBL786448 TLG786448:TLH786448 TVC786448:TVD786448 UEY786448:UEZ786448 UOU786448:UOV786448 UYQ786448:UYR786448 VIM786448:VIN786448 VSI786448:VSJ786448 WCE786448:WCF786448 WMA786448:WMB786448 WVW786448:WVX786448 O851984:P851984 JK851984:JL851984 TG851984:TH851984 ADC851984:ADD851984 AMY851984:AMZ851984 AWU851984:AWV851984 BGQ851984:BGR851984 BQM851984:BQN851984 CAI851984:CAJ851984 CKE851984:CKF851984 CUA851984:CUB851984 DDW851984:DDX851984 DNS851984:DNT851984 DXO851984:DXP851984 EHK851984:EHL851984 ERG851984:ERH851984 FBC851984:FBD851984 FKY851984:FKZ851984 FUU851984:FUV851984 GEQ851984:GER851984 GOM851984:GON851984 GYI851984:GYJ851984 HIE851984:HIF851984 HSA851984:HSB851984 IBW851984:IBX851984 ILS851984:ILT851984 IVO851984:IVP851984 JFK851984:JFL851984 JPG851984:JPH851984 JZC851984:JZD851984 KIY851984:KIZ851984 KSU851984:KSV851984 LCQ851984:LCR851984 LMM851984:LMN851984 LWI851984:LWJ851984 MGE851984:MGF851984 MQA851984:MQB851984 MZW851984:MZX851984 NJS851984:NJT851984 NTO851984:NTP851984 ODK851984:ODL851984 ONG851984:ONH851984 OXC851984:OXD851984 PGY851984:PGZ851984 PQU851984:PQV851984 QAQ851984:QAR851984 QKM851984:QKN851984 QUI851984:QUJ851984 REE851984:REF851984 ROA851984:ROB851984 RXW851984:RXX851984 SHS851984:SHT851984 SRO851984:SRP851984 TBK851984:TBL851984 TLG851984:TLH851984 TVC851984:TVD851984 UEY851984:UEZ851984 UOU851984:UOV851984 UYQ851984:UYR851984 VIM851984:VIN851984 VSI851984:VSJ851984 WCE851984:WCF851984 WMA851984:WMB851984 WVW851984:WVX851984 O917520:P917520 JK917520:JL917520 TG917520:TH917520 ADC917520:ADD917520 AMY917520:AMZ917520 AWU917520:AWV917520 BGQ917520:BGR917520 BQM917520:BQN917520 CAI917520:CAJ917520 CKE917520:CKF917520 CUA917520:CUB917520 DDW917520:DDX917520 DNS917520:DNT917520 DXO917520:DXP917520 EHK917520:EHL917520 ERG917520:ERH917520 FBC917520:FBD917520 FKY917520:FKZ917520 FUU917520:FUV917520 GEQ917520:GER917520 GOM917520:GON917520 GYI917520:GYJ917520 HIE917520:HIF917520 HSA917520:HSB917520 IBW917520:IBX917520 ILS917520:ILT917520 IVO917520:IVP917520 JFK917520:JFL917520 JPG917520:JPH917520 JZC917520:JZD917520 KIY917520:KIZ917520 KSU917520:KSV917520 LCQ917520:LCR917520 LMM917520:LMN917520 LWI917520:LWJ917520 MGE917520:MGF917520 MQA917520:MQB917520 MZW917520:MZX917520 NJS917520:NJT917520 NTO917520:NTP917520 ODK917520:ODL917520 ONG917520:ONH917520 OXC917520:OXD917520 PGY917520:PGZ917520 PQU917520:PQV917520 QAQ917520:QAR917520 QKM917520:QKN917520 QUI917520:QUJ917520 REE917520:REF917520 ROA917520:ROB917520 RXW917520:RXX917520 SHS917520:SHT917520 SRO917520:SRP917520 TBK917520:TBL917520 TLG917520:TLH917520 TVC917520:TVD917520 UEY917520:UEZ917520 UOU917520:UOV917520 UYQ917520:UYR917520 VIM917520:VIN917520 VSI917520:VSJ917520 WCE917520:WCF917520 WMA917520:WMB917520 WVW917520:WVX917520 O983056:P983056 JK983056:JL983056 TG983056:TH983056 ADC983056:ADD983056 AMY983056:AMZ983056 AWU983056:AWV983056 BGQ983056:BGR983056 BQM983056:BQN983056 CAI983056:CAJ983056 CKE983056:CKF983056 CUA983056:CUB983056 DDW983056:DDX983056 DNS983056:DNT983056 DXO983056:DXP983056 EHK983056:EHL983056 ERG983056:ERH983056 FBC983056:FBD983056 FKY983056:FKZ983056 FUU983056:FUV983056 GEQ983056:GER983056 GOM983056:GON983056 GYI983056:GYJ983056 HIE983056:HIF983056 HSA983056:HSB983056 IBW983056:IBX983056 ILS983056:ILT983056 IVO983056:IVP983056 JFK983056:JFL983056 JPG983056:JPH983056 JZC983056:JZD983056 KIY983056:KIZ983056 KSU983056:KSV983056 LCQ983056:LCR983056 LMM983056:LMN983056 LWI983056:LWJ983056 MGE983056:MGF983056 MQA983056:MQB983056 MZW983056:MZX983056 NJS983056:NJT983056 NTO983056:NTP983056 ODK983056:ODL983056 ONG983056:ONH983056 OXC983056:OXD983056 PGY983056:PGZ983056 PQU983056:PQV983056 QAQ983056:QAR983056 QKM983056:QKN983056 QUI983056:QUJ983056 REE983056:REF983056 ROA983056:ROB983056 RXW983056:RXX983056 SHS983056:SHT983056 SRO983056:SRP983056 TBK983056:TBL983056 TLG983056:TLH983056 TVC983056:TVD983056 UEY983056:UEZ983056 UOU983056:UOV983056 UYQ983056:UYR983056 VIM983056:VIN983056 VSI983056:VSJ983056 WCE983056:WCF983056 WMA983056:WMB983056 WVW983056:WVX983056 R19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R65552 JN65552 TJ65552 ADF65552 ANB65552 AWX65552 BGT65552 BQP65552 CAL65552 CKH65552 CUD65552 DDZ65552 DNV65552 DXR65552 EHN65552 ERJ65552 FBF65552 FLB65552 FUX65552 GET65552 GOP65552 GYL65552 HIH65552 HSD65552 IBZ65552 ILV65552 IVR65552 JFN65552 JPJ65552 JZF65552 KJB65552 KSX65552 LCT65552 LMP65552 LWL65552 MGH65552 MQD65552 MZZ65552 NJV65552 NTR65552 ODN65552 ONJ65552 OXF65552 PHB65552 PQX65552 QAT65552 QKP65552 QUL65552 REH65552 ROD65552 RXZ65552 SHV65552 SRR65552 TBN65552 TLJ65552 TVF65552 UFB65552 UOX65552 UYT65552 VIP65552 VSL65552 WCH65552 WMD65552 WVZ65552 R131088 JN131088 TJ131088 ADF131088 ANB131088 AWX131088 BGT131088 BQP131088 CAL131088 CKH131088 CUD131088 DDZ131088 DNV131088 DXR131088 EHN131088 ERJ131088 FBF131088 FLB131088 FUX131088 GET131088 GOP131088 GYL131088 HIH131088 HSD131088 IBZ131088 ILV131088 IVR131088 JFN131088 JPJ131088 JZF131088 KJB131088 KSX131088 LCT131088 LMP131088 LWL131088 MGH131088 MQD131088 MZZ131088 NJV131088 NTR131088 ODN131088 ONJ131088 OXF131088 PHB131088 PQX131088 QAT131088 QKP131088 QUL131088 REH131088 ROD131088 RXZ131088 SHV131088 SRR131088 TBN131088 TLJ131088 TVF131088 UFB131088 UOX131088 UYT131088 VIP131088 VSL131088 WCH131088 WMD131088 WVZ131088 R196624 JN196624 TJ196624 ADF196624 ANB196624 AWX196624 BGT196624 BQP196624 CAL196624 CKH196624 CUD196624 DDZ196624 DNV196624 DXR196624 EHN196624 ERJ196624 FBF196624 FLB196624 FUX196624 GET196624 GOP196624 GYL196624 HIH196624 HSD196624 IBZ196624 ILV196624 IVR196624 JFN196624 JPJ196624 JZF196624 KJB196624 KSX196624 LCT196624 LMP196624 LWL196624 MGH196624 MQD196624 MZZ196624 NJV196624 NTR196624 ODN196624 ONJ196624 OXF196624 PHB196624 PQX196624 QAT196624 QKP196624 QUL196624 REH196624 ROD196624 RXZ196624 SHV196624 SRR196624 TBN196624 TLJ196624 TVF196624 UFB196624 UOX196624 UYT196624 VIP196624 VSL196624 WCH196624 WMD196624 WVZ196624 R262160 JN262160 TJ262160 ADF262160 ANB262160 AWX262160 BGT262160 BQP262160 CAL262160 CKH262160 CUD262160 DDZ262160 DNV262160 DXR262160 EHN262160 ERJ262160 FBF262160 FLB262160 FUX262160 GET262160 GOP262160 GYL262160 HIH262160 HSD262160 IBZ262160 ILV262160 IVR262160 JFN262160 JPJ262160 JZF262160 KJB262160 KSX262160 LCT262160 LMP262160 LWL262160 MGH262160 MQD262160 MZZ262160 NJV262160 NTR262160 ODN262160 ONJ262160 OXF262160 PHB262160 PQX262160 QAT262160 QKP262160 QUL262160 REH262160 ROD262160 RXZ262160 SHV262160 SRR262160 TBN262160 TLJ262160 TVF262160 UFB262160 UOX262160 UYT262160 VIP262160 VSL262160 WCH262160 WMD262160 WVZ262160 R327696 JN327696 TJ327696 ADF327696 ANB327696 AWX327696 BGT327696 BQP327696 CAL327696 CKH327696 CUD327696 DDZ327696 DNV327696 DXR327696 EHN327696 ERJ327696 FBF327696 FLB327696 FUX327696 GET327696 GOP327696 GYL327696 HIH327696 HSD327696 IBZ327696 ILV327696 IVR327696 JFN327696 JPJ327696 JZF327696 KJB327696 KSX327696 LCT327696 LMP327696 LWL327696 MGH327696 MQD327696 MZZ327696 NJV327696 NTR327696 ODN327696 ONJ327696 OXF327696 PHB327696 PQX327696 QAT327696 QKP327696 QUL327696 REH327696 ROD327696 RXZ327696 SHV327696 SRR327696 TBN327696 TLJ327696 TVF327696 UFB327696 UOX327696 UYT327696 VIP327696 VSL327696 WCH327696 WMD327696 WVZ327696 R393232 JN393232 TJ393232 ADF393232 ANB393232 AWX393232 BGT393232 BQP393232 CAL393232 CKH393232 CUD393232 DDZ393232 DNV393232 DXR393232 EHN393232 ERJ393232 FBF393232 FLB393232 FUX393232 GET393232 GOP393232 GYL393232 HIH393232 HSD393232 IBZ393232 ILV393232 IVR393232 JFN393232 JPJ393232 JZF393232 KJB393232 KSX393232 LCT393232 LMP393232 LWL393232 MGH393232 MQD393232 MZZ393232 NJV393232 NTR393232 ODN393232 ONJ393232 OXF393232 PHB393232 PQX393232 QAT393232 QKP393232 QUL393232 REH393232 ROD393232 RXZ393232 SHV393232 SRR393232 TBN393232 TLJ393232 TVF393232 UFB393232 UOX393232 UYT393232 VIP393232 VSL393232 WCH393232 WMD393232 WVZ393232 R458768 JN458768 TJ458768 ADF458768 ANB458768 AWX458768 BGT458768 BQP458768 CAL458768 CKH458768 CUD458768 DDZ458768 DNV458768 DXR458768 EHN458768 ERJ458768 FBF458768 FLB458768 FUX458768 GET458768 GOP458768 GYL458768 HIH458768 HSD458768 IBZ458768 ILV458768 IVR458768 JFN458768 JPJ458768 JZF458768 KJB458768 KSX458768 LCT458768 LMP458768 LWL458768 MGH458768 MQD458768 MZZ458768 NJV458768 NTR458768 ODN458768 ONJ458768 OXF458768 PHB458768 PQX458768 QAT458768 QKP458768 QUL458768 REH458768 ROD458768 RXZ458768 SHV458768 SRR458768 TBN458768 TLJ458768 TVF458768 UFB458768 UOX458768 UYT458768 VIP458768 VSL458768 WCH458768 WMD458768 WVZ458768 R524304 JN524304 TJ524304 ADF524304 ANB524304 AWX524304 BGT524304 BQP524304 CAL524304 CKH524304 CUD524304 DDZ524304 DNV524304 DXR524304 EHN524304 ERJ524304 FBF524304 FLB524304 FUX524304 GET524304 GOP524304 GYL524304 HIH524304 HSD524304 IBZ524304 ILV524304 IVR524304 JFN524304 JPJ524304 JZF524304 KJB524304 KSX524304 LCT524304 LMP524304 LWL524304 MGH524304 MQD524304 MZZ524304 NJV524304 NTR524304 ODN524304 ONJ524304 OXF524304 PHB524304 PQX524304 QAT524304 QKP524304 QUL524304 REH524304 ROD524304 RXZ524304 SHV524304 SRR524304 TBN524304 TLJ524304 TVF524304 UFB524304 UOX524304 UYT524304 VIP524304 VSL524304 WCH524304 WMD524304 WVZ524304 R589840 JN589840 TJ589840 ADF589840 ANB589840 AWX589840 BGT589840 BQP589840 CAL589840 CKH589840 CUD589840 DDZ589840 DNV589840 DXR589840 EHN589840 ERJ589840 FBF589840 FLB589840 FUX589840 GET589840 GOP589840 GYL589840 HIH589840 HSD589840 IBZ589840 ILV589840 IVR589840 JFN589840 JPJ589840 JZF589840 KJB589840 KSX589840 LCT589840 LMP589840 LWL589840 MGH589840 MQD589840 MZZ589840 NJV589840 NTR589840 ODN589840 ONJ589840 OXF589840 PHB589840 PQX589840 QAT589840 QKP589840 QUL589840 REH589840 ROD589840 RXZ589840 SHV589840 SRR589840 TBN589840 TLJ589840 TVF589840 UFB589840 UOX589840 UYT589840 VIP589840 VSL589840 WCH589840 WMD589840 WVZ589840 R655376 JN655376 TJ655376 ADF655376 ANB655376 AWX655376 BGT655376 BQP655376 CAL655376 CKH655376 CUD655376 DDZ655376 DNV655376 DXR655376 EHN655376 ERJ655376 FBF655376 FLB655376 FUX655376 GET655376 GOP655376 GYL655376 HIH655376 HSD655376 IBZ655376 ILV655376 IVR655376 JFN655376 JPJ655376 JZF655376 KJB655376 KSX655376 LCT655376 LMP655376 LWL655376 MGH655376 MQD655376 MZZ655376 NJV655376 NTR655376 ODN655376 ONJ655376 OXF655376 PHB655376 PQX655376 QAT655376 QKP655376 QUL655376 REH655376 ROD655376 RXZ655376 SHV655376 SRR655376 TBN655376 TLJ655376 TVF655376 UFB655376 UOX655376 UYT655376 VIP655376 VSL655376 WCH655376 WMD655376 WVZ655376 R720912 JN720912 TJ720912 ADF720912 ANB720912 AWX720912 BGT720912 BQP720912 CAL720912 CKH720912 CUD720912 DDZ720912 DNV720912 DXR720912 EHN720912 ERJ720912 FBF720912 FLB720912 FUX720912 GET720912 GOP720912 GYL720912 HIH720912 HSD720912 IBZ720912 ILV720912 IVR720912 JFN720912 JPJ720912 JZF720912 KJB720912 KSX720912 LCT720912 LMP720912 LWL720912 MGH720912 MQD720912 MZZ720912 NJV720912 NTR720912 ODN720912 ONJ720912 OXF720912 PHB720912 PQX720912 QAT720912 QKP720912 QUL720912 REH720912 ROD720912 RXZ720912 SHV720912 SRR720912 TBN720912 TLJ720912 TVF720912 UFB720912 UOX720912 UYT720912 VIP720912 VSL720912 WCH720912 WMD720912 WVZ720912 R786448 JN786448 TJ786448 ADF786448 ANB786448 AWX786448 BGT786448 BQP786448 CAL786448 CKH786448 CUD786448 DDZ786448 DNV786448 DXR786448 EHN786448 ERJ786448 FBF786448 FLB786448 FUX786448 GET786448 GOP786448 GYL786448 HIH786448 HSD786448 IBZ786448 ILV786448 IVR786448 JFN786448 JPJ786448 JZF786448 KJB786448 KSX786448 LCT786448 LMP786448 LWL786448 MGH786448 MQD786448 MZZ786448 NJV786448 NTR786448 ODN786448 ONJ786448 OXF786448 PHB786448 PQX786448 QAT786448 QKP786448 QUL786448 REH786448 ROD786448 RXZ786448 SHV786448 SRR786448 TBN786448 TLJ786448 TVF786448 UFB786448 UOX786448 UYT786448 VIP786448 VSL786448 WCH786448 WMD786448 WVZ786448 R851984 JN851984 TJ851984 ADF851984 ANB851984 AWX851984 BGT851984 BQP851984 CAL851984 CKH851984 CUD851984 DDZ851984 DNV851984 DXR851984 EHN851984 ERJ851984 FBF851984 FLB851984 FUX851984 GET851984 GOP851984 GYL851984 HIH851984 HSD851984 IBZ851984 ILV851984 IVR851984 JFN851984 JPJ851984 JZF851984 KJB851984 KSX851984 LCT851984 LMP851984 LWL851984 MGH851984 MQD851984 MZZ851984 NJV851984 NTR851984 ODN851984 ONJ851984 OXF851984 PHB851984 PQX851984 QAT851984 QKP851984 QUL851984 REH851984 ROD851984 RXZ851984 SHV851984 SRR851984 TBN851984 TLJ851984 TVF851984 UFB851984 UOX851984 UYT851984 VIP851984 VSL851984 WCH851984 WMD851984 WVZ851984 R917520 JN917520 TJ917520 ADF917520 ANB917520 AWX917520 BGT917520 BQP917520 CAL917520 CKH917520 CUD917520 DDZ917520 DNV917520 DXR917520 EHN917520 ERJ917520 FBF917520 FLB917520 FUX917520 GET917520 GOP917520 GYL917520 HIH917520 HSD917520 IBZ917520 ILV917520 IVR917520 JFN917520 JPJ917520 JZF917520 KJB917520 KSX917520 LCT917520 LMP917520 LWL917520 MGH917520 MQD917520 MZZ917520 NJV917520 NTR917520 ODN917520 ONJ917520 OXF917520 PHB917520 PQX917520 QAT917520 QKP917520 QUL917520 REH917520 ROD917520 RXZ917520 SHV917520 SRR917520 TBN917520 TLJ917520 TVF917520 UFB917520 UOX917520 UYT917520 VIP917520 VSL917520 WCH917520 WMD917520 WVZ917520 R983056 JN983056 TJ983056 ADF983056 ANB983056 AWX983056 BGT983056 BQP983056 CAL983056 CKH983056 CUD983056 DDZ983056 DNV983056 DXR983056 EHN983056 ERJ983056 FBF983056 FLB983056 FUX983056 GET983056 GOP983056 GYL983056 HIH983056 HSD983056 IBZ983056 ILV983056 IVR983056 JFN983056 JPJ983056 JZF983056 KJB983056 KSX983056 LCT983056 LMP983056 LWL983056 MGH983056 MQD983056 MZZ983056 NJV983056 NTR983056 ODN983056 ONJ983056 OXF983056 PHB983056 PQX983056 QAT983056 QKP983056 QUL983056 REH983056 ROD983056 RXZ983056 SHV983056 SRR983056 TBN983056 TLJ983056 TVF983056 UFB983056 UOX983056 UYT983056 VIP983056 VSL983056 WCH983056 WMD983056 WVZ983056 R33 JN33 TJ33 ADF33 ANB33 AWX33 BGT33 BQP33 CAL33 CKH33 CUD33 DDZ33 DNV33 DXR33 EHN33 ERJ33 FBF33 FLB33 FUX33 GET33 GOP33 GYL33 HIH33 HSD33 IBZ33 ILV33 IVR33 JFN33 JPJ33 JZF33 KJB33 KSX33 LCT33 LMP33 LWL33 MGH33 MQD33 MZZ33 NJV33 NTR33 ODN33 ONJ33 OXF33 PHB33 PQX33 QAT33 QKP33 QUL33 REH33 ROD33 RXZ33 SHV33 SRR33 TBN33 TLJ33 TVF33 UFB33 UOX33 UYT33 VIP33 VSL33 WCH33 WMD33 WVZ33 R65567 JN65567 TJ65567 ADF65567 ANB65567 AWX65567 BGT65567 BQP65567 CAL65567 CKH65567 CUD65567 DDZ65567 DNV65567 DXR65567 EHN65567 ERJ65567 FBF65567 FLB65567 FUX65567 GET65567 GOP65567 GYL65567 HIH65567 HSD65567 IBZ65567 ILV65567 IVR65567 JFN65567 JPJ65567 JZF65567 KJB65567 KSX65567 LCT65567 LMP65567 LWL65567 MGH65567 MQD65567 MZZ65567 NJV65567 NTR65567 ODN65567 ONJ65567 OXF65567 PHB65567 PQX65567 QAT65567 QKP65567 QUL65567 REH65567 ROD65567 RXZ65567 SHV65567 SRR65567 TBN65567 TLJ65567 TVF65567 UFB65567 UOX65567 UYT65567 VIP65567 VSL65567 WCH65567 WMD65567 WVZ65567 R131103 JN131103 TJ131103 ADF131103 ANB131103 AWX131103 BGT131103 BQP131103 CAL131103 CKH131103 CUD131103 DDZ131103 DNV131103 DXR131103 EHN131103 ERJ131103 FBF131103 FLB131103 FUX131103 GET131103 GOP131103 GYL131103 HIH131103 HSD131103 IBZ131103 ILV131103 IVR131103 JFN131103 JPJ131103 JZF131103 KJB131103 KSX131103 LCT131103 LMP131103 LWL131103 MGH131103 MQD131103 MZZ131103 NJV131103 NTR131103 ODN131103 ONJ131103 OXF131103 PHB131103 PQX131103 QAT131103 QKP131103 QUL131103 REH131103 ROD131103 RXZ131103 SHV131103 SRR131103 TBN131103 TLJ131103 TVF131103 UFB131103 UOX131103 UYT131103 VIP131103 VSL131103 WCH131103 WMD131103 WVZ131103 R196639 JN196639 TJ196639 ADF196639 ANB196639 AWX196639 BGT196639 BQP196639 CAL196639 CKH196639 CUD196639 DDZ196639 DNV196639 DXR196639 EHN196639 ERJ196639 FBF196639 FLB196639 FUX196639 GET196639 GOP196639 GYL196639 HIH196639 HSD196639 IBZ196639 ILV196639 IVR196639 JFN196639 JPJ196639 JZF196639 KJB196639 KSX196639 LCT196639 LMP196639 LWL196639 MGH196639 MQD196639 MZZ196639 NJV196639 NTR196639 ODN196639 ONJ196639 OXF196639 PHB196639 PQX196639 QAT196639 QKP196639 QUL196639 REH196639 ROD196639 RXZ196639 SHV196639 SRR196639 TBN196639 TLJ196639 TVF196639 UFB196639 UOX196639 UYT196639 VIP196639 VSL196639 WCH196639 WMD196639 WVZ196639 R262175 JN262175 TJ262175 ADF262175 ANB262175 AWX262175 BGT262175 BQP262175 CAL262175 CKH262175 CUD262175 DDZ262175 DNV262175 DXR262175 EHN262175 ERJ262175 FBF262175 FLB262175 FUX262175 GET262175 GOP262175 GYL262175 HIH262175 HSD262175 IBZ262175 ILV262175 IVR262175 JFN262175 JPJ262175 JZF262175 KJB262175 KSX262175 LCT262175 LMP262175 LWL262175 MGH262175 MQD262175 MZZ262175 NJV262175 NTR262175 ODN262175 ONJ262175 OXF262175 PHB262175 PQX262175 QAT262175 QKP262175 QUL262175 REH262175 ROD262175 RXZ262175 SHV262175 SRR262175 TBN262175 TLJ262175 TVF262175 UFB262175 UOX262175 UYT262175 VIP262175 VSL262175 WCH262175 WMD262175 WVZ262175 R327711 JN327711 TJ327711 ADF327711 ANB327711 AWX327711 BGT327711 BQP327711 CAL327711 CKH327711 CUD327711 DDZ327711 DNV327711 DXR327711 EHN327711 ERJ327711 FBF327711 FLB327711 FUX327711 GET327711 GOP327711 GYL327711 HIH327711 HSD327711 IBZ327711 ILV327711 IVR327711 JFN327711 JPJ327711 JZF327711 KJB327711 KSX327711 LCT327711 LMP327711 LWL327711 MGH327711 MQD327711 MZZ327711 NJV327711 NTR327711 ODN327711 ONJ327711 OXF327711 PHB327711 PQX327711 QAT327711 QKP327711 QUL327711 REH327711 ROD327711 RXZ327711 SHV327711 SRR327711 TBN327711 TLJ327711 TVF327711 UFB327711 UOX327711 UYT327711 VIP327711 VSL327711 WCH327711 WMD327711 WVZ327711 R393247 JN393247 TJ393247 ADF393247 ANB393247 AWX393247 BGT393247 BQP393247 CAL393247 CKH393247 CUD393247 DDZ393247 DNV393247 DXR393247 EHN393247 ERJ393247 FBF393247 FLB393247 FUX393247 GET393247 GOP393247 GYL393247 HIH393247 HSD393247 IBZ393247 ILV393247 IVR393247 JFN393247 JPJ393247 JZF393247 KJB393247 KSX393247 LCT393247 LMP393247 LWL393247 MGH393247 MQD393247 MZZ393247 NJV393247 NTR393247 ODN393247 ONJ393247 OXF393247 PHB393247 PQX393247 QAT393247 QKP393247 QUL393247 REH393247 ROD393247 RXZ393247 SHV393247 SRR393247 TBN393247 TLJ393247 TVF393247 UFB393247 UOX393247 UYT393247 VIP393247 VSL393247 WCH393247 WMD393247 WVZ393247 R458783 JN458783 TJ458783 ADF458783 ANB458783 AWX458783 BGT458783 BQP458783 CAL458783 CKH458783 CUD458783 DDZ458783 DNV458783 DXR458783 EHN458783 ERJ458783 FBF458783 FLB458783 FUX458783 GET458783 GOP458783 GYL458783 HIH458783 HSD458783 IBZ458783 ILV458783 IVR458783 JFN458783 JPJ458783 JZF458783 KJB458783 KSX458783 LCT458783 LMP458783 LWL458783 MGH458783 MQD458783 MZZ458783 NJV458783 NTR458783 ODN458783 ONJ458783 OXF458783 PHB458783 PQX458783 QAT458783 QKP458783 QUL458783 REH458783 ROD458783 RXZ458783 SHV458783 SRR458783 TBN458783 TLJ458783 TVF458783 UFB458783 UOX458783 UYT458783 VIP458783 VSL458783 WCH458783 WMD458783 WVZ458783 R524319 JN524319 TJ524319 ADF524319 ANB524319 AWX524319 BGT524319 BQP524319 CAL524319 CKH524319 CUD524319 DDZ524319 DNV524319 DXR524319 EHN524319 ERJ524319 FBF524319 FLB524319 FUX524319 GET524319 GOP524319 GYL524319 HIH524319 HSD524319 IBZ524319 ILV524319 IVR524319 JFN524319 JPJ524319 JZF524319 KJB524319 KSX524319 LCT524319 LMP524319 LWL524319 MGH524319 MQD524319 MZZ524319 NJV524319 NTR524319 ODN524319 ONJ524319 OXF524319 PHB524319 PQX524319 QAT524319 QKP524319 QUL524319 REH524319 ROD524319 RXZ524319 SHV524319 SRR524319 TBN524319 TLJ524319 TVF524319 UFB524319 UOX524319 UYT524319 VIP524319 VSL524319 WCH524319 WMD524319 WVZ524319 R589855 JN589855 TJ589855 ADF589855 ANB589855 AWX589855 BGT589855 BQP589855 CAL589855 CKH589855 CUD589855 DDZ589855 DNV589855 DXR589855 EHN589855 ERJ589855 FBF589855 FLB589855 FUX589855 GET589855 GOP589855 GYL589855 HIH589855 HSD589855 IBZ589855 ILV589855 IVR589855 JFN589855 JPJ589855 JZF589855 KJB589855 KSX589855 LCT589855 LMP589855 LWL589855 MGH589855 MQD589855 MZZ589855 NJV589855 NTR589855 ODN589855 ONJ589855 OXF589855 PHB589855 PQX589855 QAT589855 QKP589855 QUL589855 REH589855 ROD589855 RXZ589855 SHV589855 SRR589855 TBN589855 TLJ589855 TVF589855 UFB589855 UOX589855 UYT589855 VIP589855 VSL589855 WCH589855 WMD589855 WVZ589855 R655391 JN655391 TJ655391 ADF655391 ANB655391 AWX655391 BGT655391 BQP655391 CAL655391 CKH655391 CUD655391 DDZ655391 DNV655391 DXR655391 EHN655391 ERJ655391 FBF655391 FLB655391 FUX655391 GET655391 GOP655391 GYL655391 HIH655391 HSD655391 IBZ655391 ILV655391 IVR655391 JFN655391 JPJ655391 JZF655391 KJB655391 KSX655391 LCT655391 LMP655391 LWL655391 MGH655391 MQD655391 MZZ655391 NJV655391 NTR655391 ODN655391 ONJ655391 OXF655391 PHB655391 PQX655391 QAT655391 QKP655391 QUL655391 REH655391 ROD655391 RXZ655391 SHV655391 SRR655391 TBN655391 TLJ655391 TVF655391 UFB655391 UOX655391 UYT655391 VIP655391 VSL655391 WCH655391 WMD655391 WVZ655391 R720927 JN720927 TJ720927 ADF720927 ANB720927 AWX720927 BGT720927 BQP720927 CAL720927 CKH720927 CUD720927 DDZ720927 DNV720927 DXR720927 EHN720927 ERJ720927 FBF720927 FLB720927 FUX720927 GET720927 GOP720927 GYL720927 HIH720927 HSD720927 IBZ720927 ILV720927 IVR720927 JFN720927 JPJ720927 JZF720927 KJB720927 KSX720927 LCT720927 LMP720927 LWL720927 MGH720927 MQD720927 MZZ720927 NJV720927 NTR720927 ODN720927 ONJ720927 OXF720927 PHB720927 PQX720927 QAT720927 QKP720927 QUL720927 REH720927 ROD720927 RXZ720927 SHV720927 SRR720927 TBN720927 TLJ720927 TVF720927 UFB720927 UOX720927 UYT720927 VIP720927 VSL720927 WCH720927 WMD720927 WVZ720927 R786463 JN786463 TJ786463 ADF786463 ANB786463 AWX786463 BGT786463 BQP786463 CAL786463 CKH786463 CUD786463 DDZ786463 DNV786463 DXR786463 EHN786463 ERJ786463 FBF786463 FLB786463 FUX786463 GET786463 GOP786463 GYL786463 HIH786463 HSD786463 IBZ786463 ILV786463 IVR786463 JFN786463 JPJ786463 JZF786463 KJB786463 KSX786463 LCT786463 LMP786463 LWL786463 MGH786463 MQD786463 MZZ786463 NJV786463 NTR786463 ODN786463 ONJ786463 OXF786463 PHB786463 PQX786463 QAT786463 QKP786463 QUL786463 REH786463 ROD786463 RXZ786463 SHV786463 SRR786463 TBN786463 TLJ786463 TVF786463 UFB786463 UOX786463 UYT786463 VIP786463 VSL786463 WCH786463 WMD786463 WVZ786463 R851999 JN851999 TJ851999 ADF851999 ANB851999 AWX851999 BGT851999 BQP851999 CAL851999 CKH851999 CUD851999 DDZ851999 DNV851999 DXR851999 EHN851999 ERJ851999 FBF851999 FLB851999 FUX851999 GET851999 GOP851999 GYL851999 HIH851999 HSD851999 IBZ851999 ILV851999 IVR851999 JFN851999 JPJ851999 JZF851999 KJB851999 KSX851999 LCT851999 LMP851999 LWL851999 MGH851999 MQD851999 MZZ851999 NJV851999 NTR851999 ODN851999 ONJ851999 OXF851999 PHB851999 PQX851999 QAT851999 QKP851999 QUL851999 REH851999 ROD851999 RXZ851999 SHV851999 SRR851999 TBN851999 TLJ851999 TVF851999 UFB851999 UOX851999 UYT851999 VIP851999 VSL851999 WCH851999 WMD851999 WVZ851999 R917535 JN917535 TJ917535 ADF917535 ANB917535 AWX917535 BGT917535 BQP917535 CAL917535 CKH917535 CUD917535 DDZ917535 DNV917535 DXR917535 EHN917535 ERJ917535 FBF917535 FLB917535 FUX917535 GET917535 GOP917535 GYL917535 HIH917535 HSD917535 IBZ917535 ILV917535 IVR917535 JFN917535 JPJ917535 JZF917535 KJB917535 KSX917535 LCT917535 LMP917535 LWL917535 MGH917535 MQD917535 MZZ917535 NJV917535 NTR917535 ODN917535 ONJ917535 OXF917535 PHB917535 PQX917535 QAT917535 QKP917535 QUL917535 REH917535 ROD917535 RXZ917535 SHV917535 SRR917535 TBN917535 TLJ917535 TVF917535 UFB917535 UOX917535 UYT917535 VIP917535 VSL917535 WCH917535 WMD917535 WVZ917535 R983071 JN983071 TJ983071 ADF983071 ANB983071 AWX983071 BGT983071 BQP983071 CAL983071 CKH983071 CUD983071 DDZ983071 DNV983071 DXR983071 EHN983071 ERJ983071 FBF983071 FLB983071 FUX983071 GET983071 GOP983071 GYL983071 HIH983071 HSD983071 IBZ983071 ILV983071 IVR983071 JFN983071 JPJ983071 JZF983071 KJB983071 KSX983071 LCT983071 LMP983071 LWL983071 MGH983071 MQD983071 MZZ983071 NJV983071 NTR983071 ODN983071 ONJ983071 OXF983071 PHB983071 PQX983071 QAT983071 QKP983071 QUL983071 REH983071 ROD983071 RXZ983071 SHV983071 SRR983071 TBN983071 TLJ983071 TVF983071 UFB983071 UOX983071 UYT983071 VIP983071 VSL983071 WCH983071 WMD983071 WVZ983071 T33 JP33 TL33 ADH33 AND33 AWZ33 BGV33 BQR33 CAN33 CKJ33 CUF33 DEB33 DNX33 DXT33 EHP33 ERL33 FBH33 FLD33 FUZ33 GEV33 GOR33 GYN33 HIJ33 HSF33 ICB33 ILX33 IVT33 JFP33 JPL33 JZH33 KJD33 KSZ33 LCV33 LMR33 LWN33 MGJ33 MQF33 NAB33 NJX33 NTT33 ODP33 ONL33 OXH33 PHD33 PQZ33 QAV33 QKR33 QUN33 REJ33 ROF33 RYB33 SHX33 SRT33 TBP33 TLL33 TVH33 UFD33 UOZ33 UYV33 VIR33 VSN33 WCJ33 WMF33 WWB33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O33:P33 JK33:JL33 TG33:TH33 ADC33:ADD33 AMY33:AMZ33 AWU33:AWV33 BGQ33:BGR33 BQM33:BQN33 CAI33:CAJ33 CKE33:CKF33 CUA33:CUB33 DDW33:DDX33 DNS33:DNT33 DXO33:DXP33 EHK33:EHL33 ERG33:ERH33 FBC33:FBD33 FKY33:FKZ33 FUU33:FUV33 GEQ33:GER33 GOM33:GON33 GYI33:GYJ33 HIE33:HIF33 HSA33:HSB33 IBW33:IBX33 ILS33:ILT33 IVO33:IVP33 JFK33:JFL33 JPG33:JPH33 JZC33:JZD33 KIY33:KIZ33 KSU33:KSV33 LCQ33:LCR33 LMM33:LMN33 LWI33:LWJ33 MGE33:MGF33 MQA33:MQB33 MZW33:MZX33 NJS33:NJT33 NTO33:NTP33 ODK33:ODL33 ONG33:ONH33 OXC33:OXD33 PGY33:PGZ33 PQU33:PQV33 QAQ33:QAR33 QKM33:QKN33 QUI33:QUJ33 REE33:REF33 ROA33:ROB33 RXW33:RXX33 SHS33:SHT33 SRO33:SRP33 TBK33:TBL33 TLG33:TLH33 TVC33:TVD33 UEY33:UEZ33 UOU33:UOV33 UYQ33:UYR33 VIM33:VIN33 VSI33:VSJ33 WCE33:WCF33 WMA33:WMB33 WVW33:WVX33 O65567:P65567 JK65567:JL65567 TG65567:TH65567 ADC65567:ADD65567 AMY65567:AMZ65567 AWU65567:AWV65567 BGQ65567:BGR65567 BQM65567:BQN65567 CAI65567:CAJ65567 CKE65567:CKF65567 CUA65567:CUB65567 DDW65567:DDX65567 DNS65567:DNT65567 DXO65567:DXP65567 EHK65567:EHL65567 ERG65567:ERH65567 FBC65567:FBD65567 FKY65567:FKZ65567 FUU65567:FUV65567 GEQ65567:GER65567 GOM65567:GON65567 GYI65567:GYJ65567 HIE65567:HIF65567 HSA65567:HSB65567 IBW65567:IBX65567 ILS65567:ILT65567 IVO65567:IVP65567 JFK65567:JFL65567 JPG65567:JPH65567 JZC65567:JZD65567 KIY65567:KIZ65567 KSU65567:KSV65567 LCQ65567:LCR65567 LMM65567:LMN65567 LWI65567:LWJ65567 MGE65567:MGF65567 MQA65567:MQB65567 MZW65567:MZX65567 NJS65567:NJT65567 NTO65567:NTP65567 ODK65567:ODL65567 ONG65567:ONH65567 OXC65567:OXD65567 PGY65567:PGZ65567 PQU65567:PQV65567 QAQ65567:QAR65567 QKM65567:QKN65567 QUI65567:QUJ65567 REE65567:REF65567 ROA65567:ROB65567 RXW65567:RXX65567 SHS65567:SHT65567 SRO65567:SRP65567 TBK65567:TBL65567 TLG65567:TLH65567 TVC65567:TVD65567 UEY65567:UEZ65567 UOU65567:UOV65567 UYQ65567:UYR65567 VIM65567:VIN65567 VSI65567:VSJ65567 WCE65567:WCF65567 WMA65567:WMB65567 WVW65567:WVX65567 O131103:P131103 JK131103:JL131103 TG131103:TH131103 ADC131103:ADD131103 AMY131103:AMZ131103 AWU131103:AWV131103 BGQ131103:BGR131103 BQM131103:BQN131103 CAI131103:CAJ131103 CKE131103:CKF131103 CUA131103:CUB131103 DDW131103:DDX131103 DNS131103:DNT131103 DXO131103:DXP131103 EHK131103:EHL131103 ERG131103:ERH131103 FBC131103:FBD131103 FKY131103:FKZ131103 FUU131103:FUV131103 GEQ131103:GER131103 GOM131103:GON131103 GYI131103:GYJ131103 HIE131103:HIF131103 HSA131103:HSB131103 IBW131103:IBX131103 ILS131103:ILT131103 IVO131103:IVP131103 JFK131103:JFL131103 JPG131103:JPH131103 JZC131103:JZD131103 KIY131103:KIZ131103 KSU131103:KSV131103 LCQ131103:LCR131103 LMM131103:LMN131103 LWI131103:LWJ131103 MGE131103:MGF131103 MQA131103:MQB131103 MZW131103:MZX131103 NJS131103:NJT131103 NTO131103:NTP131103 ODK131103:ODL131103 ONG131103:ONH131103 OXC131103:OXD131103 PGY131103:PGZ131103 PQU131103:PQV131103 QAQ131103:QAR131103 QKM131103:QKN131103 QUI131103:QUJ131103 REE131103:REF131103 ROA131103:ROB131103 RXW131103:RXX131103 SHS131103:SHT131103 SRO131103:SRP131103 TBK131103:TBL131103 TLG131103:TLH131103 TVC131103:TVD131103 UEY131103:UEZ131103 UOU131103:UOV131103 UYQ131103:UYR131103 VIM131103:VIN131103 VSI131103:VSJ131103 WCE131103:WCF131103 WMA131103:WMB131103 WVW131103:WVX131103 O196639:P196639 JK196639:JL196639 TG196639:TH196639 ADC196639:ADD196639 AMY196639:AMZ196639 AWU196639:AWV196639 BGQ196639:BGR196639 BQM196639:BQN196639 CAI196639:CAJ196639 CKE196639:CKF196639 CUA196639:CUB196639 DDW196639:DDX196639 DNS196639:DNT196639 DXO196639:DXP196639 EHK196639:EHL196639 ERG196639:ERH196639 FBC196639:FBD196639 FKY196639:FKZ196639 FUU196639:FUV196639 GEQ196639:GER196639 GOM196639:GON196639 GYI196639:GYJ196639 HIE196639:HIF196639 HSA196639:HSB196639 IBW196639:IBX196639 ILS196639:ILT196639 IVO196639:IVP196639 JFK196639:JFL196639 JPG196639:JPH196639 JZC196639:JZD196639 KIY196639:KIZ196639 KSU196639:KSV196639 LCQ196639:LCR196639 LMM196639:LMN196639 LWI196639:LWJ196639 MGE196639:MGF196639 MQA196639:MQB196639 MZW196639:MZX196639 NJS196639:NJT196639 NTO196639:NTP196639 ODK196639:ODL196639 ONG196639:ONH196639 OXC196639:OXD196639 PGY196639:PGZ196639 PQU196639:PQV196639 QAQ196639:QAR196639 QKM196639:QKN196639 QUI196639:QUJ196639 REE196639:REF196639 ROA196639:ROB196639 RXW196639:RXX196639 SHS196639:SHT196639 SRO196639:SRP196639 TBK196639:TBL196639 TLG196639:TLH196639 TVC196639:TVD196639 UEY196639:UEZ196639 UOU196639:UOV196639 UYQ196639:UYR196639 VIM196639:VIN196639 VSI196639:VSJ196639 WCE196639:WCF196639 WMA196639:WMB196639 WVW196639:WVX196639 O262175:P262175 JK262175:JL262175 TG262175:TH262175 ADC262175:ADD262175 AMY262175:AMZ262175 AWU262175:AWV262175 BGQ262175:BGR262175 BQM262175:BQN262175 CAI262175:CAJ262175 CKE262175:CKF262175 CUA262175:CUB262175 DDW262175:DDX262175 DNS262175:DNT262175 DXO262175:DXP262175 EHK262175:EHL262175 ERG262175:ERH262175 FBC262175:FBD262175 FKY262175:FKZ262175 FUU262175:FUV262175 GEQ262175:GER262175 GOM262175:GON262175 GYI262175:GYJ262175 HIE262175:HIF262175 HSA262175:HSB262175 IBW262175:IBX262175 ILS262175:ILT262175 IVO262175:IVP262175 JFK262175:JFL262175 JPG262175:JPH262175 JZC262175:JZD262175 KIY262175:KIZ262175 KSU262175:KSV262175 LCQ262175:LCR262175 LMM262175:LMN262175 LWI262175:LWJ262175 MGE262175:MGF262175 MQA262175:MQB262175 MZW262175:MZX262175 NJS262175:NJT262175 NTO262175:NTP262175 ODK262175:ODL262175 ONG262175:ONH262175 OXC262175:OXD262175 PGY262175:PGZ262175 PQU262175:PQV262175 QAQ262175:QAR262175 QKM262175:QKN262175 QUI262175:QUJ262175 REE262175:REF262175 ROA262175:ROB262175 RXW262175:RXX262175 SHS262175:SHT262175 SRO262175:SRP262175 TBK262175:TBL262175 TLG262175:TLH262175 TVC262175:TVD262175 UEY262175:UEZ262175 UOU262175:UOV262175 UYQ262175:UYR262175 VIM262175:VIN262175 VSI262175:VSJ262175 WCE262175:WCF262175 WMA262175:WMB262175 WVW262175:WVX262175 O327711:P327711 JK327711:JL327711 TG327711:TH327711 ADC327711:ADD327711 AMY327711:AMZ327711 AWU327711:AWV327711 BGQ327711:BGR327711 BQM327711:BQN327711 CAI327711:CAJ327711 CKE327711:CKF327711 CUA327711:CUB327711 DDW327711:DDX327711 DNS327711:DNT327711 DXO327711:DXP327711 EHK327711:EHL327711 ERG327711:ERH327711 FBC327711:FBD327711 FKY327711:FKZ327711 FUU327711:FUV327711 GEQ327711:GER327711 GOM327711:GON327711 GYI327711:GYJ327711 HIE327711:HIF327711 HSA327711:HSB327711 IBW327711:IBX327711 ILS327711:ILT327711 IVO327711:IVP327711 JFK327711:JFL327711 JPG327711:JPH327711 JZC327711:JZD327711 KIY327711:KIZ327711 KSU327711:KSV327711 LCQ327711:LCR327711 LMM327711:LMN327711 LWI327711:LWJ327711 MGE327711:MGF327711 MQA327711:MQB327711 MZW327711:MZX327711 NJS327711:NJT327711 NTO327711:NTP327711 ODK327711:ODL327711 ONG327711:ONH327711 OXC327711:OXD327711 PGY327711:PGZ327711 PQU327711:PQV327711 QAQ327711:QAR327711 QKM327711:QKN327711 QUI327711:QUJ327711 REE327711:REF327711 ROA327711:ROB327711 RXW327711:RXX327711 SHS327711:SHT327711 SRO327711:SRP327711 TBK327711:TBL327711 TLG327711:TLH327711 TVC327711:TVD327711 UEY327711:UEZ327711 UOU327711:UOV327711 UYQ327711:UYR327711 VIM327711:VIN327711 VSI327711:VSJ327711 WCE327711:WCF327711 WMA327711:WMB327711 WVW327711:WVX327711 O393247:P393247 JK393247:JL393247 TG393247:TH393247 ADC393247:ADD393247 AMY393247:AMZ393247 AWU393247:AWV393247 BGQ393247:BGR393247 BQM393247:BQN393247 CAI393247:CAJ393247 CKE393247:CKF393247 CUA393247:CUB393247 DDW393247:DDX393247 DNS393247:DNT393247 DXO393247:DXP393247 EHK393247:EHL393247 ERG393247:ERH393247 FBC393247:FBD393247 FKY393247:FKZ393247 FUU393247:FUV393247 GEQ393247:GER393247 GOM393247:GON393247 GYI393247:GYJ393247 HIE393247:HIF393247 HSA393247:HSB393247 IBW393247:IBX393247 ILS393247:ILT393247 IVO393247:IVP393247 JFK393247:JFL393247 JPG393247:JPH393247 JZC393247:JZD393247 KIY393247:KIZ393247 KSU393247:KSV393247 LCQ393247:LCR393247 LMM393247:LMN393247 LWI393247:LWJ393247 MGE393247:MGF393247 MQA393247:MQB393247 MZW393247:MZX393247 NJS393247:NJT393247 NTO393247:NTP393247 ODK393247:ODL393247 ONG393247:ONH393247 OXC393247:OXD393247 PGY393247:PGZ393247 PQU393247:PQV393247 QAQ393247:QAR393247 QKM393247:QKN393247 QUI393247:QUJ393247 REE393247:REF393247 ROA393247:ROB393247 RXW393247:RXX393247 SHS393247:SHT393247 SRO393247:SRP393247 TBK393247:TBL393247 TLG393247:TLH393247 TVC393247:TVD393247 UEY393247:UEZ393247 UOU393247:UOV393247 UYQ393247:UYR393247 VIM393247:VIN393247 VSI393247:VSJ393247 WCE393247:WCF393247 WMA393247:WMB393247 WVW393247:WVX393247 O458783:P458783 JK458783:JL458783 TG458783:TH458783 ADC458783:ADD458783 AMY458783:AMZ458783 AWU458783:AWV458783 BGQ458783:BGR458783 BQM458783:BQN458783 CAI458783:CAJ458783 CKE458783:CKF458783 CUA458783:CUB458783 DDW458783:DDX458783 DNS458783:DNT458783 DXO458783:DXP458783 EHK458783:EHL458783 ERG458783:ERH458783 FBC458783:FBD458783 FKY458783:FKZ458783 FUU458783:FUV458783 GEQ458783:GER458783 GOM458783:GON458783 GYI458783:GYJ458783 HIE458783:HIF458783 HSA458783:HSB458783 IBW458783:IBX458783 ILS458783:ILT458783 IVO458783:IVP458783 JFK458783:JFL458783 JPG458783:JPH458783 JZC458783:JZD458783 KIY458783:KIZ458783 KSU458783:KSV458783 LCQ458783:LCR458783 LMM458783:LMN458783 LWI458783:LWJ458783 MGE458783:MGF458783 MQA458783:MQB458783 MZW458783:MZX458783 NJS458783:NJT458783 NTO458783:NTP458783 ODK458783:ODL458783 ONG458783:ONH458783 OXC458783:OXD458783 PGY458783:PGZ458783 PQU458783:PQV458783 QAQ458783:QAR458783 QKM458783:QKN458783 QUI458783:QUJ458783 REE458783:REF458783 ROA458783:ROB458783 RXW458783:RXX458783 SHS458783:SHT458783 SRO458783:SRP458783 TBK458783:TBL458783 TLG458783:TLH458783 TVC458783:TVD458783 UEY458783:UEZ458783 UOU458783:UOV458783 UYQ458783:UYR458783 VIM458783:VIN458783 VSI458783:VSJ458783 WCE458783:WCF458783 WMA458783:WMB458783 WVW458783:WVX458783 O524319:P524319 JK524319:JL524319 TG524319:TH524319 ADC524319:ADD524319 AMY524319:AMZ524319 AWU524319:AWV524319 BGQ524319:BGR524319 BQM524319:BQN524319 CAI524319:CAJ524319 CKE524319:CKF524319 CUA524319:CUB524319 DDW524319:DDX524319 DNS524319:DNT524319 DXO524319:DXP524319 EHK524319:EHL524319 ERG524319:ERH524319 FBC524319:FBD524319 FKY524319:FKZ524319 FUU524319:FUV524319 GEQ524319:GER524319 GOM524319:GON524319 GYI524319:GYJ524319 HIE524319:HIF524319 HSA524319:HSB524319 IBW524319:IBX524319 ILS524319:ILT524319 IVO524319:IVP524319 JFK524319:JFL524319 JPG524319:JPH524319 JZC524319:JZD524319 KIY524319:KIZ524319 KSU524319:KSV524319 LCQ524319:LCR524319 LMM524319:LMN524319 LWI524319:LWJ524319 MGE524319:MGF524319 MQA524319:MQB524319 MZW524319:MZX524319 NJS524319:NJT524319 NTO524319:NTP524319 ODK524319:ODL524319 ONG524319:ONH524319 OXC524319:OXD524319 PGY524319:PGZ524319 PQU524319:PQV524319 QAQ524319:QAR524319 QKM524319:QKN524319 QUI524319:QUJ524319 REE524319:REF524319 ROA524319:ROB524319 RXW524319:RXX524319 SHS524319:SHT524319 SRO524319:SRP524319 TBK524319:TBL524319 TLG524319:TLH524319 TVC524319:TVD524319 UEY524319:UEZ524319 UOU524319:UOV524319 UYQ524319:UYR524319 VIM524319:VIN524319 VSI524319:VSJ524319 WCE524319:WCF524319 WMA524319:WMB524319 WVW524319:WVX524319 O589855:P589855 JK589855:JL589855 TG589855:TH589855 ADC589855:ADD589855 AMY589855:AMZ589855 AWU589855:AWV589855 BGQ589855:BGR589855 BQM589855:BQN589855 CAI589855:CAJ589855 CKE589855:CKF589855 CUA589855:CUB589855 DDW589855:DDX589855 DNS589855:DNT589855 DXO589855:DXP589855 EHK589855:EHL589855 ERG589855:ERH589855 FBC589855:FBD589855 FKY589855:FKZ589855 FUU589855:FUV589855 GEQ589855:GER589855 GOM589855:GON589855 GYI589855:GYJ589855 HIE589855:HIF589855 HSA589855:HSB589855 IBW589855:IBX589855 ILS589855:ILT589855 IVO589855:IVP589855 JFK589855:JFL589855 JPG589855:JPH589855 JZC589855:JZD589855 KIY589855:KIZ589855 KSU589855:KSV589855 LCQ589855:LCR589855 LMM589855:LMN589855 LWI589855:LWJ589855 MGE589855:MGF589855 MQA589855:MQB589855 MZW589855:MZX589855 NJS589855:NJT589855 NTO589855:NTP589855 ODK589855:ODL589855 ONG589855:ONH589855 OXC589855:OXD589855 PGY589855:PGZ589855 PQU589855:PQV589855 QAQ589855:QAR589855 QKM589855:QKN589855 QUI589855:QUJ589855 REE589855:REF589855 ROA589855:ROB589855 RXW589855:RXX589855 SHS589855:SHT589855 SRO589855:SRP589855 TBK589855:TBL589855 TLG589855:TLH589855 TVC589855:TVD589855 UEY589855:UEZ589855 UOU589855:UOV589855 UYQ589855:UYR589855 VIM589855:VIN589855 VSI589855:VSJ589855 WCE589855:WCF589855 WMA589855:WMB589855 WVW589855:WVX589855 O655391:P655391 JK655391:JL655391 TG655391:TH655391 ADC655391:ADD655391 AMY655391:AMZ655391 AWU655391:AWV655391 BGQ655391:BGR655391 BQM655391:BQN655391 CAI655391:CAJ655391 CKE655391:CKF655391 CUA655391:CUB655391 DDW655391:DDX655391 DNS655391:DNT655391 DXO655391:DXP655391 EHK655391:EHL655391 ERG655391:ERH655391 FBC655391:FBD655391 FKY655391:FKZ655391 FUU655391:FUV655391 GEQ655391:GER655391 GOM655391:GON655391 GYI655391:GYJ655391 HIE655391:HIF655391 HSA655391:HSB655391 IBW655391:IBX655391 ILS655391:ILT655391 IVO655391:IVP655391 JFK655391:JFL655391 JPG655391:JPH655391 JZC655391:JZD655391 KIY655391:KIZ655391 KSU655391:KSV655391 LCQ655391:LCR655391 LMM655391:LMN655391 LWI655391:LWJ655391 MGE655391:MGF655391 MQA655391:MQB655391 MZW655391:MZX655391 NJS655391:NJT655391 NTO655391:NTP655391 ODK655391:ODL655391 ONG655391:ONH655391 OXC655391:OXD655391 PGY655391:PGZ655391 PQU655391:PQV655391 QAQ655391:QAR655391 QKM655391:QKN655391 QUI655391:QUJ655391 REE655391:REF655391 ROA655391:ROB655391 RXW655391:RXX655391 SHS655391:SHT655391 SRO655391:SRP655391 TBK655391:TBL655391 TLG655391:TLH655391 TVC655391:TVD655391 UEY655391:UEZ655391 UOU655391:UOV655391 UYQ655391:UYR655391 VIM655391:VIN655391 VSI655391:VSJ655391 WCE655391:WCF655391 WMA655391:WMB655391 WVW655391:WVX655391 O720927:P720927 JK720927:JL720927 TG720927:TH720927 ADC720927:ADD720927 AMY720927:AMZ720927 AWU720927:AWV720927 BGQ720927:BGR720927 BQM720927:BQN720927 CAI720927:CAJ720927 CKE720927:CKF720927 CUA720927:CUB720927 DDW720927:DDX720927 DNS720927:DNT720927 DXO720927:DXP720927 EHK720927:EHL720927 ERG720927:ERH720927 FBC720927:FBD720927 FKY720927:FKZ720927 FUU720927:FUV720927 GEQ720927:GER720927 GOM720927:GON720927 GYI720927:GYJ720927 HIE720927:HIF720927 HSA720927:HSB720927 IBW720927:IBX720927 ILS720927:ILT720927 IVO720927:IVP720927 JFK720927:JFL720927 JPG720927:JPH720927 JZC720927:JZD720927 KIY720927:KIZ720927 KSU720927:KSV720927 LCQ720927:LCR720927 LMM720927:LMN720927 LWI720927:LWJ720927 MGE720927:MGF720927 MQA720927:MQB720927 MZW720927:MZX720927 NJS720927:NJT720927 NTO720927:NTP720927 ODK720927:ODL720927 ONG720927:ONH720927 OXC720927:OXD720927 PGY720927:PGZ720927 PQU720927:PQV720927 QAQ720927:QAR720927 QKM720927:QKN720927 QUI720927:QUJ720927 REE720927:REF720927 ROA720927:ROB720927 RXW720927:RXX720927 SHS720927:SHT720927 SRO720927:SRP720927 TBK720927:TBL720927 TLG720927:TLH720927 TVC720927:TVD720927 UEY720927:UEZ720927 UOU720927:UOV720927 UYQ720927:UYR720927 VIM720927:VIN720927 VSI720927:VSJ720927 WCE720927:WCF720927 WMA720927:WMB720927 WVW720927:WVX720927 O786463:P786463 JK786463:JL786463 TG786463:TH786463 ADC786463:ADD786463 AMY786463:AMZ786463 AWU786463:AWV786463 BGQ786463:BGR786463 BQM786463:BQN786463 CAI786463:CAJ786463 CKE786463:CKF786463 CUA786463:CUB786463 DDW786463:DDX786463 DNS786463:DNT786463 DXO786463:DXP786463 EHK786463:EHL786463 ERG786463:ERH786463 FBC786463:FBD786463 FKY786463:FKZ786463 FUU786463:FUV786463 GEQ786463:GER786463 GOM786463:GON786463 GYI786463:GYJ786463 HIE786463:HIF786463 HSA786463:HSB786463 IBW786463:IBX786463 ILS786463:ILT786463 IVO786463:IVP786463 JFK786463:JFL786463 JPG786463:JPH786463 JZC786463:JZD786463 KIY786463:KIZ786463 KSU786463:KSV786463 LCQ786463:LCR786463 LMM786463:LMN786463 LWI786463:LWJ786463 MGE786463:MGF786463 MQA786463:MQB786463 MZW786463:MZX786463 NJS786463:NJT786463 NTO786463:NTP786463 ODK786463:ODL786463 ONG786463:ONH786463 OXC786463:OXD786463 PGY786463:PGZ786463 PQU786463:PQV786463 QAQ786463:QAR786463 QKM786463:QKN786463 QUI786463:QUJ786463 REE786463:REF786463 ROA786463:ROB786463 RXW786463:RXX786463 SHS786463:SHT786463 SRO786463:SRP786463 TBK786463:TBL786463 TLG786463:TLH786463 TVC786463:TVD786463 UEY786463:UEZ786463 UOU786463:UOV786463 UYQ786463:UYR786463 VIM786463:VIN786463 VSI786463:VSJ786463 WCE786463:WCF786463 WMA786463:WMB786463 WVW786463:WVX786463 O851999:P851999 JK851999:JL851999 TG851999:TH851999 ADC851999:ADD851999 AMY851999:AMZ851999 AWU851999:AWV851999 BGQ851999:BGR851999 BQM851999:BQN851999 CAI851999:CAJ851999 CKE851999:CKF851999 CUA851999:CUB851999 DDW851999:DDX851999 DNS851999:DNT851999 DXO851999:DXP851999 EHK851999:EHL851999 ERG851999:ERH851999 FBC851999:FBD851999 FKY851999:FKZ851999 FUU851999:FUV851999 GEQ851999:GER851999 GOM851999:GON851999 GYI851999:GYJ851999 HIE851999:HIF851999 HSA851999:HSB851999 IBW851999:IBX851999 ILS851999:ILT851999 IVO851999:IVP851999 JFK851999:JFL851999 JPG851999:JPH851999 JZC851999:JZD851999 KIY851999:KIZ851999 KSU851999:KSV851999 LCQ851999:LCR851999 LMM851999:LMN851999 LWI851999:LWJ851999 MGE851999:MGF851999 MQA851999:MQB851999 MZW851999:MZX851999 NJS851999:NJT851999 NTO851999:NTP851999 ODK851999:ODL851999 ONG851999:ONH851999 OXC851999:OXD851999 PGY851999:PGZ851999 PQU851999:PQV851999 QAQ851999:QAR851999 QKM851999:QKN851999 QUI851999:QUJ851999 REE851999:REF851999 ROA851999:ROB851999 RXW851999:RXX851999 SHS851999:SHT851999 SRO851999:SRP851999 TBK851999:TBL851999 TLG851999:TLH851999 TVC851999:TVD851999 UEY851999:UEZ851999 UOU851999:UOV851999 UYQ851999:UYR851999 VIM851999:VIN851999 VSI851999:VSJ851999 WCE851999:WCF851999 WMA851999:WMB851999 WVW851999:WVX851999 O917535:P917535 JK917535:JL917535 TG917535:TH917535 ADC917535:ADD917535 AMY917535:AMZ917535 AWU917535:AWV917535 BGQ917535:BGR917535 BQM917535:BQN917535 CAI917535:CAJ917535 CKE917535:CKF917535 CUA917535:CUB917535 DDW917535:DDX917535 DNS917535:DNT917535 DXO917535:DXP917535 EHK917535:EHL917535 ERG917535:ERH917535 FBC917535:FBD917535 FKY917535:FKZ917535 FUU917535:FUV917535 GEQ917535:GER917535 GOM917535:GON917535 GYI917535:GYJ917535 HIE917535:HIF917535 HSA917535:HSB917535 IBW917535:IBX917535 ILS917535:ILT917535 IVO917535:IVP917535 JFK917535:JFL917535 JPG917535:JPH917535 JZC917535:JZD917535 KIY917535:KIZ917535 KSU917535:KSV917535 LCQ917535:LCR917535 LMM917535:LMN917535 LWI917535:LWJ917535 MGE917535:MGF917535 MQA917535:MQB917535 MZW917535:MZX917535 NJS917535:NJT917535 NTO917535:NTP917535 ODK917535:ODL917535 ONG917535:ONH917535 OXC917535:OXD917535 PGY917535:PGZ917535 PQU917535:PQV917535 QAQ917535:QAR917535 QKM917535:QKN917535 QUI917535:QUJ917535 REE917535:REF917535 ROA917535:ROB917535 RXW917535:RXX917535 SHS917535:SHT917535 SRO917535:SRP917535 TBK917535:TBL917535 TLG917535:TLH917535 TVC917535:TVD917535 UEY917535:UEZ917535 UOU917535:UOV917535 UYQ917535:UYR917535 VIM917535:VIN917535 VSI917535:VSJ917535 WCE917535:WCF917535 WMA917535:WMB917535 WVW917535:WVX917535 O983071:P983071 JK983071:JL983071 TG983071:TH983071 ADC983071:ADD983071 AMY983071:AMZ983071 AWU983071:AWV983071 BGQ983071:BGR983071 BQM983071:BQN983071 CAI983071:CAJ983071 CKE983071:CKF983071 CUA983071:CUB983071 DDW983071:DDX983071 DNS983071:DNT983071 DXO983071:DXP983071 EHK983071:EHL983071 ERG983071:ERH983071 FBC983071:FBD983071 FKY983071:FKZ983071 FUU983071:FUV983071 GEQ983071:GER983071 GOM983071:GON983071 GYI983071:GYJ983071 HIE983071:HIF983071 HSA983071:HSB983071 IBW983071:IBX983071 ILS983071:ILT983071 IVO983071:IVP983071 JFK983071:JFL983071 JPG983071:JPH983071 JZC983071:JZD983071 KIY983071:KIZ983071 KSU983071:KSV983071 LCQ983071:LCR983071 LMM983071:LMN983071 LWI983071:LWJ983071 MGE983071:MGF983071 MQA983071:MQB983071 MZW983071:MZX983071 NJS983071:NJT983071 NTO983071:NTP983071 ODK983071:ODL983071 ONG983071:ONH983071 OXC983071:OXD983071 PGY983071:PGZ983071 PQU983071:PQV983071 QAQ983071:QAR983071 QKM983071:QKN983071 QUI983071:QUJ983071 REE983071:REF983071 ROA983071:ROB983071 RXW983071:RXX983071 SHS983071:SHT983071 SRO983071:SRP983071 TBK983071:TBL983071 TLG983071:TLH983071 TVC983071:TVD983071 UEY983071:UEZ983071 UOU983071:UOV983071 UYQ983071:UYR983071 VIM983071:VIN983071 VSI983071:VSJ983071 WCE983071:WCF983071 WMA983071:WMB983071 WVW983071:WVX983071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O65556 JK65556 TG65556 ADC65556 AMY65556 AWU65556 BGQ65556 BQM65556 CAI65556 CKE65556 CUA65556 DDW65556 DNS65556 DXO65556 EHK65556 ERG65556 FBC65556 FKY65556 FUU65556 GEQ65556 GOM65556 GYI65556 HIE65556 HSA65556 IBW65556 ILS65556 IVO65556 JFK65556 JPG65556 JZC65556 KIY65556 KSU65556 LCQ65556 LMM65556 LWI65556 MGE65556 MQA65556 MZW65556 NJS65556 NTO65556 ODK65556 ONG65556 OXC65556 PGY65556 PQU65556 QAQ65556 QKM65556 QUI65556 REE65556 ROA65556 RXW65556 SHS65556 SRO65556 TBK65556 TLG65556 TVC65556 UEY65556 UOU65556 UYQ65556 VIM65556 VSI65556 WCE65556 WMA65556 WVW65556 O131092 JK131092 TG131092 ADC131092 AMY131092 AWU131092 BGQ131092 BQM131092 CAI131092 CKE131092 CUA131092 DDW131092 DNS131092 DXO131092 EHK131092 ERG131092 FBC131092 FKY131092 FUU131092 GEQ131092 GOM131092 GYI131092 HIE131092 HSA131092 IBW131092 ILS131092 IVO131092 JFK131092 JPG131092 JZC131092 KIY131092 KSU131092 LCQ131092 LMM131092 LWI131092 MGE131092 MQA131092 MZW131092 NJS131092 NTO131092 ODK131092 ONG131092 OXC131092 PGY131092 PQU131092 QAQ131092 QKM131092 QUI131092 REE131092 ROA131092 RXW131092 SHS131092 SRO131092 TBK131092 TLG131092 TVC131092 UEY131092 UOU131092 UYQ131092 VIM131092 VSI131092 WCE131092 WMA131092 WVW131092 O196628 JK196628 TG196628 ADC196628 AMY196628 AWU196628 BGQ196628 BQM196628 CAI196628 CKE196628 CUA196628 DDW196628 DNS196628 DXO196628 EHK196628 ERG196628 FBC196628 FKY196628 FUU196628 GEQ196628 GOM196628 GYI196628 HIE196628 HSA196628 IBW196628 ILS196628 IVO196628 JFK196628 JPG196628 JZC196628 KIY196628 KSU196628 LCQ196628 LMM196628 LWI196628 MGE196628 MQA196628 MZW196628 NJS196628 NTO196628 ODK196628 ONG196628 OXC196628 PGY196628 PQU196628 QAQ196628 QKM196628 QUI196628 REE196628 ROA196628 RXW196628 SHS196628 SRO196628 TBK196628 TLG196628 TVC196628 UEY196628 UOU196628 UYQ196628 VIM196628 VSI196628 WCE196628 WMA196628 WVW196628 O262164 JK262164 TG262164 ADC262164 AMY262164 AWU262164 BGQ262164 BQM262164 CAI262164 CKE262164 CUA262164 DDW262164 DNS262164 DXO262164 EHK262164 ERG262164 FBC262164 FKY262164 FUU262164 GEQ262164 GOM262164 GYI262164 HIE262164 HSA262164 IBW262164 ILS262164 IVO262164 JFK262164 JPG262164 JZC262164 KIY262164 KSU262164 LCQ262164 LMM262164 LWI262164 MGE262164 MQA262164 MZW262164 NJS262164 NTO262164 ODK262164 ONG262164 OXC262164 PGY262164 PQU262164 QAQ262164 QKM262164 QUI262164 REE262164 ROA262164 RXW262164 SHS262164 SRO262164 TBK262164 TLG262164 TVC262164 UEY262164 UOU262164 UYQ262164 VIM262164 VSI262164 WCE262164 WMA262164 WVW262164 O327700 JK327700 TG327700 ADC327700 AMY327700 AWU327700 BGQ327700 BQM327700 CAI327700 CKE327700 CUA327700 DDW327700 DNS327700 DXO327700 EHK327700 ERG327700 FBC327700 FKY327700 FUU327700 GEQ327700 GOM327700 GYI327700 HIE327700 HSA327700 IBW327700 ILS327700 IVO327700 JFK327700 JPG327700 JZC327700 KIY327700 KSU327700 LCQ327700 LMM327700 LWI327700 MGE327700 MQA327700 MZW327700 NJS327700 NTO327700 ODK327700 ONG327700 OXC327700 PGY327700 PQU327700 QAQ327700 QKM327700 QUI327700 REE327700 ROA327700 RXW327700 SHS327700 SRO327700 TBK327700 TLG327700 TVC327700 UEY327700 UOU327700 UYQ327700 VIM327700 VSI327700 WCE327700 WMA327700 WVW327700 O393236 JK393236 TG393236 ADC393236 AMY393236 AWU393236 BGQ393236 BQM393236 CAI393236 CKE393236 CUA393236 DDW393236 DNS393236 DXO393236 EHK393236 ERG393236 FBC393236 FKY393236 FUU393236 GEQ393236 GOM393236 GYI393236 HIE393236 HSA393236 IBW393236 ILS393236 IVO393236 JFK393236 JPG393236 JZC393236 KIY393236 KSU393236 LCQ393236 LMM393236 LWI393236 MGE393236 MQA393236 MZW393236 NJS393236 NTO393236 ODK393236 ONG393236 OXC393236 PGY393236 PQU393236 QAQ393236 QKM393236 QUI393236 REE393236 ROA393236 RXW393236 SHS393236 SRO393236 TBK393236 TLG393236 TVC393236 UEY393236 UOU393236 UYQ393236 VIM393236 VSI393236 WCE393236 WMA393236 WVW393236 O458772 JK458772 TG458772 ADC458772 AMY458772 AWU458772 BGQ458772 BQM458772 CAI458772 CKE458772 CUA458772 DDW458772 DNS458772 DXO458772 EHK458772 ERG458772 FBC458772 FKY458772 FUU458772 GEQ458772 GOM458772 GYI458772 HIE458772 HSA458772 IBW458772 ILS458772 IVO458772 JFK458772 JPG458772 JZC458772 KIY458772 KSU458772 LCQ458772 LMM458772 LWI458772 MGE458772 MQA458772 MZW458772 NJS458772 NTO458772 ODK458772 ONG458772 OXC458772 PGY458772 PQU458772 QAQ458772 QKM458772 QUI458772 REE458772 ROA458772 RXW458772 SHS458772 SRO458772 TBK458772 TLG458772 TVC458772 UEY458772 UOU458772 UYQ458772 VIM458772 VSI458772 WCE458772 WMA458772 WVW458772 O524308 JK524308 TG524308 ADC524308 AMY524308 AWU524308 BGQ524308 BQM524308 CAI524308 CKE524308 CUA524308 DDW524308 DNS524308 DXO524308 EHK524308 ERG524308 FBC524308 FKY524308 FUU524308 GEQ524308 GOM524308 GYI524308 HIE524308 HSA524308 IBW524308 ILS524308 IVO524308 JFK524308 JPG524308 JZC524308 KIY524308 KSU524308 LCQ524308 LMM524308 LWI524308 MGE524308 MQA524308 MZW524308 NJS524308 NTO524308 ODK524308 ONG524308 OXC524308 PGY524308 PQU524308 QAQ524308 QKM524308 QUI524308 REE524308 ROA524308 RXW524308 SHS524308 SRO524308 TBK524308 TLG524308 TVC524308 UEY524308 UOU524308 UYQ524308 VIM524308 VSI524308 WCE524308 WMA524308 WVW524308 O589844 JK589844 TG589844 ADC589844 AMY589844 AWU589844 BGQ589844 BQM589844 CAI589844 CKE589844 CUA589844 DDW589844 DNS589844 DXO589844 EHK589844 ERG589844 FBC589844 FKY589844 FUU589844 GEQ589844 GOM589844 GYI589844 HIE589844 HSA589844 IBW589844 ILS589844 IVO589844 JFK589844 JPG589844 JZC589844 KIY589844 KSU589844 LCQ589844 LMM589844 LWI589844 MGE589844 MQA589844 MZW589844 NJS589844 NTO589844 ODK589844 ONG589844 OXC589844 PGY589844 PQU589844 QAQ589844 QKM589844 QUI589844 REE589844 ROA589844 RXW589844 SHS589844 SRO589844 TBK589844 TLG589844 TVC589844 UEY589844 UOU589844 UYQ589844 VIM589844 VSI589844 WCE589844 WMA589844 WVW589844 O655380 JK655380 TG655380 ADC655380 AMY655380 AWU655380 BGQ655380 BQM655380 CAI655380 CKE655380 CUA655380 DDW655380 DNS655380 DXO655380 EHK655380 ERG655380 FBC655380 FKY655380 FUU655380 GEQ655380 GOM655380 GYI655380 HIE655380 HSA655380 IBW655380 ILS655380 IVO655380 JFK655380 JPG655380 JZC655380 KIY655380 KSU655380 LCQ655380 LMM655380 LWI655380 MGE655380 MQA655380 MZW655380 NJS655380 NTO655380 ODK655380 ONG655380 OXC655380 PGY655380 PQU655380 QAQ655380 QKM655380 QUI655380 REE655380 ROA655380 RXW655380 SHS655380 SRO655380 TBK655380 TLG655380 TVC655380 UEY655380 UOU655380 UYQ655380 VIM655380 VSI655380 WCE655380 WMA655380 WVW655380 O720916 JK720916 TG720916 ADC720916 AMY720916 AWU720916 BGQ720916 BQM720916 CAI720916 CKE720916 CUA720916 DDW720916 DNS720916 DXO720916 EHK720916 ERG720916 FBC720916 FKY720916 FUU720916 GEQ720916 GOM720916 GYI720916 HIE720916 HSA720916 IBW720916 ILS720916 IVO720916 JFK720916 JPG720916 JZC720916 KIY720916 KSU720916 LCQ720916 LMM720916 LWI720916 MGE720916 MQA720916 MZW720916 NJS720916 NTO720916 ODK720916 ONG720916 OXC720916 PGY720916 PQU720916 QAQ720916 QKM720916 QUI720916 REE720916 ROA720916 RXW720916 SHS720916 SRO720916 TBK720916 TLG720916 TVC720916 UEY720916 UOU720916 UYQ720916 VIM720916 VSI720916 WCE720916 WMA720916 WVW720916 O786452 JK786452 TG786452 ADC786452 AMY786452 AWU786452 BGQ786452 BQM786452 CAI786452 CKE786452 CUA786452 DDW786452 DNS786452 DXO786452 EHK786452 ERG786452 FBC786452 FKY786452 FUU786452 GEQ786452 GOM786452 GYI786452 HIE786452 HSA786452 IBW786452 ILS786452 IVO786452 JFK786452 JPG786452 JZC786452 KIY786452 KSU786452 LCQ786452 LMM786452 LWI786452 MGE786452 MQA786452 MZW786452 NJS786452 NTO786452 ODK786452 ONG786452 OXC786452 PGY786452 PQU786452 QAQ786452 QKM786452 QUI786452 REE786452 ROA786452 RXW786452 SHS786452 SRO786452 TBK786452 TLG786452 TVC786452 UEY786452 UOU786452 UYQ786452 VIM786452 VSI786452 WCE786452 WMA786452 WVW786452 O851988 JK851988 TG851988 ADC851988 AMY851988 AWU851988 BGQ851988 BQM851988 CAI851988 CKE851988 CUA851988 DDW851988 DNS851988 DXO851988 EHK851988 ERG851988 FBC851988 FKY851988 FUU851988 GEQ851988 GOM851988 GYI851988 HIE851988 HSA851988 IBW851988 ILS851988 IVO851988 JFK851988 JPG851988 JZC851988 KIY851988 KSU851988 LCQ851988 LMM851988 LWI851988 MGE851988 MQA851988 MZW851988 NJS851988 NTO851988 ODK851988 ONG851988 OXC851988 PGY851988 PQU851988 QAQ851988 QKM851988 QUI851988 REE851988 ROA851988 RXW851988 SHS851988 SRO851988 TBK851988 TLG851988 TVC851988 UEY851988 UOU851988 UYQ851988 VIM851988 VSI851988 WCE851988 WMA851988 WVW851988 O917524 JK917524 TG917524 ADC917524 AMY917524 AWU917524 BGQ917524 BQM917524 CAI917524 CKE917524 CUA917524 DDW917524 DNS917524 DXO917524 EHK917524 ERG917524 FBC917524 FKY917524 FUU917524 GEQ917524 GOM917524 GYI917524 HIE917524 HSA917524 IBW917524 ILS917524 IVO917524 JFK917524 JPG917524 JZC917524 KIY917524 KSU917524 LCQ917524 LMM917524 LWI917524 MGE917524 MQA917524 MZW917524 NJS917524 NTO917524 ODK917524 ONG917524 OXC917524 PGY917524 PQU917524 QAQ917524 QKM917524 QUI917524 REE917524 ROA917524 RXW917524 SHS917524 SRO917524 TBK917524 TLG917524 TVC917524 UEY917524 UOU917524 UYQ917524 VIM917524 VSI917524 WCE917524 WMA917524 WVW917524 O983060 JK983060 TG983060 ADC983060 AMY983060 AWU983060 BGQ983060 BQM983060 CAI983060 CKE983060 CUA983060 DDW983060 DNS983060 DXO983060 EHK983060 ERG983060 FBC983060 FKY983060 FUU983060 GEQ983060 GOM983060 GYI983060 HIE983060 HSA983060 IBW983060 ILS983060 IVO983060 JFK983060 JPG983060 JZC983060 KIY983060 KSU983060 LCQ983060 LMM983060 LWI983060 MGE983060 MQA983060 MZW983060 NJS983060 NTO983060 ODK983060 ONG983060 OXC983060 PGY983060 PQU983060 QAQ983060 QKM983060 QUI983060 REE983060 ROA983060 RXW983060 SHS983060 SRO983060 TBK983060 TLG983060 TVC983060 UEY983060 UOU983060 UYQ983060 VIM983060 VSI983060 WCE983060 WMA983060 WVW983060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M65567 JI65567 TE65567 ADA65567 AMW65567 AWS65567 BGO65567 BQK65567 CAG65567 CKC65567 CTY65567 DDU65567 DNQ65567 DXM65567 EHI65567 ERE65567 FBA65567 FKW65567 FUS65567 GEO65567 GOK65567 GYG65567 HIC65567 HRY65567 IBU65567 ILQ65567 IVM65567 JFI65567 JPE65567 JZA65567 KIW65567 KSS65567 LCO65567 LMK65567 LWG65567 MGC65567 MPY65567 MZU65567 NJQ65567 NTM65567 ODI65567 ONE65567 OXA65567 PGW65567 PQS65567 QAO65567 QKK65567 QUG65567 REC65567 RNY65567 RXU65567 SHQ65567 SRM65567 TBI65567 TLE65567 TVA65567 UEW65567 UOS65567 UYO65567 VIK65567 VSG65567 WCC65567 WLY65567 WVU65567 M131103 JI131103 TE131103 ADA131103 AMW131103 AWS131103 BGO131103 BQK131103 CAG131103 CKC131103 CTY131103 DDU131103 DNQ131103 DXM131103 EHI131103 ERE131103 FBA131103 FKW131103 FUS131103 GEO131103 GOK131103 GYG131103 HIC131103 HRY131103 IBU131103 ILQ131103 IVM131103 JFI131103 JPE131103 JZA131103 KIW131103 KSS131103 LCO131103 LMK131103 LWG131103 MGC131103 MPY131103 MZU131103 NJQ131103 NTM131103 ODI131103 ONE131103 OXA131103 PGW131103 PQS131103 QAO131103 QKK131103 QUG131103 REC131103 RNY131103 RXU131103 SHQ131103 SRM131103 TBI131103 TLE131103 TVA131103 UEW131103 UOS131103 UYO131103 VIK131103 VSG131103 WCC131103 WLY131103 WVU131103 M196639 JI196639 TE196639 ADA196639 AMW196639 AWS196639 BGO196639 BQK196639 CAG196639 CKC196639 CTY196639 DDU196639 DNQ196639 DXM196639 EHI196639 ERE196639 FBA196639 FKW196639 FUS196639 GEO196639 GOK196639 GYG196639 HIC196639 HRY196639 IBU196639 ILQ196639 IVM196639 JFI196639 JPE196639 JZA196639 KIW196639 KSS196639 LCO196639 LMK196639 LWG196639 MGC196639 MPY196639 MZU196639 NJQ196639 NTM196639 ODI196639 ONE196639 OXA196639 PGW196639 PQS196639 QAO196639 QKK196639 QUG196639 REC196639 RNY196639 RXU196639 SHQ196639 SRM196639 TBI196639 TLE196639 TVA196639 UEW196639 UOS196639 UYO196639 VIK196639 VSG196639 WCC196639 WLY196639 WVU196639 M262175 JI262175 TE262175 ADA262175 AMW262175 AWS262175 BGO262175 BQK262175 CAG262175 CKC262175 CTY262175 DDU262175 DNQ262175 DXM262175 EHI262175 ERE262175 FBA262175 FKW262175 FUS262175 GEO262175 GOK262175 GYG262175 HIC262175 HRY262175 IBU262175 ILQ262175 IVM262175 JFI262175 JPE262175 JZA262175 KIW262175 KSS262175 LCO262175 LMK262175 LWG262175 MGC262175 MPY262175 MZU262175 NJQ262175 NTM262175 ODI262175 ONE262175 OXA262175 PGW262175 PQS262175 QAO262175 QKK262175 QUG262175 REC262175 RNY262175 RXU262175 SHQ262175 SRM262175 TBI262175 TLE262175 TVA262175 UEW262175 UOS262175 UYO262175 VIK262175 VSG262175 WCC262175 WLY262175 WVU262175 M327711 JI327711 TE327711 ADA327711 AMW327711 AWS327711 BGO327711 BQK327711 CAG327711 CKC327711 CTY327711 DDU327711 DNQ327711 DXM327711 EHI327711 ERE327711 FBA327711 FKW327711 FUS327711 GEO327711 GOK327711 GYG327711 HIC327711 HRY327711 IBU327711 ILQ327711 IVM327711 JFI327711 JPE327711 JZA327711 KIW327711 KSS327711 LCO327711 LMK327711 LWG327711 MGC327711 MPY327711 MZU327711 NJQ327711 NTM327711 ODI327711 ONE327711 OXA327711 PGW327711 PQS327711 QAO327711 QKK327711 QUG327711 REC327711 RNY327711 RXU327711 SHQ327711 SRM327711 TBI327711 TLE327711 TVA327711 UEW327711 UOS327711 UYO327711 VIK327711 VSG327711 WCC327711 WLY327711 WVU327711 M393247 JI393247 TE393247 ADA393247 AMW393247 AWS393247 BGO393247 BQK393247 CAG393247 CKC393247 CTY393247 DDU393247 DNQ393247 DXM393247 EHI393247 ERE393247 FBA393247 FKW393247 FUS393247 GEO393247 GOK393247 GYG393247 HIC393247 HRY393247 IBU393247 ILQ393247 IVM393247 JFI393247 JPE393247 JZA393247 KIW393247 KSS393247 LCO393247 LMK393247 LWG393247 MGC393247 MPY393247 MZU393247 NJQ393247 NTM393247 ODI393247 ONE393247 OXA393247 PGW393247 PQS393247 QAO393247 QKK393247 QUG393247 REC393247 RNY393247 RXU393247 SHQ393247 SRM393247 TBI393247 TLE393247 TVA393247 UEW393247 UOS393247 UYO393247 VIK393247 VSG393247 WCC393247 WLY393247 WVU393247 M458783 JI458783 TE458783 ADA458783 AMW458783 AWS458783 BGO458783 BQK458783 CAG458783 CKC458783 CTY458783 DDU458783 DNQ458783 DXM458783 EHI458783 ERE458783 FBA458783 FKW458783 FUS458783 GEO458783 GOK458783 GYG458783 HIC458783 HRY458783 IBU458783 ILQ458783 IVM458783 JFI458783 JPE458783 JZA458783 KIW458783 KSS458783 LCO458783 LMK458783 LWG458783 MGC458783 MPY458783 MZU458783 NJQ458783 NTM458783 ODI458783 ONE458783 OXA458783 PGW458783 PQS458783 QAO458783 QKK458783 QUG458783 REC458783 RNY458783 RXU458783 SHQ458783 SRM458783 TBI458783 TLE458783 TVA458783 UEW458783 UOS458783 UYO458783 VIK458783 VSG458783 WCC458783 WLY458783 WVU458783 M524319 JI524319 TE524319 ADA524319 AMW524319 AWS524319 BGO524319 BQK524319 CAG524319 CKC524319 CTY524319 DDU524319 DNQ524319 DXM524319 EHI524319 ERE524319 FBA524319 FKW524319 FUS524319 GEO524319 GOK524319 GYG524319 HIC524319 HRY524319 IBU524319 ILQ524319 IVM524319 JFI524319 JPE524319 JZA524319 KIW524319 KSS524319 LCO524319 LMK524319 LWG524319 MGC524319 MPY524319 MZU524319 NJQ524319 NTM524319 ODI524319 ONE524319 OXA524319 PGW524319 PQS524319 QAO524319 QKK524319 QUG524319 REC524319 RNY524319 RXU524319 SHQ524319 SRM524319 TBI524319 TLE524319 TVA524319 UEW524319 UOS524319 UYO524319 VIK524319 VSG524319 WCC524319 WLY524319 WVU524319 M589855 JI589855 TE589855 ADA589855 AMW589855 AWS589855 BGO589855 BQK589855 CAG589855 CKC589855 CTY589855 DDU589855 DNQ589855 DXM589855 EHI589855 ERE589855 FBA589855 FKW589855 FUS589855 GEO589855 GOK589855 GYG589855 HIC589855 HRY589855 IBU589855 ILQ589855 IVM589855 JFI589855 JPE589855 JZA589855 KIW589855 KSS589855 LCO589855 LMK589855 LWG589855 MGC589855 MPY589855 MZU589855 NJQ589855 NTM589855 ODI589855 ONE589855 OXA589855 PGW589855 PQS589855 QAO589855 QKK589855 QUG589855 REC589855 RNY589855 RXU589855 SHQ589855 SRM589855 TBI589855 TLE589855 TVA589855 UEW589855 UOS589855 UYO589855 VIK589855 VSG589855 WCC589855 WLY589855 WVU589855 M655391 JI655391 TE655391 ADA655391 AMW655391 AWS655391 BGO655391 BQK655391 CAG655391 CKC655391 CTY655391 DDU655391 DNQ655391 DXM655391 EHI655391 ERE655391 FBA655391 FKW655391 FUS655391 GEO655391 GOK655391 GYG655391 HIC655391 HRY655391 IBU655391 ILQ655391 IVM655391 JFI655391 JPE655391 JZA655391 KIW655391 KSS655391 LCO655391 LMK655391 LWG655391 MGC655391 MPY655391 MZU655391 NJQ655391 NTM655391 ODI655391 ONE655391 OXA655391 PGW655391 PQS655391 QAO655391 QKK655391 QUG655391 REC655391 RNY655391 RXU655391 SHQ655391 SRM655391 TBI655391 TLE655391 TVA655391 UEW655391 UOS655391 UYO655391 VIK655391 VSG655391 WCC655391 WLY655391 WVU655391 M720927 JI720927 TE720927 ADA720927 AMW720927 AWS720927 BGO720927 BQK720927 CAG720927 CKC720927 CTY720927 DDU720927 DNQ720927 DXM720927 EHI720927 ERE720927 FBA720927 FKW720927 FUS720927 GEO720927 GOK720927 GYG720927 HIC720927 HRY720927 IBU720927 ILQ720927 IVM720927 JFI720927 JPE720927 JZA720927 KIW720927 KSS720927 LCO720927 LMK720927 LWG720927 MGC720927 MPY720927 MZU720927 NJQ720927 NTM720927 ODI720927 ONE720927 OXA720927 PGW720927 PQS720927 QAO720927 QKK720927 QUG720927 REC720927 RNY720927 RXU720927 SHQ720927 SRM720927 TBI720927 TLE720927 TVA720927 UEW720927 UOS720927 UYO720927 VIK720927 VSG720927 WCC720927 WLY720927 WVU720927 M786463 JI786463 TE786463 ADA786463 AMW786463 AWS786463 BGO786463 BQK786463 CAG786463 CKC786463 CTY786463 DDU786463 DNQ786463 DXM786463 EHI786463 ERE786463 FBA786463 FKW786463 FUS786463 GEO786463 GOK786463 GYG786463 HIC786463 HRY786463 IBU786463 ILQ786463 IVM786463 JFI786463 JPE786463 JZA786463 KIW786463 KSS786463 LCO786463 LMK786463 LWG786463 MGC786463 MPY786463 MZU786463 NJQ786463 NTM786463 ODI786463 ONE786463 OXA786463 PGW786463 PQS786463 QAO786463 QKK786463 QUG786463 REC786463 RNY786463 RXU786463 SHQ786463 SRM786463 TBI786463 TLE786463 TVA786463 UEW786463 UOS786463 UYO786463 VIK786463 VSG786463 WCC786463 WLY786463 WVU786463 M851999 JI851999 TE851999 ADA851999 AMW851999 AWS851999 BGO851999 BQK851999 CAG851999 CKC851999 CTY851999 DDU851999 DNQ851999 DXM851999 EHI851999 ERE851999 FBA851999 FKW851999 FUS851999 GEO851999 GOK851999 GYG851999 HIC851999 HRY851999 IBU851999 ILQ851999 IVM851999 JFI851999 JPE851999 JZA851999 KIW851999 KSS851999 LCO851999 LMK851999 LWG851999 MGC851999 MPY851999 MZU851999 NJQ851999 NTM851999 ODI851999 ONE851999 OXA851999 PGW851999 PQS851999 QAO851999 QKK851999 QUG851999 REC851999 RNY851999 RXU851999 SHQ851999 SRM851999 TBI851999 TLE851999 TVA851999 UEW851999 UOS851999 UYO851999 VIK851999 VSG851999 WCC851999 WLY851999 WVU851999 M917535 JI917535 TE917535 ADA917535 AMW917535 AWS917535 BGO917535 BQK917535 CAG917535 CKC917535 CTY917535 DDU917535 DNQ917535 DXM917535 EHI917535 ERE917535 FBA917535 FKW917535 FUS917535 GEO917535 GOK917535 GYG917535 HIC917535 HRY917535 IBU917535 ILQ917535 IVM917535 JFI917535 JPE917535 JZA917535 KIW917535 KSS917535 LCO917535 LMK917535 LWG917535 MGC917535 MPY917535 MZU917535 NJQ917535 NTM917535 ODI917535 ONE917535 OXA917535 PGW917535 PQS917535 QAO917535 QKK917535 QUG917535 REC917535 RNY917535 RXU917535 SHQ917535 SRM917535 TBI917535 TLE917535 TVA917535 UEW917535 UOS917535 UYO917535 VIK917535 VSG917535 WCC917535 WLY917535 WVU917535 M983071 JI983071 TE983071 ADA983071 AMW983071 AWS983071 BGO983071 BQK983071 CAG983071 CKC983071 CTY983071 DDU983071 DNQ983071 DXM983071 EHI983071 ERE983071 FBA983071 FKW983071 FUS983071 GEO983071 GOK983071 GYG983071 HIC983071 HRY983071 IBU983071 ILQ983071 IVM983071 JFI983071 JPE983071 JZA983071 KIW983071 KSS983071 LCO983071 LMK983071 LWG983071 MGC983071 MPY983071 MZU983071 NJQ983071 NTM983071 ODI983071 ONE983071 OXA983071 PGW983071 PQS983071 QAO983071 QKK983071 QUG983071 REC983071 RNY983071 RXU983071 SHQ983071 SRM983071 TBI983071 TLE983071 TVA983071 UEW983071 UOS983071 UYO983071 VIK983071 VSG983071 WCC983071 WLY983071 WVU983071 AC29:AC32 JY29:JY32 TU29:TU32 ADQ29:ADQ32 ANM29:ANM32 AXI29:AXI32 BHE29:BHE32 BRA29:BRA32 CAW29:CAW32 CKS29:CKS32 CUO29:CUO32 DEK29:DEK32 DOG29:DOG32 DYC29:DYC32 EHY29:EHY32 ERU29:ERU32 FBQ29:FBQ32 FLM29:FLM32 FVI29:FVI32 GFE29:GFE32 GPA29:GPA32 GYW29:GYW32 HIS29:HIS32 HSO29:HSO32 ICK29:ICK32 IMG29:IMG32 IWC29:IWC32 JFY29:JFY32 JPU29:JPU32 JZQ29:JZQ32 KJM29:KJM32 KTI29:KTI32 LDE29:LDE32 LNA29:LNA32 LWW29:LWW32 MGS29:MGS32 MQO29:MQO32 NAK29:NAK32 NKG29:NKG32 NUC29:NUC32 ODY29:ODY32 ONU29:ONU32 OXQ29:OXQ32 PHM29:PHM32 PRI29:PRI32 QBE29:QBE32 QLA29:QLA32 QUW29:QUW32 RES29:RES32 ROO29:ROO32 RYK29:RYK32 SIG29:SIG32 SSC29:SSC32 TBY29:TBY32 TLU29:TLU32 TVQ29:TVQ32 UFM29:UFM32 UPI29:UPI32 UZE29:UZE32 VJA29:VJA32 VSW29:VSW32 WCS29:WCS32 WMO29:WMO32 WWK29:WWK32 AC65564:AC65566 JY65564:JY65566 TU65564:TU65566 ADQ65564:ADQ65566 ANM65564:ANM65566 AXI65564:AXI65566 BHE65564:BHE65566 BRA65564:BRA65566 CAW65564:CAW65566 CKS65564:CKS65566 CUO65564:CUO65566 DEK65564:DEK65566 DOG65564:DOG65566 DYC65564:DYC65566 EHY65564:EHY65566 ERU65564:ERU65566 FBQ65564:FBQ65566 FLM65564:FLM65566 FVI65564:FVI65566 GFE65564:GFE65566 GPA65564:GPA65566 GYW65564:GYW65566 HIS65564:HIS65566 HSO65564:HSO65566 ICK65564:ICK65566 IMG65564:IMG65566 IWC65564:IWC65566 JFY65564:JFY65566 JPU65564:JPU65566 JZQ65564:JZQ65566 KJM65564:KJM65566 KTI65564:KTI65566 LDE65564:LDE65566 LNA65564:LNA65566 LWW65564:LWW65566 MGS65564:MGS65566 MQO65564:MQO65566 NAK65564:NAK65566 NKG65564:NKG65566 NUC65564:NUC65566 ODY65564:ODY65566 ONU65564:ONU65566 OXQ65564:OXQ65566 PHM65564:PHM65566 PRI65564:PRI65566 QBE65564:QBE65566 QLA65564:QLA65566 QUW65564:QUW65566 RES65564:RES65566 ROO65564:ROO65566 RYK65564:RYK65566 SIG65564:SIG65566 SSC65564:SSC65566 TBY65564:TBY65566 TLU65564:TLU65566 TVQ65564:TVQ65566 UFM65564:UFM65566 UPI65564:UPI65566 UZE65564:UZE65566 VJA65564:VJA65566 VSW65564:VSW65566 WCS65564:WCS65566 WMO65564:WMO65566 WWK65564:WWK65566 AC131100:AC131102 JY131100:JY131102 TU131100:TU131102 ADQ131100:ADQ131102 ANM131100:ANM131102 AXI131100:AXI131102 BHE131100:BHE131102 BRA131100:BRA131102 CAW131100:CAW131102 CKS131100:CKS131102 CUO131100:CUO131102 DEK131100:DEK131102 DOG131100:DOG131102 DYC131100:DYC131102 EHY131100:EHY131102 ERU131100:ERU131102 FBQ131100:FBQ131102 FLM131100:FLM131102 FVI131100:FVI131102 GFE131100:GFE131102 GPA131100:GPA131102 GYW131100:GYW131102 HIS131100:HIS131102 HSO131100:HSO131102 ICK131100:ICK131102 IMG131100:IMG131102 IWC131100:IWC131102 JFY131100:JFY131102 JPU131100:JPU131102 JZQ131100:JZQ131102 KJM131100:KJM131102 KTI131100:KTI131102 LDE131100:LDE131102 LNA131100:LNA131102 LWW131100:LWW131102 MGS131100:MGS131102 MQO131100:MQO131102 NAK131100:NAK131102 NKG131100:NKG131102 NUC131100:NUC131102 ODY131100:ODY131102 ONU131100:ONU131102 OXQ131100:OXQ131102 PHM131100:PHM131102 PRI131100:PRI131102 QBE131100:QBE131102 QLA131100:QLA131102 QUW131100:QUW131102 RES131100:RES131102 ROO131100:ROO131102 RYK131100:RYK131102 SIG131100:SIG131102 SSC131100:SSC131102 TBY131100:TBY131102 TLU131100:TLU131102 TVQ131100:TVQ131102 UFM131100:UFM131102 UPI131100:UPI131102 UZE131100:UZE131102 VJA131100:VJA131102 VSW131100:VSW131102 WCS131100:WCS131102 WMO131100:WMO131102 WWK131100:WWK131102 AC196636:AC196638 JY196636:JY196638 TU196636:TU196638 ADQ196636:ADQ196638 ANM196636:ANM196638 AXI196636:AXI196638 BHE196636:BHE196638 BRA196636:BRA196638 CAW196636:CAW196638 CKS196636:CKS196638 CUO196636:CUO196638 DEK196636:DEK196638 DOG196636:DOG196638 DYC196636:DYC196638 EHY196636:EHY196638 ERU196636:ERU196638 FBQ196636:FBQ196638 FLM196636:FLM196638 FVI196636:FVI196638 GFE196636:GFE196638 GPA196636:GPA196638 GYW196636:GYW196638 HIS196636:HIS196638 HSO196636:HSO196638 ICK196636:ICK196638 IMG196636:IMG196638 IWC196636:IWC196638 JFY196636:JFY196638 JPU196636:JPU196638 JZQ196636:JZQ196638 KJM196636:KJM196638 KTI196636:KTI196638 LDE196636:LDE196638 LNA196636:LNA196638 LWW196636:LWW196638 MGS196636:MGS196638 MQO196636:MQO196638 NAK196636:NAK196638 NKG196636:NKG196638 NUC196636:NUC196638 ODY196636:ODY196638 ONU196636:ONU196638 OXQ196636:OXQ196638 PHM196636:PHM196638 PRI196636:PRI196638 QBE196636:QBE196638 QLA196636:QLA196638 QUW196636:QUW196638 RES196636:RES196638 ROO196636:ROO196638 RYK196636:RYK196638 SIG196636:SIG196638 SSC196636:SSC196638 TBY196636:TBY196638 TLU196636:TLU196638 TVQ196636:TVQ196638 UFM196636:UFM196638 UPI196636:UPI196638 UZE196636:UZE196638 VJA196636:VJA196638 VSW196636:VSW196638 WCS196636:WCS196638 WMO196636:WMO196638 WWK196636:WWK196638 AC262172:AC262174 JY262172:JY262174 TU262172:TU262174 ADQ262172:ADQ262174 ANM262172:ANM262174 AXI262172:AXI262174 BHE262172:BHE262174 BRA262172:BRA262174 CAW262172:CAW262174 CKS262172:CKS262174 CUO262172:CUO262174 DEK262172:DEK262174 DOG262172:DOG262174 DYC262172:DYC262174 EHY262172:EHY262174 ERU262172:ERU262174 FBQ262172:FBQ262174 FLM262172:FLM262174 FVI262172:FVI262174 GFE262172:GFE262174 GPA262172:GPA262174 GYW262172:GYW262174 HIS262172:HIS262174 HSO262172:HSO262174 ICK262172:ICK262174 IMG262172:IMG262174 IWC262172:IWC262174 JFY262172:JFY262174 JPU262172:JPU262174 JZQ262172:JZQ262174 KJM262172:KJM262174 KTI262172:KTI262174 LDE262172:LDE262174 LNA262172:LNA262174 LWW262172:LWW262174 MGS262172:MGS262174 MQO262172:MQO262174 NAK262172:NAK262174 NKG262172:NKG262174 NUC262172:NUC262174 ODY262172:ODY262174 ONU262172:ONU262174 OXQ262172:OXQ262174 PHM262172:PHM262174 PRI262172:PRI262174 QBE262172:QBE262174 QLA262172:QLA262174 QUW262172:QUW262174 RES262172:RES262174 ROO262172:ROO262174 RYK262172:RYK262174 SIG262172:SIG262174 SSC262172:SSC262174 TBY262172:TBY262174 TLU262172:TLU262174 TVQ262172:TVQ262174 UFM262172:UFM262174 UPI262172:UPI262174 UZE262172:UZE262174 VJA262172:VJA262174 VSW262172:VSW262174 WCS262172:WCS262174 WMO262172:WMO262174 WWK262172:WWK262174 AC327708:AC327710 JY327708:JY327710 TU327708:TU327710 ADQ327708:ADQ327710 ANM327708:ANM327710 AXI327708:AXI327710 BHE327708:BHE327710 BRA327708:BRA327710 CAW327708:CAW327710 CKS327708:CKS327710 CUO327708:CUO327710 DEK327708:DEK327710 DOG327708:DOG327710 DYC327708:DYC327710 EHY327708:EHY327710 ERU327708:ERU327710 FBQ327708:FBQ327710 FLM327708:FLM327710 FVI327708:FVI327710 GFE327708:GFE327710 GPA327708:GPA327710 GYW327708:GYW327710 HIS327708:HIS327710 HSO327708:HSO327710 ICK327708:ICK327710 IMG327708:IMG327710 IWC327708:IWC327710 JFY327708:JFY327710 JPU327708:JPU327710 JZQ327708:JZQ327710 KJM327708:KJM327710 KTI327708:KTI327710 LDE327708:LDE327710 LNA327708:LNA327710 LWW327708:LWW327710 MGS327708:MGS327710 MQO327708:MQO327710 NAK327708:NAK327710 NKG327708:NKG327710 NUC327708:NUC327710 ODY327708:ODY327710 ONU327708:ONU327710 OXQ327708:OXQ327710 PHM327708:PHM327710 PRI327708:PRI327710 QBE327708:QBE327710 QLA327708:QLA327710 QUW327708:QUW327710 RES327708:RES327710 ROO327708:ROO327710 RYK327708:RYK327710 SIG327708:SIG327710 SSC327708:SSC327710 TBY327708:TBY327710 TLU327708:TLU327710 TVQ327708:TVQ327710 UFM327708:UFM327710 UPI327708:UPI327710 UZE327708:UZE327710 VJA327708:VJA327710 VSW327708:VSW327710 WCS327708:WCS327710 WMO327708:WMO327710 WWK327708:WWK327710 AC393244:AC393246 JY393244:JY393246 TU393244:TU393246 ADQ393244:ADQ393246 ANM393244:ANM393246 AXI393244:AXI393246 BHE393244:BHE393246 BRA393244:BRA393246 CAW393244:CAW393246 CKS393244:CKS393246 CUO393244:CUO393246 DEK393244:DEK393246 DOG393244:DOG393246 DYC393244:DYC393246 EHY393244:EHY393246 ERU393244:ERU393246 FBQ393244:FBQ393246 FLM393244:FLM393246 FVI393244:FVI393246 GFE393244:GFE393246 GPA393244:GPA393246 GYW393244:GYW393246 HIS393244:HIS393246 HSO393244:HSO393246 ICK393244:ICK393246 IMG393244:IMG393246 IWC393244:IWC393246 JFY393244:JFY393246 JPU393244:JPU393246 JZQ393244:JZQ393246 KJM393244:KJM393246 KTI393244:KTI393246 LDE393244:LDE393246 LNA393244:LNA393246 LWW393244:LWW393246 MGS393244:MGS393246 MQO393244:MQO393246 NAK393244:NAK393246 NKG393244:NKG393246 NUC393244:NUC393246 ODY393244:ODY393246 ONU393244:ONU393246 OXQ393244:OXQ393246 PHM393244:PHM393246 PRI393244:PRI393246 QBE393244:QBE393246 QLA393244:QLA393246 QUW393244:QUW393246 RES393244:RES393246 ROO393244:ROO393246 RYK393244:RYK393246 SIG393244:SIG393246 SSC393244:SSC393246 TBY393244:TBY393246 TLU393244:TLU393246 TVQ393244:TVQ393246 UFM393244:UFM393246 UPI393244:UPI393246 UZE393244:UZE393246 VJA393244:VJA393246 VSW393244:VSW393246 WCS393244:WCS393246 WMO393244:WMO393246 WWK393244:WWK393246 AC458780:AC458782 JY458780:JY458782 TU458780:TU458782 ADQ458780:ADQ458782 ANM458780:ANM458782 AXI458780:AXI458782 BHE458780:BHE458782 BRA458780:BRA458782 CAW458780:CAW458782 CKS458780:CKS458782 CUO458780:CUO458782 DEK458780:DEK458782 DOG458780:DOG458782 DYC458780:DYC458782 EHY458780:EHY458782 ERU458780:ERU458782 FBQ458780:FBQ458782 FLM458780:FLM458782 FVI458780:FVI458782 GFE458780:GFE458782 GPA458780:GPA458782 GYW458780:GYW458782 HIS458780:HIS458782 HSO458780:HSO458782 ICK458780:ICK458782 IMG458780:IMG458782 IWC458780:IWC458782 JFY458780:JFY458782 JPU458780:JPU458782 JZQ458780:JZQ458782 KJM458780:KJM458782 KTI458780:KTI458782 LDE458780:LDE458782 LNA458780:LNA458782 LWW458780:LWW458782 MGS458780:MGS458782 MQO458780:MQO458782 NAK458780:NAK458782 NKG458780:NKG458782 NUC458780:NUC458782 ODY458780:ODY458782 ONU458780:ONU458782 OXQ458780:OXQ458782 PHM458780:PHM458782 PRI458780:PRI458782 QBE458780:QBE458782 QLA458780:QLA458782 QUW458780:QUW458782 RES458780:RES458782 ROO458780:ROO458782 RYK458780:RYK458782 SIG458780:SIG458782 SSC458780:SSC458782 TBY458780:TBY458782 TLU458780:TLU458782 TVQ458780:TVQ458782 UFM458780:UFM458782 UPI458780:UPI458782 UZE458780:UZE458782 VJA458780:VJA458782 VSW458780:VSW458782 WCS458780:WCS458782 WMO458780:WMO458782 WWK458780:WWK458782 AC524316:AC524318 JY524316:JY524318 TU524316:TU524318 ADQ524316:ADQ524318 ANM524316:ANM524318 AXI524316:AXI524318 BHE524316:BHE524318 BRA524316:BRA524318 CAW524316:CAW524318 CKS524316:CKS524318 CUO524316:CUO524318 DEK524316:DEK524318 DOG524316:DOG524318 DYC524316:DYC524318 EHY524316:EHY524318 ERU524316:ERU524318 FBQ524316:FBQ524318 FLM524316:FLM524318 FVI524316:FVI524318 GFE524316:GFE524318 GPA524316:GPA524318 GYW524316:GYW524318 HIS524316:HIS524318 HSO524316:HSO524318 ICK524316:ICK524318 IMG524316:IMG524318 IWC524316:IWC524318 JFY524316:JFY524318 JPU524316:JPU524318 JZQ524316:JZQ524318 KJM524316:KJM524318 KTI524316:KTI524318 LDE524316:LDE524318 LNA524316:LNA524318 LWW524316:LWW524318 MGS524316:MGS524318 MQO524316:MQO524318 NAK524316:NAK524318 NKG524316:NKG524318 NUC524316:NUC524318 ODY524316:ODY524318 ONU524316:ONU524318 OXQ524316:OXQ524318 PHM524316:PHM524318 PRI524316:PRI524318 QBE524316:QBE524318 QLA524316:QLA524318 QUW524316:QUW524318 RES524316:RES524318 ROO524316:ROO524318 RYK524316:RYK524318 SIG524316:SIG524318 SSC524316:SSC524318 TBY524316:TBY524318 TLU524316:TLU524318 TVQ524316:TVQ524318 UFM524316:UFM524318 UPI524316:UPI524318 UZE524316:UZE524318 VJA524316:VJA524318 VSW524316:VSW524318 WCS524316:WCS524318 WMO524316:WMO524318 WWK524316:WWK524318 AC589852:AC589854 JY589852:JY589854 TU589852:TU589854 ADQ589852:ADQ589854 ANM589852:ANM589854 AXI589852:AXI589854 BHE589852:BHE589854 BRA589852:BRA589854 CAW589852:CAW589854 CKS589852:CKS589854 CUO589852:CUO589854 DEK589852:DEK589854 DOG589852:DOG589854 DYC589852:DYC589854 EHY589852:EHY589854 ERU589852:ERU589854 FBQ589852:FBQ589854 FLM589852:FLM589854 FVI589852:FVI589854 GFE589852:GFE589854 GPA589852:GPA589854 GYW589852:GYW589854 HIS589852:HIS589854 HSO589852:HSO589854 ICK589852:ICK589854 IMG589852:IMG589854 IWC589852:IWC589854 JFY589852:JFY589854 JPU589852:JPU589854 JZQ589852:JZQ589854 KJM589852:KJM589854 KTI589852:KTI589854 LDE589852:LDE589854 LNA589852:LNA589854 LWW589852:LWW589854 MGS589852:MGS589854 MQO589852:MQO589854 NAK589852:NAK589854 NKG589852:NKG589854 NUC589852:NUC589854 ODY589852:ODY589854 ONU589852:ONU589854 OXQ589852:OXQ589854 PHM589852:PHM589854 PRI589852:PRI589854 QBE589852:QBE589854 QLA589852:QLA589854 QUW589852:QUW589854 RES589852:RES589854 ROO589852:ROO589854 RYK589852:RYK589854 SIG589852:SIG589854 SSC589852:SSC589854 TBY589852:TBY589854 TLU589852:TLU589854 TVQ589852:TVQ589854 UFM589852:UFM589854 UPI589852:UPI589854 UZE589852:UZE589854 VJA589852:VJA589854 VSW589852:VSW589854 WCS589852:WCS589854 WMO589852:WMO589854 WWK589852:WWK589854 AC655388:AC655390 JY655388:JY655390 TU655388:TU655390 ADQ655388:ADQ655390 ANM655388:ANM655390 AXI655388:AXI655390 BHE655388:BHE655390 BRA655388:BRA655390 CAW655388:CAW655390 CKS655388:CKS655390 CUO655388:CUO655390 DEK655388:DEK655390 DOG655388:DOG655390 DYC655388:DYC655390 EHY655388:EHY655390 ERU655388:ERU655390 FBQ655388:FBQ655390 FLM655388:FLM655390 FVI655388:FVI655390 GFE655388:GFE655390 GPA655388:GPA655390 GYW655388:GYW655390 HIS655388:HIS655390 HSO655388:HSO655390 ICK655388:ICK655390 IMG655388:IMG655390 IWC655388:IWC655390 JFY655388:JFY655390 JPU655388:JPU655390 JZQ655388:JZQ655390 KJM655388:KJM655390 KTI655388:KTI655390 LDE655388:LDE655390 LNA655388:LNA655390 LWW655388:LWW655390 MGS655388:MGS655390 MQO655388:MQO655390 NAK655388:NAK655390 NKG655388:NKG655390 NUC655388:NUC655390 ODY655388:ODY655390 ONU655388:ONU655390 OXQ655388:OXQ655390 PHM655388:PHM655390 PRI655388:PRI655390 QBE655388:QBE655390 QLA655388:QLA655390 QUW655388:QUW655390 RES655388:RES655390 ROO655388:ROO655390 RYK655388:RYK655390 SIG655388:SIG655390 SSC655388:SSC655390 TBY655388:TBY655390 TLU655388:TLU655390 TVQ655388:TVQ655390 UFM655388:UFM655390 UPI655388:UPI655390 UZE655388:UZE655390 VJA655388:VJA655390 VSW655388:VSW655390 WCS655388:WCS655390 WMO655388:WMO655390 WWK655388:WWK655390 AC720924:AC720926 JY720924:JY720926 TU720924:TU720926 ADQ720924:ADQ720926 ANM720924:ANM720926 AXI720924:AXI720926 BHE720924:BHE720926 BRA720924:BRA720926 CAW720924:CAW720926 CKS720924:CKS720926 CUO720924:CUO720926 DEK720924:DEK720926 DOG720924:DOG720926 DYC720924:DYC720926 EHY720924:EHY720926 ERU720924:ERU720926 FBQ720924:FBQ720926 FLM720924:FLM720926 FVI720924:FVI720926 GFE720924:GFE720926 GPA720924:GPA720926 GYW720924:GYW720926 HIS720924:HIS720926 HSO720924:HSO720926 ICK720924:ICK720926 IMG720924:IMG720926 IWC720924:IWC720926 JFY720924:JFY720926 JPU720924:JPU720926 JZQ720924:JZQ720926 KJM720924:KJM720926 KTI720924:KTI720926 LDE720924:LDE720926 LNA720924:LNA720926 LWW720924:LWW720926 MGS720924:MGS720926 MQO720924:MQO720926 NAK720924:NAK720926 NKG720924:NKG720926 NUC720924:NUC720926 ODY720924:ODY720926 ONU720924:ONU720926 OXQ720924:OXQ720926 PHM720924:PHM720926 PRI720924:PRI720926 QBE720924:QBE720926 QLA720924:QLA720926 QUW720924:QUW720926 RES720924:RES720926 ROO720924:ROO720926 RYK720924:RYK720926 SIG720924:SIG720926 SSC720924:SSC720926 TBY720924:TBY720926 TLU720924:TLU720926 TVQ720924:TVQ720926 UFM720924:UFM720926 UPI720924:UPI720926 UZE720924:UZE720926 VJA720924:VJA720926 VSW720924:VSW720926 WCS720924:WCS720926 WMO720924:WMO720926 WWK720924:WWK720926 AC786460:AC786462 JY786460:JY786462 TU786460:TU786462 ADQ786460:ADQ786462 ANM786460:ANM786462 AXI786460:AXI786462 BHE786460:BHE786462 BRA786460:BRA786462 CAW786460:CAW786462 CKS786460:CKS786462 CUO786460:CUO786462 DEK786460:DEK786462 DOG786460:DOG786462 DYC786460:DYC786462 EHY786460:EHY786462 ERU786460:ERU786462 FBQ786460:FBQ786462 FLM786460:FLM786462 FVI786460:FVI786462 GFE786460:GFE786462 GPA786460:GPA786462 GYW786460:GYW786462 HIS786460:HIS786462 HSO786460:HSO786462 ICK786460:ICK786462 IMG786460:IMG786462 IWC786460:IWC786462 JFY786460:JFY786462 JPU786460:JPU786462 JZQ786460:JZQ786462 KJM786460:KJM786462 KTI786460:KTI786462 LDE786460:LDE786462 LNA786460:LNA786462 LWW786460:LWW786462 MGS786460:MGS786462 MQO786460:MQO786462 NAK786460:NAK786462 NKG786460:NKG786462 NUC786460:NUC786462 ODY786460:ODY786462 ONU786460:ONU786462 OXQ786460:OXQ786462 PHM786460:PHM786462 PRI786460:PRI786462 QBE786460:QBE786462 QLA786460:QLA786462 QUW786460:QUW786462 RES786460:RES786462 ROO786460:ROO786462 RYK786460:RYK786462 SIG786460:SIG786462 SSC786460:SSC786462 TBY786460:TBY786462 TLU786460:TLU786462 TVQ786460:TVQ786462 UFM786460:UFM786462 UPI786460:UPI786462 UZE786460:UZE786462 VJA786460:VJA786462 VSW786460:VSW786462 WCS786460:WCS786462 WMO786460:WMO786462 WWK786460:WWK786462 AC851996:AC851998 JY851996:JY851998 TU851996:TU851998 ADQ851996:ADQ851998 ANM851996:ANM851998 AXI851996:AXI851998 BHE851996:BHE851998 BRA851996:BRA851998 CAW851996:CAW851998 CKS851996:CKS851998 CUO851996:CUO851998 DEK851996:DEK851998 DOG851996:DOG851998 DYC851996:DYC851998 EHY851996:EHY851998 ERU851996:ERU851998 FBQ851996:FBQ851998 FLM851996:FLM851998 FVI851996:FVI851998 GFE851996:GFE851998 GPA851996:GPA851998 GYW851996:GYW851998 HIS851996:HIS851998 HSO851996:HSO851998 ICK851996:ICK851998 IMG851996:IMG851998 IWC851996:IWC851998 JFY851996:JFY851998 JPU851996:JPU851998 JZQ851996:JZQ851998 KJM851996:KJM851998 KTI851996:KTI851998 LDE851996:LDE851998 LNA851996:LNA851998 LWW851996:LWW851998 MGS851996:MGS851998 MQO851996:MQO851998 NAK851996:NAK851998 NKG851996:NKG851998 NUC851996:NUC851998 ODY851996:ODY851998 ONU851996:ONU851998 OXQ851996:OXQ851998 PHM851996:PHM851998 PRI851996:PRI851998 QBE851996:QBE851998 QLA851996:QLA851998 QUW851996:QUW851998 RES851996:RES851998 ROO851996:ROO851998 RYK851996:RYK851998 SIG851996:SIG851998 SSC851996:SSC851998 TBY851996:TBY851998 TLU851996:TLU851998 TVQ851996:TVQ851998 UFM851996:UFM851998 UPI851996:UPI851998 UZE851996:UZE851998 VJA851996:VJA851998 VSW851996:VSW851998 WCS851996:WCS851998 WMO851996:WMO851998 WWK851996:WWK851998 AC917532:AC917534 JY917532:JY917534 TU917532:TU917534 ADQ917532:ADQ917534 ANM917532:ANM917534 AXI917532:AXI917534 BHE917532:BHE917534 BRA917532:BRA917534 CAW917532:CAW917534 CKS917532:CKS917534 CUO917532:CUO917534 DEK917532:DEK917534 DOG917532:DOG917534 DYC917532:DYC917534 EHY917532:EHY917534 ERU917532:ERU917534 FBQ917532:FBQ917534 FLM917532:FLM917534 FVI917532:FVI917534 GFE917532:GFE917534 GPA917532:GPA917534 GYW917532:GYW917534 HIS917532:HIS917534 HSO917532:HSO917534 ICK917532:ICK917534 IMG917532:IMG917534 IWC917532:IWC917534 JFY917532:JFY917534 JPU917532:JPU917534 JZQ917532:JZQ917534 KJM917532:KJM917534 KTI917532:KTI917534 LDE917532:LDE917534 LNA917532:LNA917534 LWW917532:LWW917534 MGS917532:MGS917534 MQO917532:MQO917534 NAK917532:NAK917534 NKG917532:NKG917534 NUC917532:NUC917534 ODY917532:ODY917534 ONU917532:ONU917534 OXQ917532:OXQ917534 PHM917532:PHM917534 PRI917532:PRI917534 QBE917532:QBE917534 QLA917532:QLA917534 QUW917532:QUW917534 RES917532:RES917534 ROO917532:ROO917534 RYK917532:RYK917534 SIG917532:SIG917534 SSC917532:SSC917534 TBY917532:TBY917534 TLU917532:TLU917534 TVQ917532:TVQ917534 UFM917532:UFM917534 UPI917532:UPI917534 UZE917532:UZE917534 VJA917532:VJA917534 VSW917532:VSW917534 WCS917532:WCS917534 WMO917532:WMO917534 WWK917532:WWK917534 AC983068:AC983070 JY983068:JY983070 TU983068:TU983070 ADQ983068:ADQ983070 ANM983068:ANM983070 AXI983068:AXI983070 BHE983068:BHE983070 BRA983068:BRA983070 CAW983068:CAW983070 CKS983068:CKS983070 CUO983068:CUO983070 DEK983068:DEK983070 DOG983068:DOG983070 DYC983068:DYC983070 EHY983068:EHY983070 ERU983068:ERU983070 FBQ983068:FBQ983070 FLM983068:FLM983070 FVI983068:FVI983070 GFE983068:GFE983070 GPA983068:GPA983070 GYW983068:GYW983070 HIS983068:HIS983070 HSO983068:HSO983070 ICK983068:ICK983070 IMG983068:IMG983070 IWC983068:IWC983070 JFY983068:JFY983070 JPU983068:JPU983070 JZQ983068:JZQ983070 KJM983068:KJM983070 KTI983068:KTI983070 LDE983068:LDE983070 LNA983068:LNA983070 LWW983068:LWW983070 MGS983068:MGS983070 MQO983068:MQO983070 NAK983068:NAK983070 NKG983068:NKG983070 NUC983068:NUC983070 ODY983068:ODY983070 ONU983068:ONU983070 OXQ983068:OXQ983070 PHM983068:PHM983070 PRI983068:PRI983070 QBE983068:QBE983070 QLA983068:QLA983070 QUW983068:QUW983070 RES983068:RES983070 ROO983068:ROO983070 RYK983068:RYK983070 SIG983068:SIG983070 SSC983068:SSC983070 TBY983068:TBY983070 TLU983068:TLU983070 TVQ983068:TVQ983070 UFM983068:UFM983070 UPI983068:UPI983070 UZE983068:UZE983070 VJA983068:VJA983070 VSW983068:VSW983070 WCS983068:WCS983070 WMO983068:WMO983070 WWK983068:WWK983070 Y29:Y32 JU29:JU32 TQ29:TQ32 ADM29:ADM32 ANI29:ANI32 AXE29:AXE32 BHA29:BHA32 BQW29:BQW32 CAS29:CAS32 CKO29:CKO32 CUK29:CUK32 DEG29:DEG32 DOC29:DOC32 DXY29:DXY32 EHU29:EHU32 ERQ29:ERQ32 FBM29:FBM32 FLI29:FLI32 FVE29:FVE32 GFA29:GFA32 GOW29:GOW32 GYS29:GYS32 HIO29:HIO32 HSK29:HSK32 ICG29:ICG32 IMC29:IMC32 IVY29:IVY32 JFU29:JFU32 JPQ29:JPQ32 JZM29:JZM32 KJI29:KJI32 KTE29:KTE32 LDA29:LDA32 LMW29:LMW32 LWS29:LWS32 MGO29:MGO32 MQK29:MQK32 NAG29:NAG32 NKC29:NKC32 NTY29:NTY32 ODU29:ODU32 ONQ29:ONQ32 OXM29:OXM32 PHI29:PHI32 PRE29:PRE32 QBA29:QBA32 QKW29:QKW32 QUS29:QUS32 REO29:REO32 ROK29:ROK32 RYG29:RYG32 SIC29:SIC32 SRY29:SRY32 TBU29:TBU32 TLQ29:TLQ32 TVM29:TVM32 UFI29:UFI32 UPE29:UPE32 UZA29:UZA32 VIW29:VIW32 VSS29:VSS32 WCO29:WCO32 WMK29:WMK32 WWG29:WWG32 Y65564:Y65566 JU65564:JU65566 TQ65564:TQ65566 ADM65564:ADM65566 ANI65564:ANI65566 AXE65564:AXE65566 BHA65564:BHA65566 BQW65564:BQW65566 CAS65564:CAS65566 CKO65564:CKO65566 CUK65564:CUK65566 DEG65564:DEG65566 DOC65564:DOC65566 DXY65564:DXY65566 EHU65564:EHU65566 ERQ65564:ERQ65566 FBM65564:FBM65566 FLI65564:FLI65566 FVE65564:FVE65566 GFA65564:GFA65566 GOW65564:GOW65566 GYS65564:GYS65566 HIO65564:HIO65566 HSK65564:HSK65566 ICG65564:ICG65566 IMC65564:IMC65566 IVY65564:IVY65566 JFU65564:JFU65566 JPQ65564:JPQ65566 JZM65564:JZM65566 KJI65564:KJI65566 KTE65564:KTE65566 LDA65564:LDA65566 LMW65564:LMW65566 LWS65564:LWS65566 MGO65564:MGO65566 MQK65564:MQK65566 NAG65564:NAG65566 NKC65564:NKC65566 NTY65564:NTY65566 ODU65564:ODU65566 ONQ65564:ONQ65566 OXM65564:OXM65566 PHI65564:PHI65566 PRE65564:PRE65566 QBA65564:QBA65566 QKW65564:QKW65566 QUS65564:QUS65566 REO65564:REO65566 ROK65564:ROK65566 RYG65564:RYG65566 SIC65564:SIC65566 SRY65564:SRY65566 TBU65564:TBU65566 TLQ65564:TLQ65566 TVM65564:TVM65566 UFI65564:UFI65566 UPE65564:UPE65566 UZA65564:UZA65566 VIW65564:VIW65566 VSS65564:VSS65566 WCO65564:WCO65566 WMK65564:WMK65566 WWG65564:WWG65566 Y131100:Y131102 JU131100:JU131102 TQ131100:TQ131102 ADM131100:ADM131102 ANI131100:ANI131102 AXE131100:AXE131102 BHA131100:BHA131102 BQW131100:BQW131102 CAS131100:CAS131102 CKO131100:CKO131102 CUK131100:CUK131102 DEG131100:DEG131102 DOC131100:DOC131102 DXY131100:DXY131102 EHU131100:EHU131102 ERQ131100:ERQ131102 FBM131100:FBM131102 FLI131100:FLI131102 FVE131100:FVE131102 GFA131100:GFA131102 GOW131100:GOW131102 GYS131100:GYS131102 HIO131100:HIO131102 HSK131100:HSK131102 ICG131100:ICG131102 IMC131100:IMC131102 IVY131100:IVY131102 JFU131100:JFU131102 JPQ131100:JPQ131102 JZM131100:JZM131102 KJI131100:KJI131102 KTE131100:KTE131102 LDA131100:LDA131102 LMW131100:LMW131102 LWS131100:LWS131102 MGO131100:MGO131102 MQK131100:MQK131102 NAG131100:NAG131102 NKC131100:NKC131102 NTY131100:NTY131102 ODU131100:ODU131102 ONQ131100:ONQ131102 OXM131100:OXM131102 PHI131100:PHI131102 PRE131100:PRE131102 QBA131100:QBA131102 QKW131100:QKW131102 QUS131100:QUS131102 REO131100:REO131102 ROK131100:ROK131102 RYG131100:RYG131102 SIC131100:SIC131102 SRY131100:SRY131102 TBU131100:TBU131102 TLQ131100:TLQ131102 TVM131100:TVM131102 UFI131100:UFI131102 UPE131100:UPE131102 UZA131100:UZA131102 VIW131100:VIW131102 VSS131100:VSS131102 WCO131100:WCO131102 WMK131100:WMK131102 WWG131100:WWG131102 Y196636:Y196638 JU196636:JU196638 TQ196636:TQ196638 ADM196636:ADM196638 ANI196636:ANI196638 AXE196636:AXE196638 BHA196636:BHA196638 BQW196636:BQW196638 CAS196636:CAS196638 CKO196636:CKO196638 CUK196636:CUK196638 DEG196636:DEG196638 DOC196636:DOC196638 DXY196636:DXY196638 EHU196636:EHU196638 ERQ196636:ERQ196638 FBM196636:FBM196638 FLI196636:FLI196638 FVE196636:FVE196638 GFA196636:GFA196638 GOW196636:GOW196638 GYS196636:GYS196638 HIO196636:HIO196638 HSK196636:HSK196638 ICG196636:ICG196638 IMC196636:IMC196638 IVY196636:IVY196638 JFU196636:JFU196638 JPQ196636:JPQ196638 JZM196636:JZM196638 KJI196636:KJI196638 KTE196636:KTE196638 LDA196636:LDA196638 LMW196636:LMW196638 LWS196636:LWS196638 MGO196636:MGO196638 MQK196636:MQK196638 NAG196636:NAG196638 NKC196636:NKC196638 NTY196636:NTY196638 ODU196636:ODU196638 ONQ196636:ONQ196638 OXM196636:OXM196638 PHI196636:PHI196638 PRE196636:PRE196638 QBA196636:QBA196638 QKW196636:QKW196638 QUS196636:QUS196638 REO196636:REO196638 ROK196636:ROK196638 RYG196636:RYG196638 SIC196636:SIC196638 SRY196636:SRY196638 TBU196636:TBU196638 TLQ196636:TLQ196638 TVM196636:TVM196638 UFI196636:UFI196638 UPE196636:UPE196638 UZA196636:UZA196638 VIW196636:VIW196638 VSS196636:VSS196638 WCO196636:WCO196638 WMK196636:WMK196638 WWG196636:WWG196638 Y262172:Y262174 JU262172:JU262174 TQ262172:TQ262174 ADM262172:ADM262174 ANI262172:ANI262174 AXE262172:AXE262174 BHA262172:BHA262174 BQW262172:BQW262174 CAS262172:CAS262174 CKO262172:CKO262174 CUK262172:CUK262174 DEG262172:DEG262174 DOC262172:DOC262174 DXY262172:DXY262174 EHU262172:EHU262174 ERQ262172:ERQ262174 FBM262172:FBM262174 FLI262172:FLI262174 FVE262172:FVE262174 GFA262172:GFA262174 GOW262172:GOW262174 GYS262172:GYS262174 HIO262172:HIO262174 HSK262172:HSK262174 ICG262172:ICG262174 IMC262172:IMC262174 IVY262172:IVY262174 JFU262172:JFU262174 JPQ262172:JPQ262174 JZM262172:JZM262174 KJI262172:KJI262174 KTE262172:KTE262174 LDA262172:LDA262174 LMW262172:LMW262174 LWS262172:LWS262174 MGO262172:MGO262174 MQK262172:MQK262174 NAG262172:NAG262174 NKC262172:NKC262174 NTY262172:NTY262174 ODU262172:ODU262174 ONQ262172:ONQ262174 OXM262172:OXM262174 PHI262172:PHI262174 PRE262172:PRE262174 QBA262172:QBA262174 QKW262172:QKW262174 QUS262172:QUS262174 REO262172:REO262174 ROK262172:ROK262174 RYG262172:RYG262174 SIC262172:SIC262174 SRY262172:SRY262174 TBU262172:TBU262174 TLQ262172:TLQ262174 TVM262172:TVM262174 UFI262172:UFI262174 UPE262172:UPE262174 UZA262172:UZA262174 VIW262172:VIW262174 VSS262172:VSS262174 WCO262172:WCO262174 WMK262172:WMK262174 WWG262172:WWG262174 Y327708:Y327710 JU327708:JU327710 TQ327708:TQ327710 ADM327708:ADM327710 ANI327708:ANI327710 AXE327708:AXE327710 BHA327708:BHA327710 BQW327708:BQW327710 CAS327708:CAS327710 CKO327708:CKO327710 CUK327708:CUK327710 DEG327708:DEG327710 DOC327708:DOC327710 DXY327708:DXY327710 EHU327708:EHU327710 ERQ327708:ERQ327710 FBM327708:FBM327710 FLI327708:FLI327710 FVE327708:FVE327710 GFA327708:GFA327710 GOW327708:GOW327710 GYS327708:GYS327710 HIO327708:HIO327710 HSK327708:HSK327710 ICG327708:ICG327710 IMC327708:IMC327710 IVY327708:IVY327710 JFU327708:JFU327710 JPQ327708:JPQ327710 JZM327708:JZM327710 KJI327708:KJI327710 KTE327708:KTE327710 LDA327708:LDA327710 LMW327708:LMW327710 LWS327708:LWS327710 MGO327708:MGO327710 MQK327708:MQK327710 NAG327708:NAG327710 NKC327708:NKC327710 NTY327708:NTY327710 ODU327708:ODU327710 ONQ327708:ONQ327710 OXM327708:OXM327710 PHI327708:PHI327710 PRE327708:PRE327710 QBA327708:QBA327710 QKW327708:QKW327710 QUS327708:QUS327710 REO327708:REO327710 ROK327708:ROK327710 RYG327708:RYG327710 SIC327708:SIC327710 SRY327708:SRY327710 TBU327708:TBU327710 TLQ327708:TLQ327710 TVM327708:TVM327710 UFI327708:UFI327710 UPE327708:UPE327710 UZA327708:UZA327710 VIW327708:VIW327710 VSS327708:VSS327710 WCO327708:WCO327710 WMK327708:WMK327710 WWG327708:WWG327710 Y393244:Y393246 JU393244:JU393246 TQ393244:TQ393246 ADM393244:ADM393246 ANI393244:ANI393246 AXE393244:AXE393246 BHA393244:BHA393246 BQW393244:BQW393246 CAS393244:CAS393246 CKO393244:CKO393246 CUK393244:CUK393246 DEG393244:DEG393246 DOC393244:DOC393246 DXY393244:DXY393246 EHU393244:EHU393246 ERQ393244:ERQ393246 FBM393244:FBM393246 FLI393244:FLI393246 FVE393244:FVE393246 GFA393244:GFA393246 GOW393244:GOW393246 GYS393244:GYS393246 HIO393244:HIO393246 HSK393244:HSK393246 ICG393244:ICG393246 IMC393244:IMC393246 IVY393244:IVY393246 JFU393244:JFU393246 JPQ393244:JPQ393246 JZM393244:JZM393246 KJI393244:KJI393246 KTE393244:KTE393246 LDA393244:LDA393246 LMW393244:LMW393246 LWS393244:LWS393246 MGO393244:MGO393246 MQK393244:MQK393246 NAG393244:NAG393246 NKC393244:NKC393246 NTY393244:NTY393246 ODU393244:ODU393246 ONQ393244:ONQ393246 OXM393244:OXM393246 PHI393244:PHI393246 PRE393244:PRE393246 QBA393244:QBA393246 QKW393244:QKW393246 QUS393244:QUS393246 REO393244:REO393246 ROK393244:ROK393246 RYG393244:RYG393246 SIC393244:SIC393246 SRY393244:SRY393246 TBU393244:TBU393246 TLQ393244:TLQ393246 TVM393244:TVM393246 UFI393244:UFI393246 UPE393244:UPE393246 UZA393244:UZA393246 VIW393244:VIW393246 VSS393244:VSS393246 WCO393244:WCO393246 WMK393244:WMK393246 WWG393244:WWG393246 Y458780:Y458782 JU458780:JU458782 TQ458780:TQ458782 ADM458780:ADM458782 ANI458780:ANI458782 AXE458780:AXE458782 BHA458780:BHA458782 BQW458780:BQW458782 CAS458780:CAS458782 CKO458780:CKO458782 CUK458780:CUK458782 DEG458780:DEG458782 DOC458780:DOC458782 DXY458780:DXY458782 EHU458780:EHU458782 ERQ458780:ERQ458782 FBM458780:FBM458782 FLI458780:FLI458782 FVE458780:FVE458782 GFA458780:GFA458782 GOW458780:GOW458782 GYS458780:GYS458782 HIO458780:HIO458782 HSK458780:HSK458782 ICG458780:ICG458782 IMC458780:IMC458782 IVY458780:IVY458782 JFU458780:JFU458782 JPQ458780:JPQ458782 JZM458780:JZM458782 KJI458780:KJI458782 KTE458780:KTE458782 LDA458780:LDA458782 LMW458780:LMW458782 LWS458780:LWS458782 MGO458780:MGO458782 MQK458780:MQK458782 NAG458780:NAG458782 NKC458780:NKC458782 NTY458780:NTY458782 ODU458780:ODU458782 ONQ458780:ONQ458782 OXM458780:OXM458782 PHI458780:PHI458782 PRE458780:PRE458782 QBA458780:QBA458782 QKW458780:QKW458782 QUS458780:QUS458782 REO458780:REO458782 ROK458780:ROK458782 RYG458780:RYG458782 SIC458780:SIC458782 SRY458780:SRY458782 TBU458780:TBU458782 TLQ458780:TLQ458782 TVM458780:TVM458782 UFI458780:UFI458782 UPE458780:UPE458782 UZA458780:UZA458782 VIW458780:VIW458782 VSS458780:VSS458782 WCO458780:WCO458782 WMK458780:WMK458782 WWG458780:WWG458782 Y524316:Y524318 JU524316:JU524318 TQ524316:TQ524318 ADM524316:ADM524318 ANI524316:ANI524318 AXE524316:AXE524318 BHA524316:BHA524318 BQW524316:BQW524318 CAS524316:CAS524318 CKO524316:CKO524318 CUK524316:CUK524318 DEG524316:DEG524318 DOC524316:DOC524318 DXY524316:DXY524318 EHU524316:EHU524318 ERQ524316:ERQ524318 FBM524316:FBM524318 FLI524316:FLI524318 FVE524316:FVE524318 GFA524316:GFA524318 GOW524316:GOW524318 GYS524316:GYS524318 HIO524316:HIO524318 HSK524316:HSK524318 ICG524316:ICG524318 IMC524316:IMC524318 IVY524316:IVY524318 JFU524316:JFU524318 JPQ524316:JPQ524318 JZM524316:JZM524318 KJI524316:KJI524318 KTE524316:KTE524318 LDA524316:LDA524318 LMW524316:LMW524318 LWS524316:LWS524318 MGO524316:MGO524318 MQK524316:MQK524318 NAG524316:NAG524318 NKC524316:NKC524318 NTY524316:NTY524318 ODU524316:ODU524318 ONQ524316:ONQ524318 OXM524316:OXM524318 PHI524316:PHI524318 PRE524316:PRE524318 QBA524316:QBA524318 QKW524316:QKW524318 QUS524316:QUS524318 REO524316:REO524318 ROK524316:ROK524318 RYG524316:RYG524318 SIC524316:SIC524318 SRY524316:SRY524318 TBU524316:TBU524318 TLQ524316:TLQ524318 TVM524316:TVM524318 UFI524316:UFI524318 UPE524316:UPE524318 UZA524316:UZA524318 VIW524316:VIW524318 VSS524316:VSS524318 WCO524316:WCO524318 WMK524316:WMK524318 WWG524316:WWG524318 Y589852:Y589854 JU589852:JU589854 TQ589852:TQ589854 ADM589852:ADM589854 ANI589852:ANI589854 AXE589852:AXE589854 BHA589852:BHA589854 BQW589852:BQW589854 CAS589852:CAS589854 CKO589852:CKO589854 CUK589852:CUK589854 DEG589852:DEG589854 DOC589852:DOC589854 DXY589852:DXY589854 EHU589852:EHU589854 ERQ589852:ERQ589854 FBM589852:FBM589854 FLI589852:FLI589854 FVE589852:FVE589854 GFA589852:GFA589854 GOW589852:GOW589854 GYS589852:GYS589854 HIO589852:HIO589854 HSK589852:HSK589854 ICG589852:ICG589854 IMC589852:IMC589854 IVY589852:IVY589854 JFU589852:JFU589854 JPQ589852:JPQ589854 JZM589852:JZM589854 KJI589852:KJI589854 KTE589852:KTE589854 LDA589852:LDA589854 LMW589852:LMW589854 LWS589852:LWS589854 MGO589852:MGO589854 MQK589852:MQK589854 NAG589852:NAG589854 NKC589852:NKC589854 NTY589852:NTY589854 ODU589852:ODU589854 ONQ589852:ONQ589854 OXM589852:OXM589854 PHI589852:PHI589854 PRE589852:PRE589854 QBA589852:QBA589854 QKW589852:QKW589854 QUS589852:QUS589854 REO589852:REO589854 ROK589852:ROK589854 RYG589852:RYG589854 SIC589852:SIC589854 SRY589852:SRY589854 TBU589852:TBU589854 TLQ589852:TLQ589854 TVM589852:TVM589854 UFI589852:UFI589854 UPE589852:UPE589854 UZA589852:UZA589854 VIW589852:VIW589854 VSS589852:VSS589854 WCO589852:WCO589854 WMK589852:WMK589854 WWG589852:WWG589854 Y655388:Y655390 JU655388:JU655390 TQ655388:TQ655390 ADM655388:ADM655390 ANI655388:ANI655390 AXE655388:AXE655390 BHA655388:BHA655390 BQW655388:BQW655390 CAS655388:CAS655390 CKO655388:CKO655390 CUK655388:CUK655390 DEG655388:DEG655390 DOC655388:DOC655390 DXY655388:DXY655390 EHU655388:EHU655390 ERQ655388:ERQ655390 FBM655388:FBM655390 FLI655388:FLI655390 FVE655388:FVE655390 GFA655388:GFA655390 GOW655388:GOW655390 GYS655388:GYS655390 HIO655388:HIO655390 HSK655388:HSK655390 ICG655388:ICG655390 IMC655388:IMC655390 IVY655388:IVY655390 JFU655388:JFU655390 JPQ655388:JPQ655390 JZM655388:JZM655390 KJI655388:KJI655390 KTE655388:KTE655390 LDA655388:LDA655390 LMW655388:LMW655390 LWS655388:LWS655390 MGO655388:MGO655390 MQK655388:MQK655390 NAG655388:NAG655390 NKC655388:NKC655390 NTY655388:NTY655390 ODU655388:ODU655390 ONQ655388:ONQ655390 OXM655388:OXM655390 PHI655388:PHI655390 PRE655388:PRE655390 QBA655388:QBA655390 QKW655388:QKW655390 QUS655388:QUS655390 REO655388:REO655390 ROK655388:ROK655390 RYG655388:RYG655390 SIC655388:SIC655390 SRY655388:SRY655390 TBU655388:TBU655390 TLQ655388:TLQ655390 TVM655388:TVM655390 UFI655388:UFI655390 UPE655388:UPE655390 UZA655388:UZA655390 VIW655388:VIW655390 VSS655388:VSS655390 WCO655388:WCO655390 WMK655388:WMK655390 WWG655388:WWG655390 Y720924:Y720926 JU720924:JU720926 TQ720924:TQ720926 ADM720924:ADM720926 ANI720924:ANI720926 AXE720924:AXE720926 BHA720924:BHA720926 BQW720924:BQW720926 CAS720924:CAS720926 CKO720924:CKO720926 CUK720924:CUK720926 DEG720924:DEG720926 DOC720924:DOC720926 DXY720924:DXY720926 EHU720924:EHU720926 ERQ720924:ERQ720926 FBM720924:FBM720926 FLI720924:FLI720926 FVE720924:FVE720926 GFA720924:GFA720926 GOW720924:GOW720926 GYS720924:GYS720926 HIO720924:HIO720926 HSK720924:HSK720926 ICG720924:ICG720926 IMC720924:IMC720926 IVY720924:IVY720926 JFU720924:JFU720926 JPQ720924:JPQ720926 JZM720924:JZM720926 KJI720924:KJI720926 KTE720924:KTE720926 LDA720924:LDA720926 LMW720924:LMW720926 LWS720924:LWS720926 MGO720924:MGO720926 MQK720924:MQK720926 NAG720924:NAG720926 NKC720924:NKC720926 NTY720924:NTY720926 ODU720924:ODU720926 ONQ720924:ONQ720926 OXM720924:OXM720926 PHI720924:PHI720926 PRE720924:PRE720926 QBA720924:QBA720926 QKW720924:QKW720926 QUS720924:QUS720926 REO720924:REO720926 ROK720924:ROK720926 RYG720924:RYG720926 SIC720924:SIC720926 SRY720924:SRY720926 TBU720924:TBU720926 TLQ720924:TLQ720926 TVM720924:TVM720926 UFI720924:UFI720926 UPE720924:UPE720926 UZA720924:UZA720926 VIW720924:VIW720926 VSS720924:VSS720926 WCO720924:WCO720926 WMK720924:WMK720926 WWG720924:WWG720926 Y786460:Y786462 JU786460:JU786462 TQ786460:TQ786462 ADM786460:ADM786462 ANI786460:ANI786462 AXE786460:AXE786462 BHA786460:BHA786462 BQW786460:BQW786462 CAS786460:CAS786462 CKO786460:CKO786462 CUK786460:CUK786462 DEG786460:DEG786462 DOC786460:DOC786462 DXY786460:DXY786462 EHU786460:EHU786462 ERQ786460:ERQ786462 FBM786460:FBM786462 FLI786460:FLI786462 FVE786460:FVE786462 GFA786460:GFA786462 GOW786460:GOW786462 GYS786460:GYS786462 HIO786460:HIO786462 HSK786460:HSK786462 ICG786460:ICG786462 IMC786460:IMC786462 IVY786460:IVY786462 JFU786460:JFU786462 JPQ786460:JPQ786462 JZM786460:JZM786462 KJI786460:KJI786462 KTE786460:KTE786462 LDA786460:LDA786462 LMW786460:LMW786462 LWS786460:LWS786462 MGO786460:MGO786462 MQK786460:MQK786462 NAG786460:NAG786462 NKC786460:NKC786462 NTY786460:NTY786462 ODU786460:ODU786462 ONQ786460:ONQ786462 OXM786460:OXM786462 PHI786460:PHI786462 PRE786460:PRE786462 QBA786460:QBA786462 QKW786460:QKW786462 QUS786460:QUS786462 REO786460:REO786462 ROK786460:ROK786462 RYG786460:RYG786462 SIC786460:SIC786462 SRY786460:SRY786462 TBU786460:TBU786462 TLQ786460:TLQ786462 TVM786460:TVM786462 UFI786460:UFI786462 UPE786460:UPE786462 UZA786460:UZA786462 VIW786460:VIW786462 VSS786460:VSS786462 WCO786460:WCO786462 WMK786460:WMK786462 WWG786460:WWG786462 Y851996:Y851998 JU851996:JU851998 TQ851996:TQ851998 ADM851996:ADM851998 ANI851996:ANI851998 AXE851996:AXE851998 BHA851996:BHA851998 BQW851996:BQW851998 CAS851996:CAS851998 CKO851996:CKO851998 CUK851996:CUK851998 DEG851996:DEG851998 DOC851996:DOC851998 DXY851996:DXY851998 EHU851996:EHU851998 ERQ851996:ERQ851998 FBM851996:FBM851998 FLI851996:FLI851998 FVE851996:FVE851998 GFA851996:GFA851998 GOW851996:GOW851998 GYS851996:GYS851998 HIO851996:HIO851998 HSK851996:HSK851998 ICG851996:ICG851998 IMC851996:IMC851998 IVY851996:IVY851998 JFU851996:JFU851998 JPQ851996:JPQ851998 JZM851996:JZM851998 KJI851996:KJI851998 KTE851996:KTE851998 LDA851996:LDA851998 LMW851996:LMW851998 LWS851996:LWS851998 MGO851996:MGO851998 MQK851996:MQK851998 NAG851996:NAG851998 NKC851996:NKC851998 NTY851996:NTY851998 ODU851996:ODU851998 ONQ851996:ONQ851998 OXM851996:OXM851998 PHI851996:PHI851998 PRE851996:PRE851998 QBA851996:QBA851998 QKW851996:QKW851998 QUS851996:QUS851998 REO851996:REO851998 ROK851996:ROK851998 RYG851996:RYG851998 SIC851996:SIC851998 SRY851996:SRY851998 TBU851996:TBU851998 TLQ851996:TLQ851998 TVM851996:TVM851998 UFI851996:UFI851998 UPE851996:UPE851998 UZA851996:UZA851998 VIW851996:VIW851998 VSS851996:VSS851998 WCO851996:WCO851998 WMK851996:WMK851998 WWG851996:WWG851998 Y917532:Y917534 JU917532:JU917534 TQ917532:TQ917534 ADM917532:ADM917534 ANI917532:ANI917534 AXE917532:AXE917534 BHA917532:BHA917534 BQW917532:BQW917534 CAS917532:CAS917534 CKO917532:CKO917534 CUK917532:CUK917534 DEG917532:DEG917534 DOC917532:DOC917534 DXY917532:DXY917534 EHU917532:EHU917534 ERQ917532:ERQ917534 FBM917532:FBM917534 FLI917532:FLI917534 FVE917532:FVE917534 GFA917532:GFA917534 GOW917532:GOW917534 GYS917532:GYS917534 HIO917532:HIO917534 HSK917532:HSK917534 ICG917532:ICG917534 IMC917532:IMC917534 IVY917532:IVY917534 JFU917532:JFU917534 JPQ917532:JPQ917534 JZM917532:JZM917534 KJI917532:KJI917534 KTE917532:KTE917534 LDA917532:LDA917534 LMW917532:LMW917534 LWS917532:LWS917534 MGO917532:MGO917534 MQK917532:MQK917534 NAG917532:NAG917534 NKC917532:NKC917534 NTY917532:NTY917534 ODU917532:ODU917534 ONQ917532:ONQ917534 OXM917532:OXM917534 PHI917532:PHI917534 PRE917532:PRE917534 QBA917532:QBA917534 QKW917532:QKW917534 QUS917532:QUS917534 REO917532:REO917534 ROK917532:ROK917534 RYG917532:RYG917534 SIC917532:SIC917534 SRY917532:SRY917534 TBU917532:TBU917534 TLQ917532:TLQ917534 TVM917532:TVM917534 UFI917532:UFI917534 UPE917532:UPE917534 UZA917532:UZA917534 VIW917532:VIW917534 VSS917532:VSS917534 WCO917532:WCO917534 WMK917532:WMK917534 WWG917532:WWG917534 Y983068:Y983070 JU983068:JU983070 TQ983068:TQ983070 ADM983068:ADM983070 ANI983068:ANI983070 AXE983068:AXE983070 BHA983068:BHA983070 BQW983068:BQW983070 CAS983068:CAS983070 CKO983068:CKO983070 CUK983068:CUK983070 DEG983068:DEG983070 DOC983068:DOC983070 DXY983068:DXY983070 EHU983068:EHU983070 ERQ983068:ERQ983070 FBM983068:FBM983070 FLI983068:FLI983070 FVE983068:FVE983070 GFA983068:GFA983070 GOW983068:GOW983070 GYS983068:GYS983070 HIO983068:HIO983070 HSK983068:HSK983070 ICG983068:ICG983070 IMC983068:IMC983070 IVY983068:IVY983070 JFU983068:JFU983070 JPQ983068:JPQ983070 JZM983068:JZM983070 KJI983068:KJI983070 KTE983068:KTE983070 LDA983068:LDA983070 LMW983068:LMW983070 LWS983068:LWS983070 MGO983068:MGO983070 MQK983068:MQK983070 NAG983068:NAG983070 NKC983068:NKC983070 NTY983068:NTY983070 ODU983068:ODU983070 ONQ983068:ONQ983070 OXM983068:OXM983070 PHI983068:PHI983070 PRE983068:PRE983070 QBA983068:QBA983070 QKW983068:QKW983070 QUS983068:QUS983070 REO983068:REO983070 ROK983068:ROK983070 RYG983068:RYG983070 SIC983068:SIC983070 SRY983068:SRY983070 TBU983068:TBU983070 TLQ983068:TLQ983070 TVM983068:TVM983070 UFI983068:UFI983070 UPE983068:UPE983070 UZA983068:UZA983070 VIW983068:VIW983070 VSS983068:VSS983070 WCO983068:WCO983070 WMK983068:WMK983070 WWG983068:WWG983070 O31:O32 JK31:JK32 TG31:TG32 ADC31:ADC32 AMY31:AMY32 AWU31:AWU32 BGQ31:BGQ32 BQM31:BQM32 CAI31:CAI32 CKE31:CKE32 CUA31:CUA32 DDW31:DDW32 DNS31:DNS32 DXO31:DXO32 EHK31:EHK32 ERG31:ERG32 FBC31:FBC32 FKY31:FKY32 FUU31:FUU32 GEQ31:GEQ32 GOM31:GOM32 GYI31:GYI32 HIE31:HIE32 HSA31:HSA32 IBW31:IBW32 ILS31:ILS32 IVO31:IVO32 JFK31:JFK32 JPG31:JPG32 JZC31:JZC32 KIY31:KIY32 KSU31:KSU32 LCQ31:LCQ32 LMM31:LMM32 LWI31:LWI32 MGE31:MGE32 MQA31:MQA32 MZW31:MZW32 NJS31:NJS32 NTO31:NTO32 ODK31:ODK32 ONG31:ONG32 OXC31:OXC32 PGY31:PGY32 PQU31:PQU32 QAQ31:QAQ32 QKM31:QKM32 QUI31:QUI32 REE31:REE32 ROA31:ROA32 RXW31:RXW32 SHS31:SHS32 SRO31:SRO32 TBK31:TBK32 TLG31:TLG32 TVC31:TVC32 UEY31:UEY32 UOU31:UOU32 UYQ31:UYQ32 VIM31:VIM32 VSI31:VSI32 WCE31:WCE32 WMA31:WMA32 WVW31:WVW32 O65565:O65566 JK65565:JK65566 TG65565:TG65566 ADC65565:ADC65566 AMY65565:AMY65566 AWU65565:AWU65566 BGQ65565:BGQ65566 BQM65565:BQM65566 CAI65565:CAI65566 CKE65565:CKE65566 CUA65565:CUA65566 DDW65565:DDW65566 DNS65565:DNS65566 DXO65565:DXO65566 EHK65565:EHK65566 ERG65565:ERG65566 FBC65565:FBC65566 FKY65565:FKY65566 FUU65565:FUU65566 GEQ65565:GEQ65566 GOM65565:GOM65566 GYI65565:GYI65566 HIE65565:HIE65566 HSA65565:HSA65566 IBW65565:IBW65566 ILS65565:ILS65566 IVO65565:IVO65566 JFK65565:JFK65566 JPG65565:JPG65566 JZC65565:JZC65566 KIY65565:KIY65566 KSU65565:KSU65566 LCQ65565:LCQ65566 LMM65565:LMM65566 LWI65565:LWI65566 MGE65565:MGE65566 MQA65565:MQA65566 MZW65565:MZW65566 NJS65565:NJS65566 NTO65565:NTO65566 ODK65565:ODK65566 ONG65565:ONG65566 OXC65565:OXC65566 PGY65565:PGY65566 PQU65565:PQU65566 QAQ65565:QAQ65566 QKM65565:QKM65566 QUI65565:QUI65566 REE65565:REE65566 ROA65565:ROA65566 RXW65565:RXW65566 SHS65565:SHS65566 SRO65565:SRO65566 TBK65565:TBK65566 TLG65565:TLG65566 TVC65565:TVC65566 UEY65565:UEY65566 UOU65565:UOU65566 UYQ65565:UYQ65566 VIM65565:VIM65566 VSI65565:VSI65566 WCE65565:WCE65566 WMA65565:WMA65566 WVW65565:WVW65566 O131101:O131102 JK131101:JK131102 TG131101:TG131102 ADC131101:ADC131102 AMY131101:AMY131102 AWU131101:AWU131102 BGQ131101:BGQ131102 BQM131101:BQM131102 CAI131101:CAI131102 CKE131101:CKE131102 CUA131101:CUA131102 DDW131101:DDW131102 DNS131101:DNS131102 DXO131101:DXO131102 EHK131101:EHK131102 ERG131101:ERG131102 FBC131101:FBC131102 FKY131101:FKY131102 FUU131101:FUU131102 GEQ131101:GEQ131102 GOM131101:GOM131102 GYI131101:GYI131102 HIE131101:HIE131102 HSA131101:HSA131102 IBW131101:IBW131102 ILS131101:ILS131102 IVO131101:IVO131102 JFK131101:JFK131102 JPG131101:JPG131102 JZC131101:JZC131102 KIY131101:KIY131102 KSU131101:KSU131102 LCQ131101:LCQ131102 LMM131101:LMM131102 LWI131101:LWI131102 MGE131101:MGE131102 MQA131101:MQA131102 MZW131101:MZW131102 NJS131101:NJS131102 NTO131101:NTO131102 ODK131101:ODK131102 ONG131101:ONG131102 OXC131101:OXC131102 PGY131101:PGY131102 PQU131101:PQU131102 QAQ131101:QAQ131102 QKM131101:QKM131102 QUI131101:QUI131102 REE131101:REE131102 ROA131101:ROA131102 RXW131101:RXW131102 SHS131101:SHS131102 SRO131101:SRO131102 TBK131101:TBK131102 TLG131101:TLG131102 TVC131101:TVC131102 UEY131101:UEY131102 UOU131101:UOU131102 UYQ131101:UYQ131102 VIM131101:VIM131102 VSI131101:VSI131102 WCE131101:WCE131102 WMA131101:WMA131102 WVW131101:WVW131102 O196637:O196638 JK196637:JK196638 TG196637:TG196638 ADC196637:ADC196638 AMY196637:AMY196638 AWU196637:AWU196638 BGQ196637:BGQ196638 BQM196637:BQM196638 CAI196637:CAI196638 CKE196637:CKE196638 CUA196637:CUA196638 DDW196637:DDW196638 DNS196637:DNS196638 DXO196637:DXO196638 EHK196637:EHK196638 ERG196637:ERG196638 FBC196637:FBC196638 FKY196637:FKY196638 FUU196637:FUU196638 GEQ196637:GEQ196638 GOM196637:GOM196638 GYI196637:GYI196638 HIE196637:HIE196638 HSA196637:HSA196638 IBW196637:IBW196638 ILS196637:ILS196638 IVO196637:IVO196638 JFK196637:JFK196638 JPG196637:JPG196638 JZC196637:JZC196638 KIY196637:KIY196638 KSU196637:KSU196638 LCQ196637:LCQ196638 LMM196637:LMM196638 LWI196637:LWI196638 MGE196637:MGE196638 MQA196637:MQA196638 MZW196637:MZW196638 NJS196637:NJS196638 NTO196637:NTO196638 ODK196637:ODK196638 ONG196637:ONG196638 OXC196637:OXC196638 PGY196637:PGY196638 PQU196637:PQU196638 QAQ196637:QAQ196638 QKM196637:QKM196638 QUI196637:QUI196638 REE196637:REE196638 ROA196637:ROA196638 RXW196637:RXW196638 SHS196637:SHS196638 SRO196637:SRO196638 TBK196637:TBK196638 TLG196637:TLG196638 TVC196637:TVC196638 UEY196637:UEY196638 UOU196637:UOU196638 UYQ196637:UYQ196638 VIM196637:VIM196638 VSI196637:VSI196638 WCE196637:WCE196638 WMA196637:WMA196638 WVW196637:WVW196638 O262173:O262174 JK262173:JK262174 TG262173:TG262174 ADC262173:ADC262174 AMY262173:AMY262174 AWU262173:AWU262174 BGQ262173:BGQ262174 BQM262173:BQM262174 CAI262173:CAI262174 CKE262173:CKE262174 CUA262173:CUA262174 DDW262173:DDW262174 DNS262173:DNS262174 DXO262173:DXO262174 EHK262173:EHK262174 ERG262173:ERG262174 FBC262173:FBC262174 FKY262173:FKY262174 FUU262173:FUU262174 GEQ262173:GEQ262174 GOM262173:GOM262174 GYI262173:GYI262174 HIE262173:HIE262174 HSA262173:HSA262174 IBW262173:IBW262174 ILS262173:ILS262174 IVO262173:IVO262174 JFK262173:JFK262174 JPG262173:JPG262174 JZC262173:JZC262174 KIY262173:KIY262174 KSU262173:KSU262174 LCQ262173:LCQ262174 LMM262173:LMM262174 LWI262173:LWI262174 MGE262173:MGE262174 MQA262173:MQA262174 MZW262173:MZW262174 NJS262173:NJS262174 NTO262173:NTO262174 ODK262173:ODK262174 ONG262173:ONG262174 OXC262173:OXC262174 PGY262173:PGY262174 PQU262173:PQU262174 QAQ262173:QAQ262174 QKM262173:QKM262174 QUI262173:QUI262174 REE262173:REE262174 ROA262173:ROA262174 RXW262173:RXW262174 SHS262173:SHS262174 SRO262173:SRO262174 TBK262173:TBK262174 TLG262173:TLG262174 TVC262173:TVC262174 UEY262173:UEY262174 UOU262173:UOU262174 UYQ262173:UYQ262174 VIM262173:VIM262174 VSI262173:VSI262174 WCE262173:WCE262174 WMA262173:WMA262174 WVW262173:WVW262174 O327709:O327710 JK327709:JK327710 TG327709:TG327710 ADC327709:ADC327710 AMY327709:AMY327710 AWU327709:AWU327710 BGQ327709:BGQ327710 BQM327709:BQM327710 CAI327709:CAI327710 CKE327709:CKE327710 CUA327709:CUA327710 DDW327709:DDW327710 DNS327709:DNS327710 DXO327709:DXO327710 EHK327709:EHK327710 ERG327709:ERG327710 FBC327709:FBC327710 FKY327709:FKY327710 FUU327709:FUU327710 GEQ327709:GEQ327710 GOM327709:GOM327710 GYI327709:GYI327710 HIE327709:HIE327710 HSA327709:HSA327710 IBW327709:IBW327710 ILS327709:ILS327710 IVO327709:IVO327710 JFK327709:JFK327710 JPG327709:JPG327710 JZC327709:JZC327710 KIY327709:KIY327710 KSU327709:KSU327710 LCQ327709:LCQ327710 LMM327709:LMM327710 LWI327709:LWI327710 MGE327709:MGE327710 MQA327709:MQA327710 MZW327709:MZW327710 NJS327709:NJS327710 NTO327709:NTO327710 ODK327709:ODK327710 ONG327709:ONG327710 OXC327709:OXC327710 PGY327709:PGY327710 PQU327709:PQU327710 QAQ327709:QAQ327710 QKM327709:QKM327710 QUI327709:QUI327710 REE327709:REE327710 ROA327709:ROA327710 RXW327709:RXW327710 SHS327709:SHS327710 SRO327709:SRO327710 TBK327709:TBK327710 TLG327709:TLG327710 TVC327709:TVC327710 UEY327709:UEY327710 UOU327709:UOU327710 UYQ327709:UYQ327710 VIM327709:VIM327710 VSI327709:VSI327710 WCE327709:WCE327710 WMA327709:WMA327710 WVW327709:WVW327710 O393245:O393246 JK393245:JK393246 TG393245:TG393246 ADC393245:ADC393246 AMY393245:AMY393246 AWU393245:AWU393246 BGQ393245:BGQ393246 BQM393245:BQM393246 CAI393245:CAI393246 CKE393245:CKE393246 CUA393245:CUA393246 DDW393245:DDW393246 DNS393245:DNS393246 DXO393245:DXO393246 EHK393245:EHK393246 ERG393245:ERG393246 FBC393245:FBC393246 FKY393245:FKY393246 FUU393245:FUU393246 GEQ393245:GEQ393246 GOM393245:GOM393246 GYI393245:GYI393246 HIE393245:HIE393246 HSA393245:HSA393246 IBW393245:IBW393246 ILS393245:ILS393246 IVO393245:IVO393246 JFK393245:JFK393246 JPG393245:JPG393246 JZC393245:JZC393246 KIY393245:KIY393246 KSU393245:KSU393246 LCQ393245:LCQ393246 LMM393245:LMM393246 LWI393245:LWI393246 MGE393245:MGE393246 MQA393245:MQA393246 MZW393245:MZW393246 NJS393245:NJS393246 NTO393245:NTO393246 ODK393245:ODK393246 ONG393245:ONG393246 OXC393245:OXC393246 PGY393245:PGY393246 PQU393245:PQU393246 QAQ393245:QAQ393246 QKM393245:QKM393246 QUI393245:QUI393246 REE393245:REE393246 ROA393245:ROA393246 RXW393245:RXW393246 SHS393245:SHS393246 SRO393245:SRO393246 TBK393245:TBK393246 TLG393245:TLG393246 TVC393245:TVC393246 UEY393245:UEY393246 UOU393245:UOU393246 UYQ393245:UYQ393246 VIM393245:VIM393246 VSI393245:VSI393246 WCE393245:WCE393246 WMA393245:WMA393246 WVW393245:WVW393246 O458781:O458782 JK458781:JK458782 TG458781:TG458782 ADC458781:ADC458782 AMY458781:AMY458782 AWU458781:AWU458782 BGQ458781:BGQ458782 BQM458781:BQM458782 CAI458781:CAI458782 CKE458781:CKE458782 CUA458781:CUA458782 DDW458781:DDW458782 DNS458781:DNS458782 DXO458781:DXO458782 EHK458781:EHK458782 ERG458781:ERG458782 FBC458781:FBC458782 FKY458781:FKY458782 FUU458781:FUU458782 GEQ458781:GEQ458782 GOM458781:GOM458782 GYI458781:GYI458782 HIE458781:HIE458782 HSA458781:HSA458782 IBW458781:IBW458782 ILS458781:ILS458782 IVO458781:IVO458782 JFK458781:JFK458782 JPG458781:JPG458782 JZC458781:JZC458782 KIY458781:KIY458782 KSU458781:KSU458782 LCQ458781:LCQ458782 LMM458781:LMM458782 LWI458781:LWI458782 MGE458781:MGE458782 MQA458781:MQA458782 MZW458781:MZW458782 NJS458781:NJS458782 NTO458781:NTO458782 ODK458781:ODK458782 ONG458781:ONG458782 OXC458781:OXC458782 PGY458781:PGY458782 PQU458781:PQU458782 QAQ458781:QAQ458782 QKM458781:QKM458782 QUI458781:QUI458782 REE458781:REE458782 ROA458781:ROA458782 RXW458781:RXW458782 SHS458781:SHS458782 SRO458781:SRO458782 TBK458781:TBK458782 TLG458781:TLG458782 TVC458781:TVC458782 UEY458781:UEY458782 UOU458781:UOU458782 UYQ458781:UYQ458782 VIM458781:VIM458782 VSI458781:VSI458782 WCE458781:WCE458782 WMA458781:WMA458782 WVW458781:WVW458782 O524317:O524318 JK524317:JK524318 TG524317:TG524318 ADC524317:ADC524318 AMY524317:AMY524318 AWU524317:AWU524318 BGQ524317:BGQ524318 BQM524317:BQM524318 CAI524317:CAI524318 CKE524317:CKE524318 CUA524317:CUA524318 DDW524317:DDW524318 DNS524317:DNS524318 DXO524317:DXO524318 EHK524317:EHK524318 ERG524317:ERG524318 FBC524317:FBC524318 FKY524317:FKY524318 FUU524317:FUU524318 GEQ524317:GEQ524318 GOM524317:GOM524318 GYI524317:GYI524318 HIE524317:HIE524318 HSA524317:HSA524318 IBW524317:IBW524318 ILS524317:ILS524318 IVO524317:IVO524318 JFK524317:JFK524318 JPG524317:JPG524318 JZC524317:JZC524318 KIY524317:KIY524318 KSU524317:KSU524318 LCQ524317:LCQ524318 LMM524317:LMM524318 LWI524317:LWI524318 MGE524317:MGE524318 MQA524317:MQA524318 MZW524317:MZW524318 NJS524317:NJS524318 NTO524317:NTO524318 ODK524317:ODK524318 ONG524317:ONG524318 OXC524317:OXC524318 PGY524317:PGY524318 PQU524317:PQU524318 QAQ524317:QAQ524318 QKM524317:QKM524318 QUI524317:QUI524318 REE524317:REE524318 ROA524317:ROA524318 RXW524317:RXW524318 SHS524317:SHS524318 SRO524317:SRO524318 TBK524317:TBK524318 TLG524317:TLG524318 TVC524317:TVC524318 UEY524317:UEY524318 UOU524317:UOU524318 UYQ524317:UYQ524318 VIM524317:VIM524318 VSI524317:VSI524318 WCE524317:WCE524318 WMA524317:WMA524318 WVW524317:WVW524318 O589853:O589854 JK589853:JK589854 TG589853:TG589854 ADC589853:ADC589854 AMY589853:AMY589854 AWU589853:AWU589854 BGQ589853:BGQ589854 BQM589853:BQM589854 CAI589853:CAI589854 CKE589853:CKE589854 CUA589853:CUA589854 DDW589853:DDW589854 DNS589853:DNS589854 DXO589853:DXO589854 EHK589853:EHK589854 ERG589853:ERG589854 FBC589853:FBC589854 FKY589853:FKY589854 FUU589853:FUU589854 GEQ589853:GEQ589854 GOM589853:GOM589854 GYI589853:GYI589854 HIE589853:HIE589854 HSA589853:HSA589854 IBW589853:IBW589854 ILS589853:ILS589854 IVO589853:IVO589854 JFK589853:JFK589854 JPG589853:JPG589854 JZC589853:JZC589854 KIY589853:KIY589854 KSU589853:KSU589854 LCQ589853:LCQ589854 LMM589853:LMM589854 LWI589853:LWI589854 MGE589853:MGE589854 MQA589853:MQA589854 MZW589853:MZW589854 NJS589853:NJS589854 NTO589853:NTO589854 ODK589853:ODK589854 ONG589853:ONG589854 OXC589853:OXC589854 PGY589853:PGY589854 PQU589853:PQU589854 QAQ589853:QAQ589854 QKM589853:QKM589854 QUI589853:QUI589854 REE589853:REE589854 ROA589853:ROA589854 RXW589853:RXW589854 SHS589853:SHS589854 SRO589853:SRO589854 TBK589853:TBK589854 TLG589853:TLG589854 TVC589853:TVC589854 UEY589853:UEY589854 UOU589853:UOU589854 UYQ589853:UYQ589854 VIM589853:VIM589854 VSI589853:VSI589854 WCE589853:WCE589854 WMA589853:WMA589854 WVW589853:WVW589854 O655389:O655390 JK655389:JK655390 TG655389:TG655390 ADC655389:ADC655390 AMY655389:AMY655390 AWU655389:AWU655390 BGQ655389:BGQ655390 BQM655389:BQM655390 CAI655389:CAI655390 CKE655389:CKE655390 CUA655389:CUA655390 DDW655389:DDW655390 DNS655389:DNS655390 DXO655389:DXO655390 EHK655389:EHK655390 ERG655389:ERG655390 FBC655389:FBC655390 FKY655389:FKY655390 FUU655389:FUU655390 GEQ655389:GEQ655390 GOM655389:GOM655390 GYI655389:GYI655390 HIE655389:HIE655390 HSA655389:HSA655390 IBW655389:IBW655390 ILS655389:ILS655390 IVO655389:IVO655390 JFK655389:JFK655390 JPG655389:JPG655390 JZC655389:JZC655390 KIY655389:KIY655390 KSU655389:KSU655390 LCQ655389:LCQ655390 LMM655389:LMM655390 LWI655389:LWI655390 MGE655389:MGE655390 MQA655389:MQA655390 MZW655389:MZW655390 NJS655389:NJS655390 NTO655389:NTO655390 ODK655389:ODK655390 ONG655389:ONG655390 OXC655389:OXC655390 PGY655389:PGY655390 PQU655389:PQU655390 QAQ655389:QAQ655390 QKM655389:QKM655390 QUI655389:QUI655390 REE655389:REE655390 ROA655389:ROA655390 RXW655389:RXW655390 SHS655389:SHS655390 SRO655389:SRO655390 TBK655389:TBK655390 TLG655389:TLG655390 TVC655389:TVC655390 UEY655389:UEY655390 UOU655389:UOU655390 UYQ655389:UYQ655390 VIM655389:VIM655390 VSI655389:VSI655390 WCE655389:WCE655390 WMA655389:WMA655390 WVW655389:WVW655390 O720925:O720926 JK720925:JK720926 TG720925:TG720926 ADC720925:ADC720926 AMY720925:AMY720926 AWU720925:AWU720926 BGQ720925:BGQ720926 BQM720925:BQM720926 CAI720925:CAI720926 CKE720925:CKE720926 CUA720925:CUA720926 DDW720925:DDW720926 DNS720925:DNS720926 DXO720925:DXO720926 EHK720925:EHK720926 ERG720925:ERG720926 FBC720925:FBC720926 FKY720925:FKY720926 FUU720925:FUU720926 GEQ720925:GEQ720926 GOM720925:GOM720926 GYI720925:GYI720926 HIE720925:HIE720926 HSA720925:HSA720926 IBW720925:IBW720926 ILS720925:ILS720926 IVO720925:IVO720926 JFK720925:JFK720926 JPG720925:JPG720926 JZC720925:JZC720926 KIY720925:KIY720926 KSU720925:KSU720926 LCQ720925:LCQ720926 LMM720925:LMM720926 LWI720925:LWI720926 MGE720925:MGE720926 MQA720925:MQA720926 MZW720925:MZW720926 NJS720925:NJS720926 NTO720925:NTO720926 ODK720925:ODK720926 ONG720925:ONG720926 OXC720925:OXC720926 PGY720925:PGY720926 PQU720925:PQU720926 QAQ720925:QAQ720926 QKM720925:QKM720926 QUI720925:QUI720926 REE720925:REE720926 ROA720925:ROA720926 RXW720925:RXW720926 SHS720925:SHS720926 SRO720925:SRO720926 TBK720925:TBK720926 TLG720925:TLG720926 TVC720925:TVC720926 UEY720925:UEY720926 UOU720925:UOU720926 UYQ720925:UYQ720926 VIM720925:VIM720926 VSI720925:VSI720926 WCE720925:WCE720926 WMA720925:WMA720926 WVW720925:WVW720926 O786461:O786462 JK786461:JK786462 TG786461:TG786462 ADC786461:ADC786462 AMY786461:AMY786462 AWU786461:AWU786462 BGQ786461:BGQ786462 BQM786461:BQM786462 CAI786461:CAI786462 CKE786461:CKE786462 CUA786461:CUA786462 DDW786461:DDW786462 DNS786461:DNS786462 DXO786461:DXO786462 EHK786461:EHK786462 ERG786461:ERG786462 FBC786461:FBC786462 FKY786461:FKY786462 FUU786461:FUU786462 GEQ786461:GEQ786462 GOM786461:GOM786462 GYI786461:GYI786462 HIE786461:HIE786462 HSA786461:HSA786462 IBW786461:IBW786462 ILS786461:ILS786462 IVO786461:IVO786462 JFK786461:JFK786462 JPG786461:JPG786462 JZC786461:JZC786462 KIY786461:KIY786462 KSU786461:KSU786462 LCQ786461:LCQ786462 LMM786461:LMM786462 LWI786461:LWI786462 MGE786461:MGE786462 MQA786461:MQA786462 MZW786461:MZW786462 NJS786461:NJS786462 NTO786461:NTO786462 ODK786461:ODK786462 ONG786461:ONG786462 OXC786461:OXC786462 PGY786461:PGY786462 PQU786461:PQU786462 QAQ786461:QAQ786462 QKM786461:QKM786462 QUI786461:QUI786462 REE786461:REE786462 ROA786461:ROA786462 RXW786461:RXW786462 SHS786461:SHS786462 SRO786461:SRO786462 TBK786461:TBK786462 TLG786461:TLG786462 TVC786461:TVC786462 UEY786461:UEY786462 UOU786461:UOU786462 UYQ786461:UYQ786462 VIM786461:VIM786462 VSI786461:VSI786462 WCE786461:WCE786462 WMA786461:WMA786462 WVW786461:WVW786462 O851997:O851998 JK851997:JK851998 TG851997:TG851998 ADC851997:ADC851998 AMY851997:AMY851998 AWU851997:AWU851998 BGQ851997:BGQ851998 BQM851997:BQM851998 CAI851997:CAI851998 CKE851997:CKE851998 CUA851997:CUA851998 DDW851997:DDW851998 DNS851997:DNS851998 DXO851997:DXO851998 EHK851997:EHK851998 ERG851997:ERG851998 FBC851997:FBC851998 FKY851997:FKY851998 FUU851997:FUU851998 GEQ851997:GEQ851998 GOM851997:GOM851998 GYI851997:GYI851998 HIE851997:HIE851998 HSA851997:HSA851998 IBW851997:IBW851998 ILS851997:ILS851998 IVO851997:IVO851998 JFK851997:JFK851998 JPG851997:JPG851998 JZC851997:JZC851998 KIY851997:KIY851998 KSU851997:KSU851998 LCQ851997:LCQ851998 LMM851997:LMM851998 LWI851997:LWI851998 MGE851997:MGE851998 MQA851997:MQA851998 MZW851997:MZW851998 NJS851997:NJS851998 NTO851997:NTO851998 ODK851997:ODK851998 ONG851997:ONG851998 OXC851997:OXC851998 PGY851997:PGY851998 PQU851997:PQU851998 QAQ851997:QAQ851998 QKM851997:QKM851998 QUI851997:QUI851998 REE851997:REE851998 ROA851997:ROA851998 RXW851997:RXW851998 SHS851997:SHS851998 SRO851997:SRO851998 TBK851997:TBK851998 TLG851997:TLG851998 TVC851997:TVC851998 UEY851997:UEY851998 UOU851997:UOU851998 UYQ851997:UYQ851998 VIM851997:VIM851998 VSI851997:VSI851998 WCE851997:WCE851998 WMA851997:WMA851998 WVW851997:WVW851998 O917533:O917534 JK917533:JK917534 TG917533:TG917534 ADC917533:ADC917534 AMY917533:AMY917534 AWU917533:AWU917534 BGQ917533:BGQ917534 BQM917533:BQM917534 CAI917533:CAI917534 CKE917533:CKE917534 CUA917533:CUA917534 DDW917533:DDW917534 DNS917533:DNS917534 DXO917533:DXO917534 EHK917533:EHK917534 ERG917533:ERG917534 FBC917533:FBC917534 FKY917533:FKY917534 FUU917533:FUU917534 GEQ917533:GEQ917534 GOM917533:GOM917534 GYI917533:GYI917534 HIE917533:HIE917534 HSA917533:HSA917534 IBW917533:IBW917534 ILS917533:ILS917534 IVO917533:IVO917534 JFK917533:JFK917534 JPG917533:JPG917534 JZC917533:JZC917534 KIY917533:KIY917534 KSU917533:KSU917534 LCQ917533:LCQ917534 LMM917533:LMM917534 LWI917533:LWI917534 MGE917533:MGE917534 MQA917533:MQA917534 MZW917533:MZW917534 NJS917533:NJS917534 NTO917533:NTO917534 ODK917533:ODK917534 ONG917533:ONG917534 OXC917533:OXC917534 PGY917533:PGY917534 PQU917533:PQU917534 QAQ917533:QAQ917534 QKM917533:QKM917534 QUI917533:QUI917534 REE917533:REE917534 ROA917533:ROA917534 RXW917533:RXW917534 SHS917533:SHS917534 SRO917533:SRO917534 TBK917533:TBK917534 TLG917533:TLG917534 TVC917533:TVC917534 UEY917533:UEY917534 UOU917533:UOU917534 UYQ917533:UYQ917534 VIM917533:VIM917534 VSI917533:VSI917534 WCE917533:WCE917534 WMA917533:WMA917534 WVW917533:WVW917534 O983069:O983070 JK983069:JK983070 TG983069:TG983070 ADC983069:ADC983070 AMY983069:AMY983070 AWU983069:AWU983070 BGQ983069:BGQ983070 BQM983069:BQM983070 CAI983069:CAI983070 CKE983069:CKE983070 CUA983069:CUA983070 DDW983069:DDW983070 DNS983069:DNS983070 DXO983069:DXO983070 EHK983069:EHK983070 ERG983069:ERG983070 FBC983069:FBC983070 FKY983069:FKY983070 FUU983069:FUU983070 GEQ983069:GEQ983070 GOM983069:GOM983070 GYI983069:GYI983070 HIE983069:HIE983070 HSA983069:HSA983070 IBW983069:IBW983070 ILS983069:ILS983070 IVO983069:IVO983070 JFK983069:JFK983070 JPG983069:JPG983070 JZC983069:JZC983070 KIY983069:KIY983070 KSU983069:KSU983070 LCQ983069:LCQ983070 LMM983069:LMM983070 LWI983069:LWI983070 MGE983069:MGE983070 MQA983069:MQA983070 MZW983069:MZW983070 NJS983069:NJS983070 NTO983069:NTO983070 ODK983069:ODK983070 ONG983069:ONG983070 OXC983069:OXC983070 PGY983069:PGY983070 PQU983069:PQU983070 QAQ983069:QAQ983070 QKM983069:QKM983070 QUI983069:QUI983070 REE983069:REE983070 ROA983069:ROA983070 RXW983069:RXW983070 SHS983069:SHS983070 SRO983069:SRO983070 TBK983069:TBK983070 TLG983069:TLG983070 TVC983069:TVC983070 UEY983069:UEY983070 UOU983069:UOU983070 UYQ983069:UYQ983070 VIM983069:VIM983070 VSI983069:VSI983070 WCE983069:WCE983070 WMA983069:WMA983070 WVW983069:WVW983070 D31:D39 IZ31:IZ39 SV31:SV39 ACR31:ACR39 AMN31:AMN39 AWJ31:AWJ39 BGF31:BGF39 BQB31:BQB39 BZX31:BZX39 CJT31:CJT39 CTP31:CTP39 DDL31:DDL39 DNH31:DNH39 DXD31:DXD39 EGZ31:EGZ39 EQV31:EQV39 FAR31:FAR39 FKN31:FKN39 FUJ31:FUJ39 GEF31:GEF39 GOB31:GOB39 GXX31:GXX39 HHT31:HHT39 HRP31:HRP39 IBL31:IBL39 ILH31:ILH39 IVD31:IVD39 JEZ31:JEZ39 JOV31:JOV39 JYR31:JYR39 KIN31:KIN39 KSJ31:KSJ39 LCF31:LCF39 LMB31:LMB39 LVX31:LVX39 MFT31:MFT39 MPP31:MPP39 MZL31:MZL39 NJH31:NJH39 NTD31:NTD39 OCZ31:OCZ39 OMV31:OMV39 OWR31:OWR39 PGN31:PGN39 PQJ31:PQJ39 QAF31:QAF39 QKB31:QKB39 QTX31:QTX39 RDT31:RDT39 RNP31:RNP39 RXL31:RXL39 SHH31:SHH39 SRD31:SRD39 TAZ31:TAZ39 TKV31:TKV39 TUR31:TUR39 UEN31:UEN39 UOJ31:UOJ39 UYF31:UYF39 VIB31:VIB39 VRX31:VRX39 WBT31:WBT39 WLP31:WLP39 WVL31:WVL39 D65565:D65574 IZ65565:IZ65574 SV65565:SV65574 ACR65565:ACR65574 AMN65565:AMN65574 AWJ65565:AWJ65574 BGF65565:BGF65574 BQB65565:BQB65574 BZX65565:BZX65574 CJT65565:CJT65574 CTP65565:CTP65574 DDL65565:DDL65574 DNH65565:DNH65574 DXD65565:DXD65574 EGZ65565:EGZ65574 EQV65565:EQV65574 FAR65565:FAR65574 FKN65565:FKN65574 FUJ65565:FUJ65574 GEF65565:GEF65574 GOB65565:GOB65574 GXX65565:GXX65574 HHT65565:HHT65574 HRP65565:HRP65574 IBL65565:IBL65574 ILH65565:ILH65574 IVD65565:IVD65574 JEZ65565:JEZ65574 JOV65565:JOV65574 JYR65565:JYR65574 KIN65565:KIN65574 KSJ65565:KSJ65574 LCF65565:LCF65574 LMB65565:LMB65574 LVX65565:LVX65574 MFT65565:MFT65574 MPP65565:MPP65574 MZL65565:MZL65574 NJH65565:NJH65574 NTD65565:NTD65574 OCZ65565:OCZ65574 OMV65565:OMV65574 OWR65565:OWR65574 PGN65565:PGN65574 PQJ65565:PQJ65574 QAF65565:QAF65574 QKB65565:QKB65574 QTX65565:QTX65574 RDT65565:RDT65574 RNP65565:RNP65574 RXL65565:RXL65574 SHH65565:SHH65574 SRD65565:SRD65574 TAZ65565:TAZ65574 TKV65565:TKV65574 TUR65565:TUR65574 UEN65565:UEN65574 UOJ65565:UOJ65574 UYF65565:UYF65574 VIB65565:VIB65574 VRX65565:VRX65574 WBT65565:WBT65574 WLP65565:WLP65574 WVL65565:WVL65574 D131101:D131110 IZ131101:IZ131110 SV131101:SV131110 ACR131101:ACR131110 AMN131101:AMN131110 AWJ131101:AWJ131110 BGF131101:BGF131110 BQB131101:BQB131110 BZX131101:BZX131110 CJT131101:CJT131110 CTP131101:CTP131110 DDL131101:DDL131110 DNH131101:DNH131110 DXD131101:DXD131110 EGZ131101:EGZ131110 EQV131101:EQV131110 FAR131101:FAR131110 FKN131101:FKN131110 FUJ131101:FUJ131110 GEF131101:GEF131110 GOB131101:GOB131110 GXX131101:GXX131110 HHT131101:HHT131110 HRP131101:HRP131110 IBL131101:IBL131110 ILH131101:ILH131110 IVD131101:IVD131110 JEZ131101:JEZ131110 JOV131101:JOV131110 JYR131101:JYR131110 KIN131101:KIN131110 KSJ131101:KSJ131110 LCF131101:LCF131110 LMB131101:LMB131110 LVX131101:LVX131110 MFT131101:MFT131110 MPP131101:MPP131110 MZL131101:MZL131110 NJH131101:NJH131110 NTD131101:NTD131110 OCZ131101:OCZ131110 OMV131101:OMV131110 OWR131101:OWR131110 PGN131101:PGN131110 PQJ131101:PQJ131110 QAF131101:QAF131110 QKB131101:QKB131110 QTX131101:QTX131110 RDT131101:RDT131110 RNP131101:RNP131110 RXL131101:RXL131110 SHH131101:SHH131110 SRD131101:SRD131110 TAZ131101:TAZ131110 TKV131101:TKV131110 TUR131101:TUR131110 UEN131101:UEN131110 UOJ131101:UOJ131110 UYF131101:UYF131110 VIB131101:VIB131110 VRX131101:VRX131110 WBT131101:WBT131110 WLP131101:WLP131110 WVL131101:WVL131110 D196637:D196646 IZ196637:IZ196646 SV196637:SV196646 ACR196637:ACR196646 AMN196637:AMN196646 AWJ196637:AWJ196646 BGF196637:BGF196646 BQB196637:BQB196646 BZX196637:BZX196646 CJT196637:CJT196646 CTP196637:CTP196646 DDL196637:DDL196646 DNH196637:DNH196646 DXD196637:DXD196646 EGZ196637:EGZ196646 EQV196637:EQV196646 FAR196637:FAR196646 FKN196637:FKN196646 FUJ196637:FUJ196646 GEF196637:GEF196646 GOB196637:GOB196646 GXX196637:GXX196646 HHT196637:HHT196646 HRP196637:HRP196646 IBL196637:IBL196646 ILH196637:ILH196646 IVD196637:IVD196646 JEZ196637:JEZ196646 JOV196637:JOV196646 JYR196637:JYR196646 KIN196637:KIN196646 KSJ196637:KSJ196646 LCF196637:LCF196646 LMB196637:LMB196646 LVX196637:LVX196646 MFT196637:MFT196646 MPP196637:MPP196646 MZL196637:MZL196646 NJH196637:NJH196646 NTD196637:NTD196646 OCZ196637:OCZ196646 OMV196637:OMV196646 OWR196637:OWR196646 PGN196637:PGN196646 PQJ196637:PQJ196646 QAF196637:QAF196646 QKB196637:QKB196646 QTX196637:QTX196646 RDT196637:RDT196646 RNP196637:RNP196646 RXL196637:RXL196646 SHH196637:SHH196646 SRD196637:SRD196646 TAZ196637:TAZ196646 TKV196637:TKV196646 TUR196637:TUR196646 UEN196637:UEN196646 UOJ196637:UOJ196646 UYF196637:UYF196646 VIB196637:VIB196646 VRX196637:VRX196646 WBT196637:WBT196646 WLP196637:WLP196646 WVL196637:WVL196646 D262173:D262182 IZ262173:IZ262182 SV262173:SV262182 ACR262173:ACR262182 AMN262173:AMN262182 AWJ262173:AWJ262182 BGF262173:BGF262182 BQB262173:BQB262182 BZX262173:BZX262182 CJT262173:CJT262182 CTP262173:CTP262182 DDL262173:DDL262182 DNH262173:DNH262182 DXD262173:DXD262182 EGZ262173:EGZ262182 EQV262173:EQV262182 FAR262173:FAR262182 FKN262173:FKN262182 FUJ262173:FUJ262182 GEF262173:GEF262182 GOB262173:GOB262182 GXX262173:GXX262182 HHT262173:HHT262182 HRP262173:HRP262182 IBL262173:IBL262182 ILH262173:ILH262182 IVD262173:IVD262182 JEZ262173:JEZ262182 JOV262173:JOV262182 JYR262173:JYR262182 KIN262173:KIN262182 KSJ262173:KSJ262182 LCF262173:LCF262182 LMB262173:LMB262182 LVX262173:LVX262182 MFT262173:MFT262182 MPP262173:MPP262182 MZL262173:MZL262182 NJH262173:NJH262182 NTD262173:NTD262182 OCZ262173:OCZ262182 OMV262173:OMV262182 OWR262173:OWR262182 PGN262173:PGN262182 PQJ262173:PQJ262182 QAF262173:QAF262182 QKB262173:QKB262182 QTX262173:QTX262182 RDT262173:RDT262182 RNP262173:RNP262182 RXL262173:RXL262182 SHH262173:SHH262182 SRD262173:SRD262182 TAZ262173:TAZ262182 TKV262173:TKV262182 TUR262173:TUR262182 UEN262173:UEN262182 UOJ262173:UOJ262182 UYF262173:UYF262182 VIB262173:VIB262182 VRX262173:VRX262182 WBT262173:WBT262182 WLP262173:WLP262182 WVL262173:WVL262182 D327709:D327718 IZ327709:IZ327718 SV327709:SV327718 ACR327709:ACR327718 AMN327709:AMN327718 AWJ327709:AWJ327718 BGF327709:BGF327718 BQB327709:BQB327718 BZX327709:BZX327718 CJT327709:CJT327718 CTP327709:CTP327718 DDL327709:DDL327718 DNH327709:DNH327718 DXD327709:DXD327718 EGZ327709:EGZ327718 EQV327709:EQV327718 FAR327709:FAR327718 FKN327709:FKN327718 FUJ327709:FUJ327718 GEF327709:GEF327718 GOB327709:GOB327718 GXX327709:GXX327718 HHT327709:HHT327718 HRP327709:HRP327718 IBL327709:IBL327718 ILH327709:ILH327718 IVD327709:IVD327718 JEZ327709:JEZ327718 JOV327709:JOV327718 JYR327709:JYR327718 KIN327709:KIN327718 KSJ327709:KSJ327718 LCF327709:LCF327718 LMB327709:LMB327718 LVX327709:LVX327718 MFT327709:MFT327718 MPP327709:MPP327718 MZL327709:MZL327718 NJH327709:NJH327718 NTD327709:NTD327718 OCZ327709:OCZ327718 OMV327709:OMV327718 OWR327709:OWR327718 PGN327709:PGN327718 PQJ327709:PQJ327718 QAF327709:QAF327718 QKB327709:QKB327718 QTX327709:QTX327718 RDT327709:RDT327718 RNP327709:RNP327718 RXL327709:RXL327718 SHH327709:SHH327718 SRD327709:SRD327718 TAZ327709:TAZ327718 TKV327709:TKV327718 TUR327709:TUR327718 UEN327709:UEN327718 UOJ327709:UOJ327718 UYF327709:UYF327718 VIB327709:VIB327718 VRX327709:VRX327718 WBT327709:WBT327718 WLP327709:WLP327718 WVL327709:WVL327718 D393245:D393254 IZ393245:IZ393254 SV393245:SV393254 ACR393245:ACR393254 AMN393245:AMN393254 AWJ393245:AWJ393254 BGF393245:BGF393254 BQB393245:BQB393254 BZX393245:BZX393254 CJT393245:CJT393254 CTP393245:CTP393254 DDL393245:DDL393254 DNH393245:DNH393254 DXD393245:DXD393254 EGZ393245:EGZ393254 EQV393245:EQV393254 FAR393245:FAR393254 FKN393245:FKN393254 FUJ393245:FUJ393254 GEF393245:GEF393254 GOB393245:GOB393254 GXX393245:GXX393254 HHT393245:HHT393254 HRP393245:HRP393254 IBL393245:IBL393254 ILH393245:ILH393254 IVD393245:IVD393254 JEZ393245:JEZ393254 JOV393245:JOV393254 JYR393245:JYR393254 KIN393245:KIN393254 KSJ393245:KSJ393254 LCF393245:LCF393254 LMB393245:LMB393254 LVX393245:LVX393254 MFT393245:MFT393254 MPP393245:MPP393254 MZL393245:MZL393254 NJH393245:NJH393254 NTD393245:NTD393254 OCZ393245:OCZ393254 OMV393245:OMV393254 OWR393245:OWR393254 PGN393245:PGN393254 PQJ393245:PQJ393254 QAF393245:QAF393254 QKB393245:QKB393254 QTX393245:QTX393254 RDT393245:RDT393254 RNP393245:RNP393254 RXL393245:RXL393254 SHH393245:SHH393254 SRD393245:SRD393254 TAZ393245:TAZ393254 TKV393245:TKV393254 TUR393245:TUR393254 UEN393245:UEN393254 UOJ393245:UOJ393254 UYF393245:UYF393254 VIB393245:VIB393254 VRX393245:VRX393254 WBT393245:WBT393254 WLP393245:WLP393254 WVL393245:WVL393254 D458781:D458790 IZ458781:IZ458790 SV458781:SV458790 ACR458781:ACR458790 AMN458781:AMN458790 AWJ458781:AWJ458790 BGF458781:BGF458790 BQB458781:BQB458790 BZX458781:BZX458790 CJT458781:CJT458790 CTP458781:CTP458790 DDL458781:DDL458790 DNH458781:DNH458790 DXD458781:DXD458790 EGZ458781:EGZ458790 EQV458781:EQV458790 FAR458781:FAR458790 FKN458781:FKN458790 FUJ458781:FUJ458790 GEF458781:GEF458790 GOB458781:GOB458790 GXX458781:GXX458790 HHT458781:HHT458790 HRP458781:HRP458790 IBL458781:IBL458790 ILH458781:ILH458790 IVD458781:IVD458790 JEZ458781:JEZ458790 JOV458781:JOV458790 JYR458781:JYR458790 KIN458781:KIN458790 KSJ458781:KSJ458790 LCF458781:LCF458790 LMB458781:LMB458790 LVX458781:LVX458790 MFT458781:MFT458790 MPP458781:MPP458790 MZL458781:MZL458790 NJH458781:NJH458790 NTD458781:NTD458790 OCZ458781:OCZ458790 OMV458781:OMV458790 OWR458781:OWR458790 PGN458781:PGN458790 PQJ458781:PQJ458790 QAF458781:QAF458790 QKB458781:QKB458790 QTX458781:QTX458790 RDT458781:RDT458790 RNP458781:RNP458790 RXL458781:RXL458790 SHH458781:SHH458790 SRD458781:SRD458790 TAZ458781:TAZ458790 TKV458781:TKV458790 TUR458781:TUR458790 UEN458781:UEN458790 UOJ458781:UOJ458790 UYF458781:UYF458790 VIB458781:VIB458790 VRX458781:VRX458790 WBT458781:WBT458790 WLP458781:WLP458790 WVL458781:WVL458790 D524317:D524326 IZ524317:IZ524326 SV524317:SV524326 ACR524317:ACR524326 AMN524317:AMN524326 AWJ524317:AWJ524326 BGF524317:BGF524326 BQB524317:BQB524326 BZX524317:BZX524326 CJT524317:CJT524326 CTP524317:CTP524326 DDL524317:DDL524326 DNH524317:DNH524326 DXD524317:DXD524326 EGZ524317:EGZ524326 EQV524317:EQV524326 FAR524317:FAR524326 FKN524317:FKN524326 FUJ524317:FUJ524326 GEF524317:GEF524326 GOB524317:GOB524326 GXX524317:GXX524326 HHT524317:HHT524326 HRP524317:HRP524326 IBL524317:IBL524326 ILH524317:ILH524326 IVD524317:IVD524326 JEZ524317:JEZ524326 JOV524317:JOV524326 JYR524317:JYR524326 KIN524317:KIN524326 KSJ524317:KSJ524326 LCF524317:LCF524326 LMB524317:LMB524326 LVX524317:LVX524326 MFT524317:MFT524326 MPP524317:MPP524326 MZL524317:MZL524326 NJH524317:NJH524326 NTD524317:NTD524326 OCZ524317:OCZ524326 OMV524317:OMV524326 OWR524317:OWR524326 PGN524317:PGN524326 PQJ524317:PQJ524326 QAF524317:QAF524326 QKB524317:QKB524326 QTX524317:QTX524326 RDT524317:RDT524326 RNP524317:RNP524326 RXL524317:RXL524326 SHH524317:SHH524326 SRD524317:SRD524326 TAZ524317:TAZ524326 TKV524317:TKV524326 TUR524317:TUR524326 UEN524317:UEN524326 UOJ524317:UOJ524326 UYF524317:UYF524326 VIB524317:VIB524326 VRX524317:VRX524326 WBT524317:WBT524326 WLP524317:WLP524326 WVL524317:WVL524326 D589853:D589862 IZ589853:IZ589862 SV589853:SV589862 ACR589853:ACR589862 AMN589853:AMN589862 AWJ589853:AWJ589862 BGF589853:BGF589862 BQB589853:BQB589862 BZX589853:BZX589862 CJT589853:CJT589862 CTP589853:CTP589862 DDL589853:DDL589862 DNH589853:DNH589862 DXD589853:DXD589862 EGZ589853:EGZ589862 EQV589853:EQV589862 FAR589853:FAR589862 FKN589853:FKN589862 FUJ589853:FUJ589862 GEF589853:GEF589862 GOB589853:GOB589862 GXX589853:GXX589862 HHT589853:HHT589862 HRP589853:HRP589862 IBL589853:IBL589862 ILH589853:ILH589862 IVD589853:IVD589862 JEZ589853:JEZ589862 JOV589853:JOV589862 JYR589853:JYR589862 KIN589853:KIN589862 KSJ589853:KSJ589862 LCF589853:LCF589862 LMB589853:LMB589862 LVX589853:LVX589862 MFT589853:MFT589862 MPP589853:MPP589862 MZL589853:MZL589862 NJH589853:NJH589862 NTD589853:NTD589862 OCZ589853:OCZ589862 OMV589853:OMV589862 OWR589853:OWR589862 PGN589853:PGN589862 PQJ589853:PQJ589862 QAF589853:QAF589862 QKB589853:QKB589862 QTX589853:QTX589862 RDT589853:RDT589862 RNP589853:RNP589862 RXL589853:RXL589862 SHH589853:SHH589862 SRD589853:SRD589862 TAZ589853:TAZ589862 TKV589853:TKV589862 TUR589853:TUR589862 UEN589853:UEN589862 UOJ589853:UOJ589862 UYF589853:UYF589862 VIB589853:VIB589862 VRX589853:VRX589862 WBT589853:WBT589862 WLP589853:WLP589862 WVL589853:WVL589862 D655389:D655398 IZ655389:IZ655398 SV655389:SV655398 ACR655389:ACR655398 AMN655389:AMN655398 AWJ655389:AWJ655398 BGF655389:BGF655398 BQB655389:BQB655398 BZX655389:BZX655398 CJT655389:CJT655398 CTP655389:CTP655398 DDL655389:DDL655398 DNH655389:DNH655398 DXD655389:DXD655398 EGZ655389:EGZ655398 EQV655389:EQV655398 FAR655389:FAR655398 FKN655389:FKN655398 FUJ655389:FUJ655398 GEF655389:GEF655398 GOB655389:GOB655398 GXX655389:GXX655398 HHT655389:HHT655398 HRP655389:HRP655398 IBL655389:IBL655398 ILH655389:ILH655398 IVD655389:IVD655398 JEZ655389:JEZ655398 JOV655389:JOV655398 JYR655389:JYR655398 KIN655389:KIN655398 KSJ655389:KSJ655398 LCF655389:LCF655398 LMB655389:LMB655398 LVX655389:LVX655398 MFT655389:MFT655398 MPP655389:MPP655398 MZL655389:MZL655398 NJH655389:NJH655398 NTD655389:NTD655398 OCZ655389:OCZ655398 OMV655389:OMV655398 OWR655389:OWR655398 PGN655389:PGN655398 PQJ655389:PQJ655398 QAF655389:QAF655398 QKB655389:QKB655398 QTX655389:QTX655398 RDT655389:RDT655398 RNP655389:RNP655398 RXL655389:RXL655398 SHH655389:SHH655398 SRD655389:SRD655398 TAZ655389:TAZ655398 TKV655389:TKV655398 TUR655389:TUR655398 UEN655389:UEN655398 UOJ655389:UOJ655398 UYF655389:UYF655398 VIB655389:VIB655398 VRX655389:VRX655398 WBT655389:WBT655398 WLP655389:WLP655398 WVL655389:WVL655398 D720925:D720934 IZ720925:IZ720934 SV720925:SV720934 ACR720925:ACR720934 AMN720925:AMN720934 AWJ720925:AWJ720934 BGF720925:BGF720934 BQB720925:BQB720934 BZX720925:BZX720934 CJT720925:CJT720934 CTP720925:CTP720934 DDL720925:DDL720934 DNH720925:DNH720934 DXD720925:DXD720934 EGZ720925:EGZ720934 EQV720925:EQV720934 FAR720925:FAR720934 FKN720925:FKN720934 FUJ720925:FUJ720934 GEF720925:GEF720934 GOB720925:GOB720934 GXX720925:GXX720934 HHT720925:HHT720934 HRP720925:HRP720934 IBL720925:IBL720934 ILH720925:ILH720934 IVD720925:IVD720934 JEZ720925:JEZ720934 JOV720925:JOV720934 JYR720925:JYR720934 KIN720925:KIN720934 KSJ720925:KSJ720934 LCF720925:LCF720934 LMB720925:LMB720934 LVX720925:LVX720934 MFT720925:MFT720934 MPP720925:MPP720934 MZL720925:MZL720934 NJH720925:NJH720934 NTD720925:NTD720934 OCZ720925:OCZ720934 OMV720925:OMV720934 OWR720925:OWR720934 PGN720925:PGN720934 PQJ720925:PQJ720934 QAF720925:QAF720934 QKB720925:QKB720934 QTX720925:QTX720934 RDT720925:RDT720934 RNP720925:RNP720934 RXL720925:RXL720934 SHH720925:SHH720934 SRD720925:SRD720934 TAZ720925:TAZ720934 TKV720925:TKV720934 TUR720925:TUR720934 UEN720925:UEN720934 UOJ720925:UOJ720934 UYF720925:UYF720934 VIB720925:VIB720934 VRX720925:VRX720934 WBT720925:WBT720934 WLP720925:WLP720934 WVL720925:WVL720934 D786461:D786470 IZ786461:IZ786470 SV786461:SV786470 ACR786461:ACR786470 AMN786461:AMN786470 AWJ786461:AWJ786470 BGF786461:BGF786470 BQB786461:BQB786470 BZX786461:BZX786470 CJT786461:CJT786470 CTP786461:CTP786470 DDL786461:DDL786470 DNH786461:DNH786470 DXD786461:DXD786470 EGZ786461:EGZ786470 EQV786461:EQV786470 FAR786461:FAR786470 FKN786461:FKN786470 FUJ786461:FUJ786470 GEF786461:GEF786470 GOB786461:GOB786470 GXX786461:GXX786470 HHT786461:HHT786470 HRP786461:HRP786470 IBL786461:IBL786470 ILH786461:ILH786470 IVD786461:IVD786470 JEZ786461:JEZ786470 JOV786461:JOV786470 JYR786461:JYR786470 KIN786461:KIN786470 KSJ786461:KSJ786470 LCF786461:LCF786470 LMB786461:LMB786470 LVX786461:LVX786470 MFT786461:MFT786470 MPP786461:MPP786470 MZL786461:MZL786470 NJH786461:NJH786470 NTD786461:NTD786470 OCZ786461:OCZ786470 OMV786461:OMV786470 OWR786461:OWR786470 PGN786461:PGN786470 PQJ786461:PQJ786470 QAF786461:QAF786470 QKB786461:QKB786470 QTX786461:QTX786470 RDT786461:RDT786470 RNP786461:RNP786470 RXL786461:RXL786470 SHH786461:SHH786470 SRD786461:SRD786470 TAZ786461:TAZ786470 TKV786461:TKV786470 TUR786461:TUR786470 UEN786461:UEN786470 UOJ786461:UOJ786470 UYF786461:UYF786470 VIB786461:VIB786470 VRX786461:VRX786470 WBT786461:WBT786470 WLP786461:WLP786470 WVL786461:WVL786470 D851997:D852006 IZ851997:IZ852006 SV851997:SV852006 ACR851997:ACR852006 AMN851997:AMN852006 AWJ851997:AWJ852006 BGF851997:BGF852006 BQB851997:BQB852006 BZX851997:BZX852006 CJT851997:CJT852006 CTP851997:CTP852006 DDL851997:DDL852006 DNH851997:DNH852006 DXD851997:DXD852006 EGZ851997:EGZ852006 EQV851997:EQV852006 FAR851997:FAR852006 FKN851997:FKN852006 FUJ851997:FUJ852006 GEF851997:GEF852006 GOB851997:GOB852006 GXX851997:GXX852006 HHT851997:HHT852006 HRP851997:HRP852006 IBL851997:IBL852006 ILH851997:ILH852006 IVD851997:IVD852006 JEZ851997:JEZ852006 JOV851997:JOV852006 JYR851997:JYR852006 KIN851997:KIN852006 KSJ851997:KSJ852006 LCF851997:LCF852006 LMB851997:LMB852006 LVX851997:LVX852006 MFT851997:MFT852006 MPP851997:MPP852006 MZL851997:MZL852006 NJH851997:NJH852006 NTD851997:NTD852006 OCZ851997:OCZ852006 OMV851997:OMV852006 OWR851997:OWR852006 PGN851997:PGN852006 PQJ851997:PQJ852006 QAF851997:QAF852006 QKB851997:QKB852006 QTX851997:QTX852006 RDT851997:RDT852006 RNP851997:RNP852006 RXL851997:RXL852006 SHH851997:SHH852006 SRD851997:SRD852006 TAZ851997:TAZ852006 TKV851997:TKV852006 TUR851997:TUR852006 UEN851997:UEN852006 UOJ851997:UOJ852006 UYF851997:UYF852006 VIB851997:VIB852006 VRX851997:VRX852006 WBT851997:WBT852006 WLP851997:WLP852006 WVL851997:WVL852006 D917533:D917542 IZ917533:IZ917542 SV917533:SV917542 ACR917533:ACR917542 AMN917533:AMN917542 AWJ917533:AWJ917542 BGF917533:BGF917542 BQB917533:BQB917542 BZX917533:BZX917542 CJT917533:CJT917542 CTP917533:CTP917542 DDL917533:DDL917542 DNH917533:DNH917542 DXD917533:DXD917542 EGZ917533:EGZ917542 EQV917533:EQV917542 FAR917533:FAR917542 FKN917533:FKN917542 FUJ917533:FUJ917542 GEF917533:GEF917542 GOB917533:GOB917542 GXX917533:GXX917542 HHT917533:HHT917542 HRP917533:HRP917542 IBL917533:IBL917542 ILH917533:ILH917542 IVD917533:IVD917542 JEZ917533:JEZ917542 JOV917533:JOV917542 JYR917533:JYR917542 KIN917533:KIN917542 KSJ917533:KSJ917542 LCF917533:LCF917542 LMB917533:LMB917542 LVX917533:LVX917542 MFT917533:MFT917542 MPP917533:MPP917542 MZL917533:MZL917542 NJH917533:NJH917542 NTD917533:NTD917542 OCZ917533:OCZ917542 OMV917533:OMV917542 OWR917533:OWR917542 PGN917533:PGN917542 PQJ917533:PQJ917542 QAF917533:QAF917542 QKB917533:QKB917542 QTX917533:QTX917542 RDT917533:RDT917542 RNP917533:RNP917542 RXL917533:RXL917542 SHH917533:SHH917542 SRD917533:SRD917542 TAZ917533:TAZ917542 TKV917533:TKV917542 TUR917533:TUR917542 UEN917533:UEN917542 UOJ917533:UOJ917542 UYF917533:UYF917542 VIB917533:VIB917542 VRX917533:VRX917542 WBT917533:WBT917542 WLP917533:WLP917542 WVL917533:WVL917542 D983069:D983078 IZ983069:IZ983078 SV983069:SV983078 ACR983069:ACR983078 AMN983069:AMN983078 AWJ983069:AWJ983078 BGF983069:BGF983078 BQB983069:BQB983078 BZX983069:BZX983078 CJT983069:CJT983078 CTP983069:CTP983078 DDL983069:DDL983078 DNH983069:DNH983078 DXD983069:DXD983078 EGZ983069:EGZ983078 EQV983069:EQV983078 FAR983069:FAR983078 FKN983069:FKN983078 FUJ983069:FUJ983078 GEF983069:GEF983078 GOB983069:GOB983078 GXX983069:GXX983078 HHT983069:HHT983078 HRP983069:HRP983078 IBL983069:IBL983078 ILH983069:ILH983078 IVD983069:IVD983078 JEZ983069:JEZ983078 JOV983069:JOV983078 JYR983069:JYR983078 KIN983069:KIN983078 KSJ983069:KSJ983078 LCF983069:LCF983078 LMB983069:LMB983078 LVX983069:LVX983078 MFT983069:MFT983078 MPP983069:MPP983078 MZL983069:MZL983078 NJH983069:NJH983078 NTD983069:NTD983078 OCZ983069:OCZ983078 OMV983069:OMV983078 OWR983069:OWR983078 PGN983069:PGN983078 PQJ983069:PQJ983078 QAF983069:QAF983078 QKB983069:QKB983078 QTX983069:QTX983078 RDT983069:RDT983078 RNP983069:RNP983078 RXL983069:RXL983078 SHH983069:SHH983078 SRD983069:SRD983078 TAZ983069:TAZ983078 TKV983069:TKV983078 TUR983069:TUR983078 UEN983069:UEN983078 UOJ983069:UOJ983078 UYF983069:UYF983078 VIB983069:VIB983078 VRX983069:VRX983078 WBT983069:WBT983078 WLP983069:WLP983078 WVL983069:WVL983078 I8:I9 JE8:JE9 TA8:TA9 ACW8:ACW9 AMS8:AMS9 AWO8:AWO9 BGK8:BGK9 BQG8:BQG9 CAC8:CAC9 CJY8:CJY9 CTU8:CTU9 DDQ8:DDQ9 DNM8:DNM9 DXI8:DXI9 EHE8:EHE9 ERA8:ERA9 FAW8:FAW9 FKS8:FKS9 FUO8:FUO9 GEK8:GEK9 GOG8:GOG9 GYC8:GYC9 HHY8:HHY9 HRU8:HRU9 IBQ8:IBQ9 ILM8:ILM9 IVI8:IVI9 JFE8:JFE9 JPA8:JPA9 JYW8:JYW9 KIS8:KIS9 KSO8:KSO9 LCK8:LCK9 LMG8:LMG9 LWC8:LWC9 MFY8:MFY9 MPU8:MPU9 MZQ8:MZQ9 NJM8:NJM9 NTI8:NTI9 ODE8:ODE9 ONA8:ONA9 OWW8:OWW9 PGS8:PGS9 PQO8:PQO9 QAK8:QAK9 QKG8:QKG9 QUC8:QUC9 RDY8:RDY9 RNU8:RNU9 RXQ8:RXQ9 SHM8:SHM9 SRI8:SRI9 TBE8:TBE9 TLA8:TLA9 TUW8:TUW9 UES8:UES9 UOO8:UOO9 UYK8:UYK9 VIG8:VIG9 VSC8:VSC9 WBY8:WBY9 WLU8:WLU9 WVQ8:WVQ9 I65541:I65542 JE65541:JE65542 TA65541:TA65542 ACW65541:ACW65542 AMS65541:AMS65542 AWO65541:AWO65542 BGK65541:BGK65542 BQG65541:BQG65542 CAC65541:CAC65542 CJY65541:CJY65542 CTU65541:CTU65542 DDQ65541:DDQ65542 DNM65541:DNM65542 DXI65541:DXI65542 EHE65541:EHE65542 ERA65541:ERA65542 FAW65541:FAW65542 FKS65541:FKS65542 FUO65541:FUO65542 GEK65541:GEK65542 GOG65541:GOG65542 GYC65541:GYC65542 HHY65541:HHY65542 HRU65541:HRU65542 IBQ65541:IBQ65542 ILM65541:ILM65542 IVI65541:IVI65542 JFE65541:JFE65542 JPA65541:JPA65542 JYW65541:JYW65542 KIS65541:KIS65542 KSO65541:KSO65542 LCK65541:LCK65542 LMG65541:LMG65542 LWC65541:LWC65542 MFY65541:MFY65542 MPU65541:MPU65542 MZQ65541:MZQ65542 NJM65541:NJM65542 NTI65541:NTI65542 ODE65541:ODE65542 ONA65541:ONA65542 OWW65541:OWW65542 PGS65541:PGS65542 PQO65541:PQO65542 QAK65541:QAK65542 QKG65541:QKG65542 QUC65541:QUC65542 RDY65541:RDY65542 RNU65541:RNU65542 RXQ65541:RXQ65542 SHM65541:SHM65542 SRI65541:SRI65542 TBE65541:TBE65542 TLA65541:TLA65542 TUW65541:TUW65542 UES65541:UES65542 UOO65541:UOO65542 UYK65541:UYK65542 VIG65541:VIG65542 VSC65541:VSC65542 WBY65541:WBY65542 WLU65541:WLU65542 WVQ65541:WVQ65542 I131077:I131078 JE131077:JE131078 TA131077:TA131078 ACW131077:ACW131078 AMS131077:AMS131078 AWO131077:AWO131078 BGK131077:BGK131078 BQG131077:BQG131078 CAC131077:CAC131078 CJY131077:CJY131078 CTU131077:CTU131078 DDQ131077:DDQ131078 DNM131077:DNM131078 DXI131077:DXI131078 EHE131077:EHE131078 ERA131077:ERA131078 FAW131077:FAW131078 FKS131077:FKS131078 FUO131077:FUO131078 GEK131077:GEK131078 GOG131077:GOG131078 GYC131077:GYC131078 HHY131077:HHY131078 HRU131077:HRU131078 IBQ131077:IBQ131078 ILM131077:ILM131078 IVI131077:IVI131078 JFE131077:JFE131078 JPA131077:JPA131078 JYW131077:JYW131078 KIS131077:KIS131078 KSO131077:KSO131078 LCK131077:LCK131078 LMG131077:LMG131078 LWC131077:LWC131078 MFY131077:MFY131078 MPU131077:MPU131078 MZQ131077:MZQ131078 NJM131077:NJM131078 NTI131077:NTI131078 ODE131077:ODE131078 ONA131077:ONA131078 OWW131077:OWW131078 PGS131077:PGS131078 PQO131077:PQO131078 QAK131077:QAK131078 QKG131077:QKG131078 QUC131077:QUC131078 RDY131077:RDY131078 RNU131077:RNU131078 RXQ131077:RXQ131078 SHM131077:SHM131078 SRI131077:SRI131078 TBE131077:TBE131078 TLA131077:TLA131078 TUW131077:TUW131078 UES131077:UES131078 UOO131077:UOO131078 UYK131077:UYK131078 VIG131077:VIG131078 VSC131077:VSC131078 WBY131077:WBY131078 WLU131077:WLU131078 WVQ131077:WVQ131078 I196613:I196614 JE196613:JE196614 TA196613:TA196614 ACW196613:ACW196614 AMS196613:AMS196614 AWO196613:AWO196614 BGK196613:BGK196614 BQG196613:BQG196614 CAC196613:CAC196614 CJY196613:CJY196614 CTU196613:CTU196614 DDQ196613:DDQ196614 DNM196613:DNM196614 DXI196613:DXI196614 EHE196613:EHE196614 ERA196613:ERA196614 FAW196613:FAW196614 FKS196613:FKS196614 FUO196613:FUO196614 GEK196613:GEK196614 GOG196613:GOG196614 GYC196613:GYC196614 HHY196613:HHY196614 HRU196613:HRU196614 IBQ196613:IBQ196614 ILM196613:ILM196614 IVI196613:IVI196614 JFE196613:JFE196614 JPA196613:JPA196614 JYW196613:JYW196614 KIS196613:KIS196614 KSO196613:KSO196614 LCK196613:LCK196614 LMG196613:LMG196614 LWC196613:LWC196614 MFY196613:MFY196614 MPU196613:MPU196614 MZQ196613:MZQ196614 NJM196613:NJM196614 NTI196613:NTI196614 ODE196613:ODE196614 ONA196613:ONA196614 OWW196613:OWW196614 PGS196613:PGS196614 PQO196613:PQO196614 QAK196613:QAK196614 QKG196613:QKG196614 QUC196613:QUC196614 RDY196613:RDY196614 RNU196613:RNU196614 RXQ196613:RXQ196614 SHM196613:SHM196614 SRI196613:SRI196614 TBE196613:TBE196614 TLA196613:TLA196614 TUW196613:TUW196614 UES196613:UES196614 UOO196613:UOO196614 UYK196613:UYK196614 VIG196613:VIG196614 VSC196613:VSC196614 WBY196613:WBY196614 WLU196613:WLU196614 WVQ196613:WVQ196614 I262149:I262150 JE262149:JE262150 TA262149:TA262150 ACW262149:ACW262150 AMS262149:AMS262150 AWO262149:AWO262150 BGK262149:BGK262150 BQG262149:BQG262150 CAC262149:CAC262150 CJY262149:CJY262150 CTU262149:CTU262150 DDQ262149:DDQ262150 DNM262149:DNM262150 DXI262149:DXI262150 EHE262149:EHE262150 ERA262149:ERA262150 FAW262149:FAW262150 FKS262149:FKS262150 FUO262149:FUO262150 GEK262149:GEK262150 GOG262149:GOG262150 GYC262149:GYC262150 HHY262149:HHY262150 HRU262149:HRU262150 IBQ262149:IBQ262150 ILM262149:ILM262150 IVI262149:IVI262150 JFE262149:JFE262150 JPA262149:JPA262150 JYW262149:JYW262150 KIS262149:KIS262150 KSO262149:KSO262150 LCK262149:LCK262150 LMG262149:LMG262150 LWC262149:LWC262150 MFY262149:MFY262150 MPU262149:MPU262150 MZQ262149:MZQ262150 NJM262149:NJM262150 NTI262149:NTI262150 ODE262149:ODE262150 ONA262149:ONA262150 OWW262149:OWW262150 PGS262149:PGS262150 PQO262149:PQO262150 QAK262149:QAK262150 QKG262149:QKG262150 QUC262149:QUC262150 RDY262149:RDY262150 RNU262149:RNU262150 RXQ262149:RXQ262150 SHM262149:SHM262150 SRI262149:SRI262150 TBE262149:TBE262150 TLA262149:TLA262150 TUW262149:TUW262150 UES262149:UES262150 UOO262149:UOO262150 UYK262149:UYK262150 VIG262149:VIG262150 VSC262149:VSC262150 WBY262149:WBY262150 WLU262149:WLU262150 WVQ262149:WVQ262150 I327685:I327686 JE327685:JE327686 TA327685:TA327686 ACW327685:ACW327686 AMS327685:AMS327686 AWO327685:AWO327686 BGK327685:BGK327686 BQG327685:BQG327686 CAC327685:CAC327686 CJY327685:CJY327686 CTU327685:CTU327686 DDQ327685:DDQ327686 DNM327685:DNM327686 DXI327685:DXI327686 EHE327685:EHE327686 ERA327685:ERA327686 FAW327685:FAW327686 FKS327685:FKS327686 FUO327685:FUO327686 GEK327685:GEK327686 GOG327685:GOG327686 GYC327685:GYC327686 HHY327685:HHY327686 HRU327685:HRU327686 IBQ327685:IBQ327686 ILM327685:ILM327686 IVI327685:IVI327686 JFE327685:JFE327686 JPA327685:JPA327686 JYW327685:JYW327686 KIS327685:KIS327686 KSO327685:KSO327686 LCK327685:LCK327686 LMG327685:LMG327686 LWC327685:LWC327686 MFY327685:MFY327686 MPU327685:MPU327686 MZQ327685:MZQ327686 NJM327685:NJM327686 NTI327685:NTI327686 ODE327685:ODE327686 ONA327685:ONA327686 OWW327685:OWW327686 PGS327685:PGS327686 PQO327685:PQO327686 QAK327685:QAK327686 QKG327685:QKG327686 QUC327685:QUC327686 RDY327685:RDY327686 RNU327685:RNU327686 RXQ327685:RXQ327686 SHM327685:SHM327686 SRI327685:SRI327686 TBE327685:TBE327686 TLA327685:TLA327686 TUW327685:TUW327686 UES327685:UES327686 UOO327685:UOO327686 UYK327685:UYK327686 VIG327685:VIG327686 VSC327685:VSC327686 WBY327685:WBY327686 WLU327685:WLU327686 WVQ327685:WVQ327686 I393221:I393222 JE393221:JE393222 TA393221:TA393222 ACW393221:ACW393222 AMS393221:AMS393222 AWO393221:AWO393222 BGK393221:BGK393222 BQG393221:BQG393222 CAC393221:CAC393222 CJY393221:CJY393222 CTU393221:CTU393222 DDQ393221:DDQ393222 DNM393221:DNM393222 DXI393221:DXI393222 EHE393221:EHE393222 ERA393221:ERA393222 FAW393221:FAW393222 FKS393221:FKS393222 FUO393221:FUO393222 GEK393221:GEK393222 GOG393221:GOG393222 GYC393221:GYC393222 HHY393221:HHY393222 HRU393221:HRU393222 IBQ393221:IBQ393222 ILM393221:ILM393222 IVI393221:IVI393222 JFE393221:JFE393222 JPA393221:JPA393222 JYW393221:JYW393222 KIS393221:KIS393222 KSO393221:KSO393222 LCK393221:LCK393222 LMG393221:LMG393222 LWC393221:LWC393222 MFY393221:MFY393222 MPU393221:MPU393222 MZQ393221:MZQ393222 NJM393221:NJM393222 NTI393221:NTI393222 ODE393221:ODE393222 ONA393221:ONA393222 OWW393221:OWW393222 PGS393221:PGS393222 PQO393221:PQO393222 QAK393221:QAK393222 QKG393221:QKG393222 QUC393221:QUC393222 RDY393221:RDY393222 RNU393221:RNU393222 RXQ393221:RXQ393222 SHM393221:SHM393222 SRI393221:SRI393222 TBE393221:TBE393222 TLA393221:TLA393222 TUW393221:TUW393222 UES393221:UES393222 UOO393221:UOO393222 UYK393221:UYK393222 VIG393221:VIG393222 VSC393221:VSC393222 WBY393221:WBY393222 WLU393221:WLU393222 WVQ393221:WVQ393222 I458757:I458758 JE458757:JE458758 TA458757:TA458758 ACW458757:ACW458758 AMS458757:AMS458758 AWO458757:AWO458758 BGK458757:BGK458758 BQG458757:BQG458758 CAC458757:CAC458758 CJY458757:CJY458758 CTU458757:CTU458758 DDQ458757:DDQ458758 DNM458757:DNM458758 DXI458757:DXI458758 EHE458757:EHE458758 ERA458757:ERA458758 FAW458757:FAW458758 FKS458757:FKS458758 FUO458757:FUO458758 GEK458757:GEK458758 GOG458757:GOG458758 GYC458757:GYC458758 HHY458757:HHY458758 HRU458757:HRU458758 IBQ458757:IBQ458758 ILM458757:ILM458758 IVI458757:IVI458758 JFE458757:JFE458758 JPA458757:JPA458758 JYW458757:JYW458758 KIS458757:KIS458758 KSO458757:KSO458758 LCK458757:LCK458758 LMG458757:LMG458758 LWC458757:LWC458758 MFY458757:MFY458758 MPU458757:MPU458758 MZQ458757:MZQ458758 NJM458757:NJM458758 NTI458757:NTI458758 ODE458757:ODE458758 ONA458757:ONA458758 OWW458757:OWW458758 PGS458757:PGS458758 PQO458757:PQO458758 QAK458757:QAK458758 QKG458757:QKG458758 QUC458757:QUC458758 RDY458757:RDY458758 RNU458757:RNU458758 RXQ458757:RXQ458758 SHM458757:SHM458758 SRI458757:SRI458758 TBE458757:TBE458758 TLA458757:TLA458758 TUW458757:TUW458758 UES458757:UES458758 UOO458757:UOO458758 UYK458757:UYK458758 VIG458757:VIG458758 VSC458757:VSC458758 WBY458757:WBY458758 WLU458757:WLU458758 WVQ458757:WVQ458758 I524293:I524294 JE524293:JE524294 TA524293:TA524294 ACW524293:ACW524294 AMS524293:AMS524294 AWO524293:AWO524294 BGK524293:BGK524294 BQG524293:BQG524294 CAC524293:CAC524294 CJY524293:CJY524294 CTU524293:CTU524294 DDQ524293:DDQ524294 DNM524293:DNM524294 DXI524293:DXI524294 EHE524293:EHE524294 ERA524293:ERA524294 FAW524293:FAW524294 FKS524293:FKS524294 FUO524293:FUO524294 GEK524293:GEK524294 GOG524293:GOG524294 GYC524293:GYC524294 HHY524293:HHY524294 HRU524293:HRU524294 IBQ524293:IBQ524294 ILM524293:ILM524294 IVI524293:IVI524294 JFE524293:JFE524294 JPA524293:JPA524294 JYW524293:JYW524294 KIS524293:KIS524294 KSO524293:KSO524294 LCK524293:LCK524294 LMG524293:LMG524294 LWC524293:LWC524294 MFY524293:MFY524294 MPU524293:MPU524294 MZQ524293:MZQ524294 NJM524293:NJM524294 NTI524293:NTI524294 ODE524293:ODE524294 ONA524293:ONA524294 OWW524293:OWW524294 PGS524293:PGS524294 PQO524293:PQO524294 QAK524293:QAK524294 QKG524293:QKG524294 QUC524293:QUC524294 RDY524293:RDY524294 RNU524293:RNU524294 RXQ524293:RXQ524294 SHM524293:SHM524294 SRI524293:SRI524294 TBE524293:TBE524294 TLA524293:TLA524294 TUW524293:TUW524294 UES524293:UES524294 UOO524293:UOO524294 UYK524293:UYK524294 VIG524293:VIG524294 VSC524293:VSC524294 WBY524293:WBY524294 WLU524293:WLU524294 WVQ524293:WVQ524294 I589829:I589830 JE589829:JE589830 TA589829:TA589830 ACW589829:ACW589830 AMS589829:AMS589830 AWO589829:AWO589830 BGK589829:BGK589830 BQG589829:BQG589830 CAC589829:CAC589830 CJY589829:CJY589830 CTU589829:CTU589830 DDQ589829:DDQ589830 DNM589829:DNM589830 DXI589829:DXI589830 EHE589829:EHE589830 ERA589829:ERA589830 FAW589829:FAW589830 FKS589829:FKS589830 FUO589829:FUO589830 GEK589829:GEK589830 GOG589829:GOG589830 GYC589829:GYC589830 HHY589829:HHY589830 HRU589829:HRU589830 IBQ589829:IBQ589830 ILM589829:ILM589830 IVI589829:IVI589830 JFE589829:JFE589830 JPA589829:JPA589830 JYW589829:JYW589830 KIS589829:KIS589830 KSO589829:KSO589830 LCK589829:LCK589830 LMG589829:LMG589830 LWC589829:LWC589830 MFY589829:MFY589830 MPU589829:MPU589830 MZQ589829:MZQ589830 NJM589829:NJM589830 NTI589829:NTI589830 ODE589829:ODE589830 ONA589829:ONA589830 OWW589829:OWW589830 PGS589829:PGS589830 PQO589829:PQO589830 QAK589829:QAK589830 QKG589829:QKG589830 QUC589829:QUC589830 RDY589829:RDY589830 RNU589829:RNU589830 RXQ589829:RXQ589830 SHM589829:SHM589830 SRI589829:SRI589830 TBE589829:TBE589830 TLA589829:TLA589830 TUW589829:TUW589830 UES589829:UES589830 UOO589829:UOO589830 UYK589829:UYK589830 VIG589829:VIG589830 VSC589829:VSC589830 WBY589829:WBY589830 WLU589829:WLU589830 WVQ589829:WVQ589830 I655365:I655366 JE655365:JE655366 TA655365:TA655366 ACW655365:ACW655366 AMS655365:AMS655366 AWO655365:AWO655366 BGK655365:BGK655366 BQG655365:BQG655366 CAC655365:CAC655366 CJY655365:CJY655366 CTU655365:CTU655366 DDQ655365:DDQ655366 DNM655365:DNM655366 DXI655365:DXI655366 EHE655365:EHE655366 ERA655365:ERA655366 FAW655365:FAW655366 FKS655365:FKS655366 FUO655365:FUO655366 GEK655365:GEK655366 GOG655365:GOG655366 GYC655365:GYC655366 HHY655365:HHY655366 HRU655365:HRU655366 IBQ655365:IBQ655366 ILM655365:ILM655366 IVI655365:IVI655366 JFE655365:JFE655366 JPA655365:JPA655366 JYW655365:JYW655366 KIS655365:KIS655366 KSO655365:KSO655366 LCK655365:LCK655366 LMG655365:LMG655366 LWC655365:LWC655366 MFY655365:MFY655366 MPU655365:MPU655366 MZQ655365:MZQ655366 NJM655365:NJM655366 NTI655365:NTI655366 ODE655365:ODE655366 ONA655365:ONA655366 OWW655365:OWW655366 PGS655365:PGS655366 PQO655365:PQO655366 QAK655365:QAK655366 QKG655365:QKG655366 QUC655365:QUC655366 RDY655365:RDY655366 RNU655365:RNU655366 RXQ655365:RXQ655366 SHM655365:SHM655366 SRI655365:SRI655366 TBE655365:TBE655366 TLA655365:TLA655366 TUW655365:TUW655366 UES655365:UES655366 UOO655365:UOO655366 UYK655365:UYK655366 VIG655365:VIG655366 VSC655365:VSC655366 WBY655365:WBY655366 WLU655365:WLU655366 WVQ655365:WVQ655366 I720901:I720902 JE720901:JE720902 TA720901:TA720902 ACW720901:ACW720902 AMS720901:AMS720902 AWO720901:AWO720902 BGK720901:BGK720902 BQG720901:BQG720902 CAC720901:CAC720902 CJY720901:CJY720902 CTU720901:CTU720902 DDQ720901:DDQ720902 DNM720901:DNM720902 DXI720901:DXI720902 EHE720901:EHE720902 ERA720901:ERA720902 FAW720901:FAW720902 FKS720901:FKS720902 FUO720901:FUO720902 GEK720901:GEK720902 GOG720901:GOG720902 GYC720901:GYC720902 HHY720901:HHY720902 HRU720901:HRU720902 IBQ720901:IBQ720902 ILM720901:ILM720902 IVI720901:IVI720902 JFE720901:JFE720902 JPA720901:JPA720902 JYW720901:JYW720902 KIS720901:KIS720902 KSO720901:KSO720902 LCK720901:LCK720902 LMG720901:LMG720902 LWC720901:LWC720902 MFY720901:MFY720902 MPU720901:MPU720902 MZQ720901:MZQ720902 NJM720901:NJM720902 NTI720901:NTI720902 ODE720901:ODE720902 ONA720901:ONA720902 OWW720901:OWW720902 PGS720901:PGS720902 PQO720901:PQO720902 QAK720901:QAK720902 QKG720901:QKG720902 QUC720901:QUC720902 RDY720901:RDY720902 RNU720901:RNU720902 RXQ720901:RXQ720902 SHM720901:SHM720902 SRI720901:SRI720902 TBE720901:TBE720902 TLA720901:TLA720902 TUW720901:TUW720902 UES720901:UES720902 UOO720901:UOO720902 UYK720901:UYK720902 VIG720901:VIG720902 VSC720901:VSC720902 WBY720901:WBY720902 WLU720901:WLU720902 WVQ720901:WVQ720902 I786437:I786438 JE786437:JE786438 TA786437:TA786438 ACW786437:ACW786438 AMS786437:AMS786438 AWO786437:AWO786438 BGK786437:BGK786438 BQG786437:BQG786438 CAC786437:CAC786438 CJY786437:CJY786438 CTU786437:CTU786438 DDQ786437:DDQ786438 DNM786437:DNM786438 DXI786437:DXI786438 EHE786437:EHE786438 ERA786437:ERA786438 FAW786437:FAW786438 FKS786437:FKS786438 FUO786437:FUO786438 GEK786437:GEK786438 GOG786437:GOG786438 GYC786437:GYC786438 HHY786437:HHY786438 HRU786437:HRU786438 IBQ786437:IBQ786438 ILM786437:ILM786438 IVI786437:IVI786438 JFE786437:JFE786438 JPA786437:JPA786438 JYW786437:JYW786438 KIS786437:KIS786438 KSO786437:KSO786438 LCK786437:LCK786438 LMG786437:LMG786438 LWC786437:LWC786438 MFY786437:MFY786438 MPU786437:MPU786438 MZQ786437:MZQ786438 NJM786437:NJM786438 NTI786437:NTI786438 ODE786437:ODE786438 ONA786437:ONA786438 OWW786437:OWW786438 PGS786437:PGS786438 PQO786437:PQO786438 QAK786437:QAK786438 QKG786437:QKG786438 QUC786437:QUC786438 RDY786437:RDY786438 RNU786437:RNU786438 RXQ786437:RXQ786438 SHM786437:SHM786438 SRI786437:SRI786438 TBE786437:TBE786438 TLA786437:TLA786438 TUW786437:TUW786438 UES786437:UES786438 UOO786437:UOO786438 UYK786437:UYK786438 VIG786437:VIG786438 VSC786437:VSC786438 WBY786437:WBY786438 WLU786437:WLU786438 WVQ786437:WVQ786438 I851973:I851974 JE851973:JE851974 TA851973:TA851974 ACW851973:ACW851974 AMS851973:AMS851974 AWO851973:AWO851974 BGK851973:BGK851974 BQG851973:BQG851974 CAC851973:CAC851974 CJY851973:CJY851974 CTU851973:CTU851974 DDQ851973:DDQ851974 DNM851973:DNM851974 DXI851973:DXI851974 EHE851973:EHE851974 ERA851973:ERA851974 FAW851973:FAW851974 FKS851973:FKS851974 FUO851973:FUO851974 GEK851973:GEK851974 GOG851973:GOG851974 GYC851973:GYC851974 HHY851973:HHY851974 HRU851973:HRU851974 IBQ851973:IBQ851974 ILM851973:ILM851974 IVI851973:IVI851974 JFE851973:JFE851974 JPA851973:JPA851974 JYW851973:JYW851974 KIS851973:KIS851974 KSO851973:KSO851974 LCK851973:LCK851974 LMG851973:LMG851974 LWC851973:LWC851974 MFY851973:MFY851974 MPU851973:MPU851974 MZQ851973:MZQ851974 NJM851973:NJM851974 NTI851973:NTI851974 ODE851973:ODE851974 ONA851973:ONA851974 OWW851973:OWW851974 PGS851973:PGS851974 PQO851973:PQO851974 QAK851973:QAK851974 QKG851973:QKG851974 QUC851973:QUC851974 RDY851973:RDY851974 RNU851973:RNU851974 RXQ851973:RXQ851974 SHM851973:SHM851974 SRI851973:SRI851974 TBE851973:TBE851974 TLA851973:TLA851974 TUW851973:TUW851974 UES851973:UES851974 UOO851973:UOO851974 UYK851973:UYK851974 VIG851973:VIG851974 VSC851973:VSC851974 WBY851973:WBY851974 WLU851973:WLU851974 WVQ851973:WVQ851974 I917509:I917510 JE917509:JE917510 TA917509:TA917510 ACW917509:ACW917510 AMS917509:AMS917510 AWO917509:AWO917510 BGK917509:BGK917510 BQG917509:BQG917510 CAC917509:CAC917510 CJY917509:CJY917510 CTU917509:CTU917510 DDQ917509:DDQ917510 DNM917509:DNM917510 DXI917509:DXI917510 EHE917509:EHE917510 ERA917509:ERA917510 FAW917509:FAW917510 FKS917509:FKS917510 FUO917509:FUO917510 GEK917509:GEK917510 GOG917509:GOG917510 GYC917509:GYC917510 HHY917509:HHY917510 HRU917509:HRU917510 IBQ917509:IBQ917510 ILM917509:ILM917510 IVI917509:IVI917510 JFE917509:JFE917510 JPA917509:JPA917510 JYW917509:JYW917510 KIS917509:KIS917510 KSO917509:KSO917510 LCK917509:LCK917510 LMG917509:LMG917510 LWC917509:LWC917510 MFY917509:MFY917510 MPU917509:MPU917510 MZQ917509:MZQ917510 NJM917509:NJM917510 NTI917509:NTI917510 ODE917509:ODE917510 ONA917509:ONA917510 OWW917509:OWW917510 PGS917509:PGS917510 PQO917509:PQO917510 QAK917509:QAK917510 QKG917509:QKG917510 QUC917509:QUC917510 RDY917509:RDY917510 RNU917509:RNU917510 RXQ917509:RXQ917510 SHM917509:SHM917510 SRI917509:SRI917510 TBE917509:TBE917510 TLA917509:TLA917510 TUW917509:TUW917510 UES917509:UES917510 UOO917509:UOO917510 UYK917509:UYK917510 VIG917509:VIG917510 VSC917509:VSC917510 WBY917509:WBY917510 WLU917509:WLU917510 WVQ917509:WVQ917510 I983045:I983046 JE983045:JE983046 TA983045:TA983046 ACW983045:ACW983046 AMS983045:AMS983046 AWO983045:AWO983046 BGK983045:BGK983046 BQG983045:BQG983046 CAC983045:CAC983046 CJY983045:CJY983046 CTU983045:CTU983046 DDQ983045:DDQ983046 DNM983045:DNM983046 DXI983045:DXI983046 EHE983045:EHE983046 ERA983045:ERA983046 FAW983045:FAW983046 FKS983045:FKS983046 FUO983045:FUO983046 GEK983045:GEK983046 GOG983045:GOG983046 GYC983045:GYC983046 HHY983045:HHY983046 HRU983045:HRU983046 IBQ983045:IBQ983046 ILM983045:ILM983046 IVI983045:IVI983046 JFE983045:JFE983046 JPA983045:JPA983046 JYW983045:JYW983046 KIS983045:KIS983046 KSO983045:KSO983046 LCK983045:LCK983046 LMG983045:LMG983046 LWC983045:LWC983046 MFY983045:MFY983046 MPU983045:MPU983046 MZQ983045:MZQ983046 NJM983045:NJM983046 NTI983045:NTI983046 ODE983045:ODE983046 ONA983045:ONA983046 OWW983045:OWW983046 PGS983045:PGS983046 PQO983045:PQO983046 QAK983045:QAK983046 QKG983045:QKG983046 QUC983045:QUC983046 RDY983045:RDY983046 RNU983045:RNU983046 RXQ983045:RXQ983046 SHM983045:SHM983046 SRI983045:SRI983046 TBE983045:TBE983046 TLA983045:TLA983046 TUW983045:TUW983046 UES983045:UES983046 UOO983045:UOO983046 UYK983045:UYK983046 VIG983045:VIG983046 VSC983045:VSC983046 WBY983045:WBY983046 WLU983045:WLU983046 WVQ983045:WVQ983046 M30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76"/>
  <sheetViews>
    <sheetView view="pageBreakPreview" zoomScale="80" zoomScaleNormal="100" zoomScaleSheetLayoutView="80" workbookViewId="0">
      <selection activeCell="C19" sqref="C19"/>
    </sheetView>
  </sheetViews>
  <sheetFormatPr defaultColWidth="8.09765625" defaultRowHeight="20.25" customHeight="1" x14ac:dyDescent="0.45"/>
  <cols>
    <col min="1" max="1" width="2.09765625" style="85" customWidth="1"/>
    <col min="2" max="2" width="22.5" style="96" bestFit="1" customWidth="1"/>
    <col min="3" max="3" width="37.59765625" style="96" customWidth="1"/>
    <col min="4" max="4" width="13.69921875" style="96" customWidth="1"/>
    <col min="5" max="5" width="39.796875" style="96" customWidth="1"/>
    <col min="6" max="6" width="37.796875" style="96" customWidth="1"/>
    <col min="7" max="7" width="20.19921875" style="96" customWidth="1"/>
    <col min="8" max="12" width="4.796875" style="96" customWidth="1"/>
    <col min="13" max="13" width="5.796875" style="96" customWidth="1"/>
    <col min="14" max="17" width="4.796875" style="96" customWidth="1"/>
    <col min="18" max="256" width="8.09765625" style="96"/>
    <col min="257" max="257" width="2.09765625" style="96" customWidth="1"/>
    <col min="258" max="258" width="22.5" style="96" bestFit="1" customWidth="1"/>
    <col min="259" max="259" width="37.59765625" style="96" customWidth="1"/>
    <col min="260" max="260" width="13.69921875" style="96" customWidth="1"/>
    <col min="261" max="261" width="39.796875" style="96" customWidth="1"/>
    <col min="262" max="262" width="37.796875" style="96" customWidth="1"/>
    <col min="263" max="263" width="20.19921875" style="96" customWidth="1"/>
    <col min="264" max="268" width="4.796875" style="96" customWidth="1"/>
    <col min="269" max="269" width="5.796875" style="96" customWidth="1"/>
    <col min="270" max="273" width="4.796875" style="96" customWidth="1"/>
    <col min="274" max="512" width="8.09765625" style="96"/>
    <col min="513" max="513" width="2.09765625" style="96" customWidth="1"/>
    <col min="514" max="514" width="22.5" style="96" bestFit="1" customWidth="1"/>
    <col min="515" max="515" width="37.59765625" style="96" customWidth="1"/>
    <col min="516" max="516" width="13.69921875" style="96" customWidth="1"/>
    <col min="517" max="517" width="39.796875" style="96" customWidth="1"/>
    <col min="518" max="518" width="37.796875" style="96" customWidth="1"/>
    <col min="519" max="519" width="20.19921875" style="96" customWidth="1"/>
    <col min="520" max="524" width="4.796875" style="96" customWidth="1"/>
    <col min="525" max="525" width="5.796875" style="96" customWidth="1"/>
    <col min="526" max="529" width="4.796875" style="96" customWidth="1"/>
    <col min="530" max="768" width="8.09765625" style="96"/>
    <col min="769" max="769" width="2.09765625" style="96" customWidth="1"/>
    <col min="770" max="770" width="22.5" style="96" bestFit="1" customWidth="1"/>
    <col min="771" max="771" width="37.59765625" style="96" customWidth="1"/>
    <col min="772" max="772" width="13.69921875" style="96" customWidth="1"/>
    <col min="773" max="773" width="39.796875" style="96" customWidth="1"/>
    <col min="774" max="774" width="37.796875" style="96" customWidth="1"/>
    <col min="775" max="775" width="20.19921875" style="96" customWidth="1"/>
    <col min="776" max="780" width="4.796875" style="96" customWidth="1"/>
    <col min="781" max="781" width="5.796875" style="96" customWidth="1"/>
    <col min="782" max="785" width="4.796875" style="96" customWidth="1"/>
    <col min="786" max="1024" width="8.09765625" style="96"/>
    <col min="1025" max="1025" width="2.09765625" style="96" customWidth="1"/>
    <col min="1026" max="1026" width="22.5" style="96" bestFit="1" customWidth="1"/>
    <col min="1027" max="1027" width="37.59765625" style="96" customWidth="1"/>
    <col min="1028" max="1028" width="13.69921875" style="96" customWidth="1"/>
    <col min="1029" max="1029" width="39.796875" style="96" customWidth="1"/>
    <col min="1030" max="1030" width="37.796875" style="96" customWidth="1"/>
    <col min="1031" max="1031" width="20.19921875" style="96" customWidth="1"/>
    <col min="1032" max="1036" width="4.796875" style="96" customWidth="1"/>
    <col min="1037" max="1037" width="5.796875" style="96" customWidth="1"/>
    <col min="1038" max="1041" width="4.796875" style="96" customWidth="1"/>
    <col min="1042" max="1280" width="8.09765625" style="96"/>
    <col min="1281" max="1281" width="2.09765625" style="96" customWidth="1"/>
    <col min="1282" max="1282" width="22.5" style="96" bestFit="1" customWidth="1"/>
    <col min="1283" max="1283" width="37.59765625" style="96" customWidth="1"/>
    <col min="1284" max="1284" width="13.69921875" style="96" customWidth="1"/>
    <col min="1285" max="1285" width="39.796875" style="96" customWidth="1"/>
    <col min="1286" max="1286" width="37.796875" style="96" customWidth="1"/>
    <col min="1287" max="1287" width="20.19921875" style="96" customWidth="1"/>
    <col min="1288" max="1292" width="4.796875" style="96" customWidth="1"/>
    <col min="1293" max="1293" width="5.796875" style="96" customWidth="1"/>
    <col min="1294" max="1297" width="4.796875" style="96" customWidth="1"/>
    <col min="1298" max="1536" width="8.09765625" style="96"/>
    <col min="1537" max="1537" width="2.09765625" style="96" customWidth="1"/>
    <col min="1538" max="1538" width="22.5" style="96" bestFit="1" customWidth="1"/>
    <col min="1539" max="1539" width="37.59765625" style="96" customWidth="1"/>
    <col min="1540" max="1540" width="13.69921875" style="96" customWidth="1"/>
    <col min="1541" max="1541" width="39.796875" style="96" customWidth="1"/>
    <col min="1542" max="1542" width="37.796875" style="96" customWidth="1"/>
    <col min="1543" max="1543" width="20.19921875" style="96" customWidth="1"/>
    <col min="1544" max="1548" width="4.796875" style="96" customWidth="1"/>
    <col min="1549" max="1549" width="5.796875" style="96" customWidth="1"/>
    <col min="1550" max="1553" width="4.796875" style="96" customWidth="1"/>
    <col min="1554" max="1792" width="8.09765625" style="96"/>
    <col min="1793" max="1793" width="2.09765625" style="96" customWidth="1"/>
    <col min="1794" max="1794" width="22.5" style="96" bestFit="1" customWidth="1"/>
    <col min="1795" max="1795" width="37.59765625" style="96" customWidth="1"/>
    <col min="1796" max="1796" width="13.69921875" style="96" customWidth="1"/>
    <col min="1797" max="1797" width="39.796875" style="96" customWidth="1"/>
    <col min="1798" max="1798" width="37.796875" style="96" customWidth="1"/>
    <col min="1799" max="1799" width="20.19921875" style="96" customWidth="1"/>
    <col min="1800" max="1804" width="4.796875" style="96" customWidth="1"/>
    <col min="1805" max="1805" width="5.796875" style="96" customWidth="1"/>
    <col min="1806" max="1809" width="4.796875" style="96" customWidth="1"/>
    <col min="1810" max="2048" width="8.09765625" style="96"/>
    <col min="2049" max="2049" width="2.09765625" style="96" customWidth="1"/>
    <col min="2050" max="2050" width="22.5" style="96" bestFit="1" customWidth="1"/>
    <col min="2051" max="2051" width="37.59765625" style="96" customWidth="1"/>
    <col min="2052" max="2052" width="13.69921875" style="96" customWidth="1"/>
    <col min="2053" max="2053" width="39.796875" style="96" customWidth="1"/>
    <col min="2054" max="2054" width="37.796875" style="96" customWidth="1"/>
    <col min="2055" max="2055" width="20.19921875" style="96" customWidth="1"/>
    <col min="2056" max="2060" width="4.796875" style="96" customWidth="1"/>
    <col min="2061" max="2061" width="5.796875" style="96" customWidth="1"/>
    <col min="2062" max="2065" width="4.796875" style="96" customWidth="1"/>
    <col min="2066" max="2304" width="8.09765625" style="96"/>
    <col min="2305" max="2305" width="2.09765625" style="96" customWidth="1"/>
    <col min="2306" max="2306" width="22.5" style="96" bestFit="1" customWidth="1"/>
    <col min="2307" max="2307" width="37.59765625" style="96" customWidth="1"/>
    <col min="2308" max="2308" width="13.69921875" style="96" customWidth="1"/>
    <col min="2309" max="2309" width="39.796875" style="96" customWidth="1"/>
    <col min="2310" max="2310" width="37.796875" style="96" customWidth="1"/>
    <col min="2311" max="2311" width="20.19921875" style="96" customWidth="1"/>
    <col min="2312" max="2316" width="4.796875" style="96" customWidth="1"/>
    <col min="2317" max="2317" width="5.796875" style="96" customWidth="1"/>
    <col min="2318" max="2321" width="4.796875" style="96" customWidth="1"/>
    <col min="2322" max="2560" width="8.09765625" style="96"/>
    <col min="2561" max="2561" width="2.09765625" style="96" customWidth="1"/>
    <col min="2562" max="2562" width="22.5" style="96" bestFit="1" customWidth="1"/>
    <col min="2563" max="2563" width="37.59765625" style="96" customWidth="1"/>
    <col min="2564" max="2564" width="13.69921875" style="96" customWidth="1"/>
    <col min="2565" max="2565" width="39.796875" style="96" customWidth="1"/>
    <col min="2566" max="2566" width="37.796875" style="96" customWidth="1"/>
    <col min="2567" max="2567" width="20.19921875" style="96" customWidth="1"/>
    <col min="2568" max="2572" width="4.796875" style="96" customWidth="1"/>
    <col min="2573" max="2573" width="5.796875" style="96" customWidth="1"/>
    <col min="2574" max="2577" width="4.796875" style="96" customWidth="1"/>
    <col min="2578" max="2816" width="8.09765625" style="96"/>
    <col min="2817" max="2817" width="2.09765625" style="96" customWidth="1"/>
    <col min="2818" max="2818" width="22.5" style="96" bestFit="1" customWidth="1"/>
    <col min="2819" max="2819" width="37.59765625" style="96" customWidth="1"/>
    <col min="2820" max="2820" width="13.69921875" style="96" customWidth="1"/>
    <col min="2821" max="2821" width="39.796875" style="96" customWidth="1"/>
    <col min="2822" max="2822" width="37.796875" style="96" customWidth="1"/>
    <col min="2823" max="2823" width="20.19921875" style="96" customWidth="1"/>
    <col min="2824" max="2828" width="4.796875" style="96" customWidth="1"/>
    <col min="2829" max="2829" width="5.796875" style="96" customWidth="1"/>
    <col min="2830" max="2833" width="4.796875" style="96" customWidth="1"/>
    <col min="2834" max="3072" width="8.09765625" style="96"/>
    <col min="3073" max="3073" width="2.09765625" style="96" customWidth="1"/>
    <col min="3074" max="3074" width="22.5" style="96" bestFit="1" customWidth="1"/>
    <col min="3075" max="3075" width="37.59765625" style="96" customWidth="1"/>
    <col min="3076" max="3076" width="13.69921875" style="96" customWidth="1"/>
    <col min="3077" max="3077" width="39.796875" style="96" customWidth="1"/>
    <col min="3078" max="3078" width="37.796875" style="96" customWidth="1"/>
    <col min="3079" max="3079" width="20.19921875" style="96" customWidth="1"/>
    <col min="3080" max="3084" width="4.796875" style="96" customWidth="1"/>
    <col min="3085" max="3085" width="5.796875" style="96" customWidth="1"/>
    <col min="3086" max="3089" width="4.796875" style="96" customWidth="1"/>
    <col min="3090" max="3328" width="8.09765625" style="96"/>
    <col min="3329" max="3329" width="2.09765625" style="96" customWidth="1"/>
    <col min="3330" max="3330" width="22.5" style="96" bestFit="1" customWidth="1"/>
    <col min="3331" max="3331" width="37.59765625" style="96" customWidth="1"/>
    <col min="3332" max="3332" width="13.69921875" style="96" customWidth="1"/>
    <col min="3333" max="3333" width="39.796875" style="96" customWidth="1"/>
    <col min="3334" max="3334" width="37.796875" style="96" customWidth="1"/>
    <col min="3335" max="3335" width="20.19921875" style="96" customWidth="1"/>
    <col min="3336" max="3340" width="4.796875" style="96" customWidth="1"/>
    <col min="3341" max="3341" width="5.796875" style="96" customWidth="1"/>
    <col min="3342" max="3345" width="4.796875" style="96" customWidth="1"/>
    <col min="3346" max="3584" width="8.09765625" style="96"/>
    <col min="3585" max="3585" width="2.09765625" style="96" customWidth="1"/>
    <col min="3586" max="3586" width="22.5" style="96" bestFit="1" customWidth="1"/>
    <col min="3587" max="3587" width="37.59765625" style="96" customWidth="1"/>
    <col min="3588" max="3588" width="13.69921875" style="96" customWidth="1"/>
    <col min="3589" max="3589" width="39.796875" style="96" customWidth="1"/>
    <col min="3590" max="3590" width="37.796875" style="96" customWidth="1"/>
    <col min="3591" max="3591" width="20.19921875" style="96" customWidth="1"/>
    <col min="3592" max="3596" width="4.796875" style="96" customWidth="1"/>
    <col min="3597" max="3597" width="5.796875" style="96" customWidth="1"/>
    <col min="3598" max="3601" width="4.796875" style="96" customWidth="1"/>
    <col min="3602" max="3840" width="8.09765625" style="96"/>
    <col min="3841" max="3841" width="2.09765625" style="96" customWidth="1"/>
    <col min="3842" max="3842" width="22.5" style="96" bestFit="1" customWidth="1"/>
    <col min="3843" max="3843" width="37.59765625" style="96" customWidth="1"/>
    <col min="3844" max="3844" width="13.69921875" style="96" customWidth="1"/>
    <col min="3845" max="3845" width="39.796875" style="96" customWidth="1"/>
    <col min="3846" max="3846" width="37.796875" style="96" customWidth="1"/>
    <col min="3847" max="3847" width="20.19921875" style="96" customWidth="1"/>
    <col min="3848" max="3852" width="4.796875" style="96" customWidth="1"/>
    <col min="3853" max="3853" width="5.796875" style="96" customWidth="1"/>
    <col min="3854" max="3857" width="4.796875" style="96" customWidth="1"/>
    <col min="3858" max="4096" width="8.09765625" style="96"/>
    <col min="4097" max="4097" width="2.09765625" style="96" customWidth="1"/>
    <col min="4098" max="4098" width="22.5" style="96" bestFit="1" customWidth="1"/>
    <col min="4099" max="4099" width="37.59765625" style="96" customWidth="1"/>
    <col min="4100" max="4100" width="13.69921875" style="96" customWidth="1"/>
    <col min="4101" max="4101" width="39.796875" style="96" customWidth="1"/>
    <col min="4102" max="4102" width="37.796875" style="96" customWidth="1"/>
    <col min="4103" max="4103" width="20.19921875" style="96" customWidth="1"/>
    <col min="4104" max="4108" width="4.796875" style="96" customWidth="1"/>
    <col min="4109" max="4109" width="5.796875" style="96" customWidth="1"/>
    <col min="4110" max="4113" width="4.796875" style="96" customWidth="1"/>
    <col min="4114" max="4352" width="8.09765625" style="96"/>
    <col min="4353" max="4353" width="2.09765625" style="96" customWidth="1"/>
    <col min="4354" max="4354" width="22.5" style="96" bestFit="1" customWidth="1"/>
    <col min="4355" max="4355" width="37.59765625" style="96" customWidth="1"/>
    <col min="4356" max="4356" width="13.69921875" style="96" customWidth="1"/>
    <col min="4357" max="4357" width="39.796875" style="96" customWidth="1"/>
    <col min="4358" max="4358" width="37.796875" style="96" customWidth="1"/>
    <col min="4359" max="4359" width="20.19921875" style="96" customWidth="1"/>
    <col min="4360" max="4364" width="4.796875" style="96" customWidth="1"/>
    <col min="4365" max="4365" width="5.796875" style="96" customWidth="1"/>
    <col min="4366" max="4369" width="4.796875" style="96" customWidth="1"/>
    <col min="4370" max="4608" width="8.09765625" style="96"/>
    <col min="4609" max="4609" width="2.09765625" style="96" customWidth="1"/>
    <col min="4610" max="4610" width="22.5" style="96" bestFit="1" customWidth="1"/>
    <col min="4611" max="4611" width="37.59765625" style="96" customWidth="1"/>
    <col min="4612" max="4612" width="13.69921875" style="96" customWidth="1"/>
    <col min="4613" max="4613" width="39.796875" style="96" customWidth="1"/>
    <col min="4614" max="4614" width="37.796875" style="96" customWidth="1"/>
    <col min="4615" max="4615" width="20.19921875" style="96" customWidth="1"/>
    <col min="4616" max="4620" width="4.796875" style="96" customWidth="1"/>
    <col min="4621" max="4621" width="5.796875" style="96" customWidth="1"/>
    <col min="4622" max="4625" width="4.796875" style="96" customWidth="1"/>
    <col min="4626" max="4864" width="8.09765625" style="96"/>
    <col min="4865" max="4865" width="2.09765625" style="96" customWidth="1"/>
    <col min="4866" max="4866" width="22.5" style="96" bestFit="1" customWidth="1"/>
    <col min="4867" max="4867" width="37.59765625" style="96" customWidth="1"/>
    <col min="4868" max="4868" width="13.69921875" style="96" customWidth="1"/>
    <col min="4869" max="4869" width="39.796875" style="96" customWidth="1"/>
    <col min="4870" max="4870" width="37.796875" style="96" customWidth="1"/>
    <col min="4871" max="4871" width="20.19921875" style="96" customWidth="1"/>
    <col min="4872" max="4876" width="4.796875" style="96" customWidth="1"/>
    <col min="4877" max="4877" width="5.796875" style="96" customWidth="1"/>
    <col min="4878" max="4881" width="4.796875" style="96" customWidth="1"/>
    <col min="4882" max="5120" width="8.09765625" style="96"/>
    <col min="5121" max="5121" width="2.09765625" style="96" customWidth="1"/>
    <col min="5122" max="5122" width="22.5" style="96" bestFit="1" customWidth="1"/>
    <col min="5123" max="5123" width="37.59765625" style="96" customWidth="1"/>
    <col min="5124" max="5124" width="13.69921875" style="96" customWidth="1"/>
    <col min="5125" max="5125" width="39.796875" style="96" customWidth="1"/>
    <col min="5126" max="5126" width="37.796875" style="96" customWidth="1"/>
    <col min="5127" max="5127" width="20.19921875" style="96" customWidth="1"/>
    <col min="5128" max="5132" width="4.796875" style="96" customWidth="1"/>
    <col min="5133" max="5133" width="5.796875" style="96" customWidth="1"/>
    <col min="5134" max="5137" width="4.796875" style="96" customWidth="1"/>
    <col min="5138" max="5376" width="8.09765625" style="96"/>
    <col min="5377" max="5377" width="2.09765625" style="96" customWidth="1"/>
    <col min="5378" max="5378" width="22.5" style="96" bestFit="1" customWidth="1"/>
    <col min="5379" max="5379" width="37.59765625" style="96" customWidth="1"/>
    <col min="5380" max="5380" width="13.69921875" style="96" customWidth="1"/>
    <col min="5381" max="5381" width="39.796875" style="96" customWidth="1"/>
    <col min="5382" max="5382" width="37.796875" style="96" customWidth="1"/>
    <col min="5383" max="5383" width="20.19921875" style="96" customWidth="1"/>
    <col min="5384" max="5388" width="4.796875" style="96" customWidth="1"/>
    <col min="5389" max="5389" width="5.796875" style="96" customWidth="1"/>
    <col min="5390" max="5393" width="4.796875" style="96" customWidth="1"/>
    <col min="5394" max="5632" width="8.09765625" style="96"/>
    <col min="5633" max="5633" width="2.09765625" style="96" customWidth="1"/>
    <col min="5634" max="5634" width="22.5" style="96" bestFit="1" customWidth="1"/>
    <col min="5635" max="5635" width="37.59765625" style="96" customWidth="1"/>
    <col min="5636" max="5636" width="13.69921875" style="96" customWidth="1"/>
    <col min="5637" max="5637" width="39.796875" style="96" customWidth="1"/>
    <col min="5638" max="5638" width="37.796875" style="96" customWidth="1"/>
    <col min="5639" max="5639" width="20.19921875" style="96" customWidth="1"/>
    <col min="5640" max="5644" width="4.796875" style="96" customWidth="1"/>
    <col min="5645" max="5645" width="5.796875" style="96" customWidth="1"/>
    <col min="5646" max="5649" width="4.796875" style="96" customWidth="1"/>
    <col min="5650" max="5888" width="8.09765625" style="96"/>
    <col min="5889" max="5889" width="2.09765625" style="96" customWidth="1"/>
    <col min="5890" max="5890" width="22.5" style="96" bestFit="1" customWidth="1"/>
    <col min="5891" max="5891" width="37.59765625" style="96" customWidth="1"/>
    <col min="5892" max="5892" width="13.69921875" style="96" customWidth="1"/>
    <col min="5893" max="5893" width="39.796875" style="96" customWidth="1"/>
    <col min="5894" max="5894" width="37.796875" style="96" customWidth="1"/>
    <col min="5895" max="5895" width="20.19921875" style="96" customWidth="1"/>
    <col min="5896" max="5900" width="4.796875" style="96" customWidth="1"/>
    <col min="5901" max="5901" width="5.796875" style="96" customWidth="1"/>
    <col min="5902" max="5905" width="4.796875" style="96" customWidth="1"/>
    <col min="5906" max="6144" width="8.09765625" style="96"/>
    <col min="6145" max="6145" width="2.09765625" style="96" customWidth="1"/>
    <col min="6146" max="6146" width="22.5" style="96" bestFit="1" customWidth="1"/>
    <col min="6147" max="6147" width="37.59765625" style="96" customWidth="1"/>
    <col min="6148" max="6148" width="13.69921875" style="96" customWidth="1"/>
    <col min="6149" max="6149" width="39.796875" style="96" customWidth="1"/>
    <col min="6150" max="6150" width="37.796875" style="96" customWidth="1"/>
    <col min="6151" max="6151" width="20.19921875" style="96" customWidth="1"/>
    <col min="6152" max="6156" width="4.796875" style="96" customWidth="1"/>
    <col min="6157" max="6157" width="5.796875" style="96" customWidth="1"/>
    <col min="6158" max="6161" width="4.796875" style="96" customWidth="1"/>
    <col min="6162" max="6400" width="8.09765625" style="96"/>
    <col min="6401" max="6401" width="2.09765625" style="96" customWidth="1"/>
    <col min="6402" max="6402" width="22.5" style="96" bestFit="1" customWidth="1"/>
    <col min="6403" max="6403" width="37.59765625" style="96" customWidth="1"/>
    <col min="6404" max="6404" width="13.69921875" style="96" customWidth="1"/>
    <col min="6405" max="6405" width="39.796875" style="96" customWidth="1"/>
    <col min="6406" max="6406" width="37.796875" style="96" customWidth="1"/>
    <col min="6407" max="6407" width="20.19921875" style="96" customWidth="1"/>
    <col min="6408" max="6412" width="4.796875" style="96" customWidth="1"/>
    <col min="6413" max="6413" width="5.796875" style="96" customWidth="1"/>
    <col min="6414" max="6417" width="4.796875" style="96" customWidth="1"/>
    <col min="6418" max="6656" width="8.09765625" style="96"/>
    <col min="6657" max="6657" width="2.09765625" style="96" customWidth="1"/>
    <col min="6658" max="6658" width="22.5" style="96" bestFit="1" customWidth="1"/>
    <col min="6659" max="6659" width="37.59765625" style="96" customWidth="1"/>
    <col min="6660" max="6660" width="13.69921875" style="96" customWidth="1"/>
    <col min="6661" max="6661" width="39.796875" style="96" customWidth="1"/>
    <col min="6662" max="6662" width="37.796875" style="96" customWidth="1"/>
    <col min="6663" max="6663" width="20.19921875" style="96" customWidth="1"/>
    <col min="6664" max="6668" width="4.796875" style="96" customWidth="1"/>
    <col min="6669" max="6669" width="5.796875" style="96" customWidth="1"/>
    <col min="6670" max="6673" width="4.796875" style="96" customWidth="1"/>
    <col min="6674" max="6912" width="8.09765625" style="96"/>
    <col min="6913" max="6913" width="2.09765625" style="96" customWidth="1"/>
    <col min="6914" max="6914" width="22.5" style="96" bestFit="1" customWidth="1"/>
    <col min="6915" max="6915" width="37.59765625" style="96" customWidth="1"/>
    <col min="6916" max="6916" width="13.69921875" style="96" customWidth="1"/>
    <col min="6917" max="6917" width="39.796875" style="96" customWidth="1"/>
    <col min="6918" max="6918" width="37.796875" style="96" customWidth="1"/>
    <col min="6919" max="6919" width="20.19921875" style="96" customWidth="1"/>
    <col min="6920" max="6924" width="4.796875" style="96" customWidth="1"/>
    <col min="6925" max="6925" width="5.796875" style="96" customWidth="1"/>
    <col min="6926" max="6929" width="4.796875" style="96" customWidth="1"/>
    <col min="6930" max="7168" width="8.09765625" style="96"/>
    <col min="7169" max="7169" width="2.09765625" style="96" customWidth="1"/>
    <col min="7170" max="7170" width="22.5" style="96" bestFit="1" customWidth="1"/>
    <col min="7171" max="7171" width="37.59765625" style="96" customWidth="1"/>
    <col min="7172" max="7172" width="13.69921875" style="96" customWidth="1"/>
    <col min="7173" max="7173" width="39.796875" style="96" customWidth="1"/>
    <col min="7174" max="7174" width="37.796875" style="96" customWidth="1"/>
    <col min="7175" max="7175" width="20.19921875" style="96" customWidth="1"/>
    <col min="7176" max="7180" width="4.796875" style="96" customWidth="1"/>
    <col min="7181" max="7181" width="5.796875" style="96" customWidth="1"/>
    <col min="7182" max="7185" width="4.796875" style="96" customWidth="1"/>
    <col min="7186" max="7424" width="8.09765625" style="96"/>
    <col min="7425" max="7425" width="2.09765625" style="96" customWidth="1"/>
    <col min="7426" max="7426" width="22.5" style="96" bestFit="1" customWidth="1"/>
    <col min="7427" max="7427" width="37.59765625" style="96" customWidth="1"/>
    <col min="7428" max="7428" width="13.69921875" style="96" customWidth="1"/>
    <col min="7429" max="7429" width="39.796875" style="96" customWidth="1"/>
    <col min="7430" max="7430" width="37.796875" style="96" customWidth="1"/>
    <col min="7431" max="7431" width="20.19921875" style="96" customWidth="1"/>
    <col min="7432" max="7436" width="4.796875" style="96" customWidth="1"/>
    <col min="7437" max="7437" width="5.796875" style="96" customWidth="1"/>
    <col min="7438" max="7441" width="4.796875" style="96" customWidth="1"/>
    <col min="7442" max="7680" width="8.09765625" style="96"/>
    <col min="7681" max="7681" width="2.09765625" style="96" customWidth="1"/>
    <col min="7682" max="7682" width="22.5" style="96" bestFit="1" customWidth="1"/>
    <col min="7683" max="7683" width="37.59765625" style="96" customWidth="1"/>
    <col min="7684" max="7684" width="13.69921875" style="96" customWidth="1"/>
    <col min="7685" max="7685" width="39.796875" style="96" customWidth="1"/>
    <col min="7686" max="7686" width="37.796875" style="96" customWidth="1"/>
    <col min="7687" max="7687" width="20.19921875" style="96" customWidth="1"/>
    <col min="7688" max="7692" width="4.796875" style="96" customWidth="1"/>
    <col min="7693" max="7693" width="5.796875" style="96" customWidth="1"/>
    <col min="7694" max="7697" width="4.796875" style="96" customWidth="1"/>
    <col min="7698" max="7936" width="8.09765625" style="96"/>
    <col min="7937" max="7937" width="2.09765625" style="96" customWidth="1"/>
    <col min="7938" max="7938" width="22.5" style="96" bestFit="1" customWidth="1"/>
    <col min="7939" max="7939" width="37.59765625" style="96" customWidth="1"/>
    <col min="7940" max="7940" width="13.69921875" style="96" customWidth="1"/>
    <col min="7941" max="7941" width="39.796875" style="96" customWidth="1"/>
    <col min="7942" max="7942" width="37.796875" style="96" customWidth="1"/>
    <col min="7943" max="7943" width="20.19921875" style="96" customWidth="1"/>
    <col min="7944" max="7948" width="4.796875" style="96" customWidth="1"/>
    <col min="7949" max="7949" width="5.796875" style="96" customWidth="1"/>
    <col min="7950" max="7953" width="4.796875" style="96" customWidth="1"/>
    <col min="7954" max="8192" width="8.09765625" style="96"/>
    <col min="8193" max="8193" width="2.09765625" style="96" customWidth="1"/>
    <col min="8194" max="8194" width="22.5" style="96" bestFit="1" customWidth="1"/>
    <col min="8195" max="8195" width="37.59765625" style="96" customWidth="1"/>
    <col min="8196" max="8196" width="13.69921875" style="96" customWidth="1"/>
    <col min="8197" max="8197" width="39.796875" style="96" customWidth="1"/>
    <col min="8198" max="8198" width="37.796875" style="96" customWidth="1"/>
    <col min="8199" max="8199" width="20.19921875" style="96" customWidth="1"/>
    <col min="8200" max="8204" width="4.796875" style="96" customWidth="1"/>
    <col min="8205" max="8205" width="5.796875" style="96" customWidth="1"/>
    <col min="8206" max="8209" width="4.796875" style="96" customWidth="1"/>
    <col min="8210" max="8448" width="8.09765625" style="96"/>
    <col min="8449" max="8449" width="2.09765625" style="96" customWidth="1"/>
    <col min="8450" max="8450" width="22.5" style="96" bestFit="1" customWidth="1"/>
    <col min="8451" max="8451" width="37.59765625" style="96" customWidth="1"/>
    <col min="8452" max="8452" width="13.69921875" style="96" customWidth="1"/>
    <col min="8453" max="8453" width="39.796875" style="96" customWidth="1"/>
    <col min="8454" max="8454" width="37.796875" style="96" customWidth="1"/>
    <col min="8455" max="8455" width="20.19921875" style="96" customWidth="1"/>
    <col min="8456" max="8460" width="4.796875" style="96" customWidth="1"/>
    <col min="8461" max="8461" width="5.796875" style="96" customWidth="1"/>
    <col min="8462" max="8465" width="4.796875" style="96" customWidth="1"/>
    <col min="8466" max="8704" width="8.09765625" style="96"/>
    <col min="8705" max="8705" width="2.09765625" style="96" customWidth="1"/>
    <col min="8706" max="8706" width="22.5" style="96" bestFit="1" customWidth="1"/>
    <col min="8707" max="8707" width="37.59765625" style="96" customWidth="1"/>
    <col min="8708" max="8708" width="13.69921875" style="96" customWidth="1"/>
    <col min="8709" max="8709" width="39.796875" style="96" customWidth="1"/>
    <col min="8710" max="8710" width="37.796875" style="96" customWidth="1"/>
    <col min="8711" max="8711" width="20.19921875" style="96" customWidth="1"/>
    <col min="8712" max="8716" width="4.796875" style="96" customWidth="1"/>
    <col min="8717" max="8717" width="5.796875" style="96" customWidth="1"/>
    <col min="8718" max="8721" width="4.796875" style="96" customWidth="1"/>
    <col min="8722" max="8960" width="8.09765625" style="96"/>
    <col min="8961" max="8961" width="2.09765625" style="96" customWidth="1"/>
    <col min="8962" max="8962" width="22.5" style="96" bestFit="1" customWidth="1"/>
    <col min="8963" max="8963" width="37.59765625" style="96" customWidth="1"/>
    <col min="8964" max="8964" width="13.69921875" style="96" customWidth="1"/>
    <col min="8965" max="8965" width="39.796875" style="96" customWidth="1"/>
    <col min="8966" max="8966" width="37.796875" style="96" customWidth="1"/>
    <col min="8967" max="8967" width="20.19921875" style="96" customWidth="1"/>
    <col min="8968" max="8972" width="4.796875" style="96" customWidth="1"/>
    <col min="8973" max="8973" width="5.796875" style="96" customWidth="1"/>
    <col min="8974" max="8977" width="4.796875" style="96" customWidth="1"/>
    <col min="8978" max="9216" width="8.09765625" style="96"/>
    <col min="9217" max="9217" width="2.09765625" style="96" customWidth="1"/>
    <col min="9218" max="9218" width="22.5" style="96" bestFit="1" customWidth="1"/>
    <col min="9219" max="9219" width="37.59765625" style="96" customWidth="1"/>
    <col min="9220" max="9220" width="13.69921875" style="96" customWidth="1"/>
    <col min="9221" max="9221" width="39.796875" style="96" customWidth="1"/>
    <col min="9222" max="9222" width="37.796875" style="96" customWidth="1"/>
    <col min="9223" max="9223" width="20.19921875" style="96" customWidth="1"/>
    <col min="9224" max="9228" width="4.796875" style="96" customWidth="1"/>
    <col min="9229" max="9229" width="5.796875" style="96" customWidth="1"/>
    <col min="9230" max="9233" width="4.796875" style="96" customWidth="1"/>
    <col min="9234" max="9472" width="8.09765625" style="96"/>
    <col min="9473" max="9473" width="2.09765625" style="96" customWidth="1"/>
    <col min="9474" max="9474" width="22.5" style="96" bestFit="1" customWidth="1"/>
    <col min="9475" max="9475" width="37.59765625" style="96" customWidth="1"/>
    <col min="9476" max="9476" width="13.69921875" style="96" customWidth="1"/>
    <col min="9477" max="9477" width="39.796875" style="96" customWidth="1"/>
    <col min="9478" max="9478" width="37.796875" style="96" customWidth="1"/>
    <col min="9479" max="9479" width="20.19921875" style="96" customWidth="1"/>
    <col min="9480" max="9484" width="4.796875" style="96" customWidth="1"/>
    <col min="9485" max="9485" width="5.796875" style="96" customWidth="1"/>
    <col min="9486" max="9489" width="4.796875" style="96" customWidth="1"/>
    <col min="9490" max="9728" width="8.09765625" style="96"/>
    <col min="9729" max="9729" width="2.09765625" style="96" customWidth="1"/>
    <col min="9730" max="9730" width="22.5" style="96" bestFit="1" customWidth="1"/>
    <col min="9731" max="9731" width="37.59765625" style="96" customWidth="1"/>
    <col min="9732" max="9732" width="13.69921875" style="96" customWidth="1"/>
    <col min="9733" max="9733" width="39.796875" style="96" customWidth="1"/>
    <col min="9734" max="9734" width="37.796875" style="96" customWidth="1"/>
    <col min="9735" max="9735" width="20.19921875" style="96" customWidth="1"/>
    <col min="9736" max="9740" width="4.796875" style="96" customWidth="1"/>
    <col min="9741" max="9741" width="5.796875" style="96" customWidth="1"/>
    <col min="9742" max="9745" width="4.796875" style="96" customWidth="1"/>
    <col min="9746" max="9984" width="8.09765625" style="96"/>
    <col min="9985" max="9985" width="2.09765625" style="96" customWidth="1"/>
    <col min="9986" max="9986" width="22.5" style="96" bestFit="1" customWidth="1"/>
    <col min="9987" max="9987" width="37.59765625" style="96" customWidth="1"/>
    <col min="9988" max="9988" width="13.69921875" style="96" customWidth="1"/>
    <col min="9989" max="9989" width="39.796875" style="96" customWidth="1"/>
    <col min="9990" max="9990" width="37.796875" style="96" customWidth="1"/>
    <col min="9991" max="9991" width="20.19921875" style="96" customWidth="1"/>
    <col min="9992" max="9996" width="4.796875" style="96" customWidth="1"/>
    <col min="9997" max="9997" width="5.796875" style="96" customWidth="1"/>
    <col min="9998" max="10001" width="4.796875" style="96" customWidth="1"/>
    <col min="10002" max="10240" width="8.09765625" style="96"/>
    <col min="10241" max="10241" width="2.09765625" style="96" customWidth="1"/>
    <col min="10242" max="10242" width="22.5" style="96" bestFit="1" customWidth="1"/>
    <col min="10243" max="10243" width="37.59765625" style="96" customWidth="1"/>
    <col min="10244" max="10244" width="13.69921875" style="96" customWidth="1"/>
    <col min="10245" max="10245" width="39.796875" style="96" customWidth="1"/>
    <col min="10246" max="10246" width="37.796875" style="96" customWidth="1"/>
    <col min="10247" max="10247" width="20.19921875" style="96" customWidth="1"/>
    <col min="10248" max="10252" width="4.796875" style="96" customWidth="1"/>
    <col min="10253" max="10253" width="5.796875" style="96" customWidth="1"/>
    <col min="10254" max="10257" width="4.796875" style="96" customWidth="1"/>
    <col min="10258" max="10496" width="8.09765625" style="96"/>
    <col min="10497" max="10497" width="2.09765625" style="96" customWidth="1"/>
    <col min="10498" max="10498" width="22.5" style="96" bestFit="1" customWidth="1"/>
    <col min="10499" max="10499" width="37.59765625" style="96" customWidth="1"/>
    <col min="10500" max="10500" width="13.69921875" style="96" customWidth="1"/>
    <col min="10501" max="10501" width="39.796875" style="96" customWidth="1"/>
    <col min="10502" max="10502" width="37.796875" style="96" customWidth="1"/>
    <col min="10503" max="10503" width="20.19921875" style="96" customWidth="1"/>
    <col min="10504" max="10508" width="4.796875" style="96" customWidth="1"/>
    <col min="10509" max="10509" width="5.796875" style="96" customWidth="1"/>
    <col min="10510" max="10513" width="4.796875" style="96" customWidth="1"/>
    <col min="10514" max="10752" width="8.09765625" style="96"/>
    <col min="10753" max="10753" width="2.09765625" style="96" customWidth="1"/>
    <col min="10754" max="10754" width="22.5" style="96" bestFit="1" customWidth="1"/>
    <col min="10755" max="10755" width="37.59765625" style="96" customWidth="1"/>
    <col min="10756" max="10756" width="13.69921875" style="96" customWidth="1"/>
    <col min="10757" max="10757" width="39.796875" style="96" customWidth="1"/>
    <col min="10758" max="10758" width="37.796875" style="96" customWidth="1"/>
    <col min="10759" max="10759" width="20.19921875" style="96" customWidth="1"/>
    <col min="10760" max="10764" width="4.796875" style="96" customWidth="1"/>
    <col min="10765" max="10765" width="5.796875" style="96" customWidth="1"/>
    <col min="10766" max="10769" width="4.796875" style="96" customWidth="1"/>
    <col min="10770" max="11008" width="8.09765625" style="96"/>
    <col min="11009" max="11009" width="2.09765625" style="96" customWidth="1"/>
    <col min="11010" max="11010" width="22.5" style="96" bestFit="1" customWidth="1"/>
    <col min="11011" max="11011" width="37.59765625" style="96" customWidth="1"/>
    <col min="11012" max="11012" width="13.69921875" style="96" customWidth="1"/>
    <col min="11013" max="11013" width="39.796875" style="96" customWidth="1"/>
    <col min="11014" max="11014" width="37.796875" style="96" customWidth="1"/>
    <col min="11015" max="11015" width="20.19921875" style="96" customWidth="1"/>
    <col min="11016" max="11020" width="4.796875" style="96" customWidth="1"/>
    <col min="11021" max="11021" width="5.796875" style="96" customWidth="1"/>
    <col min="11022" max="11025" width="4.796875" style="96" customWidth="1"/>
    <col min="11026" max="11264" width="8.09765625" style="96"/>
    <col min="11265" max="11265" width="2.09765625" style="96" customWidth="1"/>
    <col min="11266" max="11266" width="22.5" style="96" bestFit="1" customWidth="1"/>
    <col min="11267" max="11267" width="37.59765625" style="96" customWidth="1"/>
    <col min="11268" max="11268" width="13.69921875" style="96" customWidth="1"/>
    <col min="11269" max="11269" width="39.796875" style="96" customWidth="1"/>
    <col min="11270" max="11270" width="37.796875" style="96" customWidth="1"/>
    <col min="11271" max="11271" width="20.19921875" style="96" customWidth="1"/>
    <col min="11272" max="11276" width="4.796875" style="96" customWidth="1"/>
    <col min="11277" max="11277" width="5.796875" style="96" customWidth="1"/>
    <col min="11278" max="11281" width="4.796875" style="96" customWidth="1"/>
    <col min="11282" max="11520" width="8.09765625" style="96"/>
    <col min="11521" max="11521" width="2.09765625" style="96" customWidth="1"/>
    <col min="11522" max="11522" width="22.5" style="96" bestFit="1" customWidth="1"/>
    <col min="11523" max="11523" width="37.59765625" style="96" customWidth="1"/>
    <col min="11524" max="11524" width="13.69921875" style="96" customWidth="1"/>
    <col min="11525" max="11525" width="39.796875" style="96" customWidth="1"/>
    <col min="11526" max="11526" width="37.796875" style="96" customWidth="1"/>
    <col min="11527" max="11527" width="20.19921875" style="96" customWidth="1"/>
    <col min="11528" max="11532" width="4.796875" style="96" customWidth="1"/>
    <col min="11533" max="11533" width="5.796875" style="96" customWidth="1"/>
    <col min="11534" max="11537" width="4.796875" style="96" customWidth="1"/>
    <col min="11538" max="11776" width="8.09765625" style="96"/>
    <col min="11777" max="11777" width="2.09765625" style="96" customWidth="1"/>
    <col min="11778" max="11778" width="22.5" style="96" bestFit="1" customWidth="1"/>
    <col min="11779" max="11779" width="37.59765625" style="96" customWidth="1"/>
    <col min="11780" max="11780" width="13.69921875" style="96" customWidth="1"/>
    <col min="11781" max="11781" width="39.796875" style="96" customWidth="1"/>
    <col min="11782" max="11782" width="37.796875" style="96" customWidth="1"/>
    <col min="11783" max="11783" width="20.19921875" style="96" customWidth="1"/>
    <col min="11784" max="11788" width="4.796875" style="96" customWidth="1"/>
    <col min="11789" max="11789" width="5.796875" style="96" customWidth="1"/>
    <col min="11790" max="11793" width="4.796875" style="96" customWidth="1"/>
    <col min="11794" max="12032" width="8.09765625" style="96"/>
    <col min="12033" max="12033" width="2.09765625" style="96" customWidth="1"/>
    <col min="12034" max="12034" width="22.5" style="96" bestFit="1" customWidth="1"/>
    <col min="12035" max="12035" width="37.59765625" style="96" customWidth="1"/>
    <col min="12036" max="12036" width="13.69921875" style="96" customWidth="1"/>
    <col min="12037" max="12037" width="39.796875" style="96" customWidth="1"/>
    <col min="12038" max="12038" width="37.796875" style="96" customWidth="1"/>
    <col min="12039" max="12039" width="20.19921875" style="96" customWidth="1"/>
    <col min="12040" max="12044" width="4.796875" style="96" customWidth="1"/>
    <col min="12045" max="12045" width="5.796875" style="96" customWidth="1"/>
    <col min="12046" max="12049" width="4.796875" style="96" customWidth="1"/>
    <col min="12050" max="12288" width="8.09765625" style="96"/>
    <col min="12289" max="12289" width="2.09765625" style="96" customWidth="1"/>
    <col min="12290" max="12290" width="22.5" style="96" bestFit="1" customWidth="1"/>
    <col min="12291" max="12291" width="37.59765625" style="96" customWidth="1"/>
    <col min="12292" max="12292" width="13.69921875" style="96" customWidth="1"/>
    <col min="12293" max="12293" width="39.796875" style="96" customWidth="1"/>
    <col min="12294" max="12294" width="37.796875" style="96" customWidth="1"/>
    <col min="12295" max="12295" width="20.19921875" style="96" customWidth="1"/>
    <col min="12296" max="12300" width="4.796875" style="96" customWidth="1"/>
    <col min="12301" max="12301" width="5.796875" style="96" customWidth="1"/>
    <col min="12302" max="12305" width="4.796875" style="96" customWidth="1"/>
    <col min="12306" max="12544" width="8.09765625" style="96"/>
    <col min="12545" max="12545" width="2.09765625" style="96" customWidth="1"/>
    <col min="12546" max="12546" width="22.5" style="96" bestFit="1" customWidth="1"/>
    <col min="12547" max="12547" width="37.59765625" style="96" customWidth="1"/>
    <col min="12548" max="12548" width="13.69921875" style="96" customWidth="1"/>
    <col min="12549" max="12549" width="39.796875" style="96" customWidth="1"/>
    <col min="12550" max="12550" width="37.796875" style="96" customWidth="1"/>
    <col min="12551" max="12551" width="20.19921875" style="96" customWidth="1"/>
    <col min="12552" max="12556" width="4.796875" style="96" customWidth="1"/>
    <col min="12557" max="12557" width="5.796875" style="96" customWidth="1"/>
    <col min="12558" max="12561" width="4.796875" style="96" customWidth="1"/>
    <col min="12562" max="12800" width="8.09765625" style="96"/>
    <col min="12801" max="12801" width="2.09765625" style="96" customWidth="1"/>
    <col min="12802" max="12802" width="22.5" style="96" bestFit="1" customWidth="1"/>
    <col min="12803" max="12803" width="37.59765625" style="96" customWidth="1"/>
    <col min="12804" max="12804" width="13.69921875" style="96" customWidth="1"/>
    <col min="12805" max="12805" width="39.796875" style="96" customWidth="1"/>
    <col min="12806" max="12806" width="37.796875" style="96" customWidth="1"/>
    <col min="12807" max="12807" width="20.19921875" style="96" customWidth="1"/>
    <col min="12808" max="12812" width="4.796875" style="96" customWidth="1"/>
    <col min="12813" max="12813" width="5.796875" style="96" customWidth="1"/>
    <col min="12814" max="12817" width="4.796875" style="96" customWidth="1"/>
    <col min="12818" max="13056" width="8.09765625" style="96"/>
    <col min="13057" max="13057" width="2.09765625" style="96" customWidth="1"/>
    <col min="13058" max="13058" width="22.5" style="96" bestFit="1" customWidth="1"/>
    <col min="13059" max="13059" width="37.59765625" style="96" customWidth="1"/>
    <col min="13060" max="13060" width="13.69921875" style="96" customWidth="1"/>
    <col min="13061" max="13061" width="39.796875" style="96" customWidth="1"/>
    <col min="13062" max="13062" width="37.796875" style="96" customWidth="1"/>
    <col min="13063" max="13063" width="20.19921875" style="96" customWidth="1"/>
    <col min="13064" max="13068" width="4.796875" style="96" customWidth="1"/>
    <col min="13069" max="13069" width="5.796875" style="96" customWidth="1"/>
    <col min="13070" max="13073" width="4.796875" style="96" customWidth="1"/>
    <col min="13074" max="13312" width="8.09765625" style="96"/>
    <col min="13313" max="13313" width="2.09765625" style="96" customWidth="1"/>
    <col min="13314" max="13314" width="22.5" style="96" bestFit="1" customWidth="1"/>
    <col min="13315" max="13315" width="37.59765625" style="96" customWidth="1"/>
    <col min="13316" max="13316" width="13.69921875" style="96" customWidth="1"/>
    <col min="13317" max="13317" width="39.796875" style="96" customWidth="1"/>
    <col min="13318" max="13318" width="37.796875" style="96" customWidth="1"/>
    <col min="13319" max="13319" width="20.19921875" style="96" customWidth="1"/>
    <col min="13320" max="13324" width="4.796875" style="96" customWidth="1"/>
    <col min="13325" max="13325" width="5.796875" style="96" customWidth="1"/>
    <col min="13326" max="13329" width="4.796875" style="96" customWidth="1"/>
    <col min="13330" max="13568" width="8.09765625" style="96"/>
    <col min="13569" max="13569" width="2.09765625" style="96" customWidth="1"/>
    <col min="13570" max="13570" width="22.5" style="96" bestFit="1" customWidth="1"/>
    <col min="13571" max="13571" width="37.59765625" style="96" customWidth="1"/>
    <col min="13572" max="13572" width="13.69921875" style="96" customWidth="1"/>
    <col min="13573" max="13573" width="39.796875" style="96" customWidth="1"/>
    <col min="13574" max="13574" width="37.796875" style="96" customWidth="1"/>
    <col min="13575" max="13575" width="20.19921875" style="96" customWidth="1"/>
    <col min="13576" max="13580" width="4.796875" style="96" customWidth="1"/>
    <col min="13581" max="13581" width="5.796875" style="96" customWidth="1"/>
    <col min="13582" max="13585" width="4.796875" style="96" customWidth="1"/>
    <col min="13586" max="13824" width="8.09765625" style="96"/>
    <col min="13825" max="13825" width="2.09765625" style="96" customWidth="1"/>
    <col min="13826" max="13826" width="22.5" style="96" bestFit="1" customWidth="1"/>
    <col min="13827" max="13827" width="37.59765625" style="96" customWidth="1"/>
    <col min="13828" max="13828" width="13.69921875" style="96" customWidth="1"/>
    <col min="13829" max="13829" width="39.796875" style="96" customWidth="1"/>
    <col min="13830" max="13830" width="37.796875" style="96" customWidth="1"/>
    <col min="13831" max="13831" width="20.19921875" style="96" customWidth="1"/>
    <col min="13832" max="13836" width="4.796875" style="96" customWidth="1"/>
    <col min="13837" max="13837" width="5.796875" style="96" customWidth="1"/>
    <col min="13838" max="13841" width="4.796875" style="96" customWidth="1"/>
    <col min="13842" max="14080" width="8.09765625" style="96"/>
    <col min="14081" max="14081" width="2.09765625" style="96" customWidth="1"/>
    <col min="14082" max="14082" width="22.5" style="96" bestFit="1" customWidth="1"/>
    <col min="14083" max="14083" width="37.59765625" style="96" customWidth="1"/>
    <col min="14084" max="14084" width="13.69921875" style="96" customWidth="1"/>
    <col min="14085" max="14085" width="39.796875" style="96" customWidth="1"/>
    <col min="14086" max="14086" width="37.796875" style="96" customWidth="1"/>
    <col min="14087" max="14087" width="20.19921875" style="96" customWidth="1"/>
    <col min="14088" max="14092" width="4.796875" style="96" customWidth="1"/>
    <col min="14093" max="14093" width="5.796875" style="96" customWidth="1"/>
    <col min="14094" max="14097" width="4.796875" style="96" customWidth="1"/>
    <col min="14098" max="14336" width="8.09765625" style="96"/>
    <col min="14337" max="14337" width="2.09765625" style="96" customWidth="1"/>
    <col min="14338" max="14338" width="22.5" style="96" bestFit="1" customWidth="1"/>
    <col min="14339" max="14339" width="37.59765625" style="96" customWidth="1"/>
    <col min="14340" max="14340" width="13.69921875" style="96" customWidth="1"/>
    <col min="14341" max="14341" width="39.796875" style="96" customWidth="1"/>
    <col min="14342" max="14342" width="37.796875" style="96" customWidth="1"/>
    <col min="14343" max="14343" width="20.19921875" style="96" customWidth="1"/>
    <col min="14344" max="14348" width="4.796875" style="96" customWidth="1"/>
    <col min="14349" max="14349" width="5.796875" style="96" customWidth="1"/>
    <col min="14350" max="14353" width="4.796875" style="96" customWidth="1"/>
    <col min="14354" max="14592" width="8.09765625" style="96"/>
    <col min="14593" max="14593" width="2.09765625" style="96" customWidth="1"/>
    <col min="14594" max="14594" width="22.5" style="96" bestFit="1" customWidth="1"/>
    <col min="14595" max="14595" width="37.59765625" style="96" customWidth="1"/>
    <col min="14596" max="14596" width="13.69921875" style="96" customWidth="1"/>
    <col min="14597" max="14597" width="39.796875" style="96" customWidth="1"/>
    <col min="14598" max="14598" width="37.796875" style="96" customWidth="1"/>
    <col min="14599" max="14599" width="20.19921875" style="96" customWidth="1"/>
    <col min="14600" max="14604" width="4.796875" style="96" customWidth="1"/>
    <col min="14605" max="14605" width="5.796875" style="96" customWidth="1"/>
    <col min="14606" max="14609" width="4.796875" style="96" customWidth="1"/>
    <col min="14610" max="14848" width="8.09765625" style="96"/>
    <col min="14849" max="14849" width="2.09765625" style="96" customWidth="1"/>
    <col min="14850" max="14850" width="22.5" style="96" bestFit="1" customWidth="1"/>
    <col min="14851" max="14851" width="37.59765625" style="96" customWidth="1"/>
    <col min="14852" max="14852" width="13.69921875" style="96" customWidth="1"/>
    <col min="14853" max="14853" width="39.796875" style="96" customWidth="1"/>
    <col min="14854" max="14854" width="37.796875" style="96" customWidth="1"/>
    <col min="14855" max="14855" width="20.19921875" style="96" customWidth="1"/>
    <col min="14856" max="14860" width="4.796875" style="96" customWidth="1"/>
    <col min="14861" max="14861" width="5.796875" style="96" customWidth="1"/>
    <col min="14862" max="14865" width="4.796875" style="96" customWidth="1"/>
    <col min="14866" max="15104" width="8.09765625" style="96"/>
    <col min="15105" max="15105" width="2.09765625" style="96" customWidth="1"/>
    <col min="15106" max="15106" width="22.5" style="96" bestFit="1" customWidth="1"/>
    <col min="15107" max="15107" width="37.59765625" style="96" customWidth="1"/>
    <col min="15108" max="15108" width="13.69921875" style="96" customWidth="1"/>
    <col min="15109" max="15109" width="39.796875" style="96" customWidth="1"/>
    <col min="15110" max="15110" width="37.796875" style="96" customWidth="1"/>
    <col min="15111" max="15111" width="20.19921875" style="96" customWidth="1"/>
    <col min="15112" max="15116" width="4.796875" style="96" customWidth="1"/>
    <col min="15117" max="15117" width="5.796875" style="96" customWidth="1"/>
    <col min="15118" max="15121" width="4.796875" style="96" customWidth="1"/>
    <col min="15122" max="15360" width="8.09765625" style="96"/>
    <col min="15361" max="15361" width="2.09765625" style="96" customWidth="1"/>
    <col min="15362" max="15362" width="22.5" style="96" bestFit="1" customWidth="1"/>
    <col min="15363" max="15363" width="37.59765625" style="96" customWidth="1"/>
    <col min="15364" max="15364" width="13.69921875" style="96" customWidth="1"/>
    <col min="15365" max="15365" width="39.796875" style="96" customWidth="1"/>
    <col min="15366" max="15366" width="37.796875" style="96" customWidth="1"/>
    <col min="15367" max="15367" width="20.19921875" style="96" customWidth="1"/>
    <col min="15368" max="15372" width="4.796875" style="96" customWidth="1"/>
    <col min="15373" max="15373" width="5.796875" style="96" customWidth="1"/>
    <col min="15374" max="15377" width="4.796875" style="96" customWidth="1"/>
    <col min="15378" max="15616" width="8.09765625" style="96"/>
    <col min="15617" max="15617" width="2.09765625" style="96" customWidth="1"/>
    <col min="15618" max="15618" width="22.5" style="96" bestFit="1" customWidth="1"/>
    <col min="15619" max="15619" width="37.59765625" style="96" customWidth="1"/>
    <col min="15620" max="15620" width="13.69921875" style="96" customWidth="1"/>
    <col min="15621" max="15621" width="39.796875" style="96" customWidth="1"/>
    <col min="15622" max="15622" width="37.796875" style="96" customWidth="1"/>
    <col min="15623" max="15623" width="20.19921875" style="96" customWidth="1"/>
    <col min="15624" max="15628" width="4.796875" style="96" customWidth="1"/>
    <col min="15629" max="15629" width="5.796875" style="96" customWidth="1"/>
    <col min="15630" max="15633" width="4.796875" style="96" customWidth="1"/>
    <col min="15634" max="15872" width="8.09765625" style="96"/>
    <col min="15873" max="15873" width="2.09765625" style="96" customWidth="1"/>
    <col min="15874" max="15874" width="22.5" style="96" bestFit="1" customWidth="1"/>
    <col min="15875" max="15875" width="37.59765625" style="96" customWidth="1"/>
    <col min="15876" max="15876" width="13.69921875" style="96" customWidth="1"/>
    <col min="15877" max="15877" width="39.796875" style="96" customWidth="1"/>
    <col min="15878" max="15878" width="37.796875" style="96" customWidth="1"/>
    <col min="15879" max="15879" width="20.19921875" style="96" customWidth="1"/>
    <col min="15880" max="15884" width="4.796875" style="96" customWidth="1"/>
    <col min="15885" max="15885" width="5.796875" style="96" customWidth="1"/>
    <col min="15886" max="15889" width="4.796875" style="96" customWidth="1"/>
    <col min="15890" max="16128" width="8.09765625" style="96"/>
    <col min="16129" max="16129" width="2.09765625" style="96" customWidth="1"/>
    <col min="16130" max="16130" width="22.5" style="96" bestFit="1" customWidth="1"/>
    <col min="16131" max="16131" width="37.59765625" style="96" customWidth="1"/>
    <col min="16132" max="16132" width="13.69921875" style="96" customWidth="1"/>
    <col min="16133" max="16133" width="39.796875" style="96" customWidth="1"/>
    <col min="16134" max="16134" width="37.796875" style="96" customWidth="1"/>
    <col min="16135" max="16135" width="20.19921875" style="96" customWidth="1"/>
    <col min="16136" max="16140" width="4.796875" style="96" customWidth="1"/>
    <col min="16141" max="16141" width="5.796875" style="96" customWidth="1"/>
    <col min="16142" max="16145" width="4.796875" style="96" customWidth="1"/>
    <col min="16146" max="16384" width="8.09765625" style="96"/>
  </cols>
  <sheetData>
    <row r="1" spans="1:11" ht="20.25" customHeight="1" x14ac:dyDescent="0.2">
      <c r="A1" s="82"/>
      <c r="B1" s="147" t="s">
        <v>287</v>
      </c>
      <c r="C1" s="82"/>
      <c r="D1" s="82"/>
      <c r="E1" s="82"/>
      <c r="F1" s="82"/>
      <c r="G1" s="82"/>
      <c r="H1" s="82"/>
      <c r="I1" s="82"/>
      <c r="J1" s="82"/>
      <c r="K1" s="82"/>
    </row>
    <row r="3" spans="1:11" ht="20.25" customHeight="1" x14ac:dyDescent="0.2">
      <c r="A3" s="148"/>
      <c r="B3" s="86" t="s">
        <v>288</v>
      </c>
      <c r="C3" s="149"/>
      <c r="D3" s="149"/>
      <c r="E3" s="149"/>
      <c r="F3" s="149"/>
      <c r="G3" s="149"/>
      <c r="H3" s="149"/>
      <c r="I3" s="149"/>
      <c r="J3" s="149"/>
      <c r="K3" s="149"/>
    </row>
    <row r="4" spans="1:11" ht="20.25" customHeight="1" x14ac:dyDescent="0.2">
      <c r="A4" s="148"/>
      <c r="B4" s="86" t="s">
        <v>289</v>
      </c>
      <c r="C4" s="149"/>
      <c r="D4" s="149"/>
      <c r="E4" s="149"/>
      <c r="F4" s="149"/>
      <c r="G4" s="149"/>
      <c r="H4" s="149"/>
      <c r="I4" s="149"/>
      <c r="J4" s="149"/>
      <c r="K4" s="149"/>
    </row>
    <row r="5" spans="1:11" ht="20.25" customHeight="1" x14ac:dyDescent="0.2">
      <c r="A5" s="148"/>
      <c r="B5" s="86" t="s">
        <v>290</v>
      </c>
      <c r="C5" s="149"/>
      <c r="D5" s="149"/>
      <c r="E5" s="149"/>
      <c r="F5" s="149"/>
      <c r="G5" s="149"/>
      <c r="H5" s="149"/>
      <c r="I5" s="149"/>
      <c r="J5" s="149"/>
      <c r="K5" s="149"/>
    </row>
    <row r="6" spans="1:11" ht="20.25" customHeight="1" x14ac:dyDescent="0.2">
      <c r="A6" s="148"/>
      <c r="B6" s="86" t="s">
        <v>361</v>
      </c>
      <c r="C6" s="149"/>
      <c r="D6" s="149"/>
      <c r="E6" s="149"/>
      <c r="F6" s="149"/>
      <c r="G6" s="149"/>
      <c r="H6" s="149"/>
      <c r="I6" s="149"/>
      <c r="J6" s="149"/>
      <c r="K6" s="149"/>
    </row>
    <row r="7" spans="1:11" ht="20.25" customHeight="1" x14ac:dyDescent="0.2">
      <c r="A7" s="148"/>
      <c r="B7" s="86" t="s">
        <v>362</v>
      </c>
      <c r="C7" s="149"/>
      <c r="D7" s="149"/>
      <c r="E7" s="149"/>
      <c r="F7" s="149"/>
      <c r="G7" s="149"/>
      <c r="H7" s="149"/>
      <c r="I7" s="149"/>
      <c r="J7" s="149"/>
      <c r="K7" s="149"/>
    </row>
    <row r="8" spans="1:11" ht="20.25" customHeight="1" x14ac:dyDescent="0.2">
      <c r="A8" s="148"/>
      <c r="B8" s="86" t="s">
        <v>363</v>
      </c>
      <c r="C8" s="149"/>
      <c r="D8" s="149"/>
      <c r="E8" s="149"/>
      <c r="F8" s="149"/>
      <c r="G8" s="149"/>
      <c r="H8" s="149"/>
      <c r="I8" s="149"/>
      <c r="J8" s="149"/>
      <c r="K8" s="149"/>
    </row>
    <row r="9" spans="1:11" ht="20.25" customHeight="1" x14ac:dyDescent="0.2">
      <c r="A9" s="148"/>
      <c r="B9" s="86" t="s">
        <v>364</v>
      </c>
      <c r="C9" s="86"/>
      <c r="D9" s="86"/>
      <c r="E9" s="86"/>
      <c r="F9" s="86"/>
      <c r="G9" s="86"/>
      <c r="H9" s="86"/>
      <c r="I9" s="86"/>
      <c r="J9" s="86"/>
      <c r="K9" s="149"/>
    </row>
    <row r="10" spans="1:11" ht="20.25" customHeight="1" x14ac:dyDescent="0.2">
      <c r="A10" s="148"/>
      <c r="B10" s="86" t="s">
        <v>291</v>
      </c>
      <c r="C10" s="149"/>
      <c r="D10" s="149"/>
      <c r="E10" s="149"/>
      <c r="F10" s="149"/>
      <c r="G10" s="149"/>
      <c r="H10" s="149"/>
      <c r="I10" s="149"/>
      <c r="J10" s="149"/>
      <c r="K10" s="149"/>
    </row>
    <row r="11" spans="1:11" ht="20.25" customHeight="1" x14ac:dyDescent="0.2">
      <c r="A11" s="148"/>
      <c r="B11" s="86" t="s">
        <v>292</v>
      </c>
      <c r="C11" s="149"/>
      <c r="D11" s="149"/>
      <c r="E11" s="149"/>
      <c r="F11" s="149"/>
      <c r="G11" s="149"/>
      <c r="H11" s="149"/>
      <c r="I11" s="149"/>
      <c r="J11" s="149"/>
      <c r="K11" s="149"/>
    </row>
    <row r="12" spans="1:11" ht="20.25" customHeight="1" x14ac:dyDescent="0.2">
      <c r="A12" s="148"/>
      <c r="B12" s="86" t="s">
        <v>293</v>
      </c>
      <c r="C12" s="149"/>
      <c r="D12" s="149"/>
      <c r="E12" s="149"/>
      <c r="F12" s="149"/>
      <c r="G12" s="149"/>
      <c r="H12" s="149"/>
      <c r="I12" s="149"/>
      <c r="J12" s="149"/>
      <c r="K12" s="149"/>
    </row>
    <row r="13" spans="1:11" ht="20.25" customHeight="1" x14ac:dyDescent="0.2">
      <c r="A13" s="82"/>
      <c r="B13" s="86" t="s">
        <v>294</v>
      </c>
      <c r="C13" s="82"/>
      <c r="D13" s="82"/>
      <c r="E13" s="82"/>
      <c r="F13" s="82"/>
      <c r="G13" s="82"/>
      <c r="H13" s="82"/>
      <c r="I13" s="82"/>
      <c r="J13" s="82"/>
      <c r="K13" s="82"/>
    </row>
    <row r="14" spans="1:11" ht="48" customHeight="1" x14ac:dyDescent="0.2">
      <c r="A14" s="82"/>
      <c r="B14" s="610" t="s">
        <v>365</v>
      </c>
      <c r="C14" s="774"/>
      <c r="D14" s="774"/>
      <c r="E14" s="774"/>
      <c r="F14" s="774"/>
      <c r="G14" s="774"/>
      <c r="H14" s="774"/>
      <c r="I14" s="774"/>
      <c r="J14" s="774"/>
      <c r="K14" s="774"/>
    </row>
    <row r="15" spans="1:11" ht="21" customHeight="1" x14ac:dyDescent="0.2">
      <c r="A15" s="82"/>
      <c r="B15" s="610" t="s">
        <v>295</v>
      </c>
      <c r="C15" s="610"/>
      <c r="D15" s="610"/>
      <c r="E15" s="610"/>
      <c r="F15" s="610"/>
      <c r="G15" s="610"/>
    </row>
    <row r="16" spans="1:11" ht="20.25" customHeight="1" x14ac:dyDescent="0.2">
      <c r="A16" s="82"/>
      <c r="B16" s="86" t="s">
        <v>366</v>
      </c>
      <c r="C16" s="82"/>
      <c r="D16" s="82"/>
      <c r="E16" s="82"/>
      <c r="F16" s="82"/>
      <c r="G16" s="82"/>
      <c r="H16" s="82"/>
      <c r="I16" s="82"/>
      <c r="J16" s="82"/>
      <c r="K16" s="82"/>
    </row>
    <row r="17" spans="1:19" ht="20.25" customHeight="1" x14ac:dyDescent="0.2">
      <c r="A17" s="82"/>
      <c r="B17" s="86" t="s">
        <v>367</v>
      </c>
      <c r="C17" s="82"/>
      <c r="D17" s="82"/>
      <c r="E17" s="82"/>
      <c r="F17" s="82"/>
      <c r="G17" s="82"/>
      <c r="H17" s="82"/>
      <c r="I17" s="82"/>
      <c r="J17" s="82"/>
      <c r="K17" s="82"/>
    </row>
    <row r="18" spans="1:19" ht="20.25" customHeight="1" x14ac:dyDescent="0.2">
      <c r="A18" s="82"/>
      <c r="B18" s="86" t="s">
        <v>296</v>
      </c>
      <c r="C18" s="82"/>
      <c r="D18" s="82"/>
      <c r="E18" s="82"/>
      <c r="F18" s="82"/>
      <c r="G18" s="82"/>
      <c r="H18" s="82"/>
      <c r="I18" s="82"/>
      <c r="J18" s="82"/>
      <c r="K18" s="82"/>
    </row>
    <row r="19" spans="1:19" ht="20.25" customHeight="1" x14ac:dyDescent="0.2">
      <c r="A19" s="82"/>
      <c r="B19" s="86" t="s">
        <v>297</v>
      </c>
      <c r="C19" s="82"/>
      <c r="D19" s="82"/>
      <c r="E19" s="82"/>
      <c r="F19" s="82"/>
      <c r="G19" s="82"/>
      <c r="H19" s="82"/>
      <c r="I19" s="82"/>
      <c r="J19" s="82"/>
      <c r="K19" s="82"/>
    </row>
    <row r="20" spans="1:19" ht="20.25" customHeight="1" x14ac:dyDescent="0.2">
      <c r="A20" s="82"/>
      <c r="B20" s="86" t="s">
        <v>298</v>
      </c>
      <c r="C20" s="82"/>
      <c r="D20" s="82"/>
      <c r="E20" s="82"/>
      <c r="F20" s="82"/>
      <c r="G20" s="82"/>
    </row>
    <row r="21" spans="1:19" ht="20.25" customHeight="1" x14ac:dyDescent="0.2">
      <c r="A21" s="82"/>
      <c r="B21" s="86" t="s">
        <v>299</v>
      </c>
      <c r="C21" s="82"/>
      <c r="D21" s="82"/>
      <c r="E21" s="82"/>
      <c r="F21" s="82"/>
      <c r="G21" s="82"/>
    </row>
    <row r="22" spans="1:19" ht="20.25" customHeight="1" x14ac:dyDescent="0.2">
      <c r="A22" s="82"/>
      <c r="B22" s="86" t="s">
        <v>368</v>
      </c>
      <c r="C22" s="82"/>
      <c r="D22" s="82"/>
      <c r="E22" s="82"/>
      <c r="F22" s="82"/>
      <c r="G22" s="82"/>
    </row>
    <row r="23" spans="1:19" ht="20.25" customHeight="1" x14ac:dyDescent="0.2">
      <c r="A23" s="82"/>
      <c r="B23" s="86" t="s">
        <v>369</v>
      </c>
      <c r="C23" s="82"/>
      <c r="D23" s="82"/>
      <c r="E23" s="82"/>
      <c r="F23" s="82"/>
      <c r="G23" s="82"/>
    </row>
    <row r="24" spans="1:19" ht="20.25" customHeight="1" x14ac:dyDescent="0.2">
      <c r="A24" s="82"/>
      <c r="B24" s="86" t="s">
        <v>370</v>
      </c>
      <c r="C24" s="82"/>
      <c r="D24" s="82"/>
      <c r="E24" s="82"/>
      <c r="F24" s="82"/>
      <c r="G24" s="82"/>
    </row>
    <row r="25" spans="1:19" ht="20.25" customHeight="1" x14ac:dyDescent="0.2">
      <c r="A25" s="82"/>
      <c r="B25" s="86" t="s">
        <v>371</v>
      </c>
      <c r="C25" s="82"/>
      <c r="D25" s="82"/>
      <c r="E25" s="82"/>
      <c r="F25" s="82"/>
      <c r="G25" s="82"/>
    </row>
    <row r="26" spans="1:19" ht="20.25" customHeight="1" x14ac:dyDescent="0.2">
      <c r="A26" s="82"/>
      <c r="B26" s="86" t="s">
        <v>372</v>
      </c>
      <c r="C26" s="82"/>
      <c r="D26" s="82"/>
      <c r="E26" s="82"/>
      <c r="F26" s="86"/>
      <c r="G26" s="86"/>
      <c r="S26" s="178"/>
    </row>
    <row r="27" spans="1:19" ht="20.25" customHeight="1" x14ac:dyDescent="0.2">
      <c r="A27" s="82"/>
      <c r="B27" s="86" t="s">
        <v>300</v>
      </c>
      <c r="C27" s="82"/>
      <c r="D27" s="82"/>
      <c r="E27" s="82"/>
      <c r="F27" s="82"/>
      <c r="G27" s="82"/>
      <c r="S27" s="178"/>
    </row>
    <row r="28" spans="1:19" ht="20.25" customHeight="1" x14ac:dyDescent="0.2">
      <c r="A28" s="82"/>
      <c r="B28" s="86" t="s">
        <v>373</v>
      </c>
      <c r="C28" s="82"/>
      <c r="D28" s="82"/>
      <c r="E28" s="82"/>
      <c r="F28" s="82"/>
      <c r="G28" s="82"/>
      <c r="S28" s="178"/>
    </row>
    <row r="29" spans="1:19" s="151" customFormat="1" ht="19.5" customHeight="1" x14ac:dyDescent="0.45">
      <c r="A29" s="150"/>
      <c r="B29" s="86" t="s">
        <v>374</v>
      </c>
      <c r="S29" s="178"/>
    </row>
    <row r="30" spans="1:19" s="151" customFormat="1" ht="19.5" customHeight="1" x14ac:dyDescent="0.45">
      <c r="A30" s="150"/>
      <c r="B30" s="86" t="s">
        <v>375</v>
      </c>
      <c r="S30" s="178"/>
    </row>
    <row r="31" spans="1:19" s="151" customFormat="1" ht="19.5" customHeight="1" x14ac:dyDescent="0.45">
      <c r="A31" s="150"/>
      <c r="B31" s="86" t="s">
        <v>376</v>
      </c>
      <c r="S31" s="178"/>
    </row>
    <row r="32" spans="1:19" s="151" customFormat="1" ht="19.5" customHeight="1" x14ac:dyDescent="0.45">
      <c r="A32" s="150"/>
      <c r="B32" s="774" t="s">
        <v>377</v>
      </c>
      <c r="C32" s="774"/>
      <c r="D32" s="774"/>
      <c r="E32" s="774"/>
      <c r="F32" s="774"/>
      <c r="G32" s="774"/>
      <c r="S32" s="178"/>
    </row>
    <row r="33" spans="1:19" s="151" customFormat="1" ht="19.5" customHeight="1" x14ac:dyDescent="0.45">
      <c r="A33" s="150"/>
      <c r="B33" s="86" t="s">
        <v>378</v>
      </c>
      <c r="S33" s="178"/>
    </row>
    <row r="34" spans="1:19" s="151" customFormat="1" ht="41.25" customHeight="1" x14ac:dyDescent="0.45">
      <c r="A34" s="150"/>
      <c r="B34" s="610" t="s">
        <v>379</v>
      </c>
      <c r="C34" s="610"/>
      <c r="D34" s="610"/>
      <c r="E34" s="610"/>
      <c r="F34" s="610"/>
      <c r="G34" s="610"/>
      <c r="H34" s="610"/>
      <c r="I34" s="610"/>
      <c r="J34" s="610"/>
      <c r="K34" s="610"/>
      <c r="L34" s="152"/>
      <c r="M34" s="152"/>
      <c r="N34" s="152"/>
      <c r="O34" s="152"/>
      <c r="S34" s="178"/>
    </row>
    <row r="35" spans="1:19" s="151" customFormat="1" ht="19.5" customHeight="1" x14ac:dyDescent="0.45">
      <c r="A35" s="150"/>
      <c r="B35" s="86" t="s">
        <v>380</v>
      </c>
      <c r="S35" s="178"/>
    </row>
    <row r="36" spans="1:19" s="178" customFormat="1" ht="20.25" customHeight="1" x14ac:dyDescent="0.45">
      <c r="A36" s="153"/>
      <c r="B36" s="86" t="s">
        <v>301</v>
      </c>
    </row>
    <row r="37" spans="1:19" ht="20.25" customHeight="1" x14ac:dyDescent="0.2">
      <c r="A37" s="96"/>
      <c r="B37" s="86" t="s">
        <v>302</v>
      </c>
      <c r="C37" s="82"/>
      <c r="D37" s="82"/>
      <c r="E37" s="82"/>
      <c r="F37" s="82"/>
      <c r="G37" s="82"/>
      <c r="S37" s="178"/>
    </row>
    <row r="38" spans="1:19" ht="20.25" customHeight="1" x14ac:dyDescent="0.2">
      <c r="A38" s="96"/>
      <c r="B38" s="86" t="s">
        <v>303</v>
      </c>
      <c r="C38" s="82"/>
      <c r="D38" s="82"/>
      <c r="E38" s="82"/>
      <c r="F38" s="82"/>
      <c r="G38" s="82"/>
      <c r="S38" s="178"/>
    </row>
    <row r="39" spans="1:19" ht="20.25" customHeight="1" x14ac:dyDescent="0.2">
      <c r="A39" s="96"/>
      <c r="B39" s="86" t="s">
        <v>381</v>
      </c>
      <c r="C39" s="82"/>
      <c r="D39" s="82"/>
      <c r="E39" s="82"/>
      <c r="F39" s="82"/>
      <c r="G39" s="82"/>
    </row>
    <row r="40" spans="1:19" ht="20.25" customHeight="1" x14ac:dyDescent="0.2">
      <c r="A40" s="96"/>
      <c r="B40" s="86" t="s">
        <v>304</v>
      </c>
      <c r="C40" s="82"/>
      <c r="D40" s="82"/>
      <c r="E40" s="82"/>
      <c r="F40" s="82"/>
      <c r="G40" s="82"/>
    </row>
    <row r="41" spans="1:19" s="129" customFormat="1" ht="20.25" customHeight="1" x14ac:dyDescent="0.45">
      <c r="B41" s="86" t="s">
        <v>305</v>
      </c>
    </row>
    <row r="42" spans="1:19" s="129" customFormat="1" ht="20.25" customHeight="1" x14ac:dyDescent="0.45">
      <c r="B42" s="86" t="s">
        <v>306</v>
      </c>
    </row>
    <row r="43" spans="1:19" s="129" customFormat="1" ht="20.25" customHeight="1" x14ac:dyDescent="0.45">
      <c r="B43" s="86"/>
    </row>
    <row r="44" spans="1:19" s="129" customFormat="1" ht="20.25" customHeight="1" x14ac:dyDescent="0.45">
      <c r="B44" s="86" t="s">
        <v>307</v>
      </c>
    </row>
    <row r="45" spans="1:19" s="129" customFormat="1" ht="20.25" customHeight="1" x14ac:dyDescent="0.45">
      <c r="B45" s="86" t="s">
        <v>308</v>
      </c>
    </row>
    <row r="46" spans="1:19" s="129" customFormat="1" ht="20.25" customHeight="1" x14ac:dyDescent="0.45">
      <c r="B46" s="86" t="s">
        <v>309</v>
      </c>
    </row>
    <row r="47" spans="1:19" s="129" customFormat="1" ht="20.25" customHeight="1" x14ac:dyDescent="0.45">
      <c r="B47" s="86" t="s">
        <v>310</v>
      </c>
    </row>
    <row r="48" spans="1:19" s="129" customFormat="1" ht="20.25" customHeight="1" x14ac:dyDescent="0.45">
      <c r="B48" s="86" t="s">
        <v>311</v>
      </c>
    </row>
    <row r="49" spans="1:19" s="129" customFormat="1" ht="20.25" customHeight="1" x14ac:dyDescent="0.45">
      <c r="B49" s="86" t="s">
        <v>312</v>
      </c>
    </row>
    <row r="50" spans="1:19" s="129" customFormat="1" ht="20.25" customHeight="1" x14ac:dyDescent="0.45"/>
    <row r="51" spans="1:19" s="129" customFormat="1" ht="20.25" customHeight="1" x14ac:dyDescent="0.45">
      <c r="B51" s="86" t="s">
        <v>313</v>
      </c>
    </row>
    <row r="52" spans="1:19" s="129" customFormat="1" ht="20.25" customHeight="1" x14ac:dyDescent="0.45">
      <c r="B52" s="86" t="s">
        <v>314</v>
      </c>
    </row>
    <row r="53" spans="1:19" s="129" customFormat="1" ht="20.25" customHeight="1" x14ac:dyDescent="0.45">
      <c r="B53" s="86" t="s">
        <v>315</v>
      </c>
    </row>
    <row r="54" spans="1:19" s="129" customFormat="1" ht="42" customHeight="1" x14ac:dyDescent="0.45">
      <c r="B54" s="775" t="s">
        <v>382</v>
      </c>
      <c r="C54" s="775"/>
      <c r="D54" s="775"/>
      <c r="E54" s="775"/>
      <c r="F54" s="775"/>
      <c r="G54" s="775"/>
      <c r="H54" s="775"/>
      <c r="I54" s="775"/>
      <c r="J54" s="775"/>
      <c r="K54" s="775"/>
      <c r="L54" s="775"/>
      <c r="M54" s="775"/>
      <c r="N54" s="775"/>
      <c r="O54" s="775"/>
      <c r="P54" s="775"/>
      <c r="Q54" s="775"/>
      <c r="S54" s="154"/>
    </row>
    <row r="55" spans="1:19" s="129" customFormat="1" ht="20.25" customHeight="1" x14ac:dyDescent="0.45">
      <c r="B55" s="610" t="s">
        <v>383</v>
      </c>
      <c r="C55" s="610"/>
      <c r="D55" s="610"/>
      <c r="E55" s="610"/>
      <c r="F55" s="610"/>
      <c r="G55" s="610"/>
      <c r="S55" s="154"/>
    </row>
    <row r="56" spans="1:19" s="129" customFormat="1" ht="20.25" customHeight="1" x14ac:dyDescent="0.45">
      <c r="B56" s="86" t="s">
        <v>384</v>
      </c>
      <c r="C56" s="151"/>
      <c r="D56" s="151"/>
      <c r="E56" s="151"/>
      <c r="S56" s="154"/>
    </row>
    <row r="57" spans="1:19" s="129" customFormat="1" ht="20.25" customHeight="1" x14ac:dyDescent="0.45">
      <c r="B57" s="86" t="s">
        <v>385</v>
      </c>
      <c r="C57" s="151"/>
      <c r="D57" s="151"/>
      <c r="E57" s="151"/>
      <c r="S57" s="154"/>
    </row>
    <row r="58" spans="1:19" s="129" customFormat="1" ht="35.25" customHeight="1" x14ac:dyDescent="0.45">
      <c r="B58" s="775" t="s">
        <v>386</v>
      </c>
      <c r="C58" s="775"/>
      <c r="D58" s="775"/>
      <c r="E58" s="775"/>
      <c r="F58" s="775"/>
      <c r="G58" s="775"/>
      <c r="H58" s="775"/>
      <c r="I58" s="775"/>
      <c r="J58" s="775"/>
      <c r="K58" s="775"/>
      <c r="L58" s="775"/>
      <c r="M58" s="775"/>
      <c r="N58" s="775"/>
      <c r="O58" s="775"/>
      <c r="P58" s="775"/>
      <c r="Q58" s="775"/>
      <c r="S58" s="154"/>
    </row>
    <row r="59" spans="1:19" s="129" customFormat="1" ht="20.25" customHeight="1" x14ac:dyDescent="0.45">
      <c r="B59" s="774" t="s">
        <v>387</v>
      </c>
      <c r="C59" s="774"/>
      <c r="D59" s="774"/>
      <c r="E59" s="774"/>
      <c r="F59" s="774"/>
      <c r="G59" s="774"/>
      <c r="H59" s="774"/>
      <c r="I59" s="774"/>
      <c r="J59" s="774"/>
      <c r="K59" s="774"/>
      <c r="L59" s="774"/>
      <c r="M59" s="774"/>
      <c r="S59" s="154"/>
    </row>
    <row r="60" spans="1:19" s="129" customFormat="1" ht="20.25" customHeight="1" x14ac:dyDescent="0.45">
      <c r="B60" s="610" t="s">
        <v>388</v>
      </c>
      <c r="C60" s="610"/>
      <c r="D60" s="610"/>
      <c r="E60" s="610"/>
      <c r="F60" s="610"/>
      <c r="G60" s="610"/>
      <c r="S60" s="154"/>
    </row>
    <row r="61" spans="1:19" ht="20.25" customHeight="1" x14ac:dyDescent="0.2">
      <c r="A61" s="148"/>
      <c r="B61" s="86" t="s">
        <v>389</v>
      </c>
      <c r="C61" s="149"/>
      <c r="D61" s="149"/>
      <c r="E61" s="149"/>
      <c r="F61" s="149"/>
      <c r="G61" s="149"/>
      <c r="H61" s="149"/>
      <c r="I61" s="149"/>
      <c r="J61" s="149"/>
      <c r="K61" s="149"/>
    </row>
    <row r="62" spans="1:19" s="129" customFormat="1" ht="20.25" customHeight="1" x14ac:dyDescent="0.45">
      <c r="B62" s="610" t="s">
        <v>390</v>
      </c>
      <c r="C62" s="610"/>
      <c r="D62" s="610"/>
      <c r="E62" s="610"/>
      <c r="F62" s="610"/>
      <c r="G62" s="610"/>
      <c r="S62" s="154"/>
    </row>
    <row r="63" spans="1:19" s="129" customFormat="1" ht="20.25" customHeight="1" x14ac:dyDescent="0.45">
      <c r="B63" s="610" t="s">
        <v>391</v>
      </c>
      <c r="C63" s="610"/>
      <c r="D63" s="610"/>
      <c r="E63" s="610"/>
      <c r="F63" s="610"/>
      <c r="G63" s="610"/>
      <c r="S63" s="154"/>
    </row>
    <row r="64" spans="1:19" s="129" customFormat="1" ht="20.25" customHeight="1" x14ac:dyDescent="0.45">
      <c r="B64" s="610" t="s">
        <v>392</v>
      </c>
      <c r="C64" s="610"/>
      <c r="D64" s="610"/>
      <c r="E64" s="610"/>
      <c r="F64" s="610"/>
      <c r="G64" s="610"/>
      <c r="S64" s="154"/>
    </row>
    <row r="65" spans="1:19" s="129" customFormat="1" ht="20.25" customHeight="1" x14ac:dyDescent="0.45">
      <c r="B65" s="610" t="s">
        <v>393</v>
      </c>
      <c r="C65" s="610"/>
      <c r="D65" s="610"/>
      <c r="E65" s="610"/>
      <c r="F65" s="610"/>
      <c r="G65" s="610"/>
      <c r="S65" s="154"/>
    </row>
    <row r="66" spans="1:19" s="129" customFormat="1" ht="20.25" customHeight="1" x14ac:dyDescent="0.45">
      <c r="B66" s="610" t="s">
        <v>394</v>
      </c>
      <c r="C66" s="610"/>
      <c r="D66" s="610"/>
      <c r="E66" s="610"/>
      <c r="F66" s="610"/>
      <c r="G66" s="610"/>
      <c r="H66" s="610"/>
      <c r="I66" s="610"/>
      <c r="J66" s="610"/>
      <c r="K66" s="610"/>
      <c r="L66" s="610"/>
      <c r="M66" s="610"/>
      <c r="N66" s="610"/>
      <c r="O66" s="610"/>
      <c r="P66" s="610"/>
      <c r="Q66" s="610"/>
      <c r="S66" s="154"/>
    </row>
    <row r="67" spans="1:19" s="129" customFormat="1" ht="20.25" customHeight="1" x14ac:dyDescent="0.45">
      <c r="B67" s="610" t="s">
        <v>395</v>
      </c>
      <c r="C67" s="610"/>
      <c r="D67" s="610"/>
      <c r="E67" s="610"/>
      <c r="F67" s="610"/>
      <c r="G67" s="610"/>
      <c r="H67" s="610"/>
      <c r="I67" s="610"/>
      <c r="J67" s="610"/>
      <c r="K67" s="610"/>
      <c r="L67" s="610"/>
      <c r="M67" s="610"/>
      <c r="N67" s="610"/>
      <c r="O67" s="610"/>
      <c r="P67" s="610"/>
      <c r="Q67" s="610"/>
      <c r="S67" s="154"/>
    </row>
    <row r="68" spans="1:19" s="129" customFormat="1" ht="20.25" customHeight="1" x14ac:dyDescent="0.45">
      <c r="B68" s="610" t="s">
        <v>396</v>
      </c>
      <c r="C68" s="610"/>
      <c r="D68" s="610"/>
      <c r="E68" s="610"/>
      <c r="F68" s="610"/>
      <c r="G68" s="610"/>
      <c r="H68" s="610"/>
      <c r="I68" s="610"/>
      <c r="J68" s="610"/>
      <c r="K68" s="610"/>
      <c r="L68" s="610"/>
      <c r="M68" s="610"/>
      <c r="N68" s="610"/>
      <c r="O68" s="610"/>
      <c r="P68" s="610"/>
      <c r="Q68" s="610"/>
      <c r="S68" s="154"/>
    </row>
    <row r="69" spans="1:19" s="129" customFormat="1" ht="20.25" customHeight="1" x14ac:dyDescent="0.45">
      <c r="B69" s="86" t="s">
        <v>316</v>
      </c>
    </row>
    <row r="70" spans="1:19" s="178" customFormat="1" ht="20.25" customHeight="1" x14ac:dyDescent="0.45">
      <c r="A70" s="153"/>
      <c r="B70" s="86" t="s">
        <v>317</v>
      </c>
      <c r="C70" s="129"/>
      <c r="D70" s="129"/>
      <c r="E70" s="129"/>
    </row>
    <row r="71" spans="1:19" s="178" customFormat="1" ht="20.25" customHeight="1" x14ac:dyDescent="0.45">
      <c r="A71" s="153"/>
      <c r="B71" s="86" t="s">
        <v>397</v>
      </c>
      <c r="C71" s="129"/>
      <c r="D71" s="129"/>
      <c r="E71" s="129"/>
    </row>
    <row r="72" spans="1:19" ht="20.25" customHeight="1" x14ac:dyDescent="0.2">
      <c r="A72" s="148"/>
      <c r="B72" s="86" t="s">
        <v>398</v>
      </c>
      <c r="C72" s="178"/>
      <c r="D72" s="178"/>
      <c r="E72" s="178"/>
      <c r="F72" s="149"/>
      <c r="G72" s="149"/>
      <c r="H72" s="149"/>
      <c r="I72" s="149"/>
      <c r="J72" s="149"/>
      <c r="K72" s="149"/>
    </row>
    <row r="73" spans="1:19" ht="20.25" customHeight="1" x14ac:dyDescent="0.2">
      <c r="A73" s="148"/>
      <c r="B73" s="86"/>
      <c r="C73" s="178"/>
      <c r="D73" s="178"/>
      <c r="E73" s="178"/>
      <c r="F73" s="149"/>
      <c r="G73" s="149"/>
      <c r="H73" s="149"/>
      <c r="I73" s="149"/>
      <c r="J73" s="149"/>
      <c r="K73" s="149"/>
    </row>
    <row r="74" spans="1:19" ht="20.25" customHeight="1" x14ac:dyDescent="0.45">
      <c r="B74" s="147" t="s">
        <v>318</v>
      </c>
      <c r="C74" s="178"/>
      <c r="D74" s="178"/>
      <c r="E74" s="178"/>
    </row>
    <row r="75" spans="1:19" ht="20.25" customHeight="1" x14ac:dyDescent="0.2">
      <c r="C75" s="149"/>
      <c r="D75" s="149"/>
      <c r="E75" s="149"/>
    </row>
    <row r="76" spans="1:19" ht="20.25" customHeight="1" x14ac:dyDescent="0.45">
      <c r="B76" s="86" t="s">
        <v>319</v>
      </c>
    </row>
  </sheetData>
  <mergeCells count="16">
    <mergeCell ref="B65:G65"/>
    <mergeCell ref="B66:Q66"/>
    <mergeCell ref="B67:Q67"/>
    <mergeCell ref="B68:Q68"/>
    <mergeCell ref="B58:Q58"/>
    <mergeCell ref="B59:M59"/>
    <mergeCell ref="B60:G60"/>
    <mergeCell ref="B62:G62"/>
    <mergeCell ref="B63:G63"/>
    <mergeCell ref="B64:G64"/>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39" orientation="portrait" r:id="rId1"/>
  <headerFooter alignWithMargins="0"/>
  <rowBreaks count="2" manualBreakCount="2">
    <brk id="36" max="18" man="1"/>
    <brk id="165" max="16383"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2:AG112"/>
  <sheetViews>
    <sheetView tabSelected="1" view="pageBreakPreview" zoomScale="70" zoomScaleNormal="100" zoomScaleSheetLayoutView="70" workbookViewId="0">
      <selection activeCell="K35" sqref="K35"/>
    </sheetView>
  </sheetViews>
  <sheetFormatPr defaultColWidth="8.09765625" defaultRowHeight="13.2" x14ac:dyDescent="0.45"/>
  <cols>
    <col min="1" max="2" width="3.796875" style="85" customWidth="1"/>
    <col min="3" max="3" width="22.5" style="96" customWidth="1"/>
    <col min="4" max="4" width="4.3984375" style="96" customWidth="1"/>
    <col min="5" max="5" width="37.5" style="96" customWidth="1"/>
    <col min="6" max="6" width="4.3984375" style="96" customWidth="1"/>
    <col min="7" max="7" width="17.69921875" style="96" customWidth="1"/>
    <col min="8" max="8" width="30.5" style="96" customWidth="1"/>
    <col min="9" max="32" width="4.3984375" style="96" customWidth="1"/>
    <col min="33" max="33" width="12" style="96" bestFit="1" customWidth="1"/>
    <col min="34" max="256" width="8.09765625" style="96"/>
    <col min="257" max="258" width="3.796875" style="96" customWidth="1"/>
    <col min="259" max="259" width="22.5" style="96" customWidth="1"/>
    <col min="260" max="260" width="4.3984375" style="96" customWidth="1"/>
    <col min="261" max="261" width="37.5" style="96" customWidth="1"/>
    <col min="262" max="262" width="4.3984375" style="96" customWidth="1"/>
    <col min="263" max="263" width="17.69921875" style="96" customWidth="1"/>
    <col min="264" max="264" width="30.5" style="96" customWidth="1"/>
    <col min="265" max="288" width="4.3984375" style="96" customWidth="1"/>
    <col min="289" max="289" width="12" style="96" bestFit="1" customWidth="1"/>
    <col min="290" max="512" width="8.09765625" style="96"/>
    <col min="513" max="514" width="3.796875" style="96" customWidth="1"/>
    <col min="515" max="515" width="22.5" style="96" customWidth="1"/>
    <col min="516" max="516" width="4.3984375" style="96" customWidth="1"/>
    <col min="517" max="517" width="37.5" style="96" customWidth="1"/>
    <col min="518" max="518" width="4.3984375" style="96" customWidth="1"/>
    <col min="519" max="519" width="17.69921875" style="96" customWidth="1"/>
    <col min="520" max="520" width="30.5" style="96" customWidth="1"/>
    <col min="521" max="544" width="4.3984375" style="96" customWidth="1"/>
    <col min="545" max="545" width="12" style="96" bestFit="1" customWidth="1"/>
    <col min="546" max="768" width="8.09765625" style="96"/>
    <col min="769" max="770" width="3.796875" style="96" customWidth="1"/>
    <col min="771" max="771" width="22.5" style="96" customWidth="1"/>
    <col min="772" max="772" width="4.3984375" style="96" customWidth="1"/>
    <col min="773" max="773" width="37.5" style="96" customWidth="1"/>
    <col min="774" max="774" width="4.3984375" style="96" customWidth="1"/>
    <col min="775" max="775" width="17.69921875" style="96" customWidth="1"/>
    <col min="776" max="776" width="30.5" style="96" customWidth="1"/>
    <col min="777" max="800" width="4.3984375" style="96" customWidth="1"/>
    <col min="801" max="801" width="12" style="96" bestFit="1" customWidth="1"/>
    <col min="802" max="1024" width="8.09765625" style="96"/>
    <col min="1025" max="1026" width="3.796875" style="96" customWidth="1"/>
    <col min="1027" max="1027" width="22.5" style="96" customWidth="1"/>
    <col min="1028" max="1028" width="4.3984375" style="96" customWidth="1"/>
    <col min="1029" max="1029" width="37.5" style="96" customWidth="1"/>
    <col min="1030" max="1030" width="4.3984375" style="96" customWidth="1"/>
    <col min="1031" max="1031" width="17.69921875" style="96" customWidth="1"/>
    <col min="1032" max="1032" width="30.5" style="96" customWidth="1"/>
    <col min="1033" max="1056" width="4.3984375" style="96" customWidth="1"/>
    <col min="1057" max="1057" width="12" style="96" bestFit="1" customWidth="1"/>
    <col min="1058" max="1280" width="8.09765625" style="96"/>
    <col min="1281" max="1282" width="3.796875" style="96" customWidth="1"/>
    <col min="1283" max="1283" width="22.5" style="96" customWidth="1"/>
    <col min="1284" max="1284" width="4.3984375" style="96" customWidth="1"/>
    <col min="1285" max="1285" width="37.5" style="96" customWidth="1"/>
    <col min="1286" max="1286" width="4.3984375" style="96" customWidth="1"/>
    <col min="1287" max="1287" width="17.69921875" style="96" customWidth="1"/>
    <col min="1288" max="1288" width="30.5" style="96" customWidth="1"/>
    <col min="1289" max="1312" width="4.3984375" style="96" customWidth="1"/>
    <col min="1313" max="1313" width="12" style="96" bestFit="1" customWidth="1"/>
    <col min="1314" max="1536" width="8.09765625" style="96"/>
    <col min="1537" max="1538" width="3.796875" style="96" customWidth="1"/>
    <col min="1539" max="1539" width="22.5" style="96" customWidth="1"/>
    <col min="1540" max="1540" width="4.3984375" style="96" customWidth="1"/>
    <col min="1541" max="1541" width="37.5" style="96" customWidth="1"/>
    <col min="1542" max="1542" width="4.3984375" style="96" customWidth="1"/>
    <col min="1543" max="1543" width="17.69921875" style="96" customWidth="1"/>
    <col min="1544" max="1544" width="30.5" style="96" customWidth="1"/>
    <col min="1545" max="1568" width="4.3984375" style="96" customWidth="1"/>
    <col min="1569" max="1569" width="12" style="96" bestFit="1" customWidth="1"/>
    <col min="1570" max="1792" width="8.09765625" style="96"/>
    <col min="1793" max="1794" width="3.796875" style="96" customWidth="1"/>
    <col min="1795" max="1795" width="22.5" style="96" customWidth="1"/>
    <col min="1796" max="1796" width="4.3984375" style="96" customWidth="1"/>
    <col min="1797" max="1797" width="37.5" style="96" customWidth="1"/>
    <col min="1798" max="1798" width="4.3984375" style="96" customWidth="1"/>
    <col min="1799" max="1799" width="17.69921875" style="96" customWidth="1"/>
    <col min="1800" max="1800" width="30.5" style="96" customWidth="1"/>
    <col min="1801" max="1824" width="4.3984375" style="96" customWidth="1"/>
    <col min="1825" max="1825" width="12" style="96" bestFit="1" customWidth="1"/>
    <col min="1826" max="2048" width="8.09765625" style="96"/>
    <col min="2049" max="2050" width="3.796875" style="96" customWidth="1"/>
    <col min="2051" max="2051" width="22.5" style="96" customWidth="1"/>
    <col min="2052" max="2052" width="4.3984375" style="96" customWidth="1"/>
    <col min="2053" max="2053" width="37.5" style="96" customWidth="1"/>
    <col min="2054" max="2054" width="4.3984375" style="96" customWidth="1"/>
    <col min="2055" max="2055" width="17.69921875" style="96" customWidth="1"/>
    <col min="2056" max="2056" width="30.5" style="96" customWidth="1"/>
    <col min="2057" max="2080" width="4.3984375" style="96" customWidth="1"/>
    <col min="2081" max="2081" width="12" style="96" bestFit="1" customWidth="1"/>
    <col min="2082" max="2304" width="8.09765625" style="96"/>
    <col min="2305" max="2306" width="3.796875" style="96" customWidth="1"/>
    <col min="2307" max="2307" width="22.5" style="96" customWidth="1"/>
    <col min="2308" max="2308" width="4.3984375" style="96" customWidth="1"/>
    <col min="2309" max="2309" width="37.5" style="96" customWidth="1"/>
    <col min="2310" max="2310" width="4.3984375" style="96" customWidth="1"/>
    <col min="2311" max="2311" width="17.69921875" style="96" customWidth="1"/>
    <col min="2312" max="2312" width="30.5" style="96" customWidth="1"/>
    <col min="2313" max="2336" width="4.3984375" style="96" customWidth="1"/>
    <col min="2337" max="2337" width="12" style="96" bestFit="1" customWidth="1"/>
    <col min="2338" max="2560" width="8.09765625" style="96"/>
    <col min="2561" max="2562" width="3.796875" style="96" customWidth="1"/>
    <col min="2563" max="2563" width="22.5" style="96" customWidth="1"/>
    <col min="2564" max="2564" width="4.3984375" style="96" customWidth="1"/>
    <col min="2565" max="2565" width="37.5" style="96" customWidth="1"/>
    <col min="2566" max="2566" width="4.3984375" style="96" customWidth="1"/>
    <col min="2567" max="2567" width="17.69921875" style="96" customWidth="1"/>
    <col min="2568" max="2568" width="30.5" style="96" customWidth="1"/>
    <col min="2569" max="2592" width="4.3984375" style="96" customWidth="1"/>
    <col min="2593" max="2593" width="12" style="96" bestFit="1" customWidth="1"/>
    <col min="2594" max="2816" width="8.09765625" style="96"/>
    <col min="2817" max="2818" width="3.796875" style="96" customWidth="1"/>
    <col min="2819" max="2819" width="22.5" style="96" customWidth="1"/>
    <col min="2820" max="2820" width="4.3984375" style="96" customWidth="1"/>
    <col min="2821" max="2821" width="37.5" style="96" customWidth="1"/>
    <col min="2822" max="2822" width="4.3984375" style="96" customWidth="1"/>
    <col min="2823" max="2823" width="17.69921875" style="96" customWidth="1"/>
    <col min="2824" max="2824" width="30.5" style="96" customWidth="1"/>
    <col min="2825" max="2848" width="4.3984375" style="96" customWidth="1"/>
    <col min="2849" max="2849" width="12" style="96" bestFit="1" customWidth="1"/>
    <col min="2850" max="3072" width="8.09765625" style="96"/>
    <col min="3073" max="3074" width="3.796875" style="96" customWidth="1"/>
    <col min="3075" max="3075" width="22.5" style="96" customWidth="1"/>
    <col min="3076" max="3076" width="4.3984375" style="96" customWidth="1"/>
    <col min="3077" max="3077" width="37.5" style="96" customWidth="1"/>
    <col min="3078" max="3078" width="4.3984375" style="96" customWidth="1"/>
    <col min="3079" max="3079" width="17.69921875" style="96" customWidth="1"/>
    <col min="3080" max="3080" width="30.5" style="96" customWidth="1"/>
    <col min="3081" max="3104" width="4.3984375" style="96" customWidth="1"/>
    <col min="3105" max="3105" width="12" style="96" bestFit="1" customWidth="1"/>
    <col min="3106" max="3328" width="8.09765625" style="96"/>
    <col min="3329" max="3330" width="3.796875" style="96" customWidth="1"/>
    <col min="3331" max="3331" width="22.5" style="96" customWidth="1"/>
    <col min="3332" max="3332" width="4.3984375" style="96" customWidth="1"/>
    <col min="3333" max="3333" width="37.5" style="96" customWidth="1"/>
    <col min="3334" max="3334" width="4.3984375" style="96" customWidth="1"/>
    <col min="3335" max="3335" width="17.69921875" style="96" customWidth="1"/>
    <col min="3336" max="3336" width="30.5" style="96" customWidth="1"/>
    <col min="3337" max="3360" width="4.3984375" style="96" customWidth="1"/>
    <col min="3361" max="3361" width="12" style="96" bestFit="1" customWidth="1"/>
    <col min="3362" max="3584" width="8.09765625" style="96"/>
    <col min="3585" max="3586" width="3.796875" style="96" customWidth="1"/>
    <col min="3587" max="3587" width="22.5" style="96" customWidth="1"/>
    <col min="3588" max="3588" width="4.3984375" style="96" customWidth="1"/>
    <col min="3589" max="3589" width="37.5" style="96" customWidth="1"/>
    <col min="3590" max="3590" width="4.3984375" style="96" customWidth="1"/>
    <col min="3591" max="3591" width="17.69921875" style="96" customWidth="1"/>
    <col min="3592" max="3592" width="30.5" style="96" customWidth="1"/>
    <col min="3593" max="3616" width="4.3984375" style="96" customWidth="1"/>
    <col min="3617" max="3617" width="12" style="96" bestFit="1" customWidth="1"/>
    <col min="3618" max="3840" width="8.09765625" style="96"/>
    <col min="3841" max="3842" width="3.796875" style="96" customWidth="1"/>
    <col min="3843" max="3843" width="22.5" style="96" customWidth="1"/>
    <col min="3844" max="3844" width="4.3984375" style="96" customWidth="1"/>
    <col min="3845" max="3845" width="37.5" style="96" customWidth="1"/>
    <col min="3846" max="3846" width="4.3984375" style="96" customWidth="1"/>
    <col min="3847" max="3847" width="17.69921875" style="96" customWidth="1"/>
    <col min="3848" max="3848" width="30.5" style="96" customWidth="1"/>
    <col min="3849" max="3872" width="4.3984375" style="96" customWidth="1"/>
    <col min="3873" max="3873" width="12" style="96" bestFit="1" customWidth="1"/>
    <col min="3874" max="4096" width="8.09765625" style="96"/>
    <col min="4097" max="4098" width="3.796875" style="96" customWidth="1"/>
    <col min="4099" max="4099" width="22.5" style="96" customWidth="1"/>
    <col min="4100" max="4100" width="4.3984375" style="96" customWidth="1"/>
    <col min="4101" max="4101" width="37.5" style="96" customWidth="1"/>
    <col min="4102" max="4102" width="4.3984375" style="96" customWidth="1"/>
    <col min="4103" max="4103" width="17.69921875" style="96" customWidth="1"/>
    <col min="4104" max="4104" width="30.5" style="96" customWidth="1"/>
    <col min="4105" max="4128" width="4.3984375" style="96" customWidth="1"/>
    <col min="4129" max="4129" width="12" style="96" bestFit="1" customWidth="1"/>
    <col min="4130" max="4352" width="8.09765625" style="96"/>
    <col min="4353" max="4354" width="3.796875" style="96" customWidth="1"/>
    <col min="4355" max="4355" width="22.5" style="96" customWidth="1"/>
    <col min="4356" max="4356" width="4.3984375" style="96" customWidth="1"/>
    <col min="4357" max="4357" width="37.5" style="96" customWidth="1"/>
    <col min="4358" max="4358" width="4.3984375" style="96" customWidth="1"/>
    <col min="4359" max="4359" width="17.69921875" style="96" customWidth="1"/>
    <col min="4360" max="4360" width="30.5" style="96" customWidth="1"/>
    <col min="4361" max="4384" width="4.3984375" style="96" customWidth="1"/>
    <col min="4385" max="4385" width="12" style="96" bestFit="1" customWidth="1"/>
    <col min="4386" max="4608" width="8.09765625" style="96"/>
    <col min="4609" max="4610" width="3.796875" style="96" customWidth="1"/>
    <col min="4611" max="4611" width="22.5" style="96" customWidth="1"/>
    <col min="4612" max="4612" width="4.3984375" style="96" customWidth="1"/>
    <col min="4613" max="4613" width="37.5" style="96" customWidth="1"/>
    <col min="4614" max="4614" width="4.3984375" style="96" customWidth="1"/>
    <col min="4615" max="4615" width="17.69921875" style="96" customWidth="1"/>
    <col min="4616" max="4616" width="30.5" style="96" customWidth="1"/>
    <col min="4617" max="4640" width="4.3984375" style="96" customWidth="1"/>
    <col min="4641" max="4641" width="12" style="96" bestFit="1" customWidth="1"/>
    <col min="4642" max="4864" width="8.09765625" style="96"/>
    <col min="4865" max="4866" width="3.796875" style="96" customWidth="1"/>
    <col min="4867" max="4867" width="22.5" style="96" customWidth="1"/>
    <col min="4868" max="4868" width="4.3984375" style="96" customWidth="1"/>
    <col min="4869" max="4869" width="37.5" style="96" customWidth="1"/>
    <col min="4870" max="4870" width="4.3984375" style="96" customWidth="1"/>
    <col min="4871" max="4871" width="17.69921875" style="96" customWidth="1"/>
    <col min="4872" max="4872" width="30.5" style="96" customWidth="1"/>
    <col min="4873" max="4896" width="4.3984375" style="96" customWidth="1"/>
    <col min="4897" max="4897" width="12" style="96" bestFit="1" customWidth="1"/>
    <col min="4898" max="5120" width="8.09765625" style="96"/>
    <col min="5121" max="5122" width="3.796875" style="96" customWidth="1"/>
    <col min="5123" max="5123" width="22.5" style="96" customWidth="1"/>
    <col min="5124" max="5124" width="4.3984375" style="96" customWidth="1"/>
    <col min="5125" max="5125" width="37.5" style="96" customWidth="1"/>
    <col min="5126" max="5126" width="4.3984375" style="96" customWidth="1"/>
    <col min="5127" max="5127" width="17.69921875" style="96" customWidth="1"/>
    <col min="5128" max="5128" width="30.5" style="96" customWidth="1"/>
    <col min="5129" max="5152" width="4.3984375" style="96" customWidth="1"/>
    <col min="5153" max="5153" width="12" style="96" bestFit="1" customWidth="1"/>
    <col min="5154" max="5376" width="8.09765625" style="96"/>
    <col min="5377" max="5378" width="3.796875" style="96" customWidth="1"/>
    <col min="5379" max="5379" width="22.5" style="96" customWidth="1"/>
    <col min="5380" max="5380" width="4.3984375" style="96" customWidth="1"/>
    <col min="5381" max="5381" width="37.5" style="96" customWidth="1"/>
    <col min="5382" max="5382" width="4.3984375" style="96" customWidth="1"/>
    <col min="5383" max="5383" width="17.69921875" style="96" customWidth="1"/>
    <col min="5384" max="5384" width="30.5" style="96" customWidth="1"/>
    <col min="5385" max="5408" width="4.3984375" style="96" customWidth="1"/>
    <col min="5409" max="5409" width="12" style="96" bestFit="1" customWidth="1"/>
    <col min="5410" max="5632" width="8.09765625" style="96"/>
    <col min="5633" max="5634" width="3.796875" style="96" customWidth="1"/>
    <col min="5635" max="5635" width="22.5" style="96" customWidth="1"/>
    <col min="5636" max="5636" width="4.3984375" style="96" customWidth="1"/>
    <col min="5637" max="5637" width="37.5" style="96" customWidth="1"/>
    <col min="5638" max="5638" width="4.3984375" style="96" customWidth="1"/>
    <col min="5639" max="5639" width="17.69921875" style="96" customWidth="1"/>
    <col min="5640" max="5640" width="30.5" style="96" customWidth="1"/>
    <col min="5641" max="5664" width="4.3984375" style="96" customWidth="1"/>
    <col min="5665" max="5665" width="12" style="96" bestFit="1" customWidth="1"/>
    <col min="5666" max="5888" width="8.09765625" style="96"/>
    <col min="5889" max="5890" width="3.796875" style="96" customWidth="1"/>
    <col min="5891" max="5891" width="22.5" style="96" customWidth="1"/>
    <col min="5892" max="5892" width="4.3984375" style="96" customWidth="1"/>
    <col min="5893" max="5893" width="37.5" style="96" customWidth="1"/>
    <col min="5894" max="5894" width="4.3984375" style="96" customWidth="1"/>
    <col min="5895" max="5895" width="17.69921875" style="96" customWidth="1"/>
    <col min="5896" max="5896" width="30.5" style="96" customWidth="1"/>
    <col min="5897" max="5920" width="4.3984375" style="96" customWidth="1"/>
    <col min="5921" max="5921" width="12" style="96" bestFit="1" customWidth="1"/>
    <col min="5922" max="6144" width="8.09765625" style="96"/>
    <col min="6145" max="6146" width="3.796875" style="96" customWidth="1"/>
    <col min="6147" max="6147" width="22.5" style="96" customWidth="1"/>
    <col min="6148" max="6148" width="4.3984375" style="96" customWidth="1"/>
    <col min="6149" max="6149" width="37.5" style="96" customWidth="1"/>
    <col min="6150" max="6150" width="4.3984375" style="96" customWidth="1"/>
    <col min="6151" max="6151" width="17.69921875" style="96" customWidth="1"/>
    <col min="6152" max="6152" width="30.5" style="96" customWidth="1"/>
    <col min="6153" max="6176" width="4.3984375" style="96" customWidth="1"/>
    <col min="6177" max="6177" width="12" style="96" bestFit="1" customWidth="1"/>
    <col min="6178" max="6400" width="8.09765625" style="96"/>
    <col min="6401" max="6402" width="3.796875" style="96" customWidth="1"/>
    <col min="6403" max="6403" width="22.5" style="96" customWidth="1"/>
    <col min="6404" max="6404" width="4.3984375" style="96" customWidth="1"/>
    <col min="6405" max="6405" width="37.5" style="96" customWidth="1"/>
    <col min="6406" max="6406" width="4.3984375" style="96" customWidth="1"/>
    <col min="6407" max="6407" width="17.69921875" style="96" customWidth="1"/>
    <col min="6408" max="6408" width="30.5" style="96" customWidth="1"/>
    <col min="6409" max="6432" width="4.3984375" style="96" customWidth="1"/>
    <col min="6433" max="6433" width="12" style="96" bestFit="1" customWidth="1"/>
    <col min="6434" max="6656" width="8.09765625" style="96"/>
    <col min="6657" max="6658" width="3.796875" style="96" customWidth="1"/>
    <col min="6659" max="6659" width="22.5" style="96" customWidth="1"/>
    <col min="6660" max="6660" width="4.3984375" style="96" customWidth="1"/>
    <col min="6661" max="6661" width="37.5" style="96" customWidth="1"/>
    <col min="6662" max="6662" width="4.3984375" style="96" customWidth="1"/>
    <col min="6663" max="6663" width="17.69921875" style="96" customWidth="1"/>
    <col min="6664" max="6664" width="30.5" style="96" customWidth="1"/>
    <col min="6665" max="6688" width="4.3984375" style="96" customWidth="1"/>
    <col min="6689" max="6689" width="12" style="96" bestFit="1" customWidth="1"/>
    <col min="6690" max="6912" width="8.09765625" style="96"/>
    <col min="6913" max="6914" width="3.796875" style="96" customWidth="1"/>
    <col min="6915" max="6915" width="22.5" style="96" customWidth="1"/>
    <col min="6916" max="6916" width="4.3984375" style="96" customWidth="1"/>
    <col min="6917" max="6917" width="37.5" style="96" customWidth="1"/>
    <col min="6918" max="6918" width="4.3984375" style="96" customWidth="1"/>
    <col min="6919" max="6919" width="17.69921875" style="96" customWidth="1"/>
    <col min="6920" max="6920" width="30.5" style="96" customWidth="1"/>
    <col min="6921" max="6944" width="4.3984375" style="96" customWidth="1"/>
    <col min="6945" max="6945" width="12" style="96" bestFit="1" customWidth="1"/>
    <col min="6946" max="7168" width="8.09765625" style="96"/>
    <col min="7169" max="7170" width="3.796875" style="96" customWidth="1"/>
    <col min="7171" max="7171" width="22.5" style="96" customWidth="1"/>
    <col min="7172" max="7172" width="4.3984375" style="96" customWidth="1"/>
    <col min="7173" max="7173" width="37.5" style="96" customWidth="1"/>
    <col min="7174" max="7174" width="4.3984375" style="96" customWidth="1"/>
    <col min="7175" max="7175" width="17.69921875" style="96" customWidth="1"/>
    <col min="7176" max="7176" width="30.5" style="96" customWidth="1"/>
    <col min="7177" max="7200" width="4.3984375" style="96" customWidth="1"/>
    <col min="7201" max="7201" width="12" style="96" bestFit="1" customWidth="1"/>
    <col min="7202" max="7424" width="8.09765625" style="96"/>
    <col min="7425" max="7426" width="3.796875" style="96" customWidth="1"/>
    <col min="7427" max="7427" width="22.5" style="96" customWidth="1"/>
    <col min="7428" max="7428" width="4.3984375" style="96" customWidth="1"/>
    <col min="7429" max="7429" width="37.5" style="96" customWidth="1"/>
    <col min="7430" max="7430" width="4.3984375" style="96" customWidth="1"/>
    <col min="7431" max="7431" width="17.69921875" style="96" customWidth="1"/>
    <col min="7432" max="7432" width="30.5" style="96" customWidth="1"/>
    <col min="7433" max="7456" width="4.3984375" style="96" customWidth="1"/>
    <col min="7457" max="7457" width="12" style="96" bestFit="1" customWidth="1"/>
    <col min="7458" max="7680" width="8.09765625" style="96"/>
    <col min="7681" max="7682" width="3.796875" style="96" customWidth="1"/>
    <col min="7683" max="7683" width="22.5" style="96" customWidth="1"/>
    <col min="7684" max="7684" width="4.3984375" style="96" customWidth="1"/>
    <col min="7685" max="7685" width="37.5" style="96" customWidth="1"/>
    <col min="7686" max="7686" width="4.3984375" style="96" customWidth="1"/>
    <col min="7687" max="7687" width="17.69921875" style="96" customWidth="1"/>
    <col min="7688" max="7688" width="30.5" style="96" customWidth="1"/>
    <col min="7689" max="7712" width="4.3984375" style="96" customWidth="1"/>
    <col min="7713" max="7713" width="12" style="96" bestFit="1" customWidth="1"/>
    <col min="7714" max="7936" width="8.09765625" style="96"/>
    <col min="7937" max="7938" width="3.796875" style="96" customWidth="1"/>
    <col min="7939" max="7939" width="22.5" style="96" customWidth="1"/>
    <col min="7940" max="7940" width="4.3984375" style="96" customWidth="1"/>
    <col min="7941" max="7941" width="37.5" style="96" customWidth="1"/>
    <col min="7942" max="7942" width="4.3984375" style="96" customWidth="1"/>
    <col min="7943" max="7943" width="17.69921875" style="96" customWidth="1"/>
    <col min="7944" max="7944" width="30.5" style="96" customWidth="1"/>
    <col min="7945" max="7968" width="4.3984375" style="96" customWidth="1"/>
    <col min="7969" max="7969" width="12" style="96" bestFit="1" customWidth="1"/>
    <col min="7970" max="8192" width="8.09765625" style="96"/>
    <col min="8193" max="8194" width="3.796875" style="96" customWidth="1"/>
    <col min="8195" max="8195" width="22.5" style="96" customWidth="1"/>
    <col min="8196" max="8196" width="4.3984375" style="96" customWidth="1"/>
    <col min="8197" max="8197" width="37.5" style="96" customWidth="1"/>
    <col min="8198" max="8198" width="4.3984375" style="96" customWidth="1"/>
    <col min="8199" max="8199" width="17.69921875" style="96" customWidth="1"/>
    <col min="8200" max="8200" width="30.5" style="96" customWidth="1"/>
    <col min="8201" max="8224" width="4.3984375" style="96" customWidth="1"/>
    <col min="8225" max="8225" width="12" style="96" bestFit="1" customWidth="1"/>
    <col min="8226" max="8448" width="8.09765625" style="96"/>
    <col min="8449" max="8450" width="3.796875" style="96" customWidth="1"/>
    <col min="8451" max="8451" width="22.5" style="96" customWidth="1"/>
    <col min="8452" max="8452" width="4.3984375" style="96" customWidth="1"/>
    <col min="8453" max="8453" width="37.5" style="96" customWidth="1"/>
    <col min="8454" max="8454" width="4.3984375" style="96" customWidth="1"/>
    <col min="8455" max="8455" width="17.69921875" style="96" customWidth="1"/>
    <col min="8456" max="8456" width="30.5" style="96" customWidth="1"/>
    <col min="8457" max="8480" width="4.3984375" style="96" customWidth="1"/>
    <col min="8481" max="8481" width="12" style="96" bestFit="1" customWidth="1"/>
    <col min="8482" max="8704" width="8.09765625" style="96"/>
    <col min="8705" max="8706" width="3.796875" style="96" customWidth="1"/>
    <col min="8707" max="8707" width="22.5" style="96" customWidth="1"/>
    <col min="8708" max="8708" width="4.3984375" style="96" customWidth="1"/>
    <col min="8709" max="8709" width="37.5" style="96" customWidth="1"/>
    <col min="8710" max="8710" width="4.3984375" style="96" customWidth="1"/>
    <col min="8711" max="8711" width="17.69921875" style="96" customWidth="1"/>
    <col min="8712" max="8712" width="30.5" style="96" customWidth="1"/>
    <col min="8713" max="8736" width="4.3984375" style="96" customWidth="1"/>
    <col min="8737" max="8737" width="12" style="96" bestFit="1" customWidth="1"/>
    <col min="8738" max="8960" width="8.09765625" style="96"/>
    <col min="8961" max="8962" width="3.796875" style="96" customWidth="1"/>
    <col min="8963" max="8963" width="22.5" style="96" customWidth="1"/>
    <col min="8964" max="8964" width="4.3984375" style="96" customWidth="1"/>
    <col min="8965" max="8965" width="37.5" style="96" customWidth="1"/>
    <col min="8966" max="8966" width="4.3984375" style="96" customWidth="1"/>
    <col min="8967" max="8967" width="17.69921875" style="96" customWidth="1"/>
    <col min="8968" max="8968" width="30.5" style="96" customWidth="1"/>
    <col min="8969" max="8992" width="4.3984375" style="96" customWidth="1"/>
    <col min="8993" max="8993" width="12" style="96" bestFit="1" customWidth="1"/>
    <col min="8994" max="9216" width="8.09765625" style="96"/>
    <col min="9217" max="9218" width="3.796875" style="96" customWidth="1"/>
    <col min="9219" max="9219" width="22.5" style="96" customWidth="1"/>
    <col min="9220" max="9220" width="4.3984375" style="96" customWidth="1"/>
    <col min="9221" max="9221" width="37.5" style="96" customWidth="1"/>
    <col min="9222" max="9222" width="4.3984375" style="96" customWidth="1"/>
    <col min="9223" max="9223" width="17.69921875" style="96" customWidth="1"/>
    <col min="9224" max="9224" width="30.5" style="96" customWidth="1"/>
    <col min="9225" max="9248" width="4.3984375" style="96" customWidth="1"/>
    <col min="9249" max="9249" width="12" style="96" bestFit="1" customWidth="1"/>
    <col min="9250" max="9472" width="8.09765625" style="96"/>
    <col min="9473" max="9474" width="3.796875" style="96" customWidth="1"/>
    <col min="9475" max="9475" width="22.5" style="96" customWidth="1"/>
    <col min="9476" max="9476" width="4.3984375" style="96" customWidth="1"/>
    <col min="9477" max="9477" width="37.5" style="96" customWidth="1"/>
    <col min="9478" max="9478" width="4.3984375" style="96" customWidth="1"/>
    <col min="9479" max="9479" width="17.69921875" style="96" customWidth="1"/>
    <col min="9480" max="9480" width="30.5" style="96" customWidth="1"/>
    <col min="9481" max="9504" width="4.3984375" style="96" customWidth="1"/>
    <col min="9505" max="9505" width="12" style="96" bestFit="1" customWidth="1"/>
    <col min="9506" max="9728" width="8.09765625" style="96"/>
    <col min="9729" max="9730" width="3.796875" style="96" customWidth="1"/>
    <col min="9731" max="9731" width="22.5" style="96" customWidth="1"/>
    <col min="9732" max="9732" width="4.3984375" style="96" customWidth="1"/>
    <col min="9733" max="9733" width="37.5" style="96" customWidth="1"/>
    <col min="9734" max="9734" width="4.3984375" style="96" customWidth="1"/>
    <col min="9735" max="9735" width="17.69921875" style="96" customWidth="1"/>
    <col min="9736" max="9736" width="30.5" style="96" customWidth="1"/>
    <col min="9737" max="9760" width="4.3984375" style="96" customWidth="1"/>
    <col min="9761" max="9761" width="12" style="96" bestFit="1" customWidth="1"/>
    <col min="9762" max="9984" width="8.09765625" style="96"/>
    <col min="9985" max="9986" width="3.796875" style="96" customWidth="1"/>
    <col min="9987" max="9987" width="22.5" style="96" customWidth="1"/>
    <col min="9988" max="9988" width="4.3984375" style="96" customWidth="1"/>
    <col min="9989" max="9989" width="37.5" style="96" customWidth="1"/>
    <col min="9990" max="9990" width="4.3984375" style="96" customWidth="1"/>
    <col min="9991" max="9991" width="17.69921875" style="96" customWidth="1"/>
    <col min="9992" max="9992" width="30.5" style="96" customWidth="1"/>
    <col min="9993" max="10016" width="4.3984375" style="96" customWidth="1"/>
    <col min="10017" max="10017" width="12" style="96" bestFit="1" customWidth="1"/>
    <col min="10018" max="10240" width="8.09765625" style="96"/>
    <col min="10241" max="10242" width="3.796875" style="96" customWidth="1"/>
    <col min="10243" max="10243" width="22.5" style="96" customWidth="1"/>
    <col min="10244" max="10244" width="4.3984375" style="96" customWidth="1"/>
    <col min="10245" max="10245" width="37.5" style="96" customWidth="1"/>
    <col min="10246" max="10246" width="4.3984375" style="96" customWidth="1"/>
    <col min="10247" max="10247" width="17.69921875" style="96" customWidth="1"/>
    <col min="10248" max="10248" width="30.5" style="96" customWidth="1"/>
    <col min="10249" max="10272" width="4.3984375" style="96" customWidth="1"/>
    <col min="10273" max="10273" width="12" style="96" bestFit="1" customWidth="1"/>
    <col min="10274" max="10496" width="8.09765625" style="96"/>
    <col min="10497" max="10498" width="3.796875" style="96" customWidth="1"/>
    <col min="10499" max="10499" width="22.5" style="96" customWidth="1"/>
    <col min="10500" max="10500" width="4.3984375" style="96" customWidth="1"/>
    <col min="10501" max="10501" width="37.5" style="96" customWidth="1"/>
    <col min="10502" max="10502" width="4.3984375" style="96" customWidth="1"/>
    <col min="10503" max="10503" width="17.69921875" style="96" customWidth="1"/>
    <col min="10504" max="10504" width="30.5" style="96" customWidth="1"/>
    <col min="10505" max="10528" width="4.3984375" style="96" customWidth="1"/>
    <col min="10529" max="10529" width="12" style="96" bestFit="1" customWidth="1"/>
    <col min="10530" max="10752" width="8.09765625" style="96"/>
    <col min="10753" max="10754" width="3.796875" style="96" customWidth="1"/>
    <col min="10755" max="10755" width="22.5" style="96" customWidth="1"/>
    <col min="10756" max="10756" width="4.3984375" style="96" customWidth="1"/>
    <col min="10757" max="10757" width="37.5" style="96" customWidth="1"/>
    <col min="10758" max="10758" width="4.3984375" style="96" customWidth="1"/>
    <col min="10759" max="10759" width="17.69921875" style="96" customWidth="1"/>
    <col min="10760" max="10760" width="30.5" style="96" customWidth="1"/>
    <col min="10761" max="10784" width="4.3984375" style="96" customWidth="1"/>
    <col min="10785" max="10785" width="12" style="96" bestFit="1" customWidth="1"/>
    <col min="10786" max="11008" width="8.09765625" style="96"/>
    <col min="11009" max="11010" width="3.796875" style="96" customWidth="1"/>
    <col min="11011" max="11011" width="22.5" style="96" customWidth="1"/>
    <col min="11012" max="11012" width="4.3984375" style="96" customWidth="1"/>
    <col min="11013" max="11013" width="37.5" style="96" customWidth="1"/>
    <col min="11014" max="11014" width="4.3984375" style="96" customWidth="1"/>
    <col min="11015" max="11015" width="17.69921875" style="96" customWidth="1"/>
    <col min="11016" max="11016" width="30.5" style="96" customWidth="1"/>
    <col min="11017" max="11040" width="4.3984375" style="96" customWidth="1"/>
    <col min="11041" max="11041" width="12" style="96" bestFit="1" customWidth="1"/>
    <col min="11042" max="11264" width="8.09765625" style="96"/>
    <col min="11265" max="11266" width="3.796875" style="96" customWidth="1"/>
    <col min="11267" max="11267" width="22.5" style="96" customWidth="1"/>
    <col min="11268" max="11268" width="4.3984375" style="96" customWidth="1"/>
    <col min="11269" max="11269" width="37.5" style="96" customWidth="1"/>
    <col min="11270" max="11270" width="4.3984375" style="96" customWidth="1"/>
    <col min="11271" max="11271" width="17.69921875" style="96" customWidth="1"/>
    <col min="11272" max="11272" width="30.5" style="96" customWidth="1"/>
    <col min="11273" max="11296" width="4.3984375" style="96" customWidth="1"/>
    <col min="11297" max="11297" width="12" style="96" bestFit="1" customWidth="1"/>
    <col min="11298" max="11520" width="8.09765625" style="96"/>
    <col min="11521" max="11522" width="3.796875" style="96" customWidth="1"/>
    <col min="11523" max="11523" width="22.5" style="96" customWidth="1"/>
    <col min="11524" max="11524" width="4.3984375" style="96" customWidth="1"/>
    <col min="11525" max="11525" width="37.5" style="96" customWidth="1"/>
    <col min="11526" max="11526" width="4.3984375" style="96" customWidth="1"/>
    <col min="11527" max="11527" width="17.69921875" style="96" customWidth="1"/>
    <col min="11528" max="11528" width="30.5" style="96" customWidth="1"/>
    <col min="11529" max="11552" width="4.3984375" style="96" customWidth="1"/>
    <col min="11553" max="11553" width="12" style="96" bestFit="1" customWidth="1"/>
    <col min="11554" max="11776" width="8.09765625" style="96"/>
    <col min="11777" max="11778" width="3.796875" style="96" customWidth="1"/>
    <col min="11779" max="11779" width="22.5" style="96" customWidth="1"/>
    <col min="11780" max="11780" width="4.3984375" style="96" customWidth="1"/>
    <col min="11781" max="11781" width="37.5" style="96" customWidth="1"/>
    <col min="11782" max="11782" width="4.3984375" style="96" customWidth="1"/>
    <col min="11783" max="11783" width="17.69921875" style="96" customWidth="1"/>
    <col min="11784" max="11784" width="30.5" style="96" customWidth="1"/>
    <col min="11785" max="11808" width="4.3984375" style="96" customWidth="1"/>
    <col min="11809" max="11809" width="12" style="96" bestFit="1" customWidth="1"/>
    <col min="11810" max="12032" width="8.09765625" style="96"/>
    <col min="12033" max="12034" width="3.796875" style="96" customWidth="1"/>
    <col min="12035" max="12035" width="22.5" style="96" customWidth="1"/>
    <col min="12036" max="12036" width="4.3984375" style="96" customWidth="1"/>
    <col min="12037" max="12037" width="37.5" style="96" customWidth="1"/>
    <col min="12038" max="12038" width="4.3984375" style="96" customWidth="1"/>
    <col min="12039" max="12039" width="17.69921875" style="96" customWidth="1"/>
    <col min="12040" max="12040" width="30.5" style="96" customWidth="1"/>
    <col min="12041" max="12064" width="4.3984375" style="96" customWidth="1"/>
    <col min="12065" max="12065" width="12" style="96" bestFit="1" customWidth="1"/>
    <col min="12066" max="12288" width="8.09765625" style="96"/>
    <col min="12289" max="12290" width="3.796875" style="96" customWidth="1"/>
    <col min="12291" max="12291" width="22.5" style="96" customWidth="1"/>
    <col min="12292" max="12292" width="4.3984375" style="96" customWidth="1"/>
    <col min="12293" max="12293" width="37.5" style="96" customWidth="1"/>
    <col min="12294" max="12294" width="4.3984375" style="96" customWidth="1"/>
    <col min="12295" max="12295" width="17.69921875" style="96" customWidth="1"/>
    <col min="12296" max="12296" width="30.5" style="96" customWidth="1"/>
    <col min="12297" max="12320" width="4.3984375" style="96" customWidth="1"/>
    <col min="12321" max="12321" width="12" style="96" bestFit="1" customWidth="1"/>
    <col min="12322" max="12544" width="8.09765625" style="96"/>
    <col min="12545" max="12546" width="3.796875" style="96" customWidth="1"/>
    <col min="12547" max="12547" width="22.5" style="96" customWidth="1"/>
    <col min="12548" max="12548" width="4.3984375" style="96" customWidth="1"/>
    <col min="12549" max="12549" width="37.5" style="96" customWidth="1"/>
    <col min="12550" max="12550" width="4.3984375" style="96" customWidth="1"/>
    <col min="12551" max="12551" width="17.69921875" style="96" customWidth="1"/>
    <col min="12552" max="12552" width="30.5" style="96" customWidth="1"/>
    <col min="12553" max="12576" width="4.3984375" style="96" customWidth="1"/>
    <col min="12577" max="12577" width="12" style="96" bestFit="1" customWidth="1"/>
    <col min="12578" max="12800" width="8.09765625" style="96"/>
    <col min="12801" max="12802" width="3.796875" style="96" customWidth="1"/>
    <col min="12803" max="12803" width="22.5" style="96" customWidth="1"/>
    <col min="12804" max="12804" width="4.3984375" style="96" customWidth="1"/>
    <col min="12805" max="12805" width="37.5" style="96" customWidth="1"/>
    <col min="12806" max="12806" width="4.3984375" style="96" customWidth="1"/>
    <col min="12807" max="12807" width="17.69921875" style="96" customWidth="1"/>
    <col min="12808" max="12808" width="30.5" style="96" customWidth="1"/>
    <col min="12809" max="12832" width="4.3984375" style="96" customWidth="1"/>
    <col min="12833" max="12833" width="12" style="96" bestFit="1" customWidth="1"/>
    <col min="12834" max="13056" width="8.09765625" style="96"/>
    <col min="13057" max="13058" width="3.796875" style="96" customWidth="1"/>
    <col min="13059" max="13059" width="22.5" style="96" customWidth="1"/>
    <col min="13060" max="13060" width="4.3984375" style="96" customWidth="1"/>
    <col min="13061" max="13061" width="37.5" style="96" customWidth="1"/>
    <col min="13062" max="13062" width="4.3984375" style="96" customWidth="1"/>
    <col min="13063" max="13063" width="17.69921875" style="96" customWidth="1"/>
    <col min="13064" max="13064" width="30.5" style="96" customWidth="1"/>
    <col min="13065" max="13088" width="4.3984375" style="96" customWidth="1"/>
    <col min="13089" max="13089" width="12" style="96" bestFit="1" customWidth="1"/>
    <col min="13090" max="13312" width="8.09765625" style="96"/>
    <col min="13313" max="13314" width="3.796875" style="96" customWidth="1"/>
    <col min="13315" max="13315" width="22.5" style="96" customWidth="1"/>
    <col min="13316" max="13316" width="4.3984375" style="96" customWidth="1"/>
    <col min="13317" max="13317" width="37.5" style="96" customWidth="1"/>
    <col min="13318" max="13318" width="4.3984375" style="96" customWidth="1"/>
    <col min="13319" max="13319" width="17.69921875" style="96" customWidth="1"/>
    <col min="13320" max="13320" width="30.5" style="96" customWidth="1"/>
    <col min="13321" max="13344" width="4.3984375" style="96" customWidth="1"/>
    <col min="13345" max="13345" width="12" style="96" bestFit="1" customWidth="1"/>
    <col min="13346" max="13568" width="8.09765625" style="96"/>
    <col min="13569" max="13570" width="3.796875" style="96" customWidth="1"/>
    <col min="13571" max="13571" width="22.5" style="96" customWidth="1"/>
    <col min="13572" max="13572" width="4.3984375" style="96" customWidth="1"/>
    <col min="13573" max="13573" width="37.5" style="96" customWidth="1"/>
    <col min="13574" max="13574" width="4.3984375" style="96" customWidth="1"/>
    <col min="13575" max="13575" width="17.69921875" style="96" customWidth="1"/>
    <col min="13576" max="13576" width="30.5" style="96" customWidth="1"/>
    <col min="13577" max="13600" width="4.3984375" style="96" customWidth="1"/>
    <col min="13601" max="13601" width="12" style="96" bestFit="1" customWidth="1"/>
    <col min="13602" max="13824" width="8.09765625" style="96"/>
    <col min="13825" max="13826" width="3.796875" style="96" customWidth="1"/>
    <col min="13827" max="13827" width="22.5" style="96" customWidth="1"/>
    <col min="13828" max="13828" width="4.3984375" style="96" customWidth="1"/>
    <col min="13829" max="13829" width="37.5" style="96" customWidth="1"/>
    <col min="13830" max="13830" width="4.3984375" style="96" customWidth="1"/>
    <col min="13831" max="13831" width="17.69921875" style="96" customWidth="1"/>
    <col min="13832" max="13832" width="30.5" style="96" customWidth="1"/>
    <col min="13833" max="13856" width="4.3984375" style="96" customWidth="1"/>
    <col min="13857" max="13857" width="12" style="96" bestFit="1" customWidth="1"/>
    <col min="13858" max="14080" width="8.09765625" style="96"/>
    <col min="14081" max="14082" width="3.796875" style="96" customWidth="1"/>
    <col min="14083" max="14083" width="22.5" style="96" customWidth="1"/>
    <col min="14084" max="14084" width="4.3984375" style="96" customWidth="1"/>
    <col min="14085" max="14085" width="37.5" style="96" customWidth="1"/>
    <col min="14086" max="14086" width="4.3984375" style="96" customWidth="1"/>
    <col min="14087" max="14087" width="17.69921875" style="96" customWidth="1"/>
    <col min="14088" max="14088" width="30.5" style="96" customWidth="1"/>
    <col min="14089" max="14112" width="4.3984375" style="96" customWidth="1"/>
    <col min="14113" max="14113" width="12" style="96" bestFit="1" customWidth="1"/>
    <col min="14114" max="14336" width="8.09765625" style="96"/>
    <col min="14337" max="14338" width="3.796875" style="96" customWidth="1"/>
    <col min="14339" max="14339" width="22.5" style="96" customWidth="1"/>
    <col min="14340" max="14340" width="4.3984375" style="96" customWidth="1"/>
    <col min="14341" max="14341" width="37.5" style="96" customWidth="1"/>
    <col min="14342" max="14342" width="4.3984375" style="96" customWidth="1"/>
    <col min="14343" max="14343" width="17.69921875" style="96" customWidth="1"/>
    <col min="14344" max="14344" width="30.5" style="96" customWidth="1"/>
    <col min="14345" max="14368" width="4.3984375" style="96" customWidth="1"/>
    <col min="14369" max="14369" width="12" style="96" bestFit="1" customWidth="1"/>
    <col min="14370" max="14592" width="8.09765625" style="96"/>
    <col min="14593" max="14594" width="3.796875" style="96" customWidth="1"/>
    <col min="14595" max="14595" width="22.5" style="96" customWidth="1"/>
    <col min="14596" max="14596" width="4.3984375" style="96" customWidth="1"/>
    <col min="14597" max="14597" width="37.5" style="96" customWidth="1"/>
    <col min="14598" max="14598" width="4.3984375" style="96" customWidth="1"/>
    <col min="14599" max="14599" width="17.69921875" style="96" customWidth="1"/>
    <col min="14600" max="14600" width="30.5" style="96" customWidth="1"/>
    <col min="14601" max="14624" width="4.3984375" style="96" customWidth="1"/>
    <col min="14625" max="14625" width="12" style="96" bestFit="1" customWidth="1"/>
    <col min="14626" max="14848" width="8.09765625" style="96"/>
    <col min="14849" max="14850" width="3.796875" style="96" customWidth="1"/>
    <col min="14851" max="14851" width="22.5" style="96" customWidth="1"/>
    <col min="14852" max="14852" width="4.3984375" style="96" customWidth="1"/>
    <col min="14853" max="14853" width="37.5" style="96" customWidth="1"/>
    <col min="14854" max="14854" width="4.3984375" style="96" customWidth="1"/>
    <col min="14855" max="14855" width="17.69921875" style="96" customWidth="1"/>
    <col min="14856" max="14856" width="30.5" style="96" customWidth="1"/>
    <col min="14857" max="14880" width="4.3984375" style="96" customWidth="1"/>
    <col min="14881" max="14881" width="12" style="96" bestFit="1" customWidth="1"/>
    <col min="14882" max="15104" width="8.09765625" style="96"/>
    <col min="15105" max="15106" width="3.796875" style="96" customWidth="1"/>
    <col min="15107" max="15107" width="22.5" style="96" customWidth="1"/>
    <col min="15108" max="15108" width="4.3984375" style="96" customWidth="1"/>
    <col min="15109" max="15109" width="37.5" style="96" customWidth="1"/>
    <col min="15110" max="15110" width="4.3984375" style="96" customWidth="1"/>
    <col min="15111" max="15111" width="17.69921875" style="96" customWidth="1"/>
    <col min="15112" max="15112" width="30.5" style="96" customWidth="1"/>
    <col min="15113" max="15136" width="4.3984375" style="96" customWidth="1"/>
    <col min="15137" max="15137" width="12" style="96" bestFit="1" customWidth="1"/>
    <col min="15138" max="15360" width="8.09765625" style="96"/>
    <col min="15361" max="15362" width="3.796875" style="96" customWidth="1"/>
    <col min="15363" max="15363" width="22.5" style="96" customWidth="1"/>
    <col min="15364" max="15364" width="4.3984375" style="96" customWidth="1"/>
    <col min="15365" max="15365" width="37.5" style="96" customWidth="1"/>
    <col min="15366" max="15366" width="4.3984375" style="96" customWidth="1"/>
    <col min="15367" max="15367" width="17.69921875" style="96" customWidth="1"/>
    <col min="15368" max="15368" width="30.5" style="96" customWidth="1"/>
    <col min="15369" max="15392" width="4.3984375" style="96" customWidth="1"/>
    <col min="15393" max="15393" width="12" style="96" bestFit="1" customWidth="1"/>
    <col min="15394" max="15616" width="8.09765625" style="96"/>
    <col min="15617" max="15618" width="3.796875" style="96" customWidth="1"/>
    <col min="15619" max="15619" width="22.5" style="96" customWidth="1"/>
    <col min="15620" max="15620" width="4.3984375" style="96" customWidth="1"/>
    <col min="15621" max="15621" width="37.5" style="96" customWidth="1"/>
    <col min="15622" max="15622" width="4.3984375" style="96" customWidth="1"/>
    <col min="15623" max="15623" width="17.69921875" style="96" customWidth="1"/>
    <col min="15624" max="15624" width="30.5" style="96" customWidth="1"/>
    <col min="15625" max="15648" width="4.3984375" style="96" customWidth="1"/>
    <col min="15649" max="15649" width="12" style="96" bestFit="1" customWidth="1"/>
    <col min="15650" max="15872" width="8.09765625" style="96"/>
    <col min="15873" max="15874" width="3.796875" style="96" customWidth="1"/>
    <col min="15875" max="15875" width="22.5" style="96" customWidth="1"/>
    <col min="15876" max="15876" width="4.3984375" style="96" customWidth="1"/>
    <col min="15877" max="15877" width="37.5" style="96" customWidth="1"/>
    <col min="15878" max="15878" width="4.3984375" style="96" customWidth="1"/>
    <col min="15879" max="15879" width="17.69921875" style="96" customWidth="1"/>
    <col min="15880" max="15880" width="30.5" style="96" customWidth="1"/>
    <col min="15881" max="15904" width="4.3984375" style="96" customWidth="1"/>
    <col min="15905" max="15905" width="12" style="96" bestFit="1" customWidth="1"/>
    <col min="15906" max="16128" width="8.09765625" style="96"/>
    <col min="16129" max="16130" width="3.796875" style="96" customWidth="1"/>
    <col min="16131" max="16131" width="22.5" style="96" customWidth="1"/>
    <col min="16132" max="16132" width="4.3984375" style="96" customWidth="1"/>
    <col min="16133" max="16133" width="37.5" style="96" customWidth="1"/>
    <col min="16134" max="16134" width="4.3984375" style="96" customWidth="1"/>
    <col min="16135" max="16135" width="17.69921875" style="96" customWidth="1"/>
    <col min="16136" max="16136" width="30.5" style="96" customWidth="1"/>
    <col min="16137" max="16160" width="4.3984375" style="96" customWidth="1"/>
    <col min="16161" max="16161" width="12" style="96" bestFit="1" customWidth="1"/>
    <col min="16162" max="16384" width="8.09765625" style="96"/>
  </cols>
  <sheetData>
    <row r="2" spans="1:33" ht="20.25" customHeight="1" x14ac:dyDescent="0.45">
      <c r="A2" s="155" t="s">
        <v>320</v>
      </c>
      <c r="B2" s="155"/>
    </row>
    <row r="3" spans="1:33" ht="20.25" customHeight="1" x14ac:dyDescent="0.45">
      <c r="A3" s="773" t="s">
        <v>321</v>
      </c>
      <c r="B3" s="773"/>
      <c r="C3" s="773"/>
      <c r="D3" s="773"/>
      <c r="E3" s="773"/>
      <c r="F3" s="773"/>
      <c r="G3" s="773"/>
      <c r="H3" s="773"/>
      <c r="I3" s="773"/>
      <c r="J3" s="773"/>
      <c r="K3" s="773"/>
      <c r="L3" s="773"/>
      <c r="M3" s="773"/>
      <c r="N3" s="773"/>
      <c r="O3" s="773"/>
      <c r="P3" s="773"/>
      <c r="Q3" s="773"/>
      <c r="R3" s="773"/>
      <c r="S3" s="773"/>
      <c r="T3" s="773"/>
      <c r="U3" s="773"/>
      <c r="V3" s="773"/>
      <c r="W3" s="773"/>
      <c r="X3" s="773"/>
      <c r="Y3" s="773"/>
      <c r="Z3" s="773"/>
      <c r="AA3" s="773"/>
      <c r="AB3" s="773"/>
      <c r="AC3" s="773"/>
      <c r="AD3" s="773"/>
      <c r="AE3" s="773"/>
      <c r="AF3" s="773"/>
    </row>
    <row r="4" spans="1:33" ht="20.25" customHeight="1" x14ac:dyDescent="0.45"/>
    <row r="5" spans="1:33" ht="30" customHeight="1" x14ac:dyDescent="0.45">
      <c r="S5" s="593" t="s">
        <v>226</v>
      </c>
      <c r="T5" s="594"/>
      <c r="U5" s="594"/>
      <c r="V5" s="595"/>
      <c r="W5" s="177"/>
      <c r="X5" s="170"/>
      <c r="Y5" s="170"/>
      <c r="Z5" s="170"/>
      <c r="AA5" s="170"/>
      <c r="AB5" s="170"/>
      <c r="AC5" s="170"/>
      <c r="AD5" s="170"/>
      <c r="AE5" s="170"/>
      <c r="AF5" s="171"/>
    </row>
    <row r="6" spans="1:33" ht="20.25" customHeight="1" x14ac:dyDescent="0.45"/>
    <row r="7" spans="1:33" ht="17.25" customHeight="1" x14ac:dyDescent="0.45">
      <c r="A7" s="593" t="s">
        <v>322</v>
      </c>
      <c r="B7" s="594"/>
      <c r="C7" s="595"/>
      <c r="D7" s="593" t="s">
        <v>228</v>
      </c>
      <c r="E7" s="595"/>
      <c r="F7" s="593" t="s">
        <v>229</v>
      </c>
      <c r="G7" s="595"/>
      <c r="H7" s="593" t="s">
        <v>323</v>
      </c>
      <c r="I7" s="594"/>
      <c r="J7" s="594"/>
      <c r="K7" s="594"/>
      <c r="L7" s="594"/>
      <c r="M7" s="594"/>
      <c r="N7" s="594"/>
      <c r="O7" s="594"/>
      <c r="P7" s="594"/>
      <c r="Q7" s="594"/>
      <c r="R7" s="594"/>
      <c r="S7" s="594"/>
      <c r="T7" s="594"/>
      <c r="U7" s="594"/>
      <c r="V7" s="594"/>
      <c r="W7" s="594"/>
      <c r="X7" s="595"/>
      <c r="Y7" s="593" t="s">
        <v>231</v>
      </c>
      <c r="Z7" s="594"/>
      <c r="AA7" s="594"/>
      <c r="AB7" s="595"/>
      <c r="AC7" s="593" t="s">
        <v>232</v>
      </c>
      <c r="AD7" s="594"/>
      <c r="AE7" s="594"/>
      <c r="AF7" s="595"/>
    </row>
    <row r="8" spans="1:33" ht="18.75" customHeight="1" x14ac:dyDescent="0.45">
      <c r="A8" s="1190" t="s">
        <v>233</v>
      </c>
      <c r="B8" s="1191"/>
      <c r="C8" s="1192"/>
      <c r="D8" s="1193"/>
      <c r="E8" s="1194"/>
      <c r="F8" s="1195"/>
      <c r="G8" s="1194"/>
      <c r="H8" s="1196" t="s">
        <v>234</v>
      </c>
      <c r="I8" s="1197" t="s">
        <v>178</v>
      </c>
      <c r="J8" s="1198" t="s">
        <v>235</v>
      </c>
      <c r="K8" s="1199"/>
      <c r="L8" s="1199"/>
      <c r="M8" s="1197" t="s">
        <v>178</v>
      </c>
      <c r="N8" s="1198" t="s">
        <v>236</v>
      </c>
      <c r="O8" s="1199"/>
      <c r="P8" s="1199"/>
      <c r="Q8" s="1197" t="s">
        <v>178</v>
      </c>
      <c r="R8" s="1198" t="s">
        <v>237</v>
      </c>
      <c r="S8" s="1199"/>
      <c r="T8" s="1199"/>
      <c r="U8" s="1197" t="s">
        <v>178</v>
      </c>
      <c r="V8" s="1198" t="s">
        <v>238</v>
      </c>
      <c r="W8" s="1199"/>
      <c r="X8" s="1200"/>
      <c r="Y8" s="767"/>
      <c r="Z8" s="768"/>
      <c r="AA8" s="768"/>
      <c r="AB8" s="769"/>
      <c r="AC8" s="767"/>
      <c r="AD8" s="768"/>
      <c r="AE8" s="768"/>
      <c r="AF8" s="769"/>
    </row>
    <row r="9" spans="1:33" ht="18.75" customHeight="1" x14ac:dyDescent="0.45">
      <c r="A9" s="1201"/>
      <c r="B9" s="1202"/>
      <c r="C9" s="1203"/>
      <c r="D9" s="1204"/>
      <c r="E9" s="1205"/>
      <c r="F9" s="1206"/>
      <c r="G9" s="1205"/>
      <c r="H9" s="1207"/>
      <c r="I9" s="1208" t="s">
        <v>178</v>
      </c>
      <c r="J9" s="1209" t="s">
        <v>239</v>
      </c>
      <c r="K9" s="1210"/>
      <c r="L9" s="1210"/>
      <c r="M9" s="1211" t="s">
        <v>178</v>
      </c>
      <c r="N9" s="1209" t="s">
        <v>240</v>
      </c>
      <c r="O9" s="1210"/>
      <c r="P9" s="1210"/>
      <c r="Q9" s="1211" t="s">
        <v>178</v>
      </c>
      <c r="R9" s="1209" t="s">
        <v>241</v>
      </c>
      <c r="S9" s="1210"/>
      <c r="T9" s="1210"/>
      <c r="U9" s="1211" t="s">
        <v>178</v>
      </c>
      <c r="V9" s="1209" t="s">
        <v>242</v>
      </c>
      <c r="W9" s="1210"/>
      <c r="X9" s="1212"/>
      <c r="Y9" s="776"/>
      <c r="Z9" s="777"/>
      <c r="AA9" s="777"/>
      <c r="AB9" s="778"/>
      <c r="AC9" s="776"/>
      <c r="AD9" s="777"/>
      <c r="AE9" s="777"/>
      <c r="AF9" s="778"/>
    </row>
    <row r="10" spans="1:33" ht="18.75" customHeight="1" x14ac:dyDescent="0.45">
      <c r="A10" s="98"/>
      <c r="B10" s="99"/>
      <c r="C10" s="144"/>
      <c r="D10" s="102"/>
      <c r="E10" s="101"/>
      <c r="F10" s="102"/>
      <c r="G10" s="101"/>
      <c r="H10" s="103" t="s">
        <v>243</v>
      </c>
      <c r="I10" s="104" t="s">
        <v>178</v>
      </c>
      <c r="J10" s="105" t="s">
        <v>244</v>
      </c>
      <c r="K10" s="105"/>
      <c r="L10" s="106"/>
      <c r="M10" s="107" t="s">
        <v>178</v>
      </c>
      <c r="N10" s="105" t="s">
        <v>245</v>
      </c>
      <c r="O10" s="105"/>
      <c r="P10" s="106"/>
      <c r="Q10" s="107" t="s">
        <v>178</v>
      </c>
      <c r="R10" s="108" t="s">
        <v>246</v>
      </c>
      <c r="S10" s="108"/>
      <c r="T10" s="109"/>
      <c r="U10" s="109"/>
      <c r="V10" s="109"/>
      <c r="W10" s="109"/>
      <c r="X10" s="110"/>
      <c r="Y10" s="111" t="s">
        <v>178</v>
      </c>
      <c r="Z10" s="112" t="s">
        <v>247</v>
      </c>
      <c r="AA10" s="112"/>
      <c r="AB10" s="113"/>
      <c r="AC10" s="156" t="s">
        <v>178</v>
      </c>
      <c r="AD10" s="112" t="s">
        <v>247</v>
      </c>
      <c r="AE10" s="112"/>
      <c r="AF10" s="113"/>
      <c r="AG10" s="157"/>
    </row>
    <row r="11" spans="1:33" ht="18.75" customHeight="1" x14ac:dyDescent="0.45">
      <c r="A11" s="114"/>
      <c r="B11" s="115"/>
      <c r="C11" s="146"/>
      <c r="D11" s="119"/>
      <c r="E11" s="118"/>
      <c r="F11" s="119"/>
      <c r="G11" s="118"/>
      <c r="H11" s="120" t="s">
        <v>248</v>
      </c>
      <c r="I11" s="121" t="s">
        <v>178</v>
      </c>
      <c r="J11" s="122" t="s">
        <v>249</v>
      </c>
      <c r="K11" s="123"/>
      <c r="L11" s="124"/>
      <c r="M11" s="125" t="s">
        <v>178</v>
      </c>
      <c r="N11" s="122" t="s">
        <v>250</v>
      </c>
      <c r="O11" s="126"/>
      <c r="P11" s="126"/>
      <c r="Q11" s="122"/>
      <c r="R11" s="122"/>
      <c r="S11" s="122"/>
      <c r="T11" s="122"/>
      <c r="U11" s="122"/>
      <c r="V11" s="122"/>
      <c r="W11" s="122"/>
      <c r="X11" s="127"/>
      <c r="Y11" s="153" t="s">
        <v>178</v>
      </c>
      <c r="Z11" s="86" t="s">
        <v>251</v>
      </c>
      <c r="AA11" s="129"/>
      <c r="AB11" s="130"/>
      <c r="AC11" s="153" t="s">
        <v>178</v>
      </c>
      <c r="AD11" s="86" t="s">
        <v>251</v>
      </c>
      <c r="AE11" s="129"/>
      <c r="AF11" s="130"/>
    </row>
    <row r="12" spans="1:33" ht="19.5" customHeight="1" x14ac:dyDescent="0.45">
      <c r="A12" s="114"/>
      <c r="B12" s="115"/>
      <c r="C12" s="116"/>
      <c r="D12" s="117"/>
      <c r="E12" s="118"/>
      <c r="F12" s="119"/>
      <c r="G12" s="131"/>
      <c r="H12" s="162" t="s">
        <v>252</v>
      </c>
      <c r="I12" s="121" t="s">
        <v>178</v>
      </c>
      <c r="J12" s="122" t="s">
        <v>249</v>
      </c>
      <c r="K12" s="123"/>
      <c r="L12" s="124"/>
      <c r="M12" s="125" t="s">
        <v>178</v>
      </c>
      <c r="N12" s="122" t="s">
        <v>253</v>
      </c>
      <c r="O12" s="125"/>
      <c r="P12" s="122"/>
      <c r="Q12" s="126"/>
      <c r="R12" s="126"/>
      <c r="S12" s="126"/>
      <c r="T12" s="126"/>
      <c r="U12" s="126"/>
      <c r="V12" s="126"/>
      <c r="W12" s="126"/>
      <c r="X12" s="163"/>
      <c r="Y12" s="129"/>
      <c r="Z12" s="129"/>
      <c r="AA12" s="129"/>
      <c r="AB12" s="130"/>
      <c r="AC12" s="132"/>
      <c r="AD12" s="129"/>
      <c r="AE12" s="129"/>
      <c r="AF12" s="130"/>
    </row>
    <row r="13" spans="1:33" ht="19.5" customHeight="1" x14ac:dyDescent="0.45">
      <c r="A13" s="114"/>
      <c r="B13" s="115"/>
      <c r="C13" s="116"/>
      <c r="D13" s="117"/>
      <c r="E13" s="118"/>
      <c r="F13" s="119"/>
      <c r="G13" s="131"/>
      <c r="H13" s="162" t="s">
        <v>254</v>
      </c>
      <c r="I13" s="121" t="s">
        <v>178</v>
      </c>
      <c r="J13" s="122" t="s">
        <v>249</v>
      </c>
      <c r="K13" s="123"/>
      <c r="L13" s="124"/>
      <c r="M13" s="125" t="s">
        <v>178</v>
      </c>
      <c r="N13" s="122" t="s">
        <v>253</v>
      </c>
      <c r="O13" s="125"/>
      <c r="P13" s="122"/>
      <c r="Q13" s="126"/>
      <c r="R13" s="126"/>
      <c r="S13" s="126"/>
      <c r="T13" s="126"/>
      <c r="U13" s="126"/>
      <c r="V13" s="126"/>
      <c r="W13" s="126"/>
      <c r="X13" s="163"/>
      <c r="Y13" s="129"/>
      <c r="Z13" s="129"/>
      <c r="AA13" s="129"/>
      <c r="AB13" s="130"/>
      <c r="AC13" s="132"/>
      <c r="AD13" s="129"/>
      <c r="AE13" s="129"/>
      <c r="AF13" s="130"/>
    </row>
    <row r="14" spans="1:33" ht="18.75" customHeight="1" x14ac:dyDescent="0.45">
      <c r="A14" s="114"/>
      <c r="B14" s="115"/>
      <c r="C14" s="146"/>
      <c r="D14" s="119"/>
      <c r="E14" s="118"/>
      <c r="F14" s="119"/>
      <c r="G14" s="118"/>
      <c r="H14" s="134" t="s">
        <v>260</v>
      </c>
      <c r="I14" s="121" t="s">
        <v>178</v>
      </c>
      <c r="J14" s="122" t="s">
        <v>244</v>
      </c>
      <c r="K14" s="122"/>
      <c r="L14" s="125" t="s">
        <v>178</v>
      </c>
      <c r="M14" s="122" t="s">
        <v>261</v>
      </c>
      <c r="N14" s="122"/>
      <c r="O14" s="125" t="s">
        <v>178</v>
      </c>
      <c r="P14" s="122" t="s">
        <v>262</v>
      </c>
      <c r="Q14" s="122"/>
      <c r="R14" s="122"/>
      <c r="S14" s="122"/>
      <c r="T14" s="122"/>
      <c r="U14" s="122"/>
      <c r="V14" s="122"/>
      <c r="W14" s="122"/>
      <c r="X14" s="127"/>
      <c r="Y14" s="132"/>
      <c r="Z14" s="129"/>
      <c r="AA14" s="129"/>
      <c r="AB14" s="130"/>
      <c r="AC14" s="132"/>
      <c r="AD14" s="129"/>
      <c r="AE14" s="129"/>
      <c r="AF14" s="130"/>
    </row>
    <row r="15" spans="1:33" ht="18.75" customHeight="1" x14ac:dyDescent="0.45">
      <c r="A15" s="114"/>
      <c r="B15" s="115"/>
      <c r="C15" s="146"/>
      <c r="D15" s="119"/>
      <c r="E15" s="118"/>
      <c r="F15" s="119"/>
      <c r="G15" s="118"/>
      <c r="H15" s="134" t="s">
        <v>264</v>
      </c>
      <c r="I15" s="121" t="s">
        <v>178</v>
      </c>
      <c r="J15" s="122" t="s">
        <v>244</v>
      </c>
      <c r="K15" s="123"/>
      <c r="L15" s="125" t="s">
        <v>178</v>
      </c>
      <c r="M15" s="122" t="s">
        <v>259</v>
      </c>
      <c r="N15" s="122"/>
      <c r="O15" s="122"/>
      <c r="P15" s="122"/>
      <c r="Q15" s="122"/>
      <c r="R15" s="122"/>
      <c r="S15" s="122"/>
      <c r="T15" s="122"/>
      <c r="U15" s="122"/>
      <c r="V15" s="122"/>
      <c r="W15" s="122"/>
      <c r="X15" s="127"/>
      <c r="Y15" s="132"/>
      <c r="Z15" s="129"/>
      <c r="AA15" s="129"/>
      <c r="AB15" s="130"/>
      <c r="AC15" s="132"/>
      <c r="AD15" s="129"/>
      <c r="AE15" s="129"/>
      <c r="AF15" s="130"/>
      <c r="AG15" s="157"/>
    </row>
    <row r="16" spans="1:33" ht="18.75" customHeight="1" x14ac:dyDescent="0.45">
      <c r="A16" s="128"/>
      <c r="B16" s="115"/>
      <c r="C16" s="146"/>
      <c r="D16" s="128"/>
      <c r="E16" s="118"/>
      <c r="F16" s="128"/>
      <c r="G16" s="118"/>
      <c r="H16" s="120" t="s">
        <v>274</v>
      </c>
      <c r="I16" s="121" t="s">
        <v>178</v>
      </c>
      <c r="J16" s="122" t="s">
        <v>244</v>
      </c>
      <c r="K16" s="123"/>
      <c r="L16" s="125" t="s">
        <v>178</v>
      </c>
      <c r="M16" s="122" t="s">
        <v>259</v>
      </c>
      <c r="N16" s="122"/>
      <c r="O16" s="122"/>
      <c r="P16" s="122"/>
      <c r="Q16" s="122"/>
      <c r="R16" s="122"/>
      <c r="S16" s="122"/>
      <c r="T16" s="122"/>
      <c r="U16" s="122"/>
      <c r="V16" s="122"/>
      <c r="W16" s="122"/>
      <c r="X16" s="127"/>
      <c r="Y16" s="132"/>
      <c r="Z16" s="129"/>
      <c r="AA16" s="129"/>
      <c r="AB16" s="130"/>
      <c r="AC16" s="132"/>
      <c r="AD16" s="129"/>
      <c r="AE16" s="129"/>
      <c r="AF16" s="130"/>
    </row>
    <row r="17" spans="1:32" ht="18.75" customHeight="1" x14ac:dyDescent="0.45">
      <c r="A17" s="172" t="s">
        <v>178</v>
      </c>
      <c r="B17" s="173">
        <v>35</v>
      </c>
      <c r="C17" s="176" t="s">
        <v>324</v>
      </c>
      <c r="D17" s="128" t="s">
        <v>178</v>
      </c>
      <c r="E17" s="118" t="s">
        <v>325</v>
      </c>
      <c r="F17" s="172" t="s">
        <v>178</v>
      </c>
      <c r="G17" s="175" t="s">
        <v>266</v>
      </c>
      <c r="H17" s="134" t="s">
        <v>276</v>
      </c>
      <c r="I17" s="121" t="s">
        <v>178</v>
      </c>
      <c r="J17" s="122" t="s">
        <v>244</v>
      </c>
      <c r="K17" s="123"/>
      <c r="L17" s="125" t="s">
        <v>178</v>
      </c>
      <c r="M17" s="122" t="s">
        <v>259</v>
      </c>
      <c r="N17" s="122"/>
      <c r="O17" s="122"/>
      <c r="P17" s="122"/>
      <c r="Q17" s="122"/>
      <c r="R17" s="122"/>
      <c r="S17" s="122"/>
      <c r="T17" s="122"/>
      <c r="U17" s="122"/>
      <c r="V17" s="122"/>
      <c r="W17" s="122"/>
      <c r="X17" s="127"/>
      <c r="Y17" s="132"/>
      <c r="Z17" s="129"/>
      <c r="AA17" s="129"/>
      <c r="AB17" s="130"/>
      <c r="AC17" s="132"/>
      <c r="AD17" s="129"/>
      <c r="AE17" s="129"/>
      <c r="AF17" s="130"/>
    </row>
    <row r="18" spans="1:32" ht="18.75" customHeight="1" x14ac:dyDescent="0.45">
      <c r="A18" s="114"/>
      <c r="B18" s="115"/>
      <c r="C18" s="176" t="s">
        <v>326</v>
      </c>
      <c r="D18" s="172" t="s">
        <v>178</v>
      </c>
      <c r="E18" s="175" t="s">
        <v>327</v>
      </c>
      <c r="F18" s="172" t="s">
        <v>178</v>
      </c>
      <c r="G18" s="175" t="s">
        <v>270</v>
      </c>
      <c r="H18" s="120" t="s">
        <v>279</v>
      </c>
      <c r="I18" s="121" t="s">
        <v>178</v>
      </c>
      <c r="J18" s="122" t="s">
        <v>244</v>
      </c>
      <c r="K18" s="122"/>
      <c r="L18" s="125" t="s">
        <v>178</v>
      </c>
      <c r="M18" s="122" t="s">
        <v>256</v>
      </c>
      <c r="N18" s="122"/>
      <c r="O18" s="125" t="s">
        <v>178</v>
      </c>
      <c r="P18" s="122" t="s">
        <v>257</v>
      </c>
      <c r="Q18" s="123"/>
      <c r="R18" s="123"/>
      <c r="S18" s="123"/>
      <c r="T18" s="123"/>
      <c r="U18" s="123"/>
      <c r="V18" s="123"/>
      <c r="W18" s="123"/>
      <c r="X18" s="164"/>
      <c r="Y18" s="132"/>
      <c r="Z18" s="129"/>
      <c r="AA18" s="129"/>
      <c r="AB18" s="130"/>
      <c r="AC18" s="132"/>
      <c r="AD18" s="129"/>
      <c r="AE18" s="129"/>
      <c r="AF18" s="130"/>
    </row>
    <row r="19" spans="1:32" ht="18.75" customHeight="1" x14ac:dyDescent="0.45">
      <c r="A19" s="114"/>
      <c r="B19" s="115"/>
      <c r="C19" s="146"/>
      <c r="D19" s="128" t="s">
        <v>178</v>
      </c>
      <c r="E19" s="118" t="s">
        <v>328</v>
      </c>
      <c r="F19" s="119"/>
      <c r="G19" s="175" t="s">
        <v>273</v>
      </c>
      <c r="H19" s="136" t="s">
        <v>359</v>
      </c>
      <c r="I19" s="121" t="s">
        <v>178</v>
      </c>
      <c r="J19" s="122" t="s">
        <v>244</v>
      </c>
      <c r="K19" s="122"/>
      <c r="L19" s="125" t="s">
        <v>178</v>
      </c>
      <c r="M19" s="165" t="s">
        <v>259</v>
      </c>
      <c r="N19" s="122"/>
      <c r="O19" s="122"/>
      <c r="P19" s="122"/>
      <c r="Q19" s="123"/>
      <c r="R19" s="123"/>
      <c r="S19" s="123"/>
      <c r="T19" s="123"/>
      <c r="U19" s="123"/>
      <c r="V19" s="123"/>
      <c r="W19" s="123"/>
      <c r="X19" s="164"/>
      <c r="Y19" s="132"/>
      <c r="Z19" s="129"/>
      <c r="AA19" s="129"/>
      <c r="AB19" s="130"/>
      <c r="AC19" s="132"/>
      <c r="AD19" s="129"/>
      <c r="AE19" s="129"/>
      <c r="AF19" s="130"/>
    </row>
    <row r="20" spans="1:32" ht="18.75" customHeight="1" x14ac:dyDescent="0.45">
      <c r="A20" s="114"/>
      <c r="B20" s="115"/>
      <c r="C20" s="116"/>
      <c r="D20" s="117"/>
      <c r="E20" s="118"/>
      <c r="F20" s="119"/>
      <c r="G20" s="131"/>
      <c r="H20" s="136" t="s">
        <v>360</v>
      </c>
      <c r="I20" s="121" t="s">
        <v>178</v>
      </c>
      <c r="J20" s="122" t="s">
        <v>244</v>
      </c>
      <c r="K20" s="122"/>
      <c r="L20" s="125" t="s">
        <v>178</v>
      </c>
      <c r="M20" s="165" t="s">
        <v>259</v>
      </c>
      <c r="N20" s="122"/>
      <c r="O20" s="122"/>
      <c r="P20" s="122"/>
      <c r="Q20" s="123"/>
      <c r="R20" s="123"/>
      <c r="S20" s="123"/>
      <c r="T20" s="123"/>
      <c r="U20" s="123"/>
      <c r="V20" s="123"/>
      <c r="W20" s="123"/>
      <c r="X20" s="164"/>
      <c r="Y20" s="132"/>
      <c r="Z20" s="129"/>
      <c r="AA20" s="129"/>
      <c r="AB20" s="130"/>
      <c r="AC20" s="132"/>
      <c r="AD20" s="129"/>
      <c r="AE20" s="129"/>
      <c r="AF20" s="130"/>
    </row>
    <row r="21" spans="1:32" ht="18.75" customHeight="1" x14ac:dyDescent="0.45">
      <c r="A21" s="114"/>
      <c r="B21" s="115"/>
      <c r="C21" s="116"/>
      <c r="D21" s="117"/>
      <c r="E21" s="118"/>
      <c r="F21" s="119"/>
      <c r="G21" s="131"/>
      <c r="H21" s="166" t="s">
        <v>280</v>
      </c>
      <c r="I21" s="121" t="s">
        <v>178</v>
      </c>
      <c r="J21" s="122" t="s">
        <v>244</v>
      </c>
      <c r="K21" s="122"/>
      <c r="L21" s="125" t="s">
        <v>178</v>
      </c>
      <c r="M21" s="122" t="s">
        <v>256</v>
      </c>
      <c r="N21" s="122"/>
      <c r="O21" s="125" t="s">
        <v>178</v>
      </c>
      <c r="P21" s="122" t="s">
        <v>257</v>
      </c>
      <c r="Q21" s="126"/>
      <c r="R21" s="126"/>
      <c r="S21" s="126"/>
      <c r="T21" s="126"/>
      <c r="U21" s="167"/>
      <c r="V21" s="167"/>
      <c r="W21" s="167"/>
      <c r="X21" s="168"/>
      <c r="Y21" s="132"/>
      <c r="Z21" s="129"/>
      <c r="AA21" s="129"/>
      <c r="AB21" s="130"/>
      <c r="AC21" s="132"/>
      <c r="AD21" s="129"/>
      <c r="AE21" s="129"/>
      <c r="AF21" s="130"/>
    </row>
    <row r="22" spans="1:32" ht="18.75" customHeight="1" x14ac:dyDescent="0.45">
      <c r="A22" s="114"/>
      <c r="B22" s="115"/>
      <c r="C22" s="116"/>
      <c r="D22" s="117"/>
      <c r="E22" s="118"/>
      <c r="F22" s="119"/>
      <c r="G22" s="131"/>
      <c r="H22" s="133" t="s">
        <v>281</v>
      </c>
      <c r="I22" s="121" t="s">
        <v>178</v>
      </c>
      <c r="J22" s="122" t="s">
        <v>244</v>
      </c>
      <c r="K22" s="122"/>
      <c r="L22" s="125" t="s">
        <v>178</v>
      </c>
      <c r="M22" s="122" t="s">
        <v>282</v>
      </c>
      <c r="N22" s="122"/>
      <c r="O22" s="125" t="s">
        <v>178</v>
      </c>
      <c r="P22" s="122" t="s">
        <v>262</v>
      </c>
      <c r="Q22" s="137"/>
      <c r="R22" s="125" t="s">
        <v>178</v>
      </c>
      <c r="S22" s="122" t="s">
        <v>283</v>
      </c>
      <c r="T22" s="122"/>
      <c r="U22" s="122"/>
      <c r="V22" s="122"/>
      <c r="W22" s="122"/>
      <c r="X22" s="127"/>
      <c r="Y22" s="132"/>
      <c r="Z22" s="129"/>
      <c r="AA22" s="129"/>
      <c r="AB22" s="130"/>
      <c r="AC22" s="132"/>
      <c r="AD22" s="129"/>
      <c r="AE22" s="129"/>
      <c r="AF22" s="130"/>
    </row>
    <row r="23" spans="1:32" ht="18.75" customHeight="1" x14ac:dyDescent="0.45">
      <c r="A23" s="114"/>
      <c r="B23" s="115"/>
      <c r="C23" s="116"/>
      <c r="D23" s="117"/>
      <c r="E23" s="118"/>
      <c r="F23" s="119"/>
      <c r="G23" s="131"/>
      <c r="H23" s="1187" t="s">
        <v>284</v>
      </c>
      <c r="I23" s="1234" t="s">
        <v>1056</v>
      </c>
      <c r="J23" s="1188" t="s">
        <v>244</v>
      </c>
      <c r="K23" s="1188"/>
      <c r="L23" s="1235" t="s">
        <v>178</v>
      </c>
      <c r="M23" s="1188" t="s">
        <v>1052</v>
      </c>
      <c r="N23" s="1188"/>
      <c r="O23" s="1235" t="s">
        <v>178</v>
      </c>
      <c r="P23" s="1188" t="s">
        <v>1053</v>
      </c>
      <c r="Q23" s="1188"/>
      <c r="R23" s="1235" t="s">
        <v>178</v>
      </c>
      <c r="S23" s="1188" t="s">
        <v>1054</v>
      </c>
      <c r="T23" s="1188"/>
      <c r="U23" s="1236" t="s">
        <v>178</v>
      </c>
      <c r="V23" s="1188" t="s">
        <v>1055</v>
      </c>
      <c r="W23" s="1188"/>
      <c r="X23" s="1189"/>
      <c r="Y23" s="132"/>
      <c r="Z23" s="129"/>
      <c r="AA23" s="129"/>
      <c r="AB23" s="130"/>
      <c r="AC23" s="132"/>
      <c r="AD23" s="129"/>
      <c r="AE23" s="129"/>
      <c r="AF23" s="130"/>
    </row>
    <row r="24" spans="1:32" ht="20.25" customHeight="1" x14ac:dyDescent="0.45"/>
    <row r="25" spans="1:32" ht="20.25" customHeight="1" x14ac:dyDescent="0.45"/>
    <row r="26" spans="1:32" ht="20.25" customHeight="1" x14ac:dyDescent="0.45"/>
    <row r="27" spans="1:32" ht="20.25" customHeight="1" x14ac:dyDescent="0.45"/>
    <row r="28" spans="1:32" ht="20.25" customHeight="1" x14ac:dyDescent="0.45"/>
    <row r="29" spans="1:32" ht="20.25" customHeight="1" x14ac:dyDescent="0.45"/>
    <row r="30" spans="1:32" ht="20.25" customHeight="1" x14ac:dyDescent="0.45"/>
    <row r="31" spans="1:32" ht="20.25" customHeight="1" x14ac:dyDescent="0.45"/>
    <row r="32" spans="1:32" ht="20.25" customHeight="1" x14ac:dyDescent="0.45"/>
    <row r="33" ht="20.25" customHeight="1" x14ac:dyDescent="0.45"/>
    <row r="34" ht="20.25" customHeight="1" x14ac:dyDescent="0.45"/>
    <row r="35" ht="20.25" customHeight="1" x14ac:dyDescent="0.45"/>
    <row r="36" ht="20.25" customHeight="1" x14ac:dyDescent="0.45"/>
    <row r="37" ht="20.25" customHeight="1" x14ac:dyDescent="0.45"/>
    <row r="38" ht="20.25" customHeight="1" x14ac:dyDescent="0.45"/>
    <row r="39" ht="20.25" customHeight="1" x14ac:dyDescent="0.45"/>
    <row r="40" ht="20.25" customHeight="1" x14ac:dyDescent="0.45"/>
    <row r="41" ht="20.25" customHeight="1" x14ac:dyDescent="0.45"/>
    <row r="42" ht="20.25" customHeight="1" x14ac:dyDescent="0.45"/>
    <row r="43" ht="20.25" customHeight="1" x14ac:dyDescent="0.45"/>
    <row r="44" ht="20.25" customHeight="1" x14ac:dyDescent="0.45"/>
    <row r="45" ht="20.25" customHeight="1" x14ac:dyDescent="0.45"/>
    <row r="46" ht="20.25" customHeight="1" x14ac:dyDescent="0.45"/>
    <row r="47" ht="20.25" customHeight="1" x14ac:dyDescent="0.45"/>
    <row r="48" ht="20.25" customHeight="1" x14ac:dyDescent="0.45"/>
    <row r="49" ht="20.25" customHeight="1" x14ac:dyDescent="0.45"/>
    <row r="50" ht="20.25" customHeight="1" x14ac:dyDescent="0.45"/>
    <row r="51" ht="20.25" customHeight="1" x14ac:dyDescent="0.45"/>
    <row r="52" ht="20.25" customHeight="1" x14ac:dyDescent="0.45"/>
    <row r="53" ht="20.25" customHeight="1" x14ac:dyDescent="0.45"/>
    <row r="54" ht="20.25" customHeight="1" x14ac:dyDescent="0.45"/>
    <row r="55" ht="20.25" customHeight="1" x14ac:dyDescent="0.45"/>
    <row r="56" ht="20.25" customHeight="1" x14ac:dyDescent="0.45"/>
    <row r="57" ht="20.25" customHeight="1" x14ac:dyDescent="0.45"/>
    <row r="58" ht="20.25" customHeight="1" x14ac:dyDescent="0.45"/>
    <row r="59" ht="20.25" customHeight="1" x14ac:dyDescent="0.45"/>
    <row r="60" ht="20.25" customHeight="1" x14ac:dyDescent="0.45"/>
    <row r="61" ht="20.25" customHeight="1" x14ac:dyDescent="0.45"/>
    <row r="62" ht="20.25" customHeight="1" x14ac:dyDescent="0.45"/>
    <row r="63" ht="20.25" customHeight="1" x14ac:dyDescent="0.45"/>
    <row r="64" ht="20.25" customHeight="1" x14ac:dyDescent="0.45"/>
    <row r="65" ht="20.25" customHeight="1" x14ac:dyDescent="0.45"/>
    <row r="66" ht="20.25" customHeight="1" x14ac:dyDescent="0.45"/>
    <row r="67" ht="20.25" customHeight="1" x14ac:dyDescent="0.45"/>
    <row r="68" ht="20.25" customHeight="1" x14ac:dyDescent="0.45"/>
    <row r="69" ht="20.25" customHeight="1" x14ac:dyDescent="0.45"/>
    <row r="70" ht="20.25" customHeight="1" x14ac:dyDescent="0.45"/>
    <row r="71" ht="20.25" customHeight="1" x14ac:dyDescent="0.45"/>
    <row r="72" ht="20.25" customHeight="1" x14ac:dyDescent="0.45"/>
    <row r="73" ht="20.25" customHeight="1" x14ac:dyDescent="0.45"/>
    <row r="74" ht="20.25" customHeight="1" x14ac:dyDescent="0.45"/>
    <row r="75" ht="20.25" customHeight="1" x14ac:dyDescent="0.45"/>
    <row r="76" ht="20.25" customHeight="1" x14ac:dyDescent="0.45"/>
    <row r="77" ht="20.25" customHeight="1" x14ac:dyDescent="0.45"/>
    <row r="78" ht="20.25" customHeight="1" x14ac:dyDescent="0.45"/>
    <row r="79" ht="20.25" customHeight="1" x14ac:dyDescent="0.45"/>
    <row r="80" ht="20.25" customHeight="1" x14ac:dyDescent="0.45"/>
    <row r="81" ht="20.25" customHeight="1" x14ac:dyDescent="0.45"/>
    <row r="82" ht="20.25" customHeight="1" x14ac:dyDescent="0.45"/>
    <row r="83" ht="20.25" customHeight="1" x14ac:dyDescent="0.45"/>
    <row r="84" ht="20.25" customHeight="1" x14ac:dyDescent="0.45"/>
    <row r="85" ht="20.25" customHeight="1" x14ac:dyDescent="0.45"/>
    <row r="86" ht="20.25" customHeight="1" x14ac:dyDescent="0.45"/>
    <row r="87" ht="20.25" customHeight="1" x14ac:dyDescent="0.45"/>
    <row r="88" ht="20.25" customHeight="1" x14ac:dyDescent="0.45"/>
    <row r="89" ht="20.25" customHeight="1" x14ac:dyDescent="0.45"/>
    <row r="90" ht="20.25" customHeight="1" x14ac:dyDescent="0.45"/>
    <row r="91" ht="20.25" customHeight="1" x14ac:dyDescent="0.45"/>
    <row r="92" ht="20.25" customHeight="1" x14ac:dyDescent="0.45"/>
    <row r="93" ht="20.25" customHeight="1" x14ac:dyDescent="0.45"/>
    <row r="94" ht="20.25" customHeight="1" x14ac:dyDescent="0.45"/>
    <row r="95" ht="20.25" customHeight="1" x14ac:dyDescent="0.45"/>
    <row r="96" ht="20.25" customHeight="1" x14ac:dyDescent="0.45"/>
    <row r="97" ht="20.25" customHeight="1" x14ac:dyDescent="0.45"/>
    <row r="98" ht="20.25" customHeight="1" x14ac:dyDescent="0.45"/>
    <row r="99" ht="20.25" customHeight="1" x14ac:dyDescent="0.45"/>
    <row r="100" ht="20.25" customHeight="1" x14ac:dyDescent="0.45"/>
    <row r="101" ht="20.25" customHeight="1" x14ac:dyDescent="0.45"/>
    <row r="102" ht="20.25" customHeight="1" x14ac:dyDescent="0.45"/>
    <row r="103" ht="20.25" customHeight="1" x14ac:dyDescent="0.45"/>
    <row r="104" ht="20.25" customHeight="1" x14ac:dyDescent="0.45"/>
    <row r="105" ht="20.25" customHeight="1" x14ac:dyDescent="0.45"/>
    <row r="106" ht="20.25" customHeight="1" x14ac:dyDescent="0.45"/>
    <row r="107" ht="20.25" customHeight="1" x14ac:dyDescent="0.45"/>
    <row r="108" ht="20.25" customHeight="1" x14ac:dyDescent="0.45"/>
    <row r="109" ht="20.25" customHeight="1" x14ac:dyDescent="0.45"/>
    <row r="110" ht="20.25" customHeight="1" x14ac:dyDescent="0.45"/>
    <row r="111" ht="20.25" customHeight="1" x14ac:dyDescent="0.45"/>
    <row r="112" ht="20.25" customHeight="1" x14ac:dyDescent="0.45"/>
  </sheetData>
  <mergeCells count="12">
    <mergeCell ref="A8:C9"/>
    <mergeCell ref="H8:H9"/>
    <mergeCell ref="Y8:AB9"/>
    <mergeCell ref="AC8:AF9"/>
    <mergeCell ref="A3:AF3"/>
    <mergeCell ref="S5:V5"/>
    <mergeCell ref="A7:C7"/>
    <mergeCell ref="D7:E7"/>
    <mergeCell ref="F7:G7"/>
    <mergeCell ref="H7:X7"/>
    <mergeCell ref="Y7:AB7"/>
    <mergeCell ref="AC7:AF7"/>
  </mergeCells>
  <phoneticPr fontId="2"/>
  <pageMargins left="0.7" right="0.7" top="0.75" bottom="0.75" header="0.3" footer="0.3"/>
  <pageSetup paperSize="9" scale="34" orientation="portrait" r:id="rId1"/>
  <rowBreaks count="4" manualBreakCount="4">
    <brk id="24" max="31" man="1"/>
    <brk id="58" max="31" man="1"/>
    <brk id="83" max="31" man="1"/>
    <brk id="92"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xm:f>
          </x14:formula1>
          <xm:sqref>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U65542:U65543 JQ65542:JQ65543 TM65542:TM65543 ADI65542:ADI65543 ANE65542:ANE65543 AXA65542:AXA65543 BGW65542:BGW65543 BQS65542:BQS65543 CAO65542:CAO65543 CKK65542:CKK65543 CUG65542:CUG65543 DEC65542:DEC65543 DNY65542:DNY65543 DXU65542:DXU65543 EHQ65542:EHQ65543 ERM65542:ERM65543 FBI65542:FBI65543 FLE65542:FLE65543 FVA65542:FVA65543 GEW65542:GEW65543 GOS65542:GOS65543 GYO65542:GYO65543 HIK65542:HIK65543 HSG65542:HSG65543 ICC65542:ICC65543 ILY65542:ILY65543 IVU65542:IVU65543 JFQ65542:JFQ65543 JPM65542:JPM65543 JZI65542:JZI65543 KJE65542:KJE65543 KTA65542:KTA65543 LCW65542:LCW65543 LMS65542:LMS65543 LWO65542:LWO65543 MGK65542:MGK65543 MQG65542:MQG65543 NAC65542:NAC65543 NJY65542:NJY65543 NTU65542:NTU65543 ODQ65542:ODQ65543 ONM65542:ONM65543 OXI65542:OXI65543 PHE65542:PHE65543 PRA65542:PRA65543 QAW65542:QAW65543 QKS65542:QKS65543 QUO65542:QUO65543 REK65542:REK65543 ROG65542:ROG65543 RYC65542:RYC65543 SHY65542:SHY65543 SRU65542:SRU65543 TBQ65542:TBQ65543 TLM65542:TLM65543 TVI65542:TVI65543 UFE65542:UFE65543 UPA65542:UPA65543 UYW65542:UYW65543 VIS65542:VIS65543 VSO65542:VSO65543 WCK65542:WCK65543 WMG65542:WMG65543 WWC65542:WWC65543 U131078:U131079 JQ131078:JQ131079 TM131078:TM131079 ADI131078:ADI131079 ANE131078:ANE131079 AXA131078:AXA131079 BGW131078:BGW131079 BQS131078:BQS131079 CAO131078:CAO131079 CKK131078:CKK131079 CUG131078:CUG131079 DEC131078:DEC131079 DNY131078:DNY131079 DXU131078:DXU131079 EHQ131078:EHQ131079 ERM131078:ERM131079 FBI131078:FBI131079 FLE131078:FLE131079 FVA131078:FVA131079 GEW131078:GEW131079 GOS131078:GOS131079 GYO131078:GYO131079 HIK131078:HIK131079 HSG131078:HSG131079 ICC131078:ICC131079 ILY131078:ILY131079 IVU131078:IVU131079 JFQ131078:JFQ131079 JPM131078:JPM131079 JZI131078:JZI131079 KJE131078:KJE131079 KTA131078:KTA131079 LCW131078:LCW131079 LMS131078:LMS131079 LWO131078:LWO131079 MGK131078:MGK131079 MQG131078:MQG131079 NAC131078:NAC131079 NJY131078:NJY131079 NTU131078:NTU131079 ODQ131078:ODQ131079 ONM131078:ONM131079 OXI131078:OXI131079 PHE131078:PHE131079 PRA131078:PRA131079 QAW131078:QAW131079 QKS131078:QKS131079 QUO131078:QUO131079 REK131078:REK131079 ROG131078:ROG131079 RYC131078:RYC131079 SHY131078:SHY131079 SRU131078:SRU131079 TBQ131078:TBQ131079 TLM131078:TLM131079 TVI131078:TVI131079 UFE131078:UFE131079 UPA131078:UPA131079 UYW131078:UYW131079 VIS131078:VIS131079 VSO131078:VSO131079 WCK131078:WCK131079 WMG131078:WMG131079 WWC131078:WWC131079 U196614:U196615 JQ196614:JQ196615 TM196614:TM196615 ADI196614:ADI196615 ANE196614:ANE196615 AXA196614:AXA196615 BGW196614:BGW196615 BQS196614:BQS196615 CAO196614:CAO196615 CKK196614:CKK196615 CUG196614:CUG196615 DEC196614:DEC196615 DNY196614:DNY196615 DXU196614:DXU196615 EHQ196614:EHQ196615 ERM196614:ERM196615 FBI196614:FBI196615 FLE196614:FLE196615 FVA196614:FVA196615 GEW196614:GEW196615 GOS196614:GOS196615 GYO196614:GYO196615 HIK196614:HIK196615 HSG196614:HSG196615 ICC196614:ICC196615 ILY196614:ILY196615 IVU196614:IVU196615 JFQ196614:JFQ196615 JPM196614:JPM196615 JZI196614:JZI196615 KJE196614:KJE196615 KTA196614:KTA196615 LCW196614:LCW196615 LMS196614:LMS196615 LWO196614:LWO196615 MGK196614:MGK196615 MQG196614:MQG196615 NAC196614:NAC196615 NJY196614:NJY196615 NTU196614:NTU196615 ODQ196614:ODQ196615 ONM196614:ONM196615 OXI196614:OXI196615 PHE196614:PHE196615 PRA196614:PRA196615 QAW196614:QAW196615 QKS196614:QKS196615 QUO196614:QUO196615 REK196614:REK196615 ROG196614:ROG196615 RYC196614:RYC196615 SHY196614:SHY196615 SRU196614:SRU196615 TBQ196614:TBQ196615 TLM196614:TLM196615 TVI196614:TVI196615 UFE196614:UFE196615 UPA196614:UPA196615 UYW196614:UYW196615 VIS196614:VIS196615 VSO196614:VSO196615 WCK196614:WCK196615 WMG196614:WMG196615 WWC196614:WWC196615 U262150:U262151 JQ262150:JQ262151 TM262150:TM262151 ADI262150:ADI262151 ANE262150:ANE262151 AXA262150:AXA262151 BGW262150:BGW262151 BQS262150:BQS262151 CAO262150:CAO262151 CKK262150:CKK262151 CUG262150:CUG262151 DEC262150:DEC262151 DNY262150:DNY262151 DXU262150:DXU262151 EHQ262150:EHQ262151 ERM262150:ERM262151 FBI262150:FBI262151 FLE262150:FLE262151 FVA262150:FVA262151 GEW262150:GEW262151 GOS262150:GOS262151 GYO262150:GYO262151 HIK262150:HIK262151 HSG262150:HSG262151 ICC262150:ICC262151 ILY262150:ILY262151 IVU262150:IVU262151 JFQ262150:JFQ262151 JPM262150:JPM262151 JZI262150:JZI262151 KJE262150:KJE262151 KTA262150:KTA262151 LCW262150:LCW262151 LMS262150:LMS262151 LWO262150:LWO262151 MGK262150:MGK262151 MQG262150:MQG262151 NAC262150:NAC262151 NJY262150:NJY262151 NTU262150:NTU262151 ODQ262150:ODQ262151 ONM262150:ONM262151 OXI262150:OXI262151 PHE262150:PHE262151 PRA262150:PRA262151 QAW262150:QAW262151 QKS262150:QKS262151 QUO262150:QUO262151 REK262150:REK262151 ROG262150:ROG262151 RYC262150:RYC262151 SHY262150:SHY262151 SRU262150:SRU262151 TBQ262150:TBQ262151 TLM262150:TLM262151 TVI262150:TVI262151 UFE262150:UFE262151 UPA262150:UPA262151 UYW262150:UYW262151 VIS262150:VIS262151 VSO262150:VSO262151 WCK262150:WCK262151 WMG262150:WMG262151 WWC262150:WWC262151 U327686:U327687 JQ327686:JQ327687 TM327686:TM327687 ADI327686:ADI327687 ANE327686:ANE327687 AXA327686:AXA327687 BGW327686:BGW327687 BQS327686:BQS327687 CAO327686:CAO327687 CKK327686:CKK327687 CUG327686:CUG327687 DEC327686:DEC327687 DNY327686:DNY327687 DXU327686:DXU327687 EHQ327686:EHQ327687 ERM327686:ERM327687 FBI327686:FBI327687 FLE327686:FLE327687 FVA327686:FVA327687 GEW327686:GEW327687 GOS327686:GOS327687 GYO327686:GYO327687 HIK327686:HIK327687 HSG327686:HSG327687 ICC327686:ICC327687 ILY327686:ILY327687 IVU327686:IVU327687 JFQ327686:JFQ327687 JPM327686:JPM327687 JZI327686:JZI327687 KJE327686:KJE327687 KTA327686:KTA327687 LCW327686:LCW327687 LMS327686:LMS327687 LWO327686:LWO327687 MGK327686:MGK327687 MQG327686:MQG327687 NAC327686:NAC327687 NJY327686:NJY327687 NTU327686:NTU327687 ODQ327686:ODQ327687 ONM327686:ONM327687 OXI327686:OXI327687 PHE327686:PHE327687 PRA327686:PRA327687 QAW327686:QAW327687 QKS327686:QKS327687 QUO327686:QUO327687 REK327686:REK327687 ROG327686:ROG327687 RYC327686:RYC327687 SHY327686:SHY327687 SRU327686:SRU327687 TBQ327686:TBQ327687 TLM327686:TLM327687 TVI327686:TVI327687 UFE327686:UFE327687 UPA327686:UPA327687 UYW327686:UYW327687 VIS327686:VIS327687 VSO327686:VSO327687 WCK327686:WCK327687 WMG327686:WMG327687 WWC327686:WWC327687 U393222:U393223 JQ393222:JQ393223 TM393222:TM393223 ADI393222:ADI393223 ANE393222:ANE393223 AXA393222:AXA393223 BGW393222:BGW393223 BQS393222:BQS393223 CAO393222:CAO393223 CKK393222:CKK393223 CUG393222:CUG393223 DEC393222:DEC393223 DNY393222:DNY393223 DXU393222:DXU393223 EHQ393222:EHQ393223 ERM393222:ERM393223 FBI393222:FBI393223 FLE393222:FLE393223 FVA393222:FVA393223 GEW393222:GEW393223 GOS393222:GOS393223 GYO393222:GYO393223 HIK393222:HIK393223 HSG393222:HSG393223 ICC393222:ICC393223 ILY393222:ILY393223 IVU393222:IVU393223 JFQ393222:JFQ393223 JPM393222:JPM393223 JZI393222:JZI393223 KJE393222:KJE393223 KTA393222:KTA393223 LCW393222:LCW393223 LMS393222:LMS393223 LWO393222:LWO393223 MGK393222:MGK393223 MQG393222:MQG393223 NAC393222:NAC393223 NJY393222:NJY393223 NTU393222:NTU393223 ODQ393222:ODQ393223 ONM393222:ONM393223 OXI393222:OXI393223 PHE393222:PHE393223 PRA393222:PRA393223 QAW393222:QAW393223 QKS393222:QKS393223 QUO393222:QUO393223 REK393222:REK393223 ROG393222:ROG393223 RYC393222:RYC393223 SHY393222:SHY393223 SRU393222:SRU393223 TBQ393222:TBQ393223 TLM393222:TLM393223 TVI393222:TVI393223 UFE393222:UFE393223 UPA393222:UPA393223 UYW393222:UYW393223 VIS393222:VIS393223 VSO393222:VSO393223 WCK393222:WCK393223 WMG393222:WMG393223 WWC393222:WWC393223 U458758:U458759 JQ458758:JQ458759 TM458758:TM458759 ADI458758:ADI458759 ANE458758:ANE458759 AXA458758:AXA458759 BGW458758:BGW458759 BQS458758:BQS458759 CAO458758:CAO458759 CKK458758:CKK458759 CUG458758:CUG458759 DEC458758:DEC458759 DNY458758:DNY458759 DXU458758:DXU458759 EHQ458758:EHQ458759 ERM458758:ERM458759 FBI458758:FBI458759 FLE458758:FLE458759 FVA458758:FVA458759 GEW458758:GEW458759 GOS458758:GOS458759 GYO458758:GYO458759 HIK458758:HIK458759 HSG458758:HSG458759 ICC458758:ICC458759 ILY458758:ILY458759 IVU458758:IVU458759 JFQ458758:JFQ458759 JPM458758:JPM458759 JZI458758:JZI458759 KJE458758:KJE458759 KTA458758:KTA458759 LCW458758:LCW458759 LMS458758:LMS458759 LWO458758:LWO458759 MGK458758:MGK458759 MQG458758:MQG458759 NAC458758:NAC458759 NJY458758:NJY458759 NTU458758:NTU458759 ODQ458758:ODQ458759 ONM458758:ONM458759 OXI458758:OXI458759 PHE458758:PHE458759 PRA458758:PRA458759 QAW458758:QAW458759 QKS458758:QKS458759 QUO458758:QUO458759 REK458758:REK458759 ROG458758:ROG458759 RYC458758:RYC458759 SHY458758:SHY458759 SRU458758:SRU458759 TBQ458758:TBQ458759 TLM458758:TLM458759 TVI458758:TVI458759 UFE458758:UFE458759 UPA458758:UPA458759 UYW458758:UYW458759 VIS458758:VIS458759 VSO458758:VSO458759 WCK458758:WCK458759 WMG458758:WMG458759 WWC458758:WWC458759 U524294:U524295 JQ524294:JQ524295 TM524294:TM524295 ADI524294:ADI524295 ANE524294:ANE524295 AXA524294:AXA524295 BGW524294:BGW524295 BQS524294:BQS524295 CAO524294:CAO524295 CKK524294:CKK524295 CUG524294:CUG524295 DEC524294:DEC524295 DNY524294:DNY524295 DXU524294:DXU524295 EHQ524294:EHQ524295 ERM524294:ERM524295 FBI524294:FBI524295 FLE524294:FLE524295 FVA524294:FVA524295 GEW524294:GEW524295 GOS524294:GOS524295 GYO524294:GYO524295 HIK524294:HIK524295 HSG524294:HSG524295 ICC524294:ICC524295 ILY524294:ILY524295 IVU524294:IVU524295 JFQ524294:JFQ524295 JPM524294:JPM524295 JZI524294:JZI524295 KJE524294:KJE524295 KTA524294:KTA524295 LCW524294:LCW524295 LMS524294:LMS524295 LWO524294:LWO524295 MGK524294:MGK524295 MQG524294:MQG524295 NAC524294:NAC524295 NJY524294:NJY524295 NTU524294:NTU524295 ODQ524294:ODQ524295 ONM524294:ONM524295 OXI524294:OXI524295 PHE524294:PHE524295 PRA524294:PRA524295 QAW524294:QAW524295 QKS524294:QKS524295 QUO524294:QUO524295 REK524294:REK524295 ROG524294:ROG524295 RYC524294:RYC524295 SHY524294:SHY524295 SRU524294:SRU524295 TBQ524294:TBQ524295 TLM524294:TLM524295 TVI524294:TVI524295 UFE524294:UFE524295 UPA524294:UPA524295 UYW524294:UYW524295 VIS524294:VIS524295 VSO524294:VSO524295 WCK524294:WCK524295 WMG524294:WMG524295 WWC524294:WWC524295 U589830:U589831 JQ589830:JQ589831 TM589830:TM589831 ADI589830:ADI589831 ANE589830:ANE589831 AXA589830:AXA589831 BGW589830:BGW589831 BQS589830:BQS589831 CAO589830:CAO589831 CKK589830:CKK589831 CUG589830:CUG589831 DEC589830:DEC589831 DNY589830:DNY589831 DXU589830:DXU589831 EHQ589830:EHQ589831 ERM589830:ERM589831 FBI589830:FBI589831 FLE589830:FLE589831 FVA589830:FVA589831 GEW589830:GEW589831 GOS589830:GOS589831 GYO589830:GYO589831 HIK589830:HIK589831 HSG589830:HSG589831 ICC589830:ICC589831 ILY589830:ILY589831 IVU589830:IVU589831 JFQ589830:JFQ589831 JPM589830:JPM589831 JZI589830:JZI589831 KJE589830:KJE589831 KTA589830:KTA589831 LCW589830:LCW589831 LMS589830:LMS589831 LWO589830:LWO589831 MGK589830:MGK589831 MQG589830:MQG589831 NAC589830:NAC589831 NJY589830:NJY589831 NTU589830:NTU589831 ODQ589830:ODQ589831 ONM589830:ONM589831 OXI589830:OXI589831 PHE589830:PHE589831 PRA589830:PRA589831 QAW589830:QAW589831 QKS589830:QKS589831 QUO589830:QUO589831 REK589830:REK589831 ROG589830:ROG589831 RYC589830:RYC589831 SHY589830:SHY589831 SRU589830:SRU589831 TBQ589830:TBQ589831 TLM589830:TLM589831 TVI589830:TVI589831 UFE589830:UFE589831 UPA589830:UPA589831 UYW589830:UYW589831 VIS589830:VIS589831 VSO589830:VSO589831 WCK589830:WCK589831 WMG589830:WMG589831 WWC589830:WWC589831 U655366:U655367 JQ655366:JQ655367 TM655366:TM655367 ADI655366:ADI655367 ANE655366:ANE655367 AXA655366:AXA655367 BGW655366:BGW655367 BQS655366:BQS655367 CAO655366:CAO655367 CKK655366:CKK655367 CUG655366:CUG655367 DEC655366:DEC655367 DNY655366:DNY655367 DXU655366:DXU655367 EHQ655366:EHQ655367 ERM655366:ERM655367 FBI655366:FBI655367 FLE655366:FLE655367 FVA655366:FVA655367 GEW655366:GEW655367 GOS655366:GOS655367 GYO655366:GYO655367 HIK655366:HIK655367 HSG655366:HSG655367 ICC655366:ICC655367 ILY655366:ILY655367 IVU655366:IVU655367 JFQ655366:JFQ655367 JPM655366:JPM655367 JZI655366:JZI655367 KJE655366:KJE655367 KTA655366:KTA655367 LCW655366:LCW655367 LMS655366:LMS655367 LWO655366:LWO655367 MGK655366:MGK655367 MQG655366:MQG655367 NAC655366:NAC655367 NJY655366:NJY655367 NTU655366:NTU655367 ODQ655366:ODQ655367 ONM655366:ONM655367 OXI655366:OXI655367 PHE655366:PHE655367 PRA655366:PRA655367 QAW655366:QAW655367 QKS655366:QKS655367 QUO655366:QUO655367 REK655366:REK655367 ROG655366:ROG655367 RYC655366:RYC655367 SHY655366:SHY655367 SRU655366:SRU655367 TBQ655366:TBQ655367 TLM655366:TLM655367 TVI655366:TVI655367 UFE655366:UFE655367 UPA655366:UPA655367 UYW655366:UYW655367 VIS655366:VIS655367 VSO655366:VSO655367 WCK655366:WCK655367 WMG655366:WMG655367 WWC655366:WWC655367 U720902:U720903 JQ720902:JQ720903 TM720902:TM720903 ADI720902:ADI720903 ANE720902:ANE720903 AXA720902:AXA720903 BGW720902:BGW720903 BQS720902:BQS720903 CAO720902:CAO720903 CKK720902:CKK720903 CUG720902:CUG720903 DEC720902:DEC720903 DNY720902:DNY720903 DXU720902:DXU720903 EHQ720902:EHQ720903 ERM720902:ERM720903 FBI720902:FBI720903 FLE720902:FLE720903 FVA720902:FVA720903 GEW720902:GEW720903 GOS720902:GOS720903 GYO720902:GYO720903 HIK720902:HIK720903 HSG720902:HSG720903 ICC720902:ICC720903 ILY720902:ILY720903 IVU720902:IVU720903 JFQ720902:JFQ720903 JPM720902:JPM720903 JZI720902:JZI720903 KJE720902:KJE720903 KTA720902:KTA720903 LCW720902:LCW720903 LMS720902:LMS720903 LWO720902:LWO720903 MGK720902:MGK720903 MQG720902:MQG720903 NAC720902:NAC720903 NJY720902:NJY720903 NTU720902:NTU720903 ODQ720902:ODQ720903 ONM720902:ONM720903 OXI720902:OXI720903 PHE720902:PHE720903 PRA720902:PRA720903 QAW720902:QAW720903 QKS720902:QKS720903 QUO720902:QUO720903 REK720902:REK720903 ROG720902:ROG720903 RYC720902:RYC720903 SHY720902:SHY720903 SRU720902:SRU720903 TBQ720902:TBQ720903 TLM720902:TLM720903 TVI720902:TVI720903 UFE720902:UFE720903 UPA720902:UPA720903 UYW720902:UYW720903 VIS720902:VIS720903 VSO720902:VSO720903 WCK720902:WCK720903 WMG720902:WMG720903 WWC720902:WWC720903 U786438:U786439 JQ786438:JQ786439 TM786438:TM786439 ADI786438:ADI786439 ANE786438:ANE786439 AXA786438:AXA786439 BGW786438:BGW786439 BQS786438:BQS786439 CAO786438:CAO786439 CKK786438:CKK786439 CUG786438:CUG786439 DEC786438:DEC786439 DNY786438:DNY786439 DXU786438:DXU786439 EHQ786438:EHQ786439 ERM786438:ERM786439 FBI786438:FBI786439 FLE786438:FLE786439 FVA786438:FVA786439 GEW786438:GEW786439 GOS786438:GOS786439 GYO786438:GYO786439 HIK786438:HIK786439 HSG786438:HSG786439 ICC786438:ICC786439 ILY786438:ILY786439 IVU786438:IVU786439 JFQ786438:JFQ786439 JPM786438:JPM786439 JZI786438:JZI786439 KJE786438:KJE786439 KTA786438:KTA786439 LCW786438:LCW786439 LMS786438:LMS786439 LWO786438:LWO786439 MGK786438:MGK786439 MQG786438:MQG786439 NAC786438:NAC786439 NJY786438:NJY786439 NTU786438:NTU786439 ODQ786438:ODQ786439 ONM786438:ONM786439 OXI786438:OXI786439 PHE786438:PHE786439 PRA786438:PRA786439 QAW786438:QAW786439 QKS786438:QKS786439 QUO786438:QUO786439 REK786438:REK786439 ROG786438:ROG786439 RYC786438:RYC786439 SHY786438:SHY786439 SRU786438:SRU786439 TBQ786438:TBQ786439 TLM786438:TLM786439 TVI786438:TVI786439 UFE786438:UFE786439 UPA786438:UPA786439 UYW786438:UYW786439 VIS786438:VIS786439 VSO786438:VSO786439 WCK786438:WCK786439 WMG786438:WMG786439 WWC786438:WWC786439 U851974:U851975 JQ851974:JQ851975 TM851974:TM851975 ADI851974:ADI851975 ANE851974:ANE851975 AXA851974:AXA851975 BGW851974:BGW851975 BQS851974:BQS851975 CAO851974:CAO851975 CKK851974:CKK851975 CUG851974:CUG851975 DEC851974:DEC851975 DNY851974:DNY851975 DXU851974:DXU851975 EHQ851974:EHQ851975 ERM851974:ERM851975 FBI851974:FBI851975 FLE851974:FLE851975 FVA851974:FVA851975 GEW851974:GEW851975 GOS851974:GOS851975 GYO851974:GYO851975 HIK851974:HIK851975 HSG851974:HSG851975 ICC851974:ICC851975 ILY851974:ILY851975 IVU851974:IVU851975 JFQ851974:JFQ851975 JPM851974:JPM851975 JZI851974:JZI851975 KJE851974:KJE851975 KTA851974:KTA851975 LCW851974:LCW851975 LMS851974:LMS851975 LWO851974:LWO851975 MGK851974:MGK851975 MQG851974:MQG851975 NAC851974:NAC851975 NJY851974:NJY851975 NTU851974:NTU851975 ODQ851974:ODQ851975 ONM851974:ONM851975 OXI851974:OXI851975 PHE851974:PHE851975 PRA851974:PRA851975 QAW851974:QAW851975 QKS851974:QKS851975 QUO851974:QUO851975 REK851974:REK851975 ROG851974:ROG851975 RYC851974:RYC851975 SHY851974:SHY851975 SRU851974:SRU851975 TBQ851974:TBQ851975 TLM851974:TLM851975 TVI851974:TVI851975 UFE851974:UFE851975 UPA851974:UPA851975 UYW851974:UYW851975 VIS851974:VIS851975 VSO851974:VSO851975 WCK851974:WCK851975 WMG851974:WMG851975 WWC851974:WWC851975 U917510:U917511 JQ917510:JQ917511 TM917510:TM917511 ADI917510:ADI917511 ANE917510:ANE917511 AXA917510:AXA917511 BGW917510:BGW917511 BQS917510:BQS917511 CAO917510:CAO917511 CKK917510:CKK917511 CUG917510:CUG917511 DEC917510:DEC917511 DNY917510:DNY917511 DXU917510:DXU917511 EHQ917510:EHQ917511 ERM917510:ERM917511 FBI917510:FBI917511 FLE917510:FLE917511 FVA917510:FVA917511 GEW917510:GEW917511 GOS917510:GOS917511 GYO917510:GYO917511 HIK917510:HIK917511 HSG917510:HSG917511 ICC917510:ICC917511 ILY917510:ILY917511 IVU917510:IVU917511 JFQ917510:JFQ917511 JPM917510:JPM917511 JZI917510:JZI917511 KJE917510:KJE917511 KTA917510:KTA917511 LCW917510:LCW917511 LMS917510:LMS917511 LWO917510:LWO917511 MGK917510:MGK917511 MQG917510:MQG917511 NAC917510:NAC917511 NJY917510:NJY917511 NTU917510:NTU917511 ODQ917510:ODQ917511 ONM917510:ONM917511 OXI917510:OXI917511 PHE917510:PHE917511 PRA917510:PRA917511 QAW917510:QAW917511 QKS917510:QKS917511 QUO917510:QUO917511 REK917510:REK917511 ROG917510:ROG917511 RYC917510:RYC917511 SHY917510:SHY917511 SRU917510:SRU917511 TBQ917510:TBQ917511 TLM917510:TLM917511 TVI917510:TVI917511 UFE917510:UFE917511 UPA917510:UPA917511 UYW917510:UYW917511 VIS917510:VIS917511 VSO917510:VSO917511 WCK917510:WCK917511 WMG917510:WMG917511 WWC917510:WWC917511 U983046:U983047 JQ983046:JQ983047 TM983046:TM983047 ADI983046:ADI983047 ANE983046:ANE983047 AXA983046:AXA983047 BGW983046:BGW983047 BQS983046:BQS983047 CAO983046:CAO983047 CKK983046:CKK983047 CUG983046:CUG983047 DEC983046:DEC983047 DNY983046:DNY983047 DXU983046:DXU983047 EHQ983046:EHQ983047 ERM983046:ERM983047 FBI983046:FBI983047 FLE983046:FLE983047 FVA983046:FVA983047 GEW983046:GEW983047 GOS983046:GOS983047 GYO983046:GYO983047 HIK983046:HIK983047 HSG983046:HSG983047 ICC983046:ICC983047 ILY983046:ILY983047 IVU983046:IVU983047 JFQ983046:JFQ983047 JPM983046:JPM983047 JZI983046:JZI983047 KJE983046:KJE983047 KTA983046:KTA983047 LCW983046:LCW983047 LMS983046:LMS983047 LWO983046:LWO983047 MGK983046:MGK983047 MQG983046:MQG983047 NAC983046:NAC983047 NJY983046:NJY983047 NTU983046:NTU983047 ODQ983046:ODQ983047 ONM983046:ONM983047 OXI983046:OXI983047 PHE983046:PHE983047 PRA983046:PRA983047 QAW983046:QAW983047 QKS983046:QKS983047 QUO983046:QUO983047 REK983046:REK983047 ROG983046:ROG983047 RYC983046:RYC983047 SHY983046:SHY983047 SRU983046:SRU983047 TBQ983046:TBQ983047 TLM983046:TLM983047 TVI983046:TVI983047 UFE983046:UFE983047 UPA983046:UPA983047 UYW983046:UYW983047 VIS983046:VIS983047 VSO983046:VSO983047 WCK983046:WCK983047 WMG983046:WMG983047 WWC983046:WWC983047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Y65544:Y65545 JU65544:JU65545 TQ65544:TQ65545 ADM65544:ADM65545 ANI65544:ANI65545 AXE65544:AXE65545 BHA65544:BHA65545 BQW65544:BQW65545 CAS65544:CAS65545 CKO65544:CKO65545 CUK65544:CUK65545 DEG65544:DEG65545 DOC65544:DOC65545 DXY65544:DXY65545 EHU65544:EHU65545 ERQ65544:ERQ65545 FBM65544:FBM65545 FLI65544:FLI65545 FVE65544:FVE65545 GFA65544:GFA65545 GOW65544:GOW65545 GYS65544:GYS65545 HIO65544:HIO65545 HSK65544:HSK65545 ICG65544:ICG65545 IMC65544:IMC65545 IVY65544:IVY65545 JFU65544:JFU65545 JPQ65544:JPQ65545 JZM65544:JZM65545 KJI65544:KJI65545 KTE65544:KTE65545 LDA65544:LDA65545 LMW65544:LMW65545 LWS65544:LWS65545 MGO65544:MGO65545 MQK65544:MQK65545 NAG65544:NAG65545 NKC65544:NKC65545 NTY65544:NTY65545 ODU65544:ODU65545 ONQ65544:ONQ65545 OXM65544:OXM65545 PHI65544:PHI65545 PRE65544:PRE65545 QBA65544:QBA65545 QKW65544:QKW65545 QUS65544:QUS65545 REO65544:REO65545 ROK65544:ROK65545 RYG65544:RYG65545 SIC65544:SIC65545 SRY65544:SRY65545 TBU65544:TBU65545 TLQ65544:TLQ65545 TVM65544:TVM65545 UFI65544:UFI65545 UPE65544:UPE65545 UZA65544:UZA65545 VIW65544:VIW65545 VSS65544:VSS65545 WCO65544:WCO65545 WMK65544:WMK65545 WWG65544:WWG65545 Y131080:Y131081 JU131080:JU131081 TQ131080:TQ131081 ADM131080:ADM131081 ANI131080:ANI131081 AXE131080:AXE131081 BHA131080:BHA131081 BQW131080:BQW131081 CAS131080:CAS131081 CKO131080:CKO131081 CUK131080:CUK131081 DEG131080:DEG131081 DOC131080:DOC131081 DXY131080:DXY131081 EHU131080:EHU131081 ERQ131080:ERQ131081 FBM131080:FBM131081 FLI131080:FLI131081 FVE131080:FVE131081 GFA131080:GFA131081 GOW131080:GOW131081 GYS131080:GYS131081 HIO131080:HIO131081 HSK131080:HSK131081 ICG131080:ICG131081 IMC131080:IMC131081 IVY131080:IVY131081 JFU131080:JFU131081 JPQ131080:JPQ131081 JZM131080:JZM131081 KJI131080:KJI131081 KTE131080:KTE131081 LDA131080:LDA131081 LMW131080:LMW131081 LWS131080:LWS131081 MGO131080:MGO131081 MQK131080:MQK131081 NAG131080:NAG131081 NKC131080:NKC131081 NTY131080:NTY131081 ODU131080:ODU131081 ONQ131080:ONQ131081 OXM131080:OXM131081 PHI131080:PHI131081 PRE131080:PRE131081 QBA131080:QBA131081 QKW131080:QKW131081 QUS131080:QUS131081 REO131080:REO131081 ROK131080:ROK131081 RYG131080:RYG131081 SIC131080:SIC131081 SRY131080:SRY131081 TBU131080:TBU131081 TLQ131080:TLQ131081 TVM131080:TVM131081 UFI131080:UFI131081 UPE131080:UPE131081 UZA131080:UZA131081 VIW131080:VIW131081 VSS131080:VSS131081 WCO131080:WCO131081 WMK131080:WMK131081 WWG131080:WWG131081 Y196616:Y196617 JU196616:JU196617 TQ196616:TQ196617 ADM196616:ADM196617 ANI196616:ANI196617 AXE196616:AXE196617 BHA196616:BHA196617 BQW196616:BQW196617 CAS196616:CAS196617 CKO196616:CKO196617 CUK196616:CUK196617 DEG196616:DEG196617 DOC196616:DOC196617 DXY196616:DXY196617 EHU196616:EHU196617 ERQ196616:ERQ196617 FBM196616:FBM196617 FLI196616:FLI196617 FVE196616:FVE196617 GFA196616:GFA196617 GOW196616:GOW196617 GYS196616:GYS196617 HIO196616:HIO196617 HSK196616:HSK196617 ICG196616:ICG196617 IMC196616:IMC196617 IVY196616:IVY196617 JFU196616:JFU196617 JPQ196616:JPQ196617 JZM196616:JZM196617 KJI196616:KJI196617 KTE196616:KTE196617 LDA196616:LDA196617 LMW196616:LMW196617 LWS196616:LWS196617 MGO196616:MGO196617 MQK196616:MQK196617 NAG196616:NAG196617 NKC196616:NKC196617 NTY196616:NTY196617 ODU196616:ODU196617 ONQ196616:ONQ196617 OXM196616:OXM196617 PHI196616:PHI196617 PRE196616:PRE196617 QBA196616:QBA196617 QKW196616:QKW196617 QUS196616:QUS196617 REO196616:REO196617 ROK196616:ROK196617 RYG196616:RYG196617 SIC196616:SIC196617 SRY196616:SRY196617 TBU196616:TBU196617 TLQ196616:TLQ196617 TVM196616:TVM196617 UFI196616:UFI196617 UPE196616:UPE196617 UZA196616:UZA196617 VIW196616:VIW196617 VSS196616:VSS196617 WCO196616:WCO196617 WMK196616:WMK196617 WWG196616:WWG196617 Y262152:Y262153 JU262152:JU262153 TQ262152:TQ262153 ADM262152:ADM262153 ANI262152:ANI262153 AXE262152:AXE262153 BHA262152:BHA262153 BQW262152:BQW262153 CAS262152:CAS262153 CKO262152:CKO262153 CUK262152:CUK262153 DEG262152:DEG262153 DOC262152:DOC262153 DXY262152:DXY262153 EHU262152:EHU262153 ERQ262152:ERQ262153 FBM262152:FBM262153 FLI262152:FLI262153 FVE262152:FVE262153 GFA262152:GFA262153 GOW262152:GOW262153 GYS262152:GYS262153 HIO262152:HIO262153 HSK262152:HSK262153 ICG262152:ICG262153 IMC262152:IMC262153 IVY262152:IVY262153 JFU262152:JFU262153 JPQ262152:JPQ262153 JZM262152:JZM262153 KJI262152:KJI262153 KTE262152:KTE262153 LDA262152:LDA262153 LMW262152:LMW262153 LWS262152:LWS262153 MGO262152:MGO262153 MQK262152:MQK262153 NAG262152:NAG262153 NKC262152:NKC262153 NTY262152:NTY262153 ODU262152:ODU262153 ONQ262152:ONQ262153 OXM262152:OXM262153 PHI262152:PHI262153 PRE262152:PRE262153 QBA262152:QBA262153 QKW262152:QKW262153 QUS262152:QUS262153 REO262152:REO262153 ROK262152:ROK262153 RYG262152:RYG262153 SIC262152:SIC262153 SRY262152:SRY262153 TBU262152:TBU262153 TLQ262152:TLQ262153 TVM262152:TVM262153 UFI262152:UFI262153 UPE262152:UPE262153 UZA262152:UZA262153 VIW262152:VIW262153 VSS262152:VSS262153 WCO262152:WCO262153 WMK262152:WMK262153 WWG262152:WWG262153 Y327688:Y327689 JU327688:JU327689 TQ327688:TQ327689 ADM327688:ADM327689 ANI327688:ANI327689 AXE327688:AXE327689 BHA327688:BHA327689 BQW327688:BQW327689 CAS327688:CAS327689 CKO327688:CKO327689 CUK327688:CUK327689 DEG327688:DEG327689 DOC327688:DOC327689 DXY327688:DXY327689 EHU327688:EHU327689 ERQ327688:ERQ327689 FBM327688:FBM327689 FLI327688:FLI327689 FVE327688:FVE327689 GFA327688:GFA327689 GOW327688:GOW327689 GYS327688:GYS327689 HIO327688:HIO327689 HSK327688:HSK327689 ICG327688:ICG327689 IMC327688:IMC327689 IVY327688:IVY327689 JFU327688:JFU327689 JPQ327688:JPQ327689 JZM327688:JZM327689 KJI327688:KJI327689 KTE327688:KTE327689 LDA327688:LDA327689 LMW327688:LMW327689 LWS327688:LWS327689 MGO327688:MGO327689 MQK327688:MQK327689 NAG327688:NAG327689 NKC327688:NKC327689 NTY327688:NTY327689 ODU327688:ODU327689 ONQ327688:ONQ327689 OXM327688:OXM327689 PHI327688:PHI327689 PRE327688:PRE327689 QBA327688:QBA327689 QKW327688:QKW327689 QUS327688:QUS327689 REO327688:REO327689 ROK327688:ROK327689 RYG327688:RYG327689 SIC327688:SIC327689 SRY327688:SRY327689 TBU327688:TBU327689 TLQ327688:TLQ327689 TVM327688:TVM327689 UFI327688:UFI327689 UPE327688:UPE327689 UZA327688:UZA327689 VIW327688:VIW327689 VSS327688:VSS327689 WCO327688:WCO327689 WMK327688:WMK327689 WWG327688:WWG327689 Y393224:Y393225 JU393224:JU393225 TQ393224:TQ393225 ADM393224:ADM393225 ANI393224:ANI393225 AXE393224:AXE393225 BHA393224:BHA393225 BQW393224:BQW393225 CAS393224:CAS393225 CKO393224:CKO393225 CUK393224:CUK393225 DEG393224:DEG393225 DOC393224:DOC393225 DXY393224:DXY393225 EHU393224:EHU393225 ERQ393224:ERQ393225 FBM393224:FBM393225 FLI393224:FLI393225 FVE393224:FVE393225 GFA393224:GFA393225 GOW393224:GOW393225 GYS393224:GYS393225 HIO393224:HIO393225 HSK393224:HSK393225 ICG393224:ICG393225 IMC393224:IMC393225 IVY393224:IVY393225 JFU393224:JFU393225 JPQ393224:JPQ393225 JZM393224:JZM393225 KJI393224:KJI393225 KTE393224:KTE393225 LDA393224:LDA393225 LMW393224:LMW393225 LWS393224:LWS393225 MGO393224:MGO393225 MQK393224:MQK393225 NAG393224:NAG393225 NKC393224:NKC393225 NTY393224:NTY393225 ODU393224:ODU393225 ONQ393224:ONQ393225 OXM393224:OXM393225 PHI393224:PHI393225 PRE393224:PRE393225 QBA393224:QBA393225 QKW393224:QKW393225 QUS393224:QUS393225 REO393224:REO393225 ROK393224:ROK393225 RYG393224:RYG393225 SIC393224:SIC393225 SRY393224:SRY393225 TBU393224:TBU393225 TLQ393224:TLQ393225 TVM393224:TVM393225 UFI393224:UFI393225 UPE393224:UPE393225 UZA393224:UZA393225 VIW393224:VIW393225 VSS393224:VSS393225 WCO393224:WCO393225 WMK393224:WMK393225 WWG393224:WWG393225 Y458760:Y458761 JU458760:JU458761 TQ458760:TQ458761 ADM458760:ADM458761 ANI458760:ANI458761 AXE458760:AXE458761 BHA458760:BHA458761 BQW458760:BQW458761 CAS458760:CAS458761 CKO458760:CKO458761 CUK458760:CUK458761 DEG458760:DEG458761 DOC458760:DOC458761 DXY458760:DXY458761 EHU458760:EHU458761 ERQ458760:ERQ458761 FBM458760:FBM458761 FLI458760:FLI458761 FVE458760:FVE458761 GFA458760:GFA458761 GOW458760:GOW458761 GYS458760:GYS458761 HIO458760:HIO458761 HSK458760:HSK458761 ICG458760:ICG458761 IMC458760:IMC458761 IVY458760:IVY458761 JFU458760:JFU458761 JPQ458760:JPQ458761 JZM458760:JZM458761 KJI458760:KJI458761 KTE458760:KTE458761 LDA458760:LDA458761 LMW458760:LMW458761 LWS458760:LWS458761 MGO458760:MGO458761 MQK458760:MQK458761 NAG458760:NAG458761 NKC458760:NKC458761 NTY458760:NTY458761 ODU458760:ODU458761 ONQ458760:ONQ458761 OXM458760:OXM458761 PHI458760:PHI458761 PRE458760:PRE458761 QBA458760:QBA458761 QKW458760:QKW458761 QUS458760:QUS458761 REO458760:REO458761 ROK458760:ROK458761 RYG458760:RYG458761 SIC458760:SIC458761 SRY458760:SRY458761 TBU458760:TBU458761 TLQ458760:TLQ458761 TVM458760:TVM458761 UFI458760:UFI458761 UPE458760:UPE458761 UZA458760:UZA458761 VIW458760:VIW458761 VSS458760:VSS458761 WCO458760:WCO458761 WMK458760:WMK458761 WWG458760:WWG458761 Y524296:Y524297 JU524296:JU524297 TQ524296:TQ524297 ADM524296:ADM524297 ANI524296:ANI524297 AXE524296:AXE524297 BHA524296:BHA524297 BQW524296:BQW524297 CAS524296:CAS524297 CKO524296:CKO524297 CUK524296:CUK524297 DEG524296:DEG524297 DOC524296:DOC524297 DXY524296:DXY524297 EHU524296:EHU524297 ERQ524296:ERQ524297 FBM524296:FBM524297 FLI524296:FLI524297 FVE524296:FVE524297 GFA524296:GFA524297 GOW524296:GOW524297 GYS524296:GYS524297 HIO524296:HIO524297 HSK524296:HSK524297 ICG524296:ICG524297 IMC524296:IMC524297 IVY524296:IVY524297 JFU524296:JFU524297 JPQ524296:JPQ524297 JZM524296:JZM524297 KJI524296:KJI524297 KTE524296:KTE524297 LDA524296:LDA524297 LMW524296:LMW524297 LWS524296:LWS524297 MGO524296:MGO524297 MQK524296:MQK524297 NAG524296:NAG524297 NKC524296:NKC524297 NTY524296:NTY524297 ODU524296:ODU524297 ONQ524296:ONQ524297 OXM524296:OXM524297 PHI524296:PHI524297 PRE524296:PRE524297 QBA524296:QBA524297 QKW524296:QKW524297 QUS524296:QUS524297 REO524296:REO524297 ROK524296:ROK524297 RYG524296:RYG524297 SIC524296:SIC524297 SRY524296:SRY524297 TBU524296:TBU524297 TLQ524296:TLQ524297 TVM524296:TVM524297 UFI524296:UFI524297 UPE524296:UPE524297 UZA524296:UZA524297 VIW524296:VIW524297 VSS524296:VSS524297 WCO524296:WCO524297 WMK524296:WMK524297 WWG524296:WWG524297 Y589832:Y589833 JU589832:JU589833 TQ589832:TQ589833 ADM589832:ADM589833 ANI589832:ANI589833 AXE589832:AXE589833 BHA589832:BHA589833 BQW589832:BQW589833 CAS589832:CAS589833 CKO589832:CKO589833 CUK589832:CUK589833 DEG589832:DEG589833 DOC589832:DOC589833 DXY589832:DXY589833 EHU589832:EHU589833 ERQ589832:ERQ589833 FBM589832:FBM589833 FLI589832:FLI589833 FVE589832:FVE589833 GFA589832:GFA589833 GOW589832:GOW589833 GYS589832:GYS589833 HIO589832:HIO589833 HSK589832:HSK589833 ICG589832:ICG589833 IMC589832:IMC589833 IVY589832:IVY589833 JFU589832:JFU589833 JPQ589832:JPQ589833 JZM589832:JZM589833 KJI589832:KJI589833 KTE589832:KTE589833 LDA589832:LDA589833 LMW589832:LMW589833 LWS589832:LWS589833 MGO589832:MGO589833 MQK589832:MQK589833 NAG589832:NAG589833 NKC589832:NKC589833 NTY589832:NTY589833 ODU589832:ODU589833 ONQ589832:ONQ589833 OXM589832:OXM589833 PHI589832:PHI589833 PRE589832:PRE589833 QBA589832:QBA589833 QKW589832:QKW589833 QUS589832:QUS589833 REO589832:REO589833 ROK589832:ROK589833 RYG589832:RYG589833 SIC589832:SIC589833 SRY589832:SRY589833 TBU589832:TBU589833 TLQ589832:TLQ589833 TVM589832:TVM589833 UFI589832:UFI589833 UPE589832:UPE589833 UZA589832:UZA589833 VIW589832:VIW589833 VSS589832:VSS589833 WCO589832:WCO589833 WMK589832:WMK589833 WWG589832:WWG589833 Y655368:Y655369 JU655368:JU655369 TQ655368:TQ655369 ADM655368:ADM655369 ANI655368:ANI655369 AXE655368:AXE655369 BHA655368:BHA655369 BQW655368:BQW655369 CAS655368:CAS655369 CKO655368:CKO655369 CUK655368:CUK655369 DEG655368:DEG655369 DOC655368:DOC655369 DXY655368:DXY655369 EHU655368:EHU655369 ERQ655368:ERQ655369 FBM655368:FBM655369 FLI655368:FLI655369 FVE655368:FVE655369 GFA655368:GFA655369 GOW655368:GOW655369 GYS655368:GYS655369 HIO655368:HIO655369 HSK655368:HSK655369 ICG655368:ICG655369 IMC655368:IMC655369 IVY655368:IVY655369 JFU655368:JFU655369 JPQ655368:JPQ655369 JZM655368:JZM655369 KJI655368:KJI655369 KTE655368:KTE655369 LDA655368:LDA655369 LMW655368:LMW655369 LWS655368:LWS655369 MGO655368:MGO655369 MQK655368:MQK655369 NAG655368:NAG655369 NKC655368:NKC655369 NTY655368:NTY655369 ODU655368:ODU655369 ONQ655368:ONQ655369 OXM655368:OXM655369 PHI655368:PHI655369 PRE655368:PRE655369 QBA655368:QBA655369 QKW655368:QKW655369 QUS655368:QUS655369 REO655368:REO655369 ROK655368:ROK655369 RYG655368:RYG655369 SIC655368:SIC655369 SRY655368:SRY655369 TBU655368:TBU655369 TLQ655368:TLQ655369 TVM655368:TVM655369 UFI655368:UFI655369 UPE655368:UPE655369 UZA655368:UZA655369 VIW655368:VIW655369 VSS655368:VSS655369 WCO655368:WCO655369 WMK655368:WMK655369 WWG655368:WWG655369 Y720904:Y720905 JU720904:JU720905 TQ720904:TQ720905 ADM720904:ADM720905 ANI720904:ANI720905 AXE720904:AXE720905 BHA720904:BHA720905 BQW720904:BQW720905 CAS720904:CAS720905 CKO720904:CKO720905 CUK720904:CUK720905 DEG720904:DEG720905 DOC720904:DOC720905 DXY720904:DXY720905 EHU720904:EHU720905 ERQ720904:ERQ720905 FBM720904:FBM720905 FLI720904:FLI720905 FVE720904:FVE720905 GFA720904:GFA720905 GOW720904:GOW720905 GYS720904:GYS720905 HIO720904:HIO720905 HSK720904:HSK720905 ICG720904:ICG720905 IMC720904:IMC720905 IVY720904:IVY720905 JFU720904:JFU720905 JPQ720904:JPQ720905 JZM720904:JZM720905 KJI720904:KJI720905 KTE720904:KTE720905 LDA720904:LDA720905 LMW720904:LMW720905 LWS720904:LWS720905 MGO720904:MGO720905 MQK720904:MQK720905 NAG720904:NAG720905 NKC720904:NKC720905 NTY720904:NTY720905 ODU720904:ODU720905 ONQ720904:ONQ720905 OXM720904:OXM720905 PHI720904:PHI720905 PRE720904:PRE720905 QBA720904:QBA720905 QKW720904:QKW720905 QUS720904:QUS720905 REO720904:REO720905 ROK720904:ROK720905 RYG720904:RYG720905 SIC720904:SIC720905 SRY720904:SRY720905 TBU720904:TBU720905 TLQ720904:TLQ720905 TVM720904:TVM720905 UFI720904:UFI720905 UPE720904:UPE720905 UZA720904:UZA720905 VIW720904:VIW720905 VSS720904:VSS720905 WCO720904:WCO720905 WMK720904:WMK720905 WWG720904:WWG720905 Y786440:Y786441 JU786440:JU786441 TQ786440:TQ786441 ADM786440:ADM786441 ANI786440:ANI786441 AXE786440:AXE786441 BHA786440:BHA786441 BQW786440:BQW786441 CAS786440:CAS786441 CKO786440:CKO786441 CUK786440:CUK786441 DEG786440:DEG786441 DOC786440:DOC786441 DXY786440:DXY786441 EHU786440:EHU786441 ERQ786440:ERQ786441 FBM786440:FBM786441 FLI786440:FLI786441 FVE786440:FVE786441 GFA786440:GFA786441 GOW786440:GOW786441 GYS786440:GYS786441 HIO786440:HIO786441 HSK786440:HSK786441 ICG786440:ICG786441 IMC786440:IMC786441 IVY786440:IVY786441 JFU786440:JFU786441 JPQ786440:JPQ786441 JZM786440:JZM786441 KJI786440:KJI786441 KTE786440:KTE786441 LDA786440:LDA786441 LMW786440:LMW786441 LWS786440:LWS786441 MGO786440:MGO786441 MQK786440:MQK786441 NAG786440:NAG786441 NKC786440:NKC786441 NTY786440:NTY786441 ODU786440:ODU786441 ONQ786440:ONQ786441 OXM786440:OXM786441 PHI786440:PHI786441 PRE786440:PRE786441 QBA786440:QBA786441 QKW786440:QKW786441 QUS786440:QUS786441 REO786440:REO786441 ROK786440:ROK786441 RYG786440:RYG786441 SIC786440:SIC786441 SRY786440:SRY786441 TBU786440:TBU786441 TLQ786440:TLQ786441 TVM786440:TVM786441 UFI786440:UFI786441 UPE786440:UPE786441 UZA786440:UZA786441 VIW786440:VIW786441 VSS786440:VSS786441 WCO786440:WCO786441 WMK786440:WMK786441 WWG786440:WWG786441 Y851976:Y851977 JU851976:JU851977 TQ851976:TQ851977 ADM851976:ADM851977 ANI851976:ANI851977 AXE851976:AXE851977 BHA851976:BHA851977 BQW851976:BQW851977 CAS851976:CAS851977 CKO851976:CKO851977 CUK851976:CUK851977 DEG851976:DEG851977 DOC851976:DOC851977 DXY851976:DXY851977 EHU851976:EHU851977 ERQ851976:ERQ851977 FBM851976:FBM851977 FLI851976:FLI851977 FVE851976:FVE851977 GFA851976:GFA851977 GOW851976:GOW851977 GYS851976:GYS851977 HIO851976:HIO851977 HSK851976:HSK851977 ICG851976:ICG851977 IMC851976:IMC851977 IVY851976:IVY851977 JFU851976:JFU851977 JPQ851976:JPQ851977 JZM851976:JZM851977 KJI851976:KJI851977 KTE851976:KTE851977 LDA851976:LDA851977 LMW851976:LMW851977 LWS851976:LWS851977 MGO851976:MGO851977 MQK851976:MQK851977 NAG851976:NAG851977 NKC851976:NKC851977 NTY851976:NTY851977 ODU851976:ODU851977 ONQ851976:ONQ851977 OXM851976:OXM851977 PHI851976:PHI851977 PRE851976:PRE851977 QBA851976:QBA851977 QKW851976:QKW851977 QUS851976:QUS851977 REO851976:REO851977 ROK851976:ROK851977 RYG851976:RYG851977 SIC851976:SIC851977 SRY851976:SRY851977 TBU851976:TBU851977 TLQ851976:TLQ851977 TVM851976:TVM851977 UFI851976:UFI851977 UPE851976:UPE851977 UZA851976:UZA851977 VIW851976:VIW851977 VSS851976:VSS851977 WCO851976:WCO851977 WMK851976:WMK851977 WWG851976:WWG851977 Y917512:Y917513 JU917512:JU917513 TQ917512:TQ917513 ADM917512:ADM917513 ANI917512:ANI917513 AXE917512:AXE917513 BHA917512:BHA917513 BQW917512:BQW917513 CAS917512:CAS917513 CKO917512:CKO917513 CUK917512:CUK917513 DEG917512:DEG917513 DOC917512:DOC917513 DXY917512:DXY917513 EHU917512:EHU917513 ERQ917512:ERQ917513 FBM917512:FBM917513 FLI917512:FLI917513 FVE917512:FVE917513 GFA917512:GFA917513 GOW917512:GOW917513 GYS917512:GYS917513 HIO917512:HIO917513 HSK917512:HSK917513 ICG917512:ICG917513 IMC917512:IMC917513 IVY917512:IVY917513 JFU917512:JFU917513 JPQ917512:JPQ917513 JZM917512:JZM917513 KJI917512:KJI917513 KTE917512:KTE917513 LDA917512:LDA917513 LMW917512:LMW917513 LWS917512:LWS917513 MGO917512:MGO917513 MQK917512:MQK917513 NAG917512:NAG917513 NKC917512:NKC917513 NTY917512:NTY917513 ODU917512:ODU917513 ONQ917512:ONQ917513 OXM917512:OXM917513 PHI917512:PHI917513 PRE917512:PRE917513 QBA917512:QBA917513 QKW917512:QKW917513 QUS917512:QUS917513 REO917512:REO917513 ROK917512:ROK917513 RYG917512:RYG917513 SIC917512:SIC917513 SRY917512:SRY917513 TBU917512:TBU917513 TLQ917512:TLQ917513 TVM917512:TVM917513 UFI917512:UFI917513 UPE917512:UPE917513 UZA917512:UZA917513 VIW917512:VIW917513 VSS917512:VSS917513 WCO917512:WCO917513 WMK917512:WMK917513 WWG917512:WWG917513 Y983048:Y983049 JU983048:JU983049 TQ983048:TQ983049 ADM983048:ADM983049 ANI983048:ANI983049 AXE983048:AXE983049 BHA983048:BHA983049 BQW983048:BQW983049 CAS983048:CAS983049 CKO983048:CKO983049 CUK983048:CUK983049 DEG983048:DEG983049 DOC983048:DOC983049 DXY983048:DXY983049 EHU983048:EHU983049 ERQ983048:ERQ983049 FBM983048:FBM983049 FLI983048:FLI983049 FVE983048:FVE983049 GFA983048:GFA983049 GOW983048:GOW983049 GYS983048:GYS983049 HIO983048:HIO983049 HSK983048:HSK983049 ICG983048:ICG983049 IMC983048:IMC983049 IVY983048:IVY983049 JFU983048:JFU983049 JPQ983048:JPQ983049 JZM983048:JZM983049 KJI983048:KJI983049 KTE983048:KTE983049 LDA983048:LDA983049 LMW983048:LMW983049 LWS983048:LWS983049 MGO983048:MGO983049 MQK983048:MQK983049 NAG983048:NAG983049 NKC983048:NKC983049 NTY983048:NTY983049 ODU983048:ODU983049 ONQ983048:ONQ983049 OXM983048:OXM983049 PHI983048:PHI983049 PRE983048:PRE983049 QBA983048:QBA983049 QKW983048:QKW983049 QUS983048:QUS983049 REO983048:REO983049 ROK983048:ROK983049 RYG983048:RYG983049 SIC983048:SIC983049 SRY983048:SRY983049 TBU983048:TBU983049 TLQ983048:TLQ983049 TVM983048:TVM983049 UFI983048:UFI983049 UPE983048:UPE983049 UZA983048:UZA983049 VIW983048:VIW983049 VSS983048:VSS983049 WCO983048:WCO983049 WMK983048:WMK983049 WWG983048:WWG983049 Q8:Q10 JM8:JM10 TI8:TI10 ADE8:ADE10 ANA8:ANA10 AWW8:AWW10 BGS8:BGS10 BQO8:BQO10 CAK8:CAK10 CKG8:CKG10 CUC8:CUC10 DDY8:DDY10 DNU8:DNU10 DXQ8:DXQ10 EHM8:EHM10 ERI8:ERI10 FBE8:FBE10 FLA8:FLA10 FUW8:FUW10 GES8:GES10 GOO8:GOO10 GYK8:GYK10 HIG8:HIG10 HSC8:HSC10 IBY8:IBY10 ILU8:ILU10 IVQ8:IVQ10 JFM8:JFM10 JPI8:JPI10 JZE8:JZE10 KJA8:KJA10 KSW8:KSW10 LCS8:LCS10 LMO8:LMO10 LWK8:LWK10 MGG8:MGG10 MQC8:MQC10 MZY8:MZY10 NJU8:NJU10 NTQ8:NTQ10 ODM8:ODM10 ONI8:ONI10 OXE8:OXE10 PHA8:PHA10 PQW8:PQW10 QAS8:QAS10 QKO8:QKO10 QUK8:QUK10 REG8:REG10 ROC8:ROC10 RXY8:RXY10 SHU8:SHU10 SRQ8:SRQ10 TBM8:TBM10 TLI8:TLI10 TVE8:TVE10 UFA8:UFA10 UOW8:UOW10 UYS8:UYS10 VIO8:VIO10 VSK8:VSK10 WCG8:WCG10 WMC8:WMC10 WVY8:WVY10 Q65542:Q65544 JM65542:JM65544 TI65542:TI65544 ADE65542:ADE65544 ANA65542:ANA65544 AWW65542:AWW65544 BGS65542:BGS65544 BQO65542:BQO65544 CAK65542:CAK65544 CKG65542:CKG65544 CUC65542:CUC65544 DDY65542:DDY65544 DNU65542:DNU65544 DXQ65542:DXQ65544 EHM65542:EHM65544 ERI65542:ERI65544 FBE65542:FBE65544 FLA65542:FLA65544 FUW65542:FUW65544 GES65542:GES65544 GOO65542:GOO65544 GYK65542:GYK65544 HIG65542:HIG65544 HSC65542:HSC65544 IBY65542:IBY65544 ILU65542:ILU65544 IVQ65542:IVQ65544 JFM65542:JFM65544 JPI65542:JPI65544 JZE65542:JZE65544 KJA65542:KJA65544 KSW65542:KSW65544 LCS65542:LCS65544 LMO65542:LMO65544 LWK65542:LWK65544 MGG65542:MGG65544 MQC65542:MQC65544 MZY65542:MZY65544 NJU65542:NJU65544 NTQ65542:NTQ65544 ODM65542:ODM65544 ONI65542:ONI65544 OXE65542:OXE65544 PHA65542:PHA65544 PQW65542:PQW65544 QAS65542:QAS65544 QKO65542:QKO65544 QUK65542:QUK65544 REG65542:REG65544 ROC65542:ROC65544 RXY65542:RXY65544 SHU65542:SHU65544 SRQ65542:SRQ65544 TBM65542:TBM65544 TLI65542:TLI65544 TVE65542:TVE65544 UFA65542:UFA65544 UOW65542:UOW65544 UYS65542:UYS65544 VIO65542:VIO65544 VSK65542:VSK65544 WCG65542:WCG65544 WMC65542:WMC65544 WVY65542:WVY65544 Q131078:Q131080 JM131078:JM131080 TI131078:TI131080 ADE131078:ADE131080 ANA131078:ANA131080 AWW131078:AWW131080 BGS131078:BGS131080 BQO131078:BQO131080 CAK131078:CAK131080 CKG131078:CKG131080 CUC131078:CUC131080 DDY131078:DDY131080 DNU131078:DNU131080 DXQ131078:DXQ131080 EHM131078:EHM131080 ERI131078:ERI131080 FBE131078:FBE131080 FLA131078:FLA131080 FUW131078:FUW131080 GES131078:GES131080 GOO131078:GOO131080 GYK131078:GYK131080 HIG131078:HIG131080 HSC131078:HSC131080 IBY131078:IBY131080 ILU131078:ILU131080 IVQ131078:IVQ131080 JFM131078:JFM131080 JPI131078:JPI131080 JZE131078:JZE131080 KJA131078:KJA131080 KSW131078:KSW131080 LCS131078:LCS131080 LMO131078:LMO131080 LWK131078:LWK131080 MGG131078:MGG131080 MQC131078:MQC131080 MZY131078:MZY131080 NJU131078:NJU131080 NTQ131078:NTQ131080 ODM131078:ODM131080 ONI131078:ONI131080 OXE131078:OXE131080 PHA131078:PHA131080 PQW131078:PQW131080 QAS131078:QAS131080 QKO131078:QKO131080 QUK131078:QUK131080 REG131078:REG131080 ROC131078:ROC131080 RXY131078:RXY131080 SHU131078:SHU131080 SRQ131078:SRQ131080 TBM131078:TBM131080 TLI131078:TLI131080 TVE131078:TVE131080 UFA131078:UFA131080 UOW131078:UOW131080 UYS131078:UYS131080 VIO131078:VIO131080 VSK131078:VSK131080 WCG131078:WCG131080 WMC131078:WMC131080 WVY131078:WVY131080 Q196614:Q196616 JM196614:JM196616 TI196614:TI196616 ADE196614:ADE196616 ANA196614:ANA196616 AWW196614:AWW196616 BGS196614:BGS196616 BQO196614:BQO196616 CAK196614:CAK196616 CKG196614:CKG196616 CUC196614:CUC196616 DDY196614:DDY196616 DNU196614:DNU196616 DXQ196614:DXQ196616 EHM196614:EHM196616 ERI196614:ERI196616 FBE196614:FBE196616 FLA196614:FLA196616 FUW196614:FUW196616 GES196614:GES196616 GOO196614:GOO196616 GYK196614:GYK196616 HIG196614:HIG196616 HSC196614:HSC196616 IBY196614:IBY196616 ILU196614:ILU196616 IVQ196614:IVQ196616 JFM196614:JFM196616 JPI196614:JPI196616 JZE196614:JZE196616 KJA196614:KJA196616 KSW196614:KSW196616 LCS196614:LCS196616 LMO196614:LMO196616 LWK196614:LWK196616 MGG196614:MGG196616 MQC196614:MQC196616 MZY196614:MZY196616 NJU196614:NJU196616 NTQ196614:NTQ196616 ODM196614:ODM196616 ONI196614:ONI196616 OXE196614:OXE196616 PHA196614:PHA196616 PQW196614:PQW196616 QAS196614:QAS196616 QKO196614:QKO196616 QUK196614:QUK196616 REG196614:REG196616 ROC196614:ROC196616 RXY196614:RXY196616 SHU196614:SHU196616 SRQ196614:SRQ196616 TBM196614:TBM196616 TLI196614:TLI196616 TVE196614:TVE196616 UFA196614:UFA196616 UOW196614:UOW196616 UYS196614:UYS196616 VIO196614:VIO196616 VSK196614:VSK196616 WCG196614:WCG196616 WMC196614:WMC196616 WVY196614:WVY196616 Q262150:Q262152 JM262150:JM262152 TI262150:TI262152 ADE262150:ADE262152 ANA262150:ANA262152 AWW262150:AWW262152 BGS262150:BGS262152 BQO262150:BQO262152 CAK262150:CAK262152 CKG262150:CKG262152 CUC262150:CUC262152 DDY262150:DDY262152 DNU262150:DNU262152 DXQ262150:DXQ262152 EHM262150:EHM262152 ERI262150:ERI262152 FBE262150:FBE262152 FLA262150:FLA262152 FUW262150:FUW262152 GES262150:GES262152 GOO262150:GOO262152 GYK262150:GYK262152 HIG262150:HIG262152 HSC262150:HSC262152 IBY262150:IBY262152 ILU262150:ILU262152 IVQ262150:IVQ262152 JFM262150:JFM262152 JPI262150:JPI262152 JZE262150:JZE262152 KJA262150:KJA262152 KSW262150:KSW262152 LCS262150:LCS262152 LMO262150:LMO262152 LWK262150:LWK262152 MGG262150:MGG262152 MQC262150:MQC262152 MZY262150:MZY262152 NJU262150:NJU262152 NTQ262150:NTQ262152 ODM262150:ODM262152 ONI262150:ONI262152 OXE262150:OXE262152 PHA262150:PHA262152 PQW262150:PQW262152 QAS262150:QAS262152 QKO262150:QKO262152 QUK262150:QUK262152 REG262150:REG262152 ROC262150:ROC262152 RXY262150:RXY262152 SHU262150:SHU262152 SRQ262150:SRQ262152 TBM262150:TBM262152 TLI262150:TLI262152 TVE262150:TVE262152 UFA262150:UFA262152 UOW262150:UOW262152 UYS262150:UYS262152 VIO262150:VIO262152 VSK262150:VSK262152 WCG262150:WCG262152 WMC262150:WMC262152 WVY262150:WVY262152 Q327686:Q327688 JM327686:JM327688 TI327686:TI327688 ADE327686:ADE327688 ANA327686:ANA327688 AWW327686:AWW327688 BGS327686:BGS327688 BQO327686:BQO327688 CAK327686:CAK327688 CKG327686:CKG327688 CUC327686:CUC327688 DDY327686:DDY327688 DNU327686:DNU327688 DXQ327686:DXQ327688 EHM327686:EHM327688 ERI327686:ERI327688 FBE327686:FBE327688 FLA327686:FLA327688 FUW327686:FUW327688 GES327686:GES327688 GOO327686:GOO327688 GYK327686:GYK327688 HIG327686:HIG327688 HSC327686:HSC327688 IBY327686:IBY327688 ILU327686:ILU327688 IVQ327686:IVQ327688 JFM327686:JFM327688 JPI327686:JPI327688 JZE327686:JZE327688 KJA327686:KJA327688 KSW327686:KSW327688 LCS327686:LCS327688 LMO327686:LMO327688 LWK327686:LWK327688 MGG327686:MGG327688 MQC327686:MQC327688 MZY327686:MZY327688 NJU327686:NJU327688 NTQ327686:NTQ327688 ODM327686:ODM327688 ONI327686:ONI327688 OXE327686:OXE327688 PHA327686:PHA327688 PQW327686:PQW327688 QAS327686:QAS327688 QKO327686:QKO327688 QUK327686:QUK327688 REG327686:REG327688 ROC327686:ROC327688 RXY327686:RXY327688 SHU327686:SHU327688 SRQ327686:SRQ327688 TBM327686:TBM327688 TLI327686:TLI327688 TVE327686:TVE327688 UFA327686:UFA327688 UOW327686:UOW327688 UYS327686:UYS327688 VIO327686:VIO327688 VSK327686:VSK327688 WCG327686:WCG327688 WMC327686:WMC327688 WVY327686:WVY327688 Q393222:Q393224 JM393222:JM393224 TI393222:TI393224 ADE393222:ADE393224 ANA393222:ANA393224 AWW393222:AWW393224 BGS393222:BGS393224 BQO393222:BQO393224 CAK393222:CAK393224 CKG393222:CKG393224 CUC393222:CUC393224 DDY393222:DDY393224 DNU393222:DNU393224 DXQ393222:DXQ393224 EHM393222:EHM393224 ERI393222:ERI393224 FBE393222:FBE393224 FLA393222:FLA393224 FUW393222:FUW393224 GES393222:GES393224 GOO393222:GOO393224 GYK393222:GYK393224 HIG393222:HIG393224 HSC393222:HSC393224 IBY393222:IBY393224 ILU393222:ILU393224 IVQ393222:IVQ393224 JFM393222:JFM393224 JPI393222:JPI393224 JZE393222:JZE393224 KJA393222:KJA393224 KSW393222:KSW393224 LCS393222:LCS393224 LMO393222:LMO393224 LWK393222:LWK393224 MGG393222:MGG393224 MQC393222:MQC393224 MZY393222:MZY393224 NJU393222:NJU393224 NTQ393222:NTQ393224 ODM393222:ODM393224 ONI393222:ONI393224 OXE393222:OXE393224 PHA393222:PHA393224 PQW393222:PQW393224 QAS393222:QAS393224 QKO393222:QKO393224 QUK393222:QUK393224 REG393222:REG393224 ROC393222:ROC393224 RXY393222:RXY393224 SHU393222:SHU393224 SRQ393222:SRQ393224 TBM393222:TBM393224 TLI393222:TLI393224 TVE393222:TVE393224 UFA393222:UFA393224 UOW393222:UOW393224 UYS393222:UYS393224 VIO393222:VIO393224 VSK393222:VSK393224 WCG393222:WCG393224 WMC393222:WMC393224 WVY393222:WVY393224 Q458758:Q458760 JM458758:JM458760 TI458758:TI458760 ADE458758:ADE458760 ANA458758:ANA458760 AWW458758:AWW458760 BGS458758:BGS458760 BQO458758:BQO458760 CAK458758:CAK458760 CKG458758:CKG458760 CUC458758:CUC458760 DDY458758:DDY458760 DNU458758:DNU458760 DXQ458758:DXQ458760 EHM458758:EHM458760 ERI458758:ERI458760 FBE458758:FBE458760 FLA458758:FLA458760 FUW458758:FUW458760 GES458758:GES458760 GOO458758:GOO458760 GYK458758:GYK458760 HIG458758:HIG458760 HSC458758:HSC458760 IBY458758:IBY458760 ILU458758:ILU458760 IVQ458758:IVQ458760 JFM458758:JFM458760 JPI458758:JPI458760 JZE458758:JZE458760 KJA458758:KJA458760 KSW458758:KSW458760 LCS458758:LCS458760 LMO458758:LMO458760 LWK458758:LWK458760 MGG458758:MGG458760 MQC458758:MQC458760 MZY458758:MZY458760 NJU458758:NJU458760 NTQ458758:NTQ458760 ODM458758:ODM458760 ONI458758:ONI458760 OXE458758:OXE458760 PHA458758:PHA458760 PQW458758:PQW458760 QAS458758:QAS458760 QKO458758:QKO458760 QUK458758:QUK458760 REG458758:REG458760 ROC458758:ROC458760 RXY458758:RXY458760 SHU458758:SHU458760 SRQ458758:SRQ458760 TBM458758:TBM458760 TLI458758:TLI458760 TVE458758:TVE458760 UFA458758:UFA458760 UOW458758:UOW458760 UYS458758:UYS458760 VIO458758:VIO458760 VSK458758:VSK458760 WCG458758:WCG458760 WMC458758:WMC458760 WVY458758:WVY458760 Q524294:Q524296 JM524294:JM524296 TI524294:TI524296 ADE524294:ADE524296 ANA524294:ANA524296 AWW524294:AWW524296 BGS524294:BGS524296 BQO524294:BQO524296 CAK524294:CAK524296 CKG524294:CKG524296 CUC524294:CUC524296 DDY524294:DDY524296 DNU524294:DNU524296 DXQ524294:DXQ524296 EHM524294:EHM524296 ERI524294:ERI524296 FBE524294:FBE524296 FLA524294:FLA524296 FUW524294:FUW524296 GES524294:GES524296 GOO524294:GOO524296 GYK524294:GYK524296 HIG524294:HIG524296 HSC524294:HSC524296 IBY524294:IBY524296 ILU524294:ILU524296 IVQ524294:IVQ524296 JFM524294:JFM524296 JPI524294:JPI524296 JZE524294:JZE524296 KJA524294:KJA524296 KSW524294:KSW524296 LCS524294:LCS524296 LMO524294:LMO524296 LWK524294:LWK524296 MGG524294:MGG524296 MQC524294:MQC524296 MZY524294:MZY524296 NJU524294:NJU524296 NTQ524294:NTQ524296 ODM524294:ODM524296 ONI524294:ONI524296 OXE524294:OXE524296 PHA524294:PHA524296 PQW524294:PQW524296 QAS524294:QAS524296 QKO524294:QKO524296 QUK524294:QUK524296 REG524294:REG524296 ROC524294:ROC524296 RXY524294:RXY524296 SHU524294:SHU524296 SRQ524294:SRQ524296 TBM524294:TBM524296 TLI524294:TLI524296 TVE524294:TVE524296 UFA524294:UFA524296 UOW524294:UOW524296 UYS524294:UYS524296 VIO524294:VIO524296 VSK524294:VSK524296 WCG524294:WCG524296 WMC524294:WMC524296 WVY524294:WVY524296 Q589830:Q589832 JM589830:JM589832 TI589830:TI589832 ADE589830:ADE589832 ANA589830:ANA589832 AWW589830:AWW589832 BGS589830:BGS589832 BQO589830:BQO589832 CAK589830:CAK589832 CKG589830:CKG589832 CUC589830:CUC589832 DDY589830:DDY589832 DNU589830:DNU589832 DXQ589830:DXQ589832 EHM589830:EHM589832 ERI589830:ERI589832 FBE589830:FBE589832 FLA589830:FLA589832 FUW589830:FUW589832 GES589830:GES589832 GOO589830:GOO589832 GYK589830:GYK589832 HIG589830:HIG589832 HSC589830:HSC589832 IBY589830:IBY589832 ILU589830:ILU589832 IVQ589830:IVQ589832 JFM589830:JFM589832 JPI589830:JPI589832 JZE589830:JZE589832 KJA589830:KJA589832 KSW589830:KSW589832 LCS589830:LCS589832 LMO589830:LMO589832 LWK589830:LWK589832 MGG589830:MGG589832 MQC589830:MQC589832 MZY589830:MZY589832 NJU589830:NJU589832 NTQ589830:NTQ589832 ODM589830:ODM589832 ONI589830:ONI589832 OXE589830:OXE589832 PHA589830:PHA589832 PQW589830:PQW589832 QAS589830:QAS589832 QKO589830:QKO589832 QUK589830:QUK589832 REG589830:REG589832 ROC589830:ROC589832 RXY589830:RXY589832 SHU589830:SHU589832 SRQ589830:SRQ589832 TBM589830:TBM589832 TLI589830:TLI589832 TVE589830:TVE589832 UFA589830:UFA589832 UOW589830:UOW589832 UYS589830:UYS589832 VIO589830:VIO589832 VSK589830:VSK589832 WCG589830:WCG589832 WMC589830:WMC589832 WVY589830:WVY589832 Q655366:Q655368 JM655366:JM655368 TI655366:TI655368 ADE655366:ADE655368 ANA655366:ANA655368 AWW655366:AWW655368 BGS655366:BGS655368 BQO655366:BQO655368 CAK655366:CAK655368 CKG655366:CKG655368 CUC655366:CUC655368 DDY655366:DDY655368 DNU655366:DNU655368 DXQ655366:DXQ655368 EHM655366:EHM655368 ERI655366:ERI655368 FBE655366:FBE655368 FLA655366:FLA655368 FUW655366:FUW655368 GES655366:GES655368 GOO655366:GOO655368 GYK655366:GYK655368 HIG655366:HIG655368 HSC655366:HSC655368 IBY655366:IBY655368 ILU655366:ILU655368 IVQ655366:IVQ655368 JFM655366:JFM655368 JPI655366:JPI655368 JZE655366:JZE655368 KJA655366:KJA655368 KSW655366:KSW655368 LCS655366:LCS655368 LMO655366:LMO655368 LWK655366:LWK655368 MGG655366:MGG655368 MQC655366:MQC655368 MZY655366:MZY655368 NJU655366:NJU655368 NTQ655366:NTQ655368 ODM655366:ODM655368 ONI655366:ONI655368 OXE655366:OXE655368 PHA655366:PHA655368 PQW655366:PQW655368 QAS655366:QAS655368 QKO655366:QKO655368 QUK655366:QUK655368 REG655366:REG655368 ROC655366:ROC655368 RXY655366:RXY655368 SHU655366:SHU655368 SRQ655366:SRQ655368 TBM655366:TBM655368 TLI655366:TLI655368 TVE655366:TVE655368 UFA655366:UFA655368 UOW655366:UOW655368 UYS655366:UYS655368 VIO655366:VIO655368 VSK655366:VSK655368 WCG655366:WCG655368 WMC655366:WMC655368 WVY655366:WVY655368 Q720902:Q720904 JM720902:JM720904 TI720902:TI720904 ADE720902:ADE720904 ANA720902:ANA720904 AWW720902:AWW720904 BGS720902:BGS720904 BQO720902:BQO720904 CAK720902:CAK720904 CKG720902:CKG720904 CUC720902:CUC720904 DDY720902:DDY720904 DNU720902:DNU720904 DXQ720902:DXQ720904 EHM720902:EHM720904 ERI720902:ERI720904 FBE720902:FBE720904 FLA720902:FLA720904 FUW720902:FUW720904 GES720902:GES720904 GOO720902:GOO720904 GYK720902:GYK720904 HIG720902:HIG720904 HSC720902:HSC720904 IBY720902:IBY720904 ILU720902:ILU720904 IVQ720902:IVQ720904 JFM720902:JFM720904 JPI720902:JPI720904 JZE720902:JZE720904 KJA720902:KJA720904 KSW720902:KSW720904 LCS720902:LCS720904 LMO720902:LMO720904 LWK720902:LWK720904 MGG720902:MGG720904 MQC720902:MQC720904 MZY720902:MZY720904 NJU720902:NJU720904 NTQ720902:NTQ720904 ODM720902:ODM720904 ONI720902:ONI720904 OXE720902:OXE720904 PHA720902:PHA720904 PQW720902:PQW720904 QAS720902:QAS720904 QKO720902:QKO720904 QUK720902:QUK720904 REG720902:REG720904 ROC720902:ROC720904 RXY720902:RXY720904 SHU720902:SHU720904 SRQ720902:SRQ720904 TBM720902:TBM720904 TLI720902:TLI720904 TVE720902:TVE720904 UFA720902:UFA720904 UOW720902:UOW720904 UYS720902:UYS720904 VIO720902:VIO720904 VSK720902:VSK720904 WCG720902:WCG720904 WMC720902:WMC720904 WVY720902:WVY720904 Q786438:Q786440 JM786438:JM786440 TI786438:TI786440 ADE786438:ADE786440 ANA786438:ANA786440 AWW786438:AWW786440 BGS786438:BGS786440 BQO786438:BQO786440 CAK786438:CAK786440 CKG786438:CKG786440 CUC786438:CUC786440 DDY786438:DDY786440 DNU786438:DNU786440 DXQ786438:DXQ786440 EHM786438:EHM786440 ERI786438:ERI786440 FBE786438:FBE786440 FLA786438:FLA786440 FUW786438:FUW786440 GES786438:GES786440 GOO786438:GOO786440 GYK786438:GYK786440 HIG786438:HIG786440 HSC786438:HSC786440 IBY786438:IBY786440 ILU786438:ILU786440 IVQ786438:IVQ786440 JFM786438:JFM786440 JPI786438:JPI786440 JZE786438:JZE786440 KJA786438:KJA786440 KSW786438:KSW786440 LCS786438:LCS786440 LMO786438:LMO786440 LWK786438:LWK786440 MGG786438:MGG786440 MQC786438:MQC786440 MZY786438:MZY786440 NJU786438:NJU786440 NTQ786438:NTQ786440 ODM786438:ODM786440 ONI786438:ONI786440 OXE786438:OXE786440 PHA786438:PHA786440 PQW786438:PQW786440 QAS786438:QAS786440 QKO786438:QKO786440 QUK786438:QUK786440 REG786438:REG786440 ROC786438:ROC786440 RXY786438:RXY786440 SHU786438:SHU786440 SRQ786438:SRQ786440 TBM786438:TBM786440 TLI786438:TLI786440 TVE786438:TVE786440 UFA786438:UFA786440 UOW786438:UOW786440 UYS786438:UYS786440 VIO786438:VIO786440 VSK786438:VSK786440 WCG786438:WCG786440 WMC786438:WMC786440 WVY786438:WVY786440 Q851974:Q851976 JM851974:JM851976 TI851974:TI851976 ADE851974:ADE851976 ANA851974:ANA851976 AWW851974:AWW851976 BGS851974:BGS851976 BQO851974:BQO851976 CAK851974:CAK851976 CKG851974:CKG851976 CUC851974:CUC851976 DDY851974:DDY851976 DNU851974:DNU851976 DXQ851974:DXQ851976 EHM851974:EHM851976 ERI851974:ERI851976 FBE851974:FBE851976 FLA851974:FLA851976 FUW851974:FUW851976 GES851974:GES851976 GOO851974:GOO851976 GYK851974:GYK851976 HIG851974:HIG851976 HSC851974:HSC851976 IBY851974:IBY851976 ILU851974:ILU851976 IVQ851974:IVQ851976 JFM851974:JFM851976 JPI851974:JPI851976 JZE851974:JZE851976 KJA851974:KJA851976 KSW851974:KSW851976 LCS851974:LCS851976 LMO851974:LMO851976 LWK851974:LWK851976 MGG851974:MGG851976 MQC851974:MQC851976 MZY851974:MZY851976 NJU851974:NJU851976 NTQ851974:NTQ851976 ODM851974:ODM851976 ONI851974:ONI851976 OXE851974:OXE851976 PHA851974:PHA851976 PQW851974:PQW851976 QAS851974:QAS851976 QKO851974:QKO851976 QUK851974:QUK851976 REG851974:REG851976 ROC851974:ROC851976 RXY851974:RXY851976 SHU851974:SHU851976 SRQ851974:SRQ851976 TBM851974:TBM851976 TLI851974:TLI851976 TVE851974:TVE851976 UFA851974:UFA851976 UOW851974:UOW851976 UYS851974:UYS851976 VIO851974:VIO851976 VSK851974:VSK851976 WCG851974:WCG851976 WMC851974:WMC851976 WVY851974:WVY851976 Q917510:Q917512 JM917510:JM917512 TI917510:TI917512 ADE917510:ADE917512 ANA917510:ANA917512 AWW917510:AWW917512 BGS917510:BGS917512 BQO917510:BQO917512 CAK917510:CAK917512 CKG917510:CKG917512 CUC917510:CUC917512 DDY917510:DDY917512 DNU917510:DNU917512 DXQ917510:DXQ917512 EHM917510:EHM917512 ERI917510:ERI917512 FBE917510:FBE917512 FLA917510:FLA917512 FUW917510:FUW917512 GES917510:GES917512 GOO917510:GOO917512 GYK917510:GYK917512 HIG917510:HIG917512 HSC917510:HSC917512 IBY917510:IBY917512 ILU917510:ILU917512 IVQ917510:IVQ917512 JFM917510:JFM917512 JPI917510:JPI917512 JZE917510:JZE917512 KJA917510:KJA917512 KSW917510:KSW917512 LCS917510:LCS917512 LMO917510:LMO917512 LWK917510:LWK917512 MGG917510:MGG917512 MQC917510:MQC917512 MZY917510:MZY917512 NJU917510:NJU917512 NTQ917510:NTQ917512 ODM917510:ODM917512 ONI917510:ONI917512 OXE917510:OXE917512 PHA917510:PHA917512 PQW917510:PQW917512 QAS917510:QAS917512 QKO917510:QKO917512 QUK917510:QUK917512 REG917510:REG917512 ROC917510:ROC917512 RXY917510:RXY917512 SHU917510:SHU917512 SRQ917510:SRQ917512 TBM917510:TBM917512 TLI917510:TLI917512 TVE917510:TVE917512 UFA917510:UFA917512 UOW917510:UOW917512 UYS917510:UYS917512 VIO917510:VIO917512 VSK917510:VSK917512 WCG917510:WCG917512 WMC917510:WMC917512 WVY917510:WVY917512 Q983046:Q983048 JM983046:JM983048 TI983046:TI983048 ADE983046:ADE983048 ANA983046:ANA983048 AWW983046:AWW983048 BGS983046:BGS983048 BQO983046:BQO983048 CAK983046:CAK983048 CKG983046:CKG983048 CUC983046:CUC983048 DDY983046:DDY983048 DNU983046:DNU983048 DXQ983046:DXQ983048 EHM983046:EHM983048 ERI983046:ERI983048 FBE983046:FBE983048 FLA983046:FLA983048 FUW983046:FUW983048 GES983046:GES983048 GOO983046:GOO983048 GYK983046:GYK983048 HIG983046:HIG983048 HSC983046:HSC983048 IBY983046:IBY983048 ILU983046:ILU983048 IVQ983046:IVQ983048 JFM983046:JFM983048 JPI983046:JPI983048 JZE983046:JZE983048 KJA983046:KJA983048 KSW983046:KSW983048 LCS983046:LCS983048 LMO983046:LMO983048 LWK983046:LWK983048 MGG983046:MGG983048 MQC983046:MQC983048 MZY983046:MZY983048 NJU983046:NJU983048 NTQ983046:NTQ983048 ODM983046:ODM983048 ONI983046:ONI983048 OXE983046:OXE983048 PHA983046:PHA983048 PQW983046:PQW983048 QAS983046:QAS983048 QKO983046:QKO983048 QUK983046:QUK983048 REG983046:REG983048 ROC983046:ROC983048 RXY983046:RXY983048 SHU983046:SHU983048 SRQ983046:SRQ983048 TBM983046:TBM983048 TLI983046:TLI983048 TVE983046:TVE983048 UFA983046:UFA983048 UOW983046:UOW983048 UYS983046:UYS983048 VIO983046:VIO983048 VSK983046:VSK983048 WCG983046:WCG983048 WMC983046:WMC983048 WVY983046:WVY983048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AC65544:AC65545 JY65544:JY65545 TU65544:TU65545 ADQ65544:ADQ65545 ANM65544:ANM65545 AXI65544:AXI65545 BHE65544:BHE65545 BRA65544:BRA65545 CAW65544:CAW65545 CKS65544:CKS65545 CUO65544:CUO65545 DEK65544:DEK65545 DOG65544:DOG65545 DYC65544:DYC65545 EHY65544:EHY65545 ERU65544:ERU65545 FBQ65544:FBQ65545 FLM65544:FLM65545 FVI65544:FVI65545 GFE65544:GFE65545 GPA65544:GPA65545 GYW65544:GYW65545 HIS65544:HIS65545 HSO65544:HSO65545 ICK65544:ICK65545 IMG65544:IMG65545 IWC65544:IWC65545 JFY65544:JFY65545 JPU65544:JPU65545 JZQ65544:JZQ65545 KJM65544:KJM65545 KTI65544:KTI65545 LDE65544:LDE65545 LNA65544:LNA65545 LWW65544:LWW65545 MGS65544:MGS65545 MQO65544:MQO65545 NAK65544:NAK65545 NKG65544:NKG65545 NUC65544:NUC65545 ODY65544:ODY65545 ONU65544:ONU65545 OXQ65544:OXQ65545 PHM65544:PHM65545 PRI65544:PRI65545 QBE65544:QBE65545 QLA65544:QLA65545 QUW65544:QUW65545 RES65544:RES65545 ROO65544:ROO65545 RYK65544:RYK65545 SIG65544:SIG65545 SSC65544:SSC65545 TBY65544:TBY65545 TLU65544:TLU65545 TVQ65544:TVQ65545 UFM65544:UFM65545 UPI65544:UPI65545 UZE65544:UZE65545 VJA65544:VJA65545 VSW65544:VSW65545 WCS65544:WCS65545 WMO65544:WMO65545 WWK65544:WWK65545 AC131080:AC131081 JY131080:JY131081 TU131080:TU131081 ADQ131080:ADQ131081 ANM131080:ANM131081 AXI131080:AXI131081 BHE131080:BHE131081 BRA131080:BRA131081 CAW131080:CAW131081 CKS131080:CKS131081 CUO131080:CUO131081 DEK131080:DEK131081 DOG131080:DOG131081 DYC131080:DYC131081 EHY131080:EHY131081 ERU131080:ERU131081 FBQ131080:FBQ131081 FLM131080:FLM131081 FVI131080:FVI131081 GFE131080:GFE131081 GPA131080:GPA131081 GYW131080:GYW131081 HIS131080:HIS131081 HSO131080:HSO131081 ICK131080:ICK131081 IMG131080:IMG131081 IWC131080:IWC131081 JFY131080:JFY131081 JPU131080:JPU131081 JZQ131080:JZQ131081 KJM131080:KJM131081 KTI131080:KTI131081 LDE131080:LDE131081 LNA131080:LNA131081 LWW131080:LWW131081 MGS131080:MGS131081 MQO131080:MQO131081 NAK131080:NAK131081 NKG131080:NKG131081 NUC131080:NUC131081 ODY131080:ODY131081 ONU131080:ONU131081 OXQ131080:OXQ131081 PHM131080:PHM131081 PRI131080:PRI131081 QBE131080:QBE131081 QLA131080:QLA131081 QUW131080:QUW131081 RES131080:RES131081 ROO131080:ROO131081 RYK131080:RYK131081 SIG131080:SIG131081 SSC131080:SSC131081 TBY131080:TBY131081 TLU131080:TLU131081 TVQ131080:TVQ131081 UFM131080:UFM131081 UPI131080:UPI131081 UZE131080:UZE131081 VJA131080:VJA131081 VSW131080:VSW131081 WCS131080:WCS131081 WMO131080:WMO131081 WWK131080:WWK131081 AC196616:AC196617 JY196616:JY196617 TU196616:TU196617 ADQ196616:ADQ196617 ANM196616:ANM196617 AXI196616:AXI196617 BHE196616:BHE196617 BRA196616:BRA196617 CAW196616:CAW196617 CKS196616:CKS196617 CUO196616:CUO196617 DEK196616:DEK196617 DOG196616:DOG196617 DYC196616:DYC196617 EHY196616:EHY196617 ERU196616:ERU196617 FBQ196616:FBQ196617 FLM196616:FLM196617 FVI196616:FVI196617 GFE196616:GFE196617 GPA196616:GPA196617 GYW196616:GYW196617 HIS196616:HIS196617 HSO196616:HSO196617 ICK196616:ICK196617 IMG196616:IMG196617 IWC196616:IWC196617 JFY196616:JFY196617 JPU196616:JPU196617 JZQ196616:JZQ196617 KJM196616:KJM196617 KTI196616:KTI196617 LDE196616:LDE196617 LNA196616:LNA196617 LWW196616:LWW196617 MGS196616:MGS196617 MQO196616:MQO196617 NAK196616:NAK196617 NKG196616:NKG196617 NUC196616:NUC196617 ODY196616:ODY196617 ONU196616:ONU196617 OXQ196616:OXQ196617 PHM196616:PHM196617 PRI196616:PRI196617 QBE196616:QBE196617 QLA196616:QLA196617 QUW196616:QUW196617 RES196616:RES196617 ROO196616:ROO196617 RYK196616:RYK196617 SIG196616:SIG196617 SSC196616:SSC196617 TBY196616:TBY196617 TLU196616:TLU196617 TVQ196616:TVQ196617 UFM196616:UFM196617 UPI196616:UPI196617 UZE196616:UZE196617 VJA196616:VJA196617 VSW196616:VSW196617 WCS196616:WCS196617 WMO196616:WMO196617 WWK196616:WWK196617 AC262152:AC262153 JY262152:JY262153 TU262152:TU262153 ADQ262152:ADQ262153 ANM262152:ANM262153 AXI262152:AXI262153 BHE262152:BHE262153 BRA262152:BRA262153 CAW262152:CAW262153 CKS262152:CKS262153 CUO262152:CUO262153 DEK262152:DEK262153 DOG262152:DOG262153 DYC262152:DYC262153 EHY262152:EHY262153 ERU262152:ERU262153 FBQ262152:FBQ262153 FLM262152:FLM262153 FVI262152:FVI262153 GFE262152:GFE262153 GPA262152:GPA262153 GYW262152:GYW262153 HIS262152:HIS262153 HSO262152:HSO262153 ICK262152:ICK262153 IMG262152:IMG262153 IWC262152:IWC262153 JFY262152:JFY262153 JPU262152:JPU262153 JZQ262152:JZQ262153 KJM262152:KJM262153 KTI262152:KTI262153 LDE262152:LDE262153 LNA262152:LNA262153 LWW262152:LWW262153 MGS262152:MGS262153 MQO262152:MQO262153 NAK262152:NAK262153 NKG262152:NKG262153 NUC262152:NUC262153 ODY262152:ODY262153 ONU262152:ONU262153 OXQ262152:OXQ262153 PHM262152:PHM262153 PRI262152:PRI262153 QBE262152:QBE262153 QLA262152:QLA262153 QUW262152:QUW262153 RES262152:RES262153 ROO262152:ROO262153 RYK262152:RYK262153 SIG262152:SIG262153 SSC262152:SSC262153 TBY262152:TBY262153 TLU262152:TLU262153 TVQ262152:TVQ262153 UFM262152:UFM262153 UPI262152:UPI262153 UZE262152:UZE262153 VJA262152:VJA262153 VSW262152:VSW262153 WCS262152:WCS262153 WMO262152:WMO262153 WWK262152:WWK262153 AC327688:AC327689 JY327688:JY327689 TU327688:TU327689 ADQ327688:ADQ327689 ANM327688:ANM327689 AXI327688:AXI327689 BHE327688:BHE327689 BRA327688:BRA327689 CAW327688:CAW327689 CKS327688:CKS327689 CUO327688:CUO327689 DEK327688:DEK327689 DOG327688:DOG327689 DYC327688:DYC327689 EHY327688:EHY327689 ERU327688:ERU327689 FBQ327688:FBQ327689 FLM327688:FLM327689 FVI327688:FVI327689 GFE327688:GFE327689 GPA327688:GPA327689 GYW327688:GYW327689 HIS327688:HIS327689 HSO327688:HSO327689 ICK327688:ICK327689 IMG327688:IMG327689 IWC327688:IWC327689 JFY327688:JFY327689 JPU327688:JPU327689 JZQ327688:JZQ327689 KJM327688:KJM327689 KTI327688:KTI327689 LDE327688:LDE327689 LNA327688:LNA327689 LWW327688:LWW327689 MGS327688:MGS327689 MQO327688:MQO327689 NAK327688:NAK327689 NKG327688:NKG327689 NUC327688:NUC327689 ODY327688:ODY327689 ONU327688:ONU327689 OXQ327688:OXQ327689 PHM327688:PHM327689 PRI327688:PRI327689 QBE327688:QBE327689 QLA327688:QLA327689 QUW327688:QUW327689 RES327688:RES327689 ROO327688:ROO327689 RYK327688:RYK327689 SIG327688:SIG327689 SSC327688:SSC327689 TBY327688:TBY327689 TLU327688:TLU327689 TVQ327688:TVQ327689 UFM327688:UFM327689 UPI327688:UPI327689 UZE327688:UZE327689 VJA327688:VJA327689 VSW327688:VSW327689 WCS327688:WCS327689 WMO327688:WMO327689 WWK327688:WWK327689 AC393224:AC393225 JY393224:JY393225 TU393224:TU393225 ADQ393224:ADQ393225 ANM393224:ANM393225 AXI393224:AXI393225 BHE393224:BHE393225 BRA393224:BRA393225 CAW393224:CAW393225 CKS393224:CKS393225 CUO393224:CUO393225 DEK393224:DEK393225 DOG393224:DOG393225 DYC393224:DYC393225 EHY393224:EHY393225 ERU393224:ERU393225 FBQ393224:FBQ393225 FLM393224:FLM393225 FVI393224:FVI393225 GFE393224:GFE393225 GPA393224:GPA393225 GYW393224:GYW393225 HIS393224:HIS393225 HSO393224:HSO393225 ICK393224:ICK393225 IMG393224:IMG393225 IWC393224:IWC393225 JFY393224:JFY393225 JPU393224:JPU393225 JZQ393224:JZQ393225 KJM393224:KJM393225 KTI393224:KTI393225 LDE393224:LDE393225 LNA393224:LNA393225 LWW393224:LWW393225 MGS393224:MGS393225 MQO393224:MQO393225 NAK393224:NAK393225 NKG393224:NKG393225 NUC393224:NUC393225 ODY393224:ODY393225 ONU393224:ONU393225 OXQ393224:OXQ393225 PHM393224:PHM393225 PRI393224:PRI393225 QBE393224:QBE393225 QLA393224:QLA393225 QUW393224:QUW393225 RES393224:RES393225 ROO393224:ROO393225 RYK393224:RYK393225 SIG393224:SIG393225 SSC393224:SSC393225 TBY393224:TBY393225 TLU393224:TLU393225 TVQ393224:TVQ393225 UFM393224:UFM393225 UPI393224:UPI393225 UZE393224:UZE393225 VJA393224:VJA393225 VSW393224:VSW393225 WCS393224:WCS393225 WMO393224:WMO393225 WWK393224:WWK393225 AC458760:AC458761 JY458760:JY458761 TU458760:TU458761 ADQ458760:ADQ458761 ANM458760:ANM458761 AXI458760:AXI458761 BHE458760:BHE458761 BRA458760:BRA458761 CAW458760:CAW458761 CKS458760:CKS458761 CUO458760:CUO458761 DEK458760:DEK458761 DOG458760:DOG458761 DYC458760:DYC458761 EHY458760:EHY458761 ERU458760:ERU458761 FBQ458760:FBQ458761 FLM458760:FLM458761 FVI458760:FVI458761 GFE458760:GFE458761 GPA458760:GPA458761 GYW458760:GYW458761 HIS458760:HIS458761 HSO458760:HSO458761 ICK458760:ICK458761 IMG458760:IMG458761 IWC458760:IWC458761 JFY458760:JFY458761 JPU458760:JPU458761 JZQ458760:JZQ458761 KJM458760:KJM458761 KTI458760:KTI458761 LDE458760:LDE458761 LNA458760:LNA458761 LWW458760:LWW458761 MGS458760:MGS458761 MQO458760:MQO458761 NAK458760:NAK458761 NKG458760:NKG458761 NUC458760:NUC458761 ODY458760:ODY458761 ONU458760:ONU458761 OXQ458760:OXQ458761 PHM458760:PHM458761 PRI458760:PRI458761 QBE458760:QBE458761 QLA458760:QLA458761 QUW458760:QUW458761 RES458760:RES458761 ROO458760:ROO458761 RYK458760:RYK458761 SIG458760:SIG458761 SSC458760:SSC458761 TBY458760:TBY458761 TLU458760:TLU458761 TVQ458760:TVQ458761 UFM458760:UFM458761 UPI458760:UPI458761 UZE458760:UZE458761 VJA458760:VJA458761 VSW458760:VSW458761 WCS458760:WCS458761 WMO458760:WMO458761 WWK458760:WWK458761 AC524296:AC524297 JY524296:JY524297 TU524296:TU524297 ADQ524296:ADQ524297 ANM524296:ANM524297 AXI524296:AXI524297 BHE524296:BHE524297 BRA524296:BRA524297 CAW524296:CAW524297 CKS524296:CKS524297 CUO524296:CUO524297 DEK524296:DEK524297 DOG524296:DOG524297 DYC524296:DYC524297 EHY524296:EHY524297 ERU524296:ERU524297 FBQ524296:FBQ524297 FLM524296:FLM524297 FVI524296:FVI524297 GFE524296:GFE524297 GPA524296:GPA524297 GYW524296:GYW524297 HIS524296:HIS524297 HSO524296:HSO524297 ICK524296:ICK524297 IMG524296:IMG524297 IWC524296:IWC524297 JFY524296:JFY524297 JPU524296:JPU524297 JZQ524296:JZQ524297 KJM524296:KJM524297 KTI524296:KTI524297 LDE524296:LDE524297 LNA524296:LNA524297 LWW524296:LWW524297 MGS524296:MGS524297 MQO524296:MQO524297 NAK524296:NAK524297 NKG524296:NKG524297 NUC524296:NUC524297 ODY524296:ODY524297 ONU524296:ONU524297 OXQ524296:OXQ524297 PHM524296:PHM524297 PRI524296:PRI524297 QBE524296:QBE524297 QLA524296:QLA524297 QUW524296:QUW524297 RES524296:RES524297 ROO524296:ROO524297 RYK524296:RYK524297 SIG524296:SIG524297 SSC524296:SSC524297 TBY524296:TBY524297 TLU524296:TLU524297 TVQ524296:TVQ524297 UFM524296:UFM524297 UPI524296:UPI524297 UZE524296:UZE524297 VJA524296:VJA524297 VSW524296:VSW524297 WCS524296:WCS524297 WMO524296:WMO524297 WWK524296:WWK524297 AC589832:AC589833 JY589832:JY589833 TU589832:TU589833 ADQ589832:ADQ589833 ANM589832:ANM589833 AXI589832:AXI589833 BHE589832:BHE589833 BRA589832:BRA589833 CAW589832:CAW589833 CKS589832:CKS589833 CUO589832:CUO589833 DEK589832:DEK589833 DOG589832:DOG589833 DYC589832:DYC589833 EHY589832:EHY589833 ERU589832:ERU589833 FBQ589832:FBQ589833 FLM589832:FLM589833 FVI589832:FVI589833 GFE589832:GFE589833 GPA589832:GPA589833 GYW589832:GYW589833 HIS589832:HIS589833 HSO589832:HSO589833 ICK589832:ICK589833 IMG589832:IMG589833 IWC589832:IWC589833 JFY589832:JFY589833 JPU589832:JPU589833 JZQ589832:JZQ589833 KJM589832:KJM589833 KTI589832:KTI589833 LDE589832:LDE589833 LNA589832:LNA589833 LWW589832:LWW589833 MGS589832:MGS589833 MQO589832:MQO589833 NAK589832:NAK589833 NKG589832:NKG589833 NUC589832:NUC589833 ODY589832:ODY589833 ONU589832:ONU589833 OXQ589832:OXQ589833 PHM589832:PHM589833 PRI589832:PRI589833 QBE589832:QBE589833 QLA589832:QLA589833 QUW589832:QUW589833 RES589832:RES589833 ROO589832:ROO589833 RYK589832:RYK589833 SIG589832:SIG589833 SSC589832:SSC589833 TBY589832:TBY589833 TLU589832:TLU589833 TVQ589832:TVQ589833 UFM589832:UFM589833 UPI589832:UPI589833 UZE589832:UZE589833 VJA589832:VJA589833 VSW589832:VSW589833 WCS589832:WCS589833 WMO589832:WMO589833 WWK589832:WWK589833 AC655368:AC655369 JY655368:JY655369 TU655368:TU655369 ADQ655368:ADQ655369 ANM655368:ANM655369 AXI655368:AXI655369 BHE655368:BHE655369 BRA655368:BRA655369 CAW655368:CAW655369 CKS655368:CKS655369 CUO655368:CUO655369 DEK655368:DEK655369 DOG655368:DOG655369 DYC655368:DYC655369 EHY655368:EHY655369 ERU655368:ERU655369 FBQ655368:FBQ655369 FLM655368:FLM655369 FVI655368:FVI655369 GFE655368:GFE655369 GPA655368:GPA655369 GYW655368:GYW655369 HIS655368:HIS655369 HSO655368:HSO655369 ICK655368:ICK655369 IMG655368:IMG655369 IWC655368:IWC655369 JFY655368:JFY655369 JPU655368:JPU655369 JZQ655368:JZQ655369 KJM655368:KJM655369 KTI655368:KTI655369 LDE655368:LDE655369 LNA655368:LNA655369 LWW655368:LWW655369 MGS655368:MGS655369 MQO655368:MQO655369 NAK655368:NAK655369 NKG655368:NKG655369 NUC655368:NUC655369 ODY655368:ODY655369 ONU655368:ONU655369 OXQ655368:OXQ655369 PHM655368:PHM655369 PRI655368:PRI655369 QBE655368:QBE655369 QLA655368:QLA655369 QUW655368:QUW655369 RES655368:RES655369 ROO655368:ROO655369 RYK655368:RYK655369 SIG655368:SIG655369 SSC655368:SSC655369 TBY655368:TBY655369 TLU655368:TLU655369 TVQ655368:TVQ655369 UFM655368:UFM655369 UPI655368:UPI655369 UZE655368:UZE655369 VJA655368:VJA655369 VSW655368:VSW655369 WCS655368:WCS655369 WMO655368:WMO655369 WWK655368:WWK655369 AC720904:AC720905 JY720904:JY720905 TU720904:TU720905 ADQ720904:ADQ720905 ANM720904:ANM720905 AXI720904:AXI720905 BHE720904:BHE720905 BRA720904:BRA720905 CAW720904:CAW720905 CKS720904:CKS720905 CUO720904:CUO720905 DEK720904:DEK720905 DOG720904:DOG720905 DYC720904:DYC720905 EHY720904:EHY720905 ERU720904:ERU720905 FBQ720904:FBQ720905 FLM720904:FLM720905 FVI720904:FVI720905 GFE720904:GFE720905 GPA720904:GPA720905 GYW720904:GYW720905 HIS720904:HIS720905 HSO720904:HSO720905 ICK720904:ICK720905 IMG720904:IMG720905 IWC720904:IWC720905 JFY720904:JFY720905 JPU720904:JPU720905 JZQ720904:JZQ720905 KJM720904:KJM720905 KTI720904:KTI720905 LDE720904:LDE720905 LNA720904:LNA720905 LWW720904:LWW720905 MGS720904:MGS720905 MQO720904:MQO720905 NAK720904:NAK720905 NKG720904:NKG720905 NUC720904:NUC720905 ODY720904:ODY720905 ONU720904:ONU720905 OXQ720904:OXQ720905 PHM720904:PHM720905 PRI720904:PRI720905 QBE720904:QBE720905 QLA720904:QLA720905 QUW720904:QUW720905 RES720904:RES720905 ROO720904:ROO720905 RYK720904:RYK720905 SIG720904:SIG720905 SSC720904:SSC720905 TBY720904:TBY720905 TLU720904:TLU720905 TVQ720904:TVQ720905 UFM720904:UFM720905 UPI720904:UPI720905 UZE720904:UZE720905 VJA720904:VJA720905 VSW720904:VSW720905 WCS720904:WCS720905 WMO720904:WMO720905 WWK720904:WWK720905 AC786440:AC786441 JY786440:JY786441 TU786440:TU786441 ADQ786440:ADQ786441 ANM786440:ANM786441 AXI786440:AXI786441 BHE786440:BHE786441 BRA786440:BRA786441 CAW786440:CAW786441 CKS786440:CKS786441 CUO786440:CUO786441 DEK786440:DEK786441 DOG786440:DOG786441 DYC786440:DYC786441 EHY786440:EHY786441 ERU786440:ERU786441 FBQ786440:FBQ786441 FLM786440:FLM786441 FVI786440:FVI786441 GFE786440:GFE786441 GPA786440:GPA786441 GYW786440:GYW786441 HIS786440:HIS786441 HSO786440:HSO786441 ICK786440:ICK786441 IMG786440:IMG786441 IWC786440:IWC786441 JFY786440:JFY786441 JPU786440:JPU786441 JZQ786440:JZQ786441 KJM786440:KJM786441 KTI786440:KTI786441 LDE786440:LDE786441 LNA786440:LNA786441 LWW786440:LWW786441 MGS786440:MGS786441 MQO786440:MQO786441 NAK786440:NAK786441 NKG786440:NKG786441 NUC786440:NUC786441 ODY786440:ODY786441 ONU786440:ONU786441 OXQ786440:OXQ786441 PHM786440:PHM786441 PRI786440:PRI786441 QBE786440:QBE786441 QLA786440:QLA786441 QUW786440:QUW786441 RES786440:RES786441 ROO786440:ROO786441 RYK786440:RYK786441 SIG786440:SIG786441 SSC786440:SSC786441 TBY786440:TBY786441 TLU786440:TLU786441 TVQ786440:TVQ786441 UFM786440:UFM786441 UPI786440:UPI786441 UZE786440:UZE786441 VJA786440:VJA786441 VSW786440:VSW786441 WCS786440:WCS786441 WMO786440:WMO786441 WWK786440:WWK786441 AC851976:AC851977 JY851976:JY851977 TU851976:TU851977 ADQ851976:ADQ851977 ANM851976:ANM851977 AXI851976:AXI851977 BHE851976:BHE851977 BRA851976:BRA851977 CAW851976:CAW851977 CKS851976:CKS851977 CUO851976:CUO851977 DEK851976:DEK851977 DOG851976:DOG851977 DYC851976:DYC851977 EHY851976:EHY851977 ERU851976:ERU851977 FBQ851976:FBQ851977 FLM851976:FLM851977 FVI851976:FVI851977 GFE851976:GFE851977 GPA851976:GPA851977 GYW851976:GYW851977 HIS851976:HIS851977 HSO851976:HSO851977 ICK851976:ICK851977 IMG851976:IMG851977 IWC851976:IWC851977 JFY851976:JFY851977 JPU851976:JPU851977 JZQ851976:JZQ851977 KJM851976:KJM851977 KTI851976:KTI851977 LDE851976:LDE851977 LNA851976:LNA851977 LWW851976:LWW851977 MGS851976:MGS851977 MQO851976:MQO851977 NAK851976:NAK851977 NKG851976:NKG851977 NUC851976:NUC851977 ODY851976:ODY851977 ONU851976:ONU851977 OXQ851976:OXQ851977 PHM851976:PHM851977 PRI851976:PRI851977 QBE851976:QBE851977 QLA851976:QLA851977 QUW851976:QUW851977 RES851976:RES851977 ROO851976:ROO851977 RYK851976:RYK851977 SIG851976:SIG851977 SSC851976:SSC851977 TBY851976:TBY851977 TLU851976:TLU851977 TVQ851976:TVQ851977 UFM851976:UFM851977 UPI851976:UPI851977 UZE851976:UZE851977 VJA851976:VJA851977 VSW851976:VSW851977 WCS851976:WCS851977 WMO851976:WMO851977 WWK851976:WWK851977 AC917512:AC917513 JY917512:JY917513 TU917512:TU917513 ADQ917512:ADQ917513 ANM917512:ANM917513 AXI917512:AXI917513 BHE917512:BHE917513 BRA917512:BRA917513 CAW917512:CAW917513 CKS917512:CKS917513 CUO917512:CUO917513 DEK917512:DEK917513 DOG917512:DOG917513 DYC917512:DYC917513 EHY917512:EHY917513 ERU917512:ERU917513 FBQ917512:FBQ917513 FLM917512:FLM917513 FVI917512:FVI917513 GFE917512:GFE917513 GPA917512:GPA917513 GYW917512:GYW917513 HIS917512:HIS917513 HSO917512:HSO917513 ICK917512:ICK917513 IMG917512:IMG917513 IWC917512:IWC917513 JFY917512:JFY917513 JPU917512:JPU917513 JZQ917512:JZQ917513 KJM917512:KJM917513 KTI917512:KTI917513 LDE917512:LDE917513 LNA917512:LNA917513 LWW917512:LWW917513 MGS917512:MGS917513 MQO917512:MQO917513 NAK917512:NAK917513 NKG917512:NKG917513 NUC917512:NUC917513 ODY917512:ODY917513 ONU917512:ONU917513 OXQ917512:OXQ917513 PHM917512:PHM917513 PRI917512:PRI917513 QBE917512:QBE917513 QLA917512:QLA917513 QUW917512:QUW917513 RES917512:RES917513 ROO917512:ROO917513 RYK917512:RYK917513 SIG917512:SIG917513 SSC917512:SSC917513 TBY917512:TBY917513 TLU917512:TLU917513 TVQ917512:TVQ917513 UFM917512:UFM917513 UPI917512:UPI917513 UZE917512:UZE917513 VJA917512:VJA917513 VSW917512:VSW917513 WCS917512:WCS917513 WMO917512:WMO917513 WWK917512:WWK917513 AC983048:AC983049 JY983048:JY983049 TU983048:TU983049 ADQ983048:ADQ983049 ANM983048:ANM983049 AXI983048:AXI983049 BHE983048:BHE983049 BRA983048:BRA983049 CAW983048:CAW983049 CKS983048:CKS983049 CUO983048:CUO983049 DEK983048:DEK983049 DOG983048:DOG983049 DYC983048:DYC983049 EHY983048:EHY983049 ERU983048:ERU983049 FBQ983048:FBQ983049 FLM983048:FLM983049 FVI983048:FVI983049 GFE983048:GFE983049 GPA983048:GPA983049 GYW983048:GYW983049 HIS983048:HIS983049 HSO983048:HSO983049 ICK983048:ICK983049 IMG983048:IMG983049 IWC983048:IWC983049 JFY983048:JFY983049 JPU983048:JPU983049 JZQ983048:JZQ983049 KJM983048:KJM983049 KTI983048:KTI983049 LDE983048:LDE983049 LNA983048:LNA983049 LWW983048:LWW983049 MGS983048:MGS983049 MQO983048:MQO983049 NAK983048:NAK983049 NKG983048:NKG983049 NUC983048:NUC983049 ODY983048:ODY983049 ONU983048:ONU983049 OXQ983048:OXQ983049 PHM983048:PHM983049 PRI983048:PRI983049 QBE983048:QBE983049 QLA983048:QLA983049 QUW983048:QUW983049 RES983048:RES983049 ROO983048:ROO983049 RYK983048:RYK983049 SIG983048:SIG983049 SSC983048:SSC983049 TBY983048:TBY983049 TLU983048:TLU983049 TVQ983048:TVQ983049 UFM983048:UFM983049 UPI983048:UPI983049 UZE983048:UZE983049 VJA983048:VJA983049 VSW983048:VSW983049 WCS983048:WCS983049 WMO983048:WMO983049 WWK983048:WWK983049 A16:A17 IW16:IW17 SS16:SS17 ACO16:ACO17 AMK16:AMK17 AWG16:AWG17 BGC16:BGC17 BPY16:BPY17 BZU16:BZU17 CJQ16:CJQ17 CTM16:CTM17 DDI16:DDI17 DNE16:DNE17 DXA16:DXA17 EGW16:EGW17 EQS16:EQS17 FAO16:FAO17 FKK16:FKK17 FUG16:FUG17 GEC16:GEC17 GNY16:GNY17 GXU16:GXU17 HHQ16:HHQ17 HRM16:HRM17 IBI16:IBI17 ILE16:ILE17 IVA16:IVA17 JEW16:JEW17 JOS16:JOS17 JYO16:JYO17 KIK16:KIK17 KSG16:KSG17 LCC16:LCC17 LLY16:LLY17 LVU16:LVU17 MFQ16:MFQ17 MPM16:MPM17 MZI16:MZI17 NJE16:NJE17 NTA16:NTA17 OCW16:OCW17 OMS16:OMS17 OWO16:OWO17 PGK16:PGK17 PQG16:PQG17 QAC16:QAC17 QJY16:QJY17 QTU16:QTU17 RDQ16:RDQ17 RNM16:RNM17 RXI16:RXI17 SHE16:SHE17 SRA16:SRA17 TAW16:TAW17 TKS16:TKS17 TUO16:TUO17 UEK16:UEK17 UOG16:UOG17 UYC16:UYC17 VHY16:VHY17 VRU16:VRU17 WBQ16:WBQ17 WLM16:WLM17 WVI16:WVI17 A65550:A65551 IW65550:IW65551 SS65550:SS65551 ACO65550:ACO65551 AMK65550:AMK65551 AWG65550:AWG65551 BGC65550:BGC65551 BPY65550:BPY65551 BZU65550:BZU65551 CJQ65550:CJQ65551 CTM65550:CTM65551 DDI65550:DDI65551 DNE65550:DNE65551 DXA65550:DXA65551 EGW65550:EGW65551 EQS65550:EQS65551 FAO65550:FAO65551 FKK65550:FKK65551 FUG65550:FUG65551 GEC65550:GEC65551 GNY65550:GNY65551 GXU65550:GXU65551 HHQ65550:HHQ65551 HRM65550:HRM65551 IBI65550:IBI65551 ILE65550:ILE65551 IVA65550:IVA65551 JEW65550:JEW65551 JOS65550:JOS65551 JYO65550:JYO65551 KIK65550:KIK65551 KSG65550:KSG65551 LCC65550:LCC65551 LLY65550:LLY65551 LVU65550:LVU65551 MFQ65550:MFQ65551 MPM65550:MPM65551 MZI65550:MZI65551 NJE65550:NJE65551 NTA65550:NTA65551 OCW65550:OCW65551 OMS65550:OMS65551 OWO65550:OWO65551 PGK65550:PGK65551 PQG65550:PQG65551 QAC65550:QAC65551 QJY65550:QJY65551 QTU65550:QTU65551 RDQ65550:RDQ65551 RNM65550:RNM65551 RXI65550:RXI65551 SHE65550:SHE65551 SRA65550:SRA65551 TAW65550:TAW65551 TKS65550:TKS65551 TUO65550:TUO65551 UEK65550:UEK65551 UOG65550:UOG65551 UYC65550:UYC65551 VHY65550:VHY65551 VRU65550:VRU65551 WBQ65550:WBQ65551 WLM65550:WLM65551 WVI65550:WVI65551 A131086:A131087 IW131086:IW131087 SS131086:SS131087 ACO131086:ACO131087 AMK131086:AMK131087 AWG131086:AWG131087 BGC131086:BGC131087 BPY131086:BPY131087 BZU131086:BZU131087 CJQ131086:CJQ131087 CTM131086:CTM131087 DDI131086:DDI131087 DNE131086:DNE131087 DXA131086:DXA131087 EGW131086:EGW131087 EQS131086:EQS131087 FAO131086:FAO131087 FKK131086:FKK131087 FUG131086:FUG131087 GEC131086:GEC131087 GNY131086:GNY131087 GXU131086:GXU131087 HHQ131086:HHQ131087 HRM131086:HRM131087 IBI131086:IBI131087 ILE131086:ILE131087 IVA131086:IVA131087 JEW131086:JEW131087 JOS131086:JOS131087 JYO131086:JYO131087 KIK131086:KIK131087 KSG131086:KSG131087 LCC131086:LCC131087 LLY131086:LLY131087 LVU131086:LVU131087 MFQ131086:MFQ131087 MPM131086:MPM131087 MZI131086:MZI131087 NJE131086:NJE131087 NTA131086:NTA131087 OCW131086:OCW131087 OMS131086:OMS131087 OWO131086:OWO131087 PGK131086:PGK131087 PQG131086:PQG131087 QAC131086:QAC131087 QJY131086:QJY131087 QTU131086:QTU131087 RDQ131086:RDQ131087 RNM131086:RNM131087 RXI131086:RXI131087 SHE131086:SHE131087 SRA131086:SRA131087 TAW131086:TAW131087 TKS131086:TKS131087 TUO131086:TUO131087 UEK131086:UEK131087 UOG131086:UOG131087 UYC131086:UYC131087 VHY131086:VHY131087 VRU131086:VRU131087 WBQ131086:WBQ131087 WLM131086:WLM131087 WVI131086:WVI131087 A196622:A196623 IW196622:IW196623 SS196622:SS196623 ACO196622:ACO196623 AMK196622:AMK196623 AWG196622:AWG196623 BGC196622:BGC196623 BPY196622:BPY196623 BZU196622:BZU196623 CJQ196622:CJQ196623 CTM196622:CTM196623 DDI196622:DDI196623 DNE196622:DNE196623 DXA196622:DXA196623 EGW196622:EGW196623 EQS196622:EQS196623 FAO196622:FAO196623 FKK196622:FKK196623 FUG196622:FUG196623 GEC196622:GEC196623 GNY196622:GNY196623 GXU196622:GXU196623 HHQ196622:HHQ196623 HRM196622:HRM196623 IBI196622:IBI196623 ILE196622:ILE196623 IVA196622:IVA196623 JEW196622:JEW196623 JOS196622:JOS196623 JYO196622:JYO196623 KIK196622:KIK196623 KSG196622:KSG196623 LCC196622:LCC196623 LLY196622:LLY196623 LVU196622:LVU196623 MFQ196622:MFQ196623 MPM196622:MPM196623 MZI196622:MZI196623 NJE196622:NJE196623 NTA196622:NTA196623 OCW196622:OCW196623 OMS196622:OMS196623 OWO196622:OWO196623 PGK196622:PGK196623 PQG196622:PQG196623 QAC196622:QAC196623 QJY196622:QJY196623 QTU196622:QTU196623 RDQ196622:RDQ196623 RNM196622:RNM196623 RXI196622:RXI196623 SHE196622:SHE196623 SRA196622:SRA196623 TAW196622:TAW196623 TKS196622:TKS196623 TUO196622:TUO196623 UEK196622:UEK196623 UOG196622:UOG196623 UYC196622:UYC196623 VHY196622:VHY196623 VRU196622:VRU196623 WBQ196622:WBQ196623 WLM196622:WLM196623 WVI196622:WVI196623 A262158:A262159 IW262158:IW262159 SS262158:SS262159 ACO262158:ACO262159 AMK262158:AMK262159 AWG262158:AWG262159 BGC262158:BGC262159 BPY262158:BPY262159 BZU262158:BZU262159 CJQ262158:CJQ262159 CTM262158:CTM262159 DDI262158:DDI262159 DNE262158:DNE262159 DXA262158:DXA262159 EGW262158:EGW262159 EQS262158:EQS262159 FAO262158:FAO262159 FKK262158:FKK262159 FUG262158:FUG262159 GEC262158:GEC262159 GNY262158:GNY262159 GXU262158:GXU262159 HHQ262158:HHQ262159 HRM262158:HRM262159 IBI262158:IBI262159 ILE262158:ILE262159 IVA262158:IVA262159 JEW262158:JEW262159 JOS262158:JOS262159 JYO262158:JYO262159 KIK262158:KIK262159 KSG262158:KSG262159 LCC262158:LCC262159 LLY262158:LLY262159 LVU262158:LVU262159 MFQ262158:MFQ262159 MPM262158:MPM262159 MZI262158:MZI262159 NJE262158:NJE262159 NTA262158:NTA262159 OCW262158:OCW262159 OMS262158:OMS262159 OWO262158:OWO262159 PGK262158:PGK262159 PQG262158:PQG262159 QAC262158:QAC262159 QJY262158:QJY262159 QTU262158:QTU262159 RDQ262158:RDQ262159 RNM262158:RNM262159 RXI262158:RXI262159 SHE262158:SHE262159 SRA262158:SRA262159 TAW262158:TAW262159 TKS262158:TKS262159 TUO262158:TUO262159 UEK262158:UEK262159 UOG262158:UOG262159 UYC262158:UYC262159 VHY262158:VHY262159 VRU262158:VRU262159 WBQ262158:WBQ262159 WLM262158:WLM262159 WVI262158:WVI262159 A327694:A327695 IW327694:IW327695 SS327694:SS327695 ACO327694:ACO327695 AMK327694:AMK327695 AWG327694:AWG327695 BGC327694:BGC327695 BPY327694:BPY327695 BZU327694:BZU327695 CJQ327694:CJQ327695 CTM327694:CTM327695 DDI327694:DDI327695 DNE327694:DNE327695 DXA327694:DXA327695 EGW327694:EGW327695 EQS327694:EQS327695 FAO327694:FAO327695 FKK327694:FKK327695 FUG327694:FUG327695 GEC327694:GEC327695 GNY327694:GNY327695 GXU327694:GXU327695 HHQ327694:HHQ327695 HRM327694:HRM327695 IBI327694:IBI327695 ILE327694:ILE327695 IVA327694:IVA327695 JEW327694:JEW327695 JOS327694:JOS327695 JYO327694:JYO327695 KIK327694:KIK327695 KSG327694:KSG327695 LCC327694:LCC327695 LLY327694:LLY327695 LVU327694:LVU327695 MFQ327694:MFQ327695 MPM327694:MPM327695 MZI327694:MZI327695 NJE327694:NJE327695 NTA327694:NTA327695 OCW327694:OCW327695 OMS327694:OMS327695 OWO327694:OWO327695 PGK327694:PGK327695 PQG327694:PQG327695 QAC327694:QAC327695 QJY327694:QJY327695 QTU327694:QTU327695 RDQ327694:RDQ327695 RNM327694:RNM327695 RXI327694:RXI327695 SHE327694:SHE327695 SRA327694:SRA327695 TAW327694:TAW327695 TKS327694:TKS327695 TUO327694:TUO327695 UEK327694:UEK327695 UOG327694:UOG327695 UYC327694:UYC327695 VHY327694:VHY327695 VRU327694:VRU327695 WBQ327694:WBQ327695 WLM327694:WLM327695 WVI327694:WVI327695 A393230:A393231 IW393230:IW393231 SS393230:SS393231 ACO393230:ACO393231 AMK393230:AMK393231 AWG393230:AWG393231 BGC393230:BGC393231 BPY393230:BPY393231 BZU393230:BZU393231 CJQ393230:CJQ393231 CTM393230:CTM393231 DDI393230:DDI393231 DNE393230:DNE393231 DXA393230:DXA393231 EGW393230:EGW393231 EQS393230:EQS393231 FAO393230:FAO393231 FKK393230:FKK393231 FUG393230:FUG393231 GEC393230:GEC393231 GNY393230:GNY393231 GXU393230:GXU393231 HHQ393230:HHQ393231 HRM393230:HRM393231 IBI393230:IBI393231 ILE393230:ILE393231 IVA393230:IVA393231 JEW393230:JEW393231 JOS393230:JOS393231 JYO393230:JYO393231 KIK393230:KIK393231 KSG393230:KSG393231 LCC393230:LCC393231 LLY393230:LLY393231 LVU393230:LVU393231 MFQ393230:MFQ393231 MPM393230:MPM393231 MZI393230:MZI393231 NJE393230:NJE393231 NTA393230:NTA393231 OCW393230:OCW393231 OMS393230:OMS393231 OWO393230:OWO393231 PGK393230:PGK393231 PQG393230:PQG393231 QAC393230:QAC393231 QJY393230:QJY393231 QTU393230:QTU393231 RDQ393230:RDQ393231 RNM393230:RNM393231 RXI393230:RXI393231 SHE393230:SHE393231 SRA393230:SRA393231 TAW393230:TAW393231 TKS393230:TKS393231 TUO393230:TUO393231 UEK393230:UEK393231 UOG393230:UOG393231 UYC393230:UYC393231 VHY393230:VHY393231 VRU393230:VRU393231 WBQ393230:WBQ393231 WLM393230:WLM393231 WVI393230:WVI393231 A458766:A458767 IW458766:IW458767 SS458766:SS458767 ACO458766:ACO458767 AMK458766:AMK458767 AWG458766:AWG458767 BGC458766:BGC458767 BPY458766:BPY458767 BZU458766:BZU458767 CJQ458766:CJQ458767 CTM458766:CTM458767 DDI458766:DDI458767 DNE458766:DNE458767 DXA458766:DXA458767 EGW458766:EGW458767 EQS458766:EQS458767 FAO458766:FAO458767 FKK458766:FKK458767 FUG458766:FUG458767 GEC458766:GEC458767 GNY458766:GNY458767 GXU458766:GXU458767 HHQ458766:HHQ458767 HRM458766:HRM458767 IBI458766:IBI458767 ILE458766:ILE458767 IVA458766:IVA458767 JEW458766:JEW458767 JOS458766:JOS458767 JYO458766:JYO458767 KIK458766:KIK458767 KSG458766:KSG458767 LCC458766:LCC458767 LLY458766:LLY458767 LVU458766:LVU458767 MFQ458766:MFQ458767 MPM458766:MPM458767 MZI458766:MZI458767 NJE458766:NJE458767 NTA458766:NTA458767 OCW458766:OCW458767 OMS458766:OMS458767 OWO458766:OWO458767 PGK458766:PGK458767 PQG458766:PQG458767 QAC458766:QAC458767 QJY458766:QJY458767 QTU458766:QTU458767 RDQ458766:RDQ458767 RNM458766:RNM458767 RXI458766:RXI458767 SHE458766:SHE458767 SRA458766:SRA458767 TAW458766:TAW458767 TKS458766:TKS458767 TUO458766:TUO458767 UEK458766:UEK458767 UOG458766:UOG458767 UYC458766:UYC458767 VHY458766:VHY458767 VRU458766:VRU458767 WBQ458766:WBQ458767 WLM458766:WLM458767 WVI458766:WVI458767 A524302:A524303 IW524302:IW524303 SS524302:SS524303 ACO524302:ACO524303 AMK524302:AMK524303 AWG524302:AWG524303 BGC524302:BGC524303 BPY524302:BPY524303 BZU524302:BZU524303 CJQ524302:CJQ524303 CTM524302:CTM524303 DDI524302:DDI524303 DNE524302:DNE524303 DXA524302:DXA524303 EGW524302:EGW524303 EQS524302:EQS524303 FAO524302:FAO524303 FKK524302:FKK524303 FUG524302:FUG524303 GEC524302:GEC524303 GNY524302:GNY524303 GXU524302:GXU524303 HHQ524302:HHQ524303 HRM524302:HRM524303 IBI524302:IBI524303 ILE524302:ILE524303 IVA524302:IVA524303 JEW524302:JEW524303 JOS524302:JOS524303 JYO524302:JYO524303 KIK524302:KIK524303 KSG524302:KSG524303 LCC524302:LCC524303 LLY524302:LLY524303 LVU524302:LVU524303 MFQ524302:MFQ524303 MPM524302:MPM524303 MZI524302:MZI524303 NJE524302:NJE524303 NTA524302:NTA524303 OCW524302:OCW524303 OMS524302:OMS524303 OWO524302:OWO524303 PGK524302:PGK524303 PQG524302:PQG524303 QAC524302:QAC524303 QJY524302:QJY524303 QTU524302:QTU524303 RDQ524302:RDQ524303 RNM524302:RNM524303 RXI524302:RXI524303 SHE524302:SHE524303 SRA524302:SRA524303 TAW524302:TAW524303 TKS524302:TKS524303 TUO524302:TUO524303 UEK524302:UEK524303 UOG524302:UOG524303 UYC524302:UYC524303 VHY524302:VHY524303 VRU524302:VRU524303 WBQ524302:WBQ524303 WLM524302:WLM524303 WVI524302:WVI524303 A589838:A589839 IW589838:IW589839 SS589838:SS589839 ACO589838:ACO589839 AMK589838:AMK589839 AWG589838:AWG589839 BGC589838:BGC589839 BPY589838:BPY589839 BZU589838:BZU589839 CJQ589838:CJQ589839 CTM589838:CTM589839 DDI589838:DDI589839 DNE589838:DNE589839 DXA589838:DXA589839 EGW589838:EGW589839 EQS589838:EQS589839 FAO589838:FAO589839 FKK589838:FKK589839 FUG589838:FUG589839 GEC589838:GEC589839 GNY589838:GNY589839 GXU589838:GXU589839 HHQ589838:HHQ589839 HRM589838:HRM589839 IBI589838:IBI589839 ILE589838:ILE589839 IVA589838:IVA589839 JEW589838:JEW589839 JOS589838:JOS589839 JYO589838:JYO589839 KIK589838:KIK589839 KSG589838:KSG589839 LCC589838:LCC589839 LLY589838:LLY589839 LVU589838:LVU589839 MFQ589838:MFQ589839 MPM589838:MPM589839 MZI589838:MZI589839 NJE589838:NJE589839 NTA589838:NTA589839 OCW589838:OCW589839 OMS589838:OMS589839 OWO589838:OWO589839 PGK589838:PGK589839 PQG589838:PQG589839 QAC589838:QAC589839 QJY589838:QJY589839 QTU589838:QTU589839 RDQ589838:RDQ589839 RNM589838:RNM589839 RXI589838:RXI589839 SHE589838:SHE589839 SRA589838:SRA589839 TAW589838:TAW589839 TKS589838:TKS589839 TUO589838:TUO589839 UEK589838:UEK589839 UOG589838:UOG589839 UYC589838:UYC589839 VHY589838:VHY589839 VRU589838:VRU589839 WBQ589838:WBQ589839 WLM589838:WLM589839 WVI589838:WVI589839 A655374:A655375 IW655374:IW655375 SS655374:SS655375 ACO655374:ACO655375 AMK655374:AMK655375 AWG655374:AWG655375 BGC655374:BGC655375 BPY655374:BPY655375 BZU655374:BZU655375 CJQ655374:CJQ655375 CTM655374:CTM655375 DDI655374:DDI655375 DNE655374:DNE655375 DXA655374:DXA655375 EGW655374:EGW655375 EQS655374:EQS655375 FAO655374:FAO655375 FKK655374:FKK655375 FUG655374:FUG655375 GEC655374:GEC655375 GNY655374:GNY655375 GXU655374:GXU655375 HHQ655374:HHQ655375 HRM655374:HRM655375 IBI655374:IBI655375 ILE655374:ILE655375 IVA655374:IVA655375 JEW655374:JEW655375 JOS655374:JOS655375 JYO655374:JYO655375 KIK655374:KIK655375 KSG655374:KSG655375 LCC655374:LCC655375 LLY655374:LLY655375 LVU655374:LVU655375 MFQ655374:MFQ655375 MPM655374:MPM655375 MZI655374:MZI655375 NJE655374:NJE655375 NTA655374:NTA655375 OCW655374:OCW655375 OMS655374:OMS655375 OWO655374:OWO655375 PGK655374:PGK655375 PQG655374:PQG655375 QAC655374:QAC655375 QJY655374:QJY655375 QTU655374:QTU655375 RDQ655374:RDQ655375 RNM655374:RNM655375 RXI655374:RXI655375 SHE655374:SHE655375 SRA655374:SRA655375 TAW655374:TAW655375 TKS655374:TKS655375 TUO655374:TUO655375 UEK655374:UEK655375 UOG655374:UOG655375 UYC655374:UYC655375 VHY655374:VHY655375 VRU655374:VRU655375 WBQ655374:WBQ655375 WLM655374:WLM655375 WVI655374:WVI655375 A720910:A720911 IW720910:IW720911 SS720910:SS720911 ACO720910:ACO720911 AMK720910:AMK720911 AWG720910:AWG720911 BGC720910:BGC720911 BPY720910:BPY720911 BZU720910:BZU720911 CJQ720910:CJQ720911 CTM720910:CTM720911 DDI720910:DDI720911 DNE720910:DNE720911 DXA720910:DXA720911 EGW720910:EGW720911 EQS720910:EQS720911 FAO720910:FAO720911 FKK720910:FKK720911 FUG720910:FUG720911 GEC720910:GEC720911 GNY720910:GNY720911 GXU720910:GXU720911 HHQ720910:HHQ720911 HRM720910:HRM720911 IBI720910:IBI720911 ILE720910:ILE720911 IVA720910:IVA720911 JEW720910:JEW720911 JOS720910:JOS720911 JYO720910:JYO720911 KIK720910:KIK720911 KSG720910:KSG720911 LCC720910:LCC720911 LLY720910:LLY720911 LVU720910:LVU720911 MFQ720910:MFQ720911 MPM720910:MPM720911 MZI720910:MZI720911 NJE720910:NJE720911 NTA720910:NTA720911 OCW720910:OCW720911 OMS720910:OMS720911 OWO720910:OWO720911 PGK720910:PGK720911 PQG720910:PQG720911 QAC720910:QAC720911 QJY720910:QJY720911 QTU720910:QTU720911 RDQ720910:RDQ720911 RNM720910:RNM720911 RXI720910:RXI720911 SHE720910:SHE720911 SRA720910:SRA720911 TAW720910:TAW720911 TKS720910:TKS720911 TUO720910:TUO720911 UEK720910:UEK720911 UOG720910:UOG720911 UYC720910:UYC720911 VHY720910:VHY720911 VRU720910:VRU720911 WBQ720910:WBQ720911 WLM720910:WLM720911 WVI720910:WVI720911 A786446:A786447 IW786446:IW786447 SS786446:SS786447 ACO786446:ACO786447 AMK786446:AMK786447 AWG786446:AWG786447 BGC786446:BGC786447 BPY786446:BPY786447 BZU786446:BZU786447 CJQ786446:CJQ786447 CTM786446:CTM786447 DDI786446:DDI786447 DNE786446:DNE786447 DXA786446:DXA786447 EGW786446:EGW786447 EQS786446:EQS786447 FAO786446:FAO786447 FKK786446:FKK786447 FUG786446:FUG786447 GEC786446:GEC786447 GNY786446:GNY786447 GXU786446:GXU786447 HHQ786446:HHQ786447 HRM786446:HRM786447 IBI786446:IBI786447 ILE786446:ILE786447 IVA786446:IVA786447 JEW786446:JEW786447 JOS786446:JOS786447 JYO786446:JYO786447 KIK786446:KIK786447 KSG786446:KSG786447 LCC786446:LCC786447 LLY786446:LLY786447 LVU786446:LVU786447 MFQ786446:MFQ786447 MPM786446:MPM786447 MZI786446:MZI786447 NJE786446:NJE786447 NTA786446:NTA786447 OCW786446:OCW786447 OMS786446:OMS786447 OWO786446:OWO786447 PGK786446:PGK786447 PQG786446:PQG786447 QAC786446:QAC786447 QJY786446:QJY786447 QTU786446:QTU786447 RDQ786446:RDQ786447 RNM786446:RNM786447 RXI786446:RXI786447 SHE786446:SHE786447 SRA786446:SRA786447 TAW786446:TAW786447 TKS786446:TKS786447 TUO786446:TUO786447 UEK786446:UEK786447 UOG786446:UOG786447 UYC786446:UYC786447 VHY786446:VHY786447 VRU786446:VRU786447 WBQ786446:WBQ786447 WLM786446:WLM786447 WVI786446:WVI786447 A851982:A851983 IW851982:IW851983 SS851982:SS851983 ACO851982:ACO851983 AMK851982:AMK851983 AWG851982:AWG851983 BGC851982:BGC851983 BPY851982:BPY851983 BZU851982:BZU851983 CJQ851982:CJQ851983 CTM851982:CTM851983 DDI851982:DDI851983 DNE851982:DNE851983 DXA851982:DXA851983 EGW851982:EGW851983 EQS851982:EQS851983 FAO851982:FAO851983 FKK851982:FKK851983 FUG851982:FUG851983 GEC851982:GEC851983 GNY851982:GNY851983 GXU851982:GXU851983 HHQ851982:HHQ851983 HRM851982:HRM851983 IBI851982:IBI851983 ILE851982:ILE851983 IVA851982:IVA851983 JEW851982:JEW851983 JOS851982:JOS851983 JYO851982:JYO851983 KIK851982:KIK851983 KSG851982:KSG851983 LCC851982:LCC851983 LLY851982:LLY851983 LVU851982:LVU851983 MFQ851982:MFQ851983 MPM851982:MPM851983 MZI851982:MZI851983 NJE851982:NJE851983 NTA851982:NTA851983 OCW851982:OCW851983 OMS851982:OMS851983 OWO851982:OWO851983 PGK851982:PGK851983 PQG851982:PQG851983 QAC851982:QAC851983 QJY851982:QJY851983 QTU851982:QTU851983 RDQ851982:RDQ851983 RNM851982:RNM851983 RXI851982:RXI851983 SHE851982:SHE851983 SRA851982:SRA851983 TAW851982:TAW851983 TKS851982:TKS851983 TUO851982:TUO851983 UEK851982:UEK851983 UOG851982:UOG851983 UYC851982:UYC851983 VHY851982:VHY851983 VRU851982:VRU851983 WBQ851982:WBQ851983 WLM851982:WLM851983 WVI851982:WVI851983 A917518:A917519 IW917518:IW917519 SS917518:SS917519 ACO917518:ACO917519 AMK917518:AMK917519 AWG917518:AWG917519 BGC917518:BGC917519 BPY917518:BPY917519 BZU917518:BZU917519 CJQ917518:CJQ917519 CTM917518:CTM917519 DDI917518:DDI917519 DNE917518:DNE917519 DXA917518:DXA917519 EGW917518:EGW917519 EQS917518:EQS917519 FAO917518:FAO917519 FKK917518:FKK917519 FUG917518:FUG917519 GEC917518:GEC917519 GNY917518:GNY917519 GXU917518:GXU917519 HHQ917518:HHQ917519 HRM917518:HRM917519 IBI917518:IBI917519 ILE917518:ILE917519 IVA917518:IVA917519 JEW917518:JEW917519 JOS917518:JOS917519 JYO917518:JYO917519 KIK917518:KIK917519 KSG917518:KSG917519 LCC917518:LCC917519 LLY917518:LLY917519 LVU917518:LVU917519 MFQ917518:MFQ917519 MPM917518:MPM917519 MZI917518:MZI917519 NJE917518:NJE917519 NTA917518:NTA917519 OCW917518:OCW917519 OMS917518:OMS917519 OWO917518:OWO917519 PGK917518:PGK917519 PQG917518:PQG917519 QAC917518:QAC917519 QJY917518:QJY917519 QTU917518:QTU917519 RDQ917518:RDQ917519 RNM917518:RNM917519 RXI917518:RXI917519 SHE917518:SHE917519 SRA917518:SRA917519 TAW917518:TAW917519 TKS917518:TKS917519 TUO917518:TUO917519 UEK917518:UEK917519 UOG917518:UOG917519 UYC917518:UYC917519 VHY917518:VHY917519 VRU917518:VRU917519 WBQ917518:WBQ917519 WLM917518:WLM917519 WVI917518:WVI917519 A983054:A983055 IW983054:IW983055 SS983054:SS983055 ACO983054:ACO983055 AMK983054:AMK983055 AWG983054:AWG983055 BGC983054:BGC983055 BPY983054:BPY983055 BZU983054:BZU983055 CJQ983054:CJQ983055 CTM983054:CTM983055 DDI983054:DDI983055 DNE983054:DNE983055 DXA983054:DXA983055 EGW983054:EGW983055 EQS983054:EQS983055 FAO983054:FAO983055 FKK983054:FKK983055 FUG983054:FUG983055 GEC983054:GEC983055 GNY983054:GNY983055 GXU983054:GXU983055 HHQ983054:HHQ983055 HRM983054:HRM983055 IBI983054:IBI983055 ILE983054:ILE983055 IVA983054:IVA983055 JEW983054:JEW983055 JOS983054:JOS983055 JYO983054:JYO983055 KIK983054:KIK983055 KSG983054:KSG983055 LCC983054:LCC983055 LLY983054:LLY983055 LVU983054:LVU983055 MFQ983054:MFQ983055 MPM983054:MPM983055 MZI983054:MZI983055 NJE983054:NJE983055 NTA983054:NTA983055 OCW983054:OCW983055 OMS983054:OMS983055 OWO983054:OWO983055 PGK983054:PGK983055 PQG983054:PQG983055 QAC983054:QAC983055 QJY983054:QJY983055 QTU983054:QTU983055 RDQ983054:RDQ983055 RNM983054:RNM983055 RXI983054:RXI983055 SHE983054:SHE983055 SRA983054:SRA983055 TAW983054:TAW983055 TKS983054:TKS983055 TUO983054:TUO983055 UEK983054:UEK983055 UOG983054:UOG983055 UYC983054:UYC983055 VHY983054:VHY983055 VRU983054:VRU983055 WBQ983054:WBQ983055 WLM983054:WLM983055 WVI983054:WVI983055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F16:F18 JB16:JB18 SX16:SX18 ACT16:ACT18 AMP16:AMP18 AWL16:AWL18 BGH16:BGH18 BQD16:BQD18 BZZ16:BZZ18 CJV16:CJV18 CTR16:CTR18 DDN16:DDN18 DNJ16:DNJ18 DXF16:DXF18 EHB16:EHB18 EQX16:EQX18 FAT16:FAT18 FKP16:FKP18 FUL16:FUL18 GEH16:GEH18 GOD16:GOD18 GXZ16:GXZ18 HHV16:HHV18 HRR16:HRR18 IBN16:IBN18 ILJ16:ILJ18 IVF16:IVF18 JFB16:JFB18 JOX16:JOX18 JYT16:JYT18 KIP16:KIP18 KSL16:KSL18 LCH16:LCH18 LMD16:LMD18 LVZ16:LVZ18 MFV16:MFV18 MPR16:MPR18 MZN16:MZN18 NJJ16:NJJ18 NTF16:NTF18 ODB16:ODB18 OMX16:OMX18 OWT16:OWT18 PGP16:PGP18 PQL16:PQL18 QAH16:QAH18 QKD16:QKD18 QTZ16:QTZ18 RDV16:RDV18 RNR16:RNR18 RXN16:RXN18 SHJ16:SHJ18 SRF16:SRF18 TBB16:TBB18 TKX16:TKX18 TUT16:TUT18 UEP16:UEP18 UOL16:UOL18 UYH16:UYH18 VID16:VID18 VRZ16:VRZ18 WBV16:WBV18 WLR16:WLR18 WVN16:WVN18 F65550:F65552 JB65550:JB65552 SX65550:SX65552 ACT65550:ACT65552 AMP65550:AMP65552 AWL65550:AWL65552 BGH65550:BGH65552 BQD65550:BQD65552 BZZ65550:BZZ65552 CJV65550:CJV65552 CTR65550:CTR65552 DDN65550:DDN65552 DNJ65550:DNJ65552 DXF65550:DXF65552 EHB65550:EHB65552 EQX65550:EQX65552 FAT65550:FAT65552 FKP65550:FKP65552 FUL65550:FUL65552 GEH65550:GEH65552 GOD65550:GOD65552 GXZ65550:GXZ65552 HHV65550:HHV65552 HRR65550:HRR65552 IBN65550:IBN65552 ILJ65550:ILJ65552 IVF65550:IVF65552 JFB65550:JFB65552 JOX65550:JOX65552 JYT65550:JYT65552 KIP65550:KIP65552 KSL65550:KSL65552 LCH65550:LCH65552 LMD65550:LMD65552 LVZ65550:LVZ65552 MFV65550:MFV65552 MPR65550:MPR65552 MZN65550:MZN65552 NJJ65550:NJJ65552 NTF65550:NTF65552 ODB65550:ODB65552 OMX65550:OMX65552 OWT65550:OWT65552 PGP65550:PGP65552 PQL65550:PQL65552 QAH65550:QAH65552 QKD65550:QKD65552 QTZ65550:QTZ65552 RDV65550:RDV65552 RNR65550:RNR65552 RXN65550:RXN65552 SHJ65550:SHJ65552 SRF65550:SRF65552 TBB65550:TBB65552 TKX65550:TKX65552 TUT65550:TUT65552 UEP65550:UEP65552 UOL65550:UOL65552 UYH65550:UYH65552 VID65550:VID65552 VRZ65550:VRZ65552 WBV65550:WBV65552 WLR65550:WLR65552 WVN65550:WVN65552 F131086:F131088 JB131086:JB131088 SX131086:SX131088 ACT131086:ACT131088 AMP131086:AMP131088 AWL131086:AWL131088 BGH131086:BGH131088 BQD131086:BQD131088 BZZ131086:BZZ131088 CJV131086:CJV131088 CTR131086:CTR131088 DDN131086:DDN131088 DNJ131086:DNJ131088 DXF131086:DXF131088 EHB131086:EHB131088 EQX131086:EQX131088 FAT131086:FAT131088 FKP131086:FKP131088 FUL131086:FUL131088 GEH131086:GEH131088 GOD131086:GOD131088 GXZ131086:GXZ131088 HHV131086:HHV131088 HRR131086:HRR131088 IBN131086:IBN131088 ILJ131086:ILJ131088 IVF131086:IVF131088 JFB131086:JFB131088 JOX131086:JOX131088 JYT131086:JYT131088 KIP131086:KIP131088 KSL131086:KSL131088 LCH131086:LCH131088 LMD131086:LMD131088 LVZ131086:LVZ131088 MFV131086:MFV131088 MPR131086:MPR131088 MZN131086:MZN131088 NJJ131086:NJJ131088 NTF131086:NTF131088 ODB131086:ODB131088 OMX131086:OMX131088 OWT131086:OWT131088 PGP131086:PGP131088 PQL131086:PQL131088 QAH131086:QAH131088 QKD131086:QKD131088 QTZ131086:QTZ131088 RDV131086:RDV131088 RNR131086:RNR131088 RXN131086:RXN131088 SHJ131086:SHJ131088 SRF131086:SRF131088 TBB131086:TBB131088 TKX131086:TKX131088 TUT131086:TUT131088 UEP131086:UEP131088 UOL131086:UOL131088 UYH131086:UYH131088 VID131086:VID131088 VRZ131086:VRZ131088 WBV131086:WBV131088 WLR131086:WLR131088 WVN131086:WVN131088 F196622:F196624 JB196622:JB196624 SX196622:SX196624 ACT196622:ACT196624 AMP196622:AMP196624 AWL196622:AWL196624 BGH196622:BGH196624 BQD196622:BQD196624 BZZ196622:BZZ196624 CJV196622:CJV196624 CTR196622:CTR196624 DDN196622:DDN196624 DNJ196622:DNJ196624 DXF196622:DXF196624 EHB196622:EHB196624 EQX196622:EQX196624 FAT196622:FAT196624 FKP196622:FKP196624 FUL196622:FUL196624 GEH196622:GEH196624 GOD196622:GOD196624 GXZ196622:GXZ196624 HHV196622:HHV196624 HRR196622:HRR196624 IBN196622:IBN196624 ILJ196622:ILJ196624 IVF196622:IVF196624 JFB196622:JFB196624 JOX196622:JOX196624 JYT196622:JYT196624 KIP196622:KIP196624 KSL196622:KSL196624 LCH196622:LCH196624 LMD196622:LMD196624 LVZ196622:LVZ196624 MFV196622:MFV196624 MPR196622:MPR196624 MZN196622:MZN196624 NJJ196622:NJJ196624 NTF196622:NTF196624 ODB196622:ODB196624 OMX196622:OMX196624 OWT196622:OWT196624 PGP196622:PGP196624 PQL196622:PQL196624 QAH196622:QAH196624 QKD196622:QKD196624 QTZ196622:QTZ196624 RDV196622:RDV196624 RNR196622:RNR196624 RXN196622:RXN196624 SHJ196622:SHJ196624 SRF196622:SRF196624 TBB196622:TBB196624 TKX196622:TKX196624 TUT196622:TUT196624 UEP196622:UEP196624 UOL196622:UOL196624 UYH196622:UYH196624 VID196622:VID196624 VRZ196622:VRZ196624 WBV196622:WBV196624 WLR196622:WLR196624 WVN196622:WVN196624 F262158:F262160 JB262158:JB262160 SX262158:SX262160 ACT262158:ACT262160 AMP262158:AMP262160 AWL262158:AWL262160 BGH262158:BGH262160 BQD262158:BQD262160 BZZ262158:BZZ262160 CJV262158:CJV262160 CTR262158:CTR262160 DDN262158:DDN262160 DNJ262158:DNJ262160 DXF262158:DXF262160 EHB262158:EHB262160 EQX262158:EQX262160 FAT262158:FAT262160 FKP262158:FKP262160 FUL262158:FUL262160 GEH262158:GEH262160 GOD262158:GOD262160 GXZ262158:GXZ262160 HHV262158:HHV262160 HRR262158:HRR262160 IBN262158:IBN262160 ILJ262158:ILJ262160 IVF262158:IVF262160 JFB262158:JFB262160 JOX262158:JOX262160 JYT262158:JYT262160 KIP262158:KIP262160 KSL262158:KSL262160 LCH262158:LCH262160 LMD262158:LMD262160 LVZ262158:LVZ262160 MFV262158:MFV262160 MPR262158:MPR262160 MZN262158:MZN262160 NJJ262158:NJJ262160 NTF262158:NTF262160 ODB262158:ODB262160 OMX262158:OMX262160 OWT262158:OWT262160 PGP262158:PGP262160 PQL262158:PQL262160 QAH262158:QAH262160 QKD262158:QKD262160 QTZ262158:QTZ262160 RDV262158:RDV262160 RNR262158:RNR262160 RXN262158:RXN262160 SHJ262158:SHJ262160 SRF262158:SRF262160 TBB262158:TBB262160 TKX262158:TKX262160 TUT262158:TUT262160 UEP262158:UEP262160 UOL262158:UOL262160 UYH262158:UYH262160 VID262158:VID262160 VRZ262158:VRZ262160 WBV262158:WBV262160 WLR262158:WLR262160 WVN262158:WVN262160 F327694:F327696 JB327694:JB327696 SX327694:SX327696 ACT327694:ACT327696 AMP327694:AMP327696 AWL327694:AWL327696 BGH327694:BGH327696 BQD327694:BQD327696 BZZ327694:BZZ327696 CJV327694:CJV327696 CTR327694:CTR327696 DDN327694:DDN327696 DNJ327694:DNJ327696 DXF327694:DXF327696 EHB327694:EHB327696 EQX327694:EQX327696 FAT327694:FAT327696 FKP327694:FKP327696 FUL327694:FUL327696 GEH327694:GEH327696 GOD327694:GOD327696 GXZ327694:GXZ327696 HHV327694:HHV327696 HRR327694:HRR327696 IBN327694:IBN327696 ILJ327694:ILJ327696 IVF327694:IVF327696 JFB327694:JFB327696 JOX327694:JOX327696 JYT327694:JYT327696 KIP327694:KIP327696 KSL327694:KSL327696 LCH327694:LCH327696 LMD327694:LMD327696 LVZ327694:LVZ327696 MFV327694:MFV327696 MPR327694:MPR327696 MZN327694:MZN327696 NJJ327694:NJJ327696 NTF327694:NTF327696 ODB327694:ODB327696 OMX327694:OMX327696 OWT327694:OWT327696 PGP327694:PGP327696 PQL327694:PQL327696 QAH327694:QAH327696 QKD327694:QKD327696 QTZ327694:QTZ327696 RDV327694:RDV327696 RNR327694:RNR327696 RXN327694:RXN327696 SHJ327694:SHJ327696 SRF327694:SRF327696 TBB327694:TBB327696 TKX327694:TKX327696 TUT327694:TUT327696 UEP327694:UEP327696 UOL327694:UOL327696 UYH327694:UYH327696 VID327694:VID327696 VRZ327694:VRZ327696 WBV327694:WBV327696 WLR327694:WLR327696 WVN327694:WVN327696 F393230:F393232 JB393230:JB393232 SX393230:SX393232 ACT393230:ACT393232 AMP393230:AMP393232 AWL393230:AWL393232 BGH393230:BGH393232 BQD393230:BQD393232 BZZ393230:BZZ393232 CJV393230:CJV393232 CTR393230:CTR393232 DDN393230:DDN393232 DNJ393230:DNJ393232 DXF393230:DXF393232 EHB393230:EHB393232 EQX393230:EQX393232 FAT393230:FAT393232 FKP393230:FKP393232 FUL393230:FUL393232 GEH393230:GEH393232 GOD393230:GOD393232 GXZ393230:GXZ393232 HHV393230:HHV393232 HRR393230:HRR393232 IBN393230:IBN393232 ILJ393230:ILJ393232 IVF393230:IVF393232 JFB393230:JFB393232 JOX393230:JOX393232 JYT393230:JYT393232 KIP393230:KIP393232 KSL393230:KSL393232 LCH393230:LCH393232 LMD393230:LMD393232 LVZ393230:LVZ393232 MFV393230:MFV393232 MPR393230:MPR393232 MZN393230:MZN393232 NJJ393230:NJJ393232 NTF393230:NTF393232 ODB393230:ODB393232 OMX393230:OMX393232 OWT393230:OWT393232 PGP393230:PGP393232 PQL393230:PQL393232 QAH393230:QAH393232 QKD393230:QKD393232 QTZ393230:QTZ393232 RDV393230:RDV393232 RNR393230:RNR393232 RXN393230:RXN393232 SHJ393230:SHJ393232 SRF393230:SRF393232 TBB393230:TBB393232 TKX393230:TKX393232 TUT393230:TUT393232 UEP393230:UEP393232 UOL393230:UOL393232 UYH393230:UYH393232 VID393230:VID393232 VRZ393230:VRZ393232 WBV393230:WBV393232 WLR393230:WLR393232 WVN393230:WVN393232 F458766:F458768 JB458766:JB458768 SX458766:SX458768 ACT458766:ACT458768 AMP458766:AMP458768 AWL458766:AWL458768 BGH458766:BGH458768 BQD458766:BQD458768 BZZ458766:BZZ458768 CJV458766:CJV458768 CTR458766:CTR458768 DDN458766:DDN458768 DNJ458766:DNJ458768 DXF458766:DXF458768 EHB458766:EHB458768 EQX458766:EQX458768 FAT458766:FAT458768 FKP458766:FKP458768 FUL458766:FUL458768 GEH458766:GEH458768 GOD458766:GOD458768 GXZ458766:GXZ458768 HHV458766:HHV458768 HRR458766:HRR458768 IBN458766:IBN458768 ILJ458766:ILJ458768 IVF458766:IVF458768 JFB458766:JFB458768 JOX458766:JOX458768 JYT458766:JYT458768 KIP458766:KIP458768 KSL458766:KSL458768 LCH458766:LCH458768 LMD458766:LMD458768 LVZ458766:LVZ458768 MFV458766:MFV458768 MPR458766:MPR458768 MZN458766:MZN458768 NJJ458766:NJJ458768 NTF458766:NTF458768 ODB458766:ODB458768 OMX458766:OMX458768 OWT458766:OWT458768 PGP458766:PGP458768 PQL458766:PQL458768 QAH458766:QAH458768 QKD458766:QKD458768 QTZ458766:QTZ458768 RDV458766:RDV458768 RNR458766:RNR458768 RXN458766:RXN458768 SHJ458766:SHJ458768 SRF458766:SRF458768 TBB458766:TBB458768 TKX458766:TKX458768 TUT458766:TUT458768 UEP458766:UEP458768 UOL458766:UOL458768 UYH458766:UYH458768 VID458766:VID458768 VRZ458766:VRZ458768 WBV458766:WBV458768 WLR458766:WLR458768 WVN458766:WVN458768 F524302:F524304 JB524302:JB524304 SX524302:SX524304 ACT524302:ACT524304 AMP524302:AMP524304 AWL524302:AWL524304 BGH524302:BGH524304 BQD524302:BQD524304 BZZ524302:BZZ524304 CJV524302:CJV524304 CTR524302:CTR524304 DDN524302:DDN524304 DNJ524302:DNJ524304 DXF524302:DXF524304 EHB524302:EHB524304 EQX524302:EQX524304 FAT524302:FAT524304 FKP524302:FKP524304 FUL524302:FUL524304 GEH524302:GEH524304 GOD524302:GOD524304 GXZ524302:GXZ524304 HHV524302:HHV524304 HRR524302:HRR524304 IBN524302:IBN524304 ILJ524302:ILJ524304 IVF524302:IVF524304 JFB524302:JFB524304 JOX524302:JOX524304 JYT524302:JYT524304 KIP524302:KIP524304 KSL524302:KSL524304 LCH524302:LCH524304 LMD524302:LMD524304 LVZ524302:LVZ524304 MFV524302:MFV524304 MPR524302:MPR524304 MZN524302:MZN524304 NJJ524302:NJJ524304 NTF524302:NTF524304 ODB524302:ODB524304 OMX524302:OMX524304 OWT524302:OWT524304 PGP524302:PGP524304 PQL524302:PQL524304 QAH524302:QAH524304 QKD524302:QKD524304 QTZ524302:QTZ524304 RDV524302:RDV524304 RNR524302:RNR524304 RXN524302:RXN524304 SHJ524302:SHJ524304 SRF524302:SRF524304 TBB524302:TBB524304 TKX524302:TKX524304 TUT524302:TUT524304 UEP524302:UEP524304 UOL524302:UOL524304 UYH524302:UYH524304 VID524302:VID524304 VRZ524302:VRZ524304 WBV524302:WBV524304 WLR524302:WLR524304 WVN524302:WVN524304 F589838:F589840 JB589838:JB589840 SX589838:SX589840 ACT589838:ACT589840 AMP589838:AMP589840 AWL589838:AWL589840 BGH589838:BGH589840 BQD589838:BQD589840 BZZ589838:BZZ589840 CJV589838:CJV589840 CTR589838:CTR589840 DDN589838:DDN589840 DNJ589838:DNJ589840 DXF589838:DXF589840 EHB589838:EHB589840 EQX589838:EQX589840 FAT589838:FAT589840 FKP589838:FKP589840 FUL589838:FUL589840 GEH589838:GEH589840 GOD589838:GOD589840 GXZ589838:GXZ589840 HHV589838:HHV589840 HRR589838:HRR589840 IBN589838:IBN589840 ILJ589838:ILJ589840 IVF589838:IVF589840 JFB589838:JFB589840 JOX589838:JOX589840 JYT589838:JYT589840 KIP589838:KIP589840 KSL589838:KSL589840 LCH589838:LCH589840 LMD589838:LMD589840 LVZ589838:LVZ589840 MFV589838:MFV589840 MPR589838:MPR589840 MZN589838:MZN589840 NJJ589838:NJJ589840 NTF589838:NTF589840 ODB589838:ODB589840 OMX589838:OMX589840 OWT589838:OWT589840 PGP589838:PGP589840 PQL589838:PQL589840 QAH589838:QAH589840 QKD589838:QKD589840 QTZ589838:QTZ589840 RDV589838:RDV589840 RNR589838:RNR589840 RXN589838:RXN589840 SHJ589838:SHJ589840 SRF589838:SRF589840 TBB589838:TBB589840 TKX589838:TKX589840 TUT589838:TUT589840 UEP589838:UEP589840 UOL589838:UOL589840 UYH589838:UYH589840 VID589838:VID589840 VRZ589838:VRZ589840 WBV589838:WBV589840 WLR589838:WLR589840 WVN589838:WVN589840 F655374:F655376 JB655374:JB655376 SX655374:SX655376 ACT655374:ACT655376 AMP655374:AMP655376 AWL655374:AWL655376 BGH655374:BGH655376 BQD655374:BQD655376 BZZ655374:BZZ655376 CJV655374:CJV655376 CTR655374:CTR655376 DDN655374:DDN655376 DNJ655374:DNJ655376 DXF655374:DXF655376 EHB655374:EHB655376 EQX655374:EQX655376 FAT655374:FAT655376 FKP655374:FKP655376 FUL655374:FUL655376 GEH655374:GEH655376 GOD655374:GOD655376 GXZ655374:GXZ655376 HHV655374:HHV655376 HRR655374:HRR655376 IBN655374:IBN655376 ILJ655374:ILJ655376 IVF655374:IVF655376 JFB655374:JFB655376 JOX655374:JOX655376 JYT655374:JYT655376 KIP655374:KIP655376 KSL655374:KSL655376 LCH655374:LCH655376 LMD655374:LMD655376 LVZ655374:LVZ655376 MFV655374:MFV655376 MPR655374:MPR655376 MZN655374:MZN655376 NJJ655374:NJJ655376 NTF655374:NTF655376 ODB655374:ODB655376 OMX655374:OMX655376 OWT655374:OWT655376 PGP655374:PGP655376 PQL655374:PQL655376 QAH655374:QAH655376 QKD655374:QKD655376 QTZ655374:QTZ655376 RDV655374:RDV655376 RNR655374:RNR655376 RXN655374:RXN655376 SHJ655374:SHJ655376 SRF655374:SRF655376 TBB655374:TBB655376 TKX655374:TKX655376 TUT655374:TUT655376 UEP655374:UEP655376 UOL655374:UOL655376 UYH655374:UYH655376 VID655374:VID655376 VRZ655374:VRZ655376 WBV655374:WBV655376 WLR655374:WLR655376 WVN655374:WVN655376 F720910:F720912 JB720910:JB720912 SX720910:SX720912 ACT720910:ACT720912 AMP720910:AMP720912 AWL720910:AWL720912 BGH720910:BGH720912 BQD720910:BQD720912 BZZ720910:BZZ720912 CJV720910:CJV720912 CTR720910:CTR720912 DDN720910:DDN720912 DNJ720910:DNJ720912 DXF720910:DXF720912 EHB720910:EHB720912 EQX720910:EQX720912 FAT720910:FAT720912 FKP720910:FKP720912 FUL720910:FUL720912 GEH720910:GEH720912 GOD720910:GOD720912 GXZ720910:GXZ720912 HHV720910:HHV720912 HRR720910:HRR720912 IBN720910:IBN720912 ILJ720910:ILJ720912 IVF720910:IVF720912 JFB720910:JFB720912 JOX720910:JOX720912 JYT720910:JYT720912 KIP720910:KIP720912 KSL720910:KSL720912 LCH720910:LCH720912 LMD720910:LMD720912 LVZ720910:LVZ720912 MFV720910:MFV720912 MPR720910:MPR720912 MZN720910:MZN720912 NJJ720910:NJJ720912 NTF720910:NTF720912 ODB720910:ODB720912 OMX720910:OMX720912 OWT720910:OWT720912 PGP720910:PGP720912 PQL720910:PQL720912 QAH720910:QAH720912 QKD720910:QKD720912 QTZ720910:QTZ720912 RDV720910:RDV720912 RNR720910:RNR720912 RXN720910:RXN720912 SHJ720910:SHJ720912 SRF720910:SRF720912 TBB720910:TBB720912 TKX720910:TKX720912 TUT720910:TUT720912 UEP720910:UEP720912 UOL720910:UOL720912 UYH720910:UYH720912 VID720910:VID720912 VRZ720910:VRZ720912 WBV720910:WBV720912 WLR720910:WLR720912 WVN720910:WVN720912 F786446:F786448 JB786446:JB786448 SX786446:SX786448 ACT786446:ACT786448 AMP786446:AMP786448 AWL786446:AWL786448 BGH786446:BGH786448 BQD786446:BQD786448 BZZ786446:BZZ786448 CJV786446:CJV786448 CTR786446:CTR786448 DDN786446:DDN786448 DNJ786446:DNJ786448 DXF786446:DXF786448 EHB786446:EHB786448 EQX786446:EQX786448 FAT786446:FAT786448 FKP786446:FKP786448 FUL786446:FUL786448 GEH786446:GEH786448 GOD786446:GOD786448 GXZ786446:GXZ786448 HHV786446:HHV786448 HRR786446:HRR786448 IBN786446:IBN786448 ILJ786446:ILJ786448 IVF786446:IVF786448 JFB786446:JFB786448 JOX786446:JOX786448 JYT786446:JYT786448 KIP786446:KIP786448 KSL786446:KSL786448 LCH786446:LCH786448 LMD786446:LMD786448 LVZ786446:LVZ786448 MFV786446:MFV786448 MPR786446:MPR786448 MZN786446:MZN786448 NJJ786446:NJJ786448 NTF786446:NTF786448 ODB786446:ODB786448 OMX786446:OMX786448 OWT786446:OWT786448 PGP786446:PGP786448 PQL786446:PQL786448 QAH786446:QAH786448 QKD786446:QKD786448 QTZ786446:QTZ786448 RDV786446:RDV786448 RNR786446:RNR786448 RXN786446:RXN786448 SHJ786446:SHJ786448 SRF786446:SRF786448 TBB786446:TBB786448 TKX786446:TKX786448 TUT786446:TUT786448 UEP786446:UEP786448 UOL786446:UOL786448 UYH786446:UYH786448 VID786446:VID786448 VRZ786446:VRZ786448 WBV786446:WBV786448 WLR786446:WLR786448 WVN786446:WVN786448 F851982:F851984 JB851982:JB851984 SX851982:SX851984 ACT851982:ACT851984 AMP851982:AMP851984 AWL851982:AWL851984 BGH851982:BGH851984 BQD851982:BQD851984 BZZ851982:BZZ851984 CJV851982:CJV851984 CTR851982:CTR851984 DDN851982:DDN851984 DNJ851982:DNJ851984 DXF851982:DXF851984 EHB851982:EHB851984 EQX851982:EQX851984 FAT851982:FAT851984 FKP851982:FKP851984 FUL851982:FUL851984 GEH851982:GEH851984 GOD851982:GOD851984 GXZ851982:GXZ851984 HHV851982:HHV851984 HRR851982:HRR851984 IBN851982:IBN851984 ILJ851982:ILJ851984 IVF851982:IVF851984 JFB851982:JFB851984 JOX851982:JOX851984 JYT851982:JYT851984 KIP851982:KIP851984 KSL851982:KSL851984 LCH851982:LCH851984 LMD851982:LMD851984 LVZ851982:LVZ851984 MFV851982:MFV851984 MPR851982:MPR851984 MZN851982:MZN851984 NJJ851982:NJJ851984 NTF851982:NTF851984 ODB851982:ODB851984 OMX851982:OMX851984 OWT851982:OWT851984 PGP851982:PGP851984 PQL851982:PQL851984 QAH851982:QAH851984 QKD851982:QKD851984 QTZ851982:QTZ851984 RDV851982:RDV851984 RNR851982:RNR851984 RXN851982:RXN851984 SHJ851982:SHJ851984 SRF851982:SRF851984 TBB851982:TBB851984 TKX851982:TKX851984 TUT851982:TUT851984 UEP851982:UEP851984 UOL851982:UOL851984 UYH851982:UYH851984 VID851982:VID851984 VRZ851982:VRZ851984 WBV851982:WBV851984 WLR851982:WLR851984 WVN851982:WVN851984 F917518:F917520 JB917518:JB917520 SX917518:SX917520 ACT917518:ACT917520 AMP917518:AMP917520 AWL917518:AWL917520 BGH917518:BGH917520 BQD917518:BQD917520 BZZ917518:BZZ917520 CJV917518:CJV917520 CTR917518:CTR917520 DDN917518:DDN917520 DNJ917518:DNJ917520 DXF917518:DXF917520 EHB917518:EHB917520 EQX917518:EQX917520 FAT917518:FAT917520 FKP917518:FKP917520 FUL917518:FUL917520 GEH917518:GEH917520 GOD917518:GOD917520 GXZ917518:GXZ917520 HHV917518:HHV917520 HRR917518:HRR917520 IBN917518:IBN917520 ILJ917518:ILJ917520 IVF917518:IVF917520 JFB917518:JFB917520 JOX917518:JOX917520 JYT917518:JYT917520 KIP917518:KIP917520 KSL917518:KSL917520 LCH917518:LCH917520 LMD917518:LMD917520 LVZ917518:LVZ917520 MFV917518:MFV917520 MPR917518:MPR917520 MZN917518:MZN917520 NJJ917518:NJJ917520 NTF917518:NTF917520 ODB917518:ODB917520 OMX917518:OMX917520 OWT917518:OWT917520 PGP917518:PGP917520 PQL917518:PQL917520 QAH917518:QAH917520 QKD917518:QKD917520 QTZ917518:QTZ917520 RDV917518:RDV917520 RNR917518:RNR917520 RXN917518:RXN917520 SHJ917518:SHJ917520 SRF917518:SRF917520 TBB917518:TBB917520 TKX917518:TKX917520 TUT917518:TUT917520 UEP917518:UEP917520 UOL917518:UOL917520 UYH917518:UYH917520 VID917518:VID917520 VRZ917518:VRZ917520 WBV917518:WBV917520 WLR917518:WLR917520 WVN917518:WVN917520 F983054:F983056 JB983054:JB983056 SX983054:SX983056 ACT983054:ACT983056 AMP983054:AMP983056 AWL983054:AWL983056 BGH983054:BGH983056 BQD983054:BQD983056 BZZ983054:BZZ983056 CJV983054:CJV983056 CTR983054:CTR983056 DDN983054:DDN983056 DNJ983054:DNJ983056 DXF983054:DXF983056 EHB983054:EHB983056 EQX983054:EQX983056 FAT983054:FAT983056 FKP983054:FKP983056 FUL983054:FUL983056 GEH983054:GEH983056 GOD983054:GOD983056 GXZ983054:GXZ983056 HHV983054:HHV983056 HRR983054:HRR983056 IBN983054:IBN983056 ILJ983054:ILJ983056 IVF983054:IVF983056 JFB983054:JFB983056 JOX983054:JOX983056 JYT983054:JYT983056 KIP983054:KIP983056 KSL983054:KSL983056 LCH983054:LCH983056 LMD983054:LMD983056 LVZ983054:LVZ983056 MFV983054:MFV983056 MPR983054:MPR983056 MZN983054:MZN983056 NJJ983054:NJJ983056 NTF983054:NTF983056 ODB983054:ODB983056 OMX983054:OMX983056 OWT983054:OWT983056 PGP983054:PGP983056 PQL983054:PQL983056 QAH983054:QAH983056 QKD983054:QKD983056 QTZ983054:QTZ983056 RDV983054:RDV983056 RNR983054:RNR983056 RXN983054:RXN983056 SHJ983054:SHJ983056 SRF983054:SRF983056 TBB983054:TBB983056 TKX983054:TKX983056 TUT983054:TUT983056 UEP983054:UEP983056 UOL983054:UOL983056 UYH983054:UYH983056 VID983054:VID983056 VRZ983054:VRZ983056 WBV983054:WBV983056 WLR983054:WLR983056 WVN983054:WVN983056 D16:D19 IZ16:IZ19 SV16:SV19 ACR16:ACR19 AMN16:AMN19 AWJ16:AWJ19 BGF16:BGF19 BQB16:BQB19 BZX16:BZX19 CJT16:CJT19 CTP16:CTP19 DDL16:DDL19 DNH16:DNH19 DXD16:DXD19 EGZ16:EGZ19 EQV16:EQV19 FAR16:FAR19 FKN16:FKN19 FUJ16:FUJ19 GEF16:GEF19 GOB16:GOB19 GXX16:GXX19 HHT16:HHT19 HRP16:HRP19 IBL16:IBL19 ILH16:ILH19 IVD16:IVD19 JEZ16:JEZ19 JOV16:JOV19 JYR16:JYR19 KIN16:KIN19 KSJ16:KSJ19 LCF16:LCF19 LMB16:LMB19 LVX16:LVX19 MFT16:MFT19 MPP16:MPP19 MZL16:MZL19 NJH16:NJH19 NTD16:NTD19 OCZ16:OCZ19 OMV16:OMV19 OWR16:OWR19 PGN16:PGN19 PQJ16:PQJ19 QAF16:QAF19 QKB16:QKB19 QTX16:QTX19 RDT16:RDT19 RNP16:RNP19 RXL16:RXL19 SHH16:SHH19 SRD16:SRD19 TAZ16:TAZ19 TKV16:TKV19 TUR16:TUR19 UEN16:UEN19 UOJ16:UOJ19 UYF16:UYF19 VIB16:VIB19 VRX16:VRX19 WBT16:WBT19 WLP16:WLP19 WVL16:WVL19 D65550:D65553 IZ65550:IZ65553 SV65550:SV65553 ACR65550:ACR65553 AMN65550:AMN65553 AWJ65550:AWJ65553 BGF65550:BGF65553 BQB65550:BQB65553 BZX65550:BZX65553 CJT65550:CJT65553 CTP65550:CTP65553 DDL65550:DDL65553 DNH65550:DNH65553 DXD65550:DXD65553 EGZ65550:EGZ65553 EQV65550:EQV65553 FAR65550:FAR65553 FKN65550:FKN65553 FUJ65550:FUJ65553 GEF65550:GEF65553 GOB65550:GOB65553 GXX65550:GXX65553 HHT65550:HHT65553 HRP65550:HRP65553 IBL65550:IBL65553 ILH65550:ILH65553 IVD65550:IVD65553 JEZ65550:JEZ65553 JOV65550:JOV65553 JYR65550:JYR65553 KIN65550:KIN65553 KSJ65550:KSJ65553 LCF65550:LCF65553 LMB65550:LMB65553 LVX65550:LVX65553 MFT65550:MFT65553 MPP65550:MPP65553 MZL65550:MZL65553 NJH65550:NJH65553 NTD65550:NTD65553 OCZ65550:OCZ65553 OMV65550:OMV65553 OWR65550:OWR65553 PGN65550:PGN65553 PQJ65550:PQJ65553 QAF65550:QAF65553 QKB65550:QKB65553 QTX65550:QTX65553 RDT65550:RDT65553 RNP65550:RNP65553 RXL65550:RXL65553 SHH65550:SHH65553 SRD65550:SRD65553 TAZ65550:TAZ65553 TKV65550:TKV65553 TUR65550:TUR65553 UEN65550:UEN65553 UOJ65550:UOJ65553 UYF65550:UYF65553 VIB65550:VIB65553 VRX65550:VRX65553 WBT65550:WBT65553 WLP65550:WLP65553 WVL65550:WVL65553 D131086:D131089 IZ131086:IZ131089 SV131086:SV131089 ACR131086:ACR131089 AMN131086:AMN131089 AWJ131086:AWJ131089 BGF131086:BGF131089 BQB131086:BQB131089 BZX131086:BZX131089 CJT131086:CJT131089 CTP131086:CTP131089 DDL131086:DDL131089 DNH131086:DNH131089 DXD131086:DXD131089 EGZ131086:EGZ131089 EQV131086:EQV131089 FAR131086:FAR131089 FKN131086:FKN131089 FUJ131086:FUJ131089 GEF131086:GEF131089 GOB131086:GOB131089 GXX131086:GXX131089 HHT131086:HHT131089 HRP131086:HRP131089 IBL131086:IBL131089 ILH131086:ILH131089 IVD131086:IVD131089 JEZ131086:JEZ131089 JOV131086:JOV131089 JYR131086:JYR131089 KIN131086:KIN131089 KSJ131086:KSJ131089 LCF131086:LCF131089 LMB131086:LMB131089 LVX131086:LVX131089 MFT131086:MFT131089 MPP131086:MPP131089 MZL131086:MZL131089 NJH131086:NJH131089 NTD131086:NTD131089 OCZ131086:OCZ131089 OMV131086:OMV131089 OWR131086:OWR131089 PGN131086:PGN131089 PQJ131086:PQJ131089 QAF131086:QAF131089 QKB131086:QKB131089 QTX131086:QTX131089 RDT131086:RDT131089 RNP131086:RNP131089 RXL131086:RXL131089 SHH131086:SHH131089 SRD131086:SRD131089 TAZ131086:TAZ131089 TKV131086:TKV131089 TUR131086:TUR131089 UEN131086:UEN131089 UOJ131086:UOJ131089 UYF131086:UYF131089 VIB131086:VIB131089 VRX131086:VRX131089 WBT131086:WBT131089 WLP131086:WLP131089 WVL131086:WVL131089 D196622:D196625 IZ196622:IZ196625 SV196622:SV196625 ACR196622:ACR196625 AMN196622:AMN196625 AWJ196622:AWJ196625 BGF196622:BGF196625 BQB196622:BQB196625 BZX196622:BZX196625 CJT196622:CJT196625 CTP196622:CTP196625 DDL196622:DDL196625 DNH196622:DNH196625 DXD196622:DXD196625 EGZ196622:EGZ196625 EQV196622:EQV196625 FAR196622:FAR196625 FKN196622:FKN196625 FUJ196622:FUJ196625 GEF196622:GEF196625 GOB196622:GOB196625 GXX196622:GXX196625 HHT196622:HHT196625 HRP196622:HRP196625 IBL196622:IBL196625 ILH196622:ILH196625 IVD196622:IVD196625 JEZ196622:JEZ196625 JOV196622:JOV196625 JYR196622:JYR196625 KIN196622:KIN196625 KSJ196622:KSJ196625 LCF196622:LCF196625 LMB196622:LMB196625 LVX196622:LVX196625 MFT196622:MFT196625 MPP196622:MPP196625 MZL196622:MZL196625 NJH196622:NJH196625 NTD196622:NTD196625 OCZ196622:OCZ196625 OMV196622:OMV196625 OWR196622:OWR196625 PGN196622:PGN196625 PQJ196622:PQJ196625 QAF196622:QAF196625 QKB196622:QKB196625 QTX196622:QTX196625 RDT196622:RDT196625 RNP196622:RNP196625 RXL196622:RXL196625 SHH196622:SHH196625 SRD196622:SRD196625 TAZ196622:TAZ196625 TKV196622:TKV196625 TUR196622:TUR196625 UEN196622:UEN196625 UOJ196622:UOJ196625 UYF196622:UYF196625 VIB196622:VIB196625 VRX196622:VRX196625 WBT196622:WBT196625 WLP196622:WLP196625 WVL196622:WVL196625 D262158:D262161 IZ262158:IZ262161 SV262158:SV262161 ACR262158:ACR262161 AMN262158:AMN262161 AWJ262158:AWJ262161 BGF262158:BGF262161 BQB262158:BQB262161 BZX262158:BZX262161 CJT262158:CJT262161 CTP262158:CTP262161 DDL262158:DDL262161 DNH262158:DNH262161 DXD262158:DXD262161 EGZ262158:EGZ262161 EQV262158:EQV262161 FAR262158:FAR262161 FKN262158:FKN262161 FUJ262158:FUJ262161 GEF262158:GEF262161 GOB262158:GOB262161 GXX262158:GXX262161 HHT262158:HHT262161 HRP262158:HRP262161 IBL262158:IBL262161 ILH262158:ILH262161 IVD262158:IVD262161 JEZ262158:JEZ262161 JOV262158:JOV262161 JYR262158:JYR262161 KIN262158:KIN262161 KSJ262158:KSJ262161 LCF262158:LCF262161 LMB262158:LMB262161 LVX262158:LVX262161 MFT262158:MFT262161 MPP262158:MPP262161 MZL262158:MZL262161 NJH262158:NJH262161 NTD262158:NTD262161 OCZ262158:OCZ262161 OMV262158:OMV262161 OWR262158:OWR262161 PGN262158:PGN262161 PQJ262158:PQJ262161 QAF262158:QAF262161 QKB262158:QKB262161 QTX262158:QTX262161 RDT262158:RDT262161 RNP262158:RNP262161 RXL262158:RXL262161 SHH262158:SHH262161 SRD262158:SRD262161 TAZ262158:TAZ262161 TKV262158:TKV262161 TUR262158:TUR262161 UEN262158:UEN262161 UOJ262158:UOJ262161 UYF262158:UYF262161 VIB262158:VIB262161 VRX262158:VRX262161 WBT262158:WBT262161 WLP262158:WLP262161 WVL262158:WVL262161 D327694:D327697 IZ327694:IZ327697 SV327694:SV327697 ACR327694:ACR327697 AMN327694:AMN327697 AWJ327694:AWJ327697 BGF327694:BGF327697 BQB327694:BQB327697 BZX327694:BZX327697 CJT327694:CJT327697 CTP327694:CTP327697 DDL327694:DDL327697 DNH327694:DNH327697 DXD327694:DXD327697 EGZ327694:EGZ327697 EQV327694:EQV327697 FAR327694:FAR327697 FKN327694:FKN327697 FUJ327694:FUJ327697 GEF327694:GEF327697 GOB327694:GOB327697 GXX327694:GXX327697 HHT327694:HHT327697 HRP327694:HRP327697 IBL327694:IBL327697 ILH327694:ILH327697 IVD327694:IVD327697 JEZ327694:JEZ327697 JOV327694:JOV327697 JYR327694:JYR327697 KIN327694:KIN327697 KSJ327694:KSJ327697 LCF327694:LCF327697 LMB327694:LMB327697 LVX327694:LVX327697 MFT327694:MFT327697 MPP327694:MPP327697 MZL327694:MZL327697 NJH327694:NJH327697 NTD327694:NTD327697 OCZ327694:OCZ327697 OMV327694:OMV327697 OWR327694:OWR327697 PGN327694:PGN327697 PQJ327694:PQJ327697 QAF327694:QAF327697 QKB327694:QKB327697 QTX327694:QTX327697 RDT327694:RDT327697 RNP327694:RNP327697 RXL327694:RXL327697 SHH327694:SHH327697 SRD327694:SRD327697 TAZ327694:TAZ327697 TKV327694:TKV327697 TUR327694:TUR327697 UEN327694:UEN327697 UOJ327694:UOJ327697 UYF327694:UYF327697 VIB327694:VIB327697 VRX327694:VRX327697 WBT327694:WBT327697 WLP327694:WLP327697 WVL327694:WVL327697 D393230:D393233 IZ393230:IZ393233 SV393230:SV393233 ACR393230:ACR393233 AMN393230:AMN393233 AWJ393230:AWJ393233 BGF393230:BGF393233 BQB393230:BQB393233 BZX393230:BZX393233 CJT393230:CJT393233 CTP393230:CTP393233 DDL393230:DDL393233 DNH393230:DNH393233 DXD393230:DXD393233 EGZ393230:EGZ393233 EQV393230:EQV393233 FAR393230:FAR393233 FKN393230:FKN393233 FUJ393230:FUJ393233 GEF393230:GEF393233 GOB393230:GOB393233 GXX393230:GXX393233 HHT393230:HHT393233 HRP393230:HRP393233 IBL393230:IBL393233 ILH393230:ILH393233 IVD393230:IVD393233 JEZ393230:JEZ393233 JOV393230:JOV393233 JYR393230:JYR393233 KIN393230:KIN393233 KSJ393230:KSJ393233 LCF393230:LCF393233 LMB393230:LMB393233 LVX393230:LVX393233 MFT393230:MFT393233 MPP393230:MPP393233 MZL393230:MZL393233 NJH393230:NJH393233 NTD393230:NTD393233 OCZ393230:OCZ393233 OMV393230:OMV393233 OWR393230:OWR393233 PGN393230:PGN393233 PQJ393230:PQJ393233 QAF393230:QAF393233 QKB393230:QKB393233 QTX393230:QTX393233 RDT393230:RDT393233 RNP393230:RNP393233 RXL393230:RXL393233 SHH393230:SHH393233 SRD393230:SRD393233 TAZ393230:TAZ393233 TKV393230:TKV393233 TUR393230:TUR393233 UEN393230:UEN393233 UOJ393230:UOJ393233 UYF393230:UYF393233 VIB393230:VIB393233 VRX393230:VRX393233 WBT393230:WBT393233 WLP393230:WLP393233 WVL393230:WVL393233 D458766:D458769 IZ458766:IZ458769 SV458766:SV458769 ACR458766:ACR458769 AMN458766:AMN458769 AWJ458766:AWJ458769 BGF458766:BGF458769 BQB458766:BQB458769 BZX458766:BZX458769 CJT458766:CJT458769 CTP458766:CTP458769 DDL458766:DDL458769 DNH458766:DNH458769 DXD458766:DXD458769 EGZ458766:EGZ458769 EQV458766:EQV458769 FAR458766:FAR458769 FKN458766:FKN458769 FUJ458766:FUJ458769 GEF458766:GEF458769 GOB458766:GOB458769 GXX458766:GXX458769 HHT458766:HHT458769 HRP458766:HRP458769 IBL458766:IBL458769 ILH458766:ILH458769 IVD458766:IVD458769 JEZ458766:JEZ458769 JOV458766:JOV458769 JYR458766:JYR458769 KIN458766:KIN458769 KSJ458766:KSJ458769 LCF458766:LCF458769 LMB458766:LMB458769 LVX458766:LVX458769 MFT458766:MFT458769 MPP458766:MPP458769 MZL458766:MZL458769 NJH458766:NJH458769 NTD458766:NTD458769 OCZ458766:OCZ458769 OMV458766:OMV458769 OWR458766:OWR458769 PGN458766:PGN458769 PQJ458766:PQJ458769 QAF458766:QAF458769 QKB458766:QKB458769 QTX458766:QTX458769 RDT458766:RDT458769 RNP458766:RNP458769 RXL458766:RXL458769 SHH458766:SHH458769 SRD458766:SRD458769 TAZ458766:TAZ458769 TKV458766:TKV458769 TUR458766:TUR458769 UEN458766:UEN458769 UOJ458766:UOJ458769 UYF458766:UYF458769 VIB458766:VIB458769 VRX458766:VRX458769 WBT458766:WBT458769 WLP458766:WLP458769 WVL458766:WVL458769 D524302:D524305 IZ524302:IZ524305 SV524302:SV524305 ACR524302:ACR524305 AMN524302:AMN524305 AWJ524302:AWJ524305 BGF524302:BGF524305 BQB524302:BQB524305 BZX524302:BZX524305 CJT524302:CJT524305 CTP524302:CTP524305 DDL524302:DDL524305 DNH524302:DNH524305 DXD524302:DXD524305 EGZ524302:EGZ524305 EQV524302:EQV524305 FAR524302:FAR524305 FKN524302:FKN524305 FUJ524302:FUJ524305 GEF524302:GEF524305 GOB524302:GOB524305 GXX524302:GXX524305 HHT524302:HHT524305 HRP524302:HRP524305 IBL524302:IBL524305 ILH524302:ILH524305 IVD524302:IVD524305 JEZ524302:JEZ524305 JOV524302:JOV524305 JYR524302:JYR524305 KIN524302:KIN524305 KSJ524302:KSJ524305 LCF524302:LCF524305 LMB524302:LMB524305 LVX524302:LVX524305 MFT524302:MFT524305 MPP524302:MPP524305 MZL524302:MZL524305 NJH524302:NJH524305 NTD524302:NTD524305 OCZ524302:OCZ524305 OMV524302:OMV524305 OWR524302:OWR524305 PGN524302:PGN524305 PQJ524302:PQJ524305 QAF524302:QAF524305 QKB524302:QKB524305 QTX524302:QTX524305 RDT524302:RDT524305 RNP524302:RNP524305 RXL524302:RXL524305 SHH524302:SHH524305 SRD524302:SRD524305 TAZ524302:TAZ524305 TKV524302:TKV524305 TUR524302:TUR524305 UEN524302:UEN524305 UOJ524302:UOJ524305 UYF524302:UYF524305 VIB524302:VIB524305 VRX524302:VRX524305 WBT524302:WBT524305 WLP524302:WLP524305 WVL524302:WVL524305 D589838:D589841 IZ589838:IZ589841 SV589838:SV589841 ACR589838:ACR589841 AMN589838:AMN589841 AWJ589838:AWJ589841 BGF589838:BGF589841 BQB589838:BQB589841 BZX589838:BZX589841 CJT589838:CJT589841 CTP589838:CTP589841 DDL589838:DDL589841 DNH589838:DNH589841 DXD589838:DXD589841 EGZ589838:EGZ589841 EQV589838:EQV589841 FAR589838:FAR589841 FKN589838:FKN589841 FUJ589838:FUJ589841 GEF589838:GEF589841 GOB589838:GOB589841 GXX589838:GXX589841 HHT589838:HHT589841 HRP589838:HRP589841 IBL589838:IBL589841 ILH589838:ILH589841 IVD589838:IVD589841 JEZ589838:JEZ589841 JOV589838:JOV589841 JYR589838:JYR589841 KIN589838:KIN589841 KSJ589838:KSJ589841 LCF589838:LCF589841 LMB589838:LMB589841 LVX589838:LVX589841 MFT589838:MFT589841 MPP589838:MPP589841 MZL589838:MZL589841 NJH589838:NJH589841 NTD589838:NTD589841 OCZ589838:OCZ589841 OMV589838:OMV589841 OWR589838:OWR589841 PGN589838:PGN589841 PQJ589838:PQJ589841 QAF589838:QAF589841 QKB589838:QKB589841 QTX589838:QTX589841 RDT589838:RDT589841 RNP589838:RNP589841 RXL589838:RXL589841 SHH589838:SHH589841 SRD589838:SRD589841 TAZ589838:TAZ589841 TKV589838:TKV589841 TUR589838:TUR589841 UEN589838:UEN589841 UOJ589838:UOJ589841 UYF589838:UYF589841 VIB589838:VIB589841 VRX589838:VRX589841 WBT589838:WBT589841 WLP589838:WLP589841 WVL589838:WVL589841 D655374:D655377 IZ655374:IZ655377 SV655374:SV655377 ACR655374:ACR655377 AMN655374:AMN655377 AWJ655374:AWJ655377 BGF655374:BGF655377 BQB655374:BQB655377 BZX655374:BZX655377 CJT655374:CJT655377 CTP655374:CTP655377 DDL655374:DDL655377 DNH655374:DNH655377 DXD655374:DXD655377 EGZ655374:EGZ655377 EQV655374:EQV655377 FAR655374:FAR655377 FKN655374:FKN655377 FUJ655374:FUJ655377 GEF655374:GEF655377 GOB655374:GOB655377 GXX655374:GXX655377 HHT655374:HHT655377 HRP655374:HRP655377 IBL655374:IBL655377 ILH655374:ILH655377 IVD655374:IVD655377 JEZ655374:JEZ655377 JOV655374:JOV655377 JYR655374:JYR655377 KIN655374:KIN655377 KSJ655374:KSJ655377 LCF655374:LCF655377 LMB655374:LMB655377 LVX655374:LVX655377 MFT655374:MFT655377 MPP655374:MPP655377 MZL655374:MZL655377 NJH655374:NJH655377 NTD655374:NTD655377 OCZ655374:OCZ655377 OMV655374:OMV655377 OWR655374:OWR655377 PGN655374:PGN655377 PQJ655374:PQJ655377 QAF655374:QAF655377 QKB655374:QKB655377 QTX655374:QTX655377 RDT655374:RDT655377 RNP655374:RNP655377 RXL655374:RXL655377 SHH655374:SHH655377 SRD655374:SRD655377 TAZ655374:TAZ655377 TKV655374:TKV655377 TUR655374:TUR655377 UEN655374:UEN655377 UOJ655374:UOJ655377 UYF655374:UYF655377 VIB655374:VIB655377 VRX655374:VRX655377 WBT655374:WBT655377 WLP655374:WLP655377 WVL655374:WVL655377 D720910:D720913 IZ720910:IZ720913 SV720910:SV720913 ACR720910:ACR720913 AMN720910:AMN720913 AWJ720910:AWJ720913 BGF720910:BGF720913 BQB720910:BQB720913 BZX720910:BZX720913 CJT720910:CJT720913 CTP720910:CTP720913 DDL720910:DDL720913 DNH720910:DNH720913 DXD720910:DXD720913 EGZ720910:EGZ720913 EQV720910:EQV720913 FAR720910:FAR720913 FKN720910:FKN720913 FUJ720910:FUJ720913 GEF720910:GEF720913 GOB720910:GOB720913 GXX720910:GXX720913 HHT720910:HHT720913 HRP720910:HRP720913 IBL720910:IBL720913 ILH720910:ILH720913 IVD720910:IVD720913 JEZ720910:JEZ720913 JOV720910:JOV720913 JYR720910:JYR720913 KIN720910:KIN720913 KSJ720910:KSJ720913 LCF720910:LCF720913 LMB720910:LMB720913 LVX720910:LVX720913 MFT720910:MFT720913 MPP720910:MPP720913 MZL720910:MZL720913 NJH720910:NJH720913 NTD720910:NTD720913 OCZ720910:OCZ720913 OMV720910:OMV720913 OWR720910:OWR720913 PGN720910:PGN720913 PQJ720910:PQJ720913 QAF720910:QAF720913 QKB720910:QKB720913 QTX720910:QTX720913 RDT720910:RDT720913 RNP720910:RNP720913 RXL720910:RXL720913 SHH720910:SHH720913 SRD720910:SRD720913 TAZ720910:TAZ720913 TKV720910:TKV720913 TUR720910:TUR720913 UEN720910:UEN720913 UOJ720910:UOJ720913 UYF720910:UYF720913 VIB720910:VIB720913 VRX720910:VRX720913 WBT720910:WBT720913 WLP720910:WLP720913 WVL720910:WVL720913 D786446:D786449 IZ786446:IZ786449 SV786446:SV786449 ACR786446:ACR786449 AMN786446:AMN786449 AWJ786446:AWJ786449 BGF786446:BGF786449 BQB786446:BQB786449 BZX786446:BZX786449 CJT786446:CJT786449 CTP786446:CTP786449 DDL786446:DDL786449 DNH786446:DNH786449 DXD786446:DXD786449 EGZ786446:EGZ786449 EQV786446:EQV786449 FAR786446:FAR786449 FKN786446:FKN786449 FUJ786446:FUJ786449 GEF786446:GEF786449 GOB786446:GOB786449 GXX786446:GXX786449 HHT786446:HHT786449 HRP786446:HRP786449 IBL786446:IBL786449 ILH786446:ILH786449 IVD786446:IVD786449 JEZ786446:JEZ786449 JOV786446:JOV786449 JYR786446:JYR786449 KIN786446:KIN786449 KSJ786446:KSJ786449 LCF786446:LCF786449 LMB786446:LMB786449 LVX786446:LVX786449 MFT786446:MFT786449 MPP786446:MPP786449 MZL786446:MZL786449 NJH786446:NJH786449 NTD786446:NTD786449 OCZ786446:OCZ786449 OMV786446:OMV786449 OWR786446:OWR786449 PGN786446:PGN786449 PQJ786446:PQJ786449 QAF786446:QAF786449 QKB786446:QKB786449 QTX786446:QTX786449 RDT786446:RDT786449 RNP786446:RNP786449 RXL786446:RXL786449 SHH786446:SHH786449 SRD786446:SRD786449 TAZ786446:TAZ786449 TKV786446:TKV786449 TUR786446:TUR786449 UEN786446:UEN786449 UOJ786446:UOJ786449 UYF786446:UYF786449 VIB786446:VIB786449 VRX786446:VRX786449 WBT786446:WBT786449 WLP786446:WLP786449 WVL786446:WVL786449 D851982:D851985 IZ851982:IZ851985 SV851982:SV851985 ACR851982:ACR851985 AMN851982:AMN851985 AWJ851982:AWJ851985 BGF851982:BGF851985 BQB851982:BQB851985 BZX851982:BZX851985 CJT851982:CJT851985 CTP851982:CTP851985 DDL851982:DDL851985 DNH851982:DNH851985 DXD851982:DXD851985 EGZ851982:EGZ851985 EQV851982:EQV851985 FAR851982:FAR851985 FKN851982:FKN851985 FUJ851982:FUJ851985 GEF851982:GEF851985 GOB851982:GOB851985 GXX851982:GXX851985 HHT851982:HHT851985 HRP851982:HRP851985 IBL851982:IBL851985 ILH851982:ILH851985 IVD851982:IVD851985 JEZ851982:JEZ851985 JOV851982:JOV851985 JYR851982:JYR851985 KIN851982:KIN851985 KSJ851982:KSJ851985 LCF851982:LCF851985 LMB851982:LMB851985 LVX851982:LVX851985 MFT851982:MFT851985 MPP851982:MPP851985 MZL851982:MZL851985 NJH851982:NJH851985 NTD851982:NTD851985 OCZ851982:OCZ851985 OMV851982:OMV851985 OWR851982:OWR851985 PGN851982:PGN851985 PQJ851982:PQJ851985 QAF851982:QAF851985 QKB851982:QKB851985 QTX851982:QTX851985 RDT851982:RDT851985 RNP851982:RNP851985 RXL851982:RXL851985 SHH851982:SHH851985 SRD851982:SRD851985 TAZ851982:TAZ851985 TKV851982:TKV851985 TUR851982:TUR851985 UEN851982:UEN851985 UOJ851982:UOJ851985 UYF851982:UYF851985 VIB851982:VIB851985 VRX851982:VRX851985 WBT851982:WBT851985 WLP851982:WLP851985 WVL851982:WVL851985 D917518:D917521 IZ917518:IZ917521 SV917518:SV917521 ACR917518:ACR917521 AMN917518:AMN917521 AWJ917518:AWJ917521 BGF917518:BGF917521 BQB917518:BQB917521 BZX917518:BZX917521 CJT917518:CJT917521 CTP917518:CTP917521 DDL917518:DDL917521 DNH917518:DNH917521 DXD917518:DXD917521 EGZ917518:EGZ917521 EQV917518:EQV917521 FAR917518:FAR917521 FKN917518:FKN917521 FUJ917518:FUJ917521 GEF917518:GEF917521 GOB917518:GOB917521 GXX917518:GXX917521 HHT917518:HHT917521 HRP917518:HRP917521 IBL917518:IBL917521 ILH917518:ILH917521 IVD917518:IVD917521 JEZ917518:JEZ917521 JOV917518:JOV917521 JYR917518:JYR917521 KIN917518:KIN917521 KSJ917518:KSJ917521 LCF917518:LCF917521 LMB917518:LMB917521 LVX917518:LVX917521 MFT917518:MFT917521 MPP917518:MPP917521 MZL917518:MZL917521 NJH917518:NJH917521 NTD917518:NTD917521 OCZ917518:OCZ917521 OMV917518:OMV917521 OWR917518:OWR917521 PGN917518:PGN917521 PQJ917518:PQJ917521 QAF917518:QAF917521 QKB917518:QKB917521 QTX917518:QTX917521 RDT917518:RDT917521 RNP917518:RNP917521 RXL917518:RXL917521 SHH917518:SHH917521 SRD917518:SRD917521 TAZ917518:TAZ917521 TKV917518:TKV917521 TUR917518:TUR917521 UEN917518:UEN917521 UOJ917518:UOJ917521 UYF917518:UYF917521 VIB917518:VIB917521 VRX917518:VRX917521 WBT917518:WBT917521 WLP917518:WLP917521 WVL917518:WVL917521 D983054:D983057 IZ983054:IZ983057 SV983054:SV983057 ACR983054:ACR983057 AMN983054:AMN983057 AWJ983054:AWJ983057 BGF983054:BGF983057 BQB983054:BQB983057 BZX983054:BZX983057 CJT983054:CJT983057 CTP983054:CTP983057 DDL983054:DDL983057 DNH983054:DNH983057 DXD983054:DXD983057 EGZ983054:EGZ983057 EQV983054:EQV983057 FAR983054:FAR983057 FKN983054:FKN983057 FUJ983054:FUJ983057 GEF983054:GEF983057 GOB983054:GOB983057 GXX983054:GXX983057 HHT983054:HHT983057 HRP983054:HRP983057 IBL983054:IBL983057 ILH983054:ILH983057 IVD983054:IVD983057 JEZ983054:JEZ983057 JOV983054:JOV983057 JYR983054:JYR983057 KIN983054:KIN983057 KSJ983054:KSJ983057 LCF983054:LCF983057 LMB983054:LMB983057 LVX983054:LVX983057 MFT983054:MFT983057 MPP983054:MPP983057 MZL983054:MZL983057 NJH983054:NJH983057 NTD983054:NTD983057 OCZ983054:OCZ983057 OMV983054:OMV983057 OWR983054:OWR983057 PGN983054:PGN983057 PQJ983054:PQJ983057 QAF983054:QAF983057 QKB983054:QKB983057 QTX983054:QTX983057 RDT983054:RDT983057 RNP983054:RNP983057 RXL983054:RXL983057 SHH983054:SHH983057 SRD983054:SRD983057 TAZ983054:TAZ983057 TKV983054:TKV983057 TUR983054:TUR983057 UEN983054:UEN983057 UOJ983054:UOJ983057 UYF983054:UYF983057 VIB983054:VIB983057 VRX983054:VRX983057 WBT983054:WBT983057 WLP983054:WLP983057 WVL983054:WVL983057 O21:O22 JN22:JN23 TJ22:TJ23 ADF22:ADF23 ANB22:ANB23 AWX22:AWX23 BGT22:BGT23 BQP22:BQP23 CAL22:CAL23 CKH22:CKH23 CUD22:CUD23 DDZ22:DDZ23 DNV22:DNV23 DXR22:DXR23 EHN22:EHN23 ERJ22:ERJ23 FBF22:FBF23 FLB22:FLB23 FUX22:FUX23 GET22:GET23 GOP22:GOP23 GYL22:GYL23 HIH22:HIH23 HSD22:HSD23 IBZ22:IBZ23 ILV22:ILV23 IVR22:IVR23 JFN22:JFN23 JPJ22:JPJ23 JZF22:JZF23 KJB22:KJB23 KSX22:KSX23 LCT22:LCT23 LMP22:LMP23 LWL22:LWL23 MGH22:MGH23 MQD22:MQD23 MZZ22:MZZ23 NJV22:NJV23 NTR22:NTR23 ODN22:ODN23 ONJ22:ONJ23 OXF22:OXF23 PHB22:PHB23 PQX22:PQX23 QAT22:QAT23 QKP22:QKP23 QUL22:QUL23 REH22:REH23 ROD22:ROD23 RXZ22:RXZ23 SHV22:SHV23 SRR22:SRR23 TBN22:TBN23 TLJ22:TLJ23 TVF22:TVF23 UFB22:UFB23 UOX22:UOX23 UYT22:UYT23 VIP22:VIP23 VSL22:VSL23 WCH22:WCH23 WMD22:WMD23 WVZ22:WVZ23 R65556:R65558 JN65556:JN65558 TJ65556:TJ65558 ADF65556:ADF65558 ANB65556:ANB65558 AWX65556:AWX65558 BGT65556:BGT65558 BQP65556:BQP65558 CAL65556:CAL65558 CKH65556:CKH65558 CUD65556:CUD65558 DDZ65556:DDZ65558 DNV65556:DNV65558 DXR65556:DXR65558 EHN65556:EHN65558 ERJ65556:ERJ65558 FBF65556:FBF65558 FLB65556:FLB65558 FUX65556:FUX65558 GET65556:GET65558 GOP65556:GOP65558 GYL65556:GYL65558 HIH65556:HIH65558 HSD65556:HSD65558 IBZ65556:IBZ65558 ILV65556:ILV65558 IVR65556:IVR65558 JFN65556:JFN65558 JPJ65556:JPJ65558 JZF65556:JZF65558 KJB65556:KJB65558 KSX65556:KSX65558 LCT65556:LCT65558 LMP65556:LMP65558 LWL65556:LWL65558 MGH65556:MGH65558 MQD65556:MQD65558 MZZ65556:MZZ65558 NJV65556:NJV65558 NTR65556:NTR65558 ODN65556:ODN65558 ONJ65556:ONJ65558 OXF65556:OXF65558 PHB65556:PHB65558 PQX65556:PQX65558 QAT65556:QAT65558 QKP65556:QKP65558 QUL65556:QUL65558 REH65556:REH65558 ROD65556:ROD65558 RXZ65556:RXZ65558 SHV65556:SHV65558 SRR65556:SRR65558 TBN65556:TBN65558 TLJ65556:TLJ65558 TVF65556:TVF65558 UFB65556:UFB65558 UOX65556:UOX65558 UYT65556:UYT65558 VIP65556:VIP65558 VSL65556:VSL65558 WCH65556:WCH65558 WMD65556:WMD65558 WVZ65556:WVZ65558 R131092:R131094 JN131092:JN131094 TJ131092:TJ131094 ADF131092:ADF131094 ANB131092:ANB131094 AWX131092:AWX131094 BGT131092:BGT131094 BQP131092:BQP131094 CAL131092:CAL131094 CKH131092:CKH131094 CUD131092:CUD131094 DDZ131092:DDZ131094 DNV131092:DNV131094 DXR131092:DXR131094 EHN131092:EHN131094 ERJ131092:ERJ131094 FBF131092:FBF131094 FLB131092:FLB131094 FUX131092:FUX131094 GET131092:GET131094 GOP131092:GOP131094 GYL131092:GYL131094 HIH131092:HIH131094 HSD131092:HSD131094 IBZ131092:IBZ131094 ILV131092:ILV131094 IVR131092:IVR131094 JFN131092:JFN131094 JPJ131092:JPJ131094 JZF131092:JZF131094 KJB131092:KJB131094 KSX131092:KSX131094 LCT131092:LCT131094 LMP131092:LMP131094 LWL131092:LWL131094 MGH131092:MGH131094 MQD131092:MQD131094 MZZ131092:MZZ131094 NJV131092:NJV131094 NTR131092:NTR131094 ODN131092:ODN131094 ONJ131092:ONJ131094 OXF131092:OXF131094 PHB131092:PHB131094 PQX131092:PQX131094 QAT131092:QAT131094 QKP131092:QKP131094 QUL131092:QUL131094 REH131092:REH131094 ROD131092:ROD131094 RXZ131092:RXZ131094 SHV131092:SHV131094 SRR131092:SRR131094 TBN131092:TBN131094 TLJ131092:TLJ131094 TVF131092:TVF131094 UFB131092:UFB131094 UOX131092:UOX131094 UYT131092:UYT131094 VIP131092:VIP131094 VSL131092:VSL131094 WCH131092:WCH131094 WMD131092:WMD131094 WVZ131092:WVZ131094 R196628:R196630 JN196628:JN196630 TJ196628:TJ196630 ADF196628:ADF196630 ANB196628:ANB196630 AWX196628:AWX196630 BGT196628:BGT196630 BQP196628:BQP196630 CAL196628:CAL196630 CKH196628:CKH196630 CUD196628:CUD196630 DDZ196628:DDZ196630 DNV196628:DNV196630 DXR196628:DXR196630 EHN196628:EHN196630 ERJ196628:ERJ196630 FBF196628:FBF196630 FLB196628:FLB196630 FUX196628:FUX196630 GET196628:GET196630 GOP196628:GOP196630 GYL196628:GYL196630 HIH196628:HIH196630 HSD196628:HSD196630 IBZ196628:IBZ196630 ILV196628:ILV196630 IVR196628:IVR196630 JFN196628:JFN196630 JPJ196628:JPJ196630 JZF196628:JZF196630 KJB196628:KJB196630 KSX196628:KSX196630 LCT196628:LCT196630 LMP196628:LMP196630 LWL196628:LWL196630 MGH196628:MGH196630 MQD196628:MQD196630 MZZ196628:MZZ196630 NJV196628:NJV196630 NTR196628:NTR196630 ODN196628:ODN196630 ONJ196628:ONJ196630 OXF196628:OXF196630 PHB196628:PHB196630 PQX196628:PQX196630 QAT196628:QAT196630 QKP196628:QKP196630 QUL196628:QUL196630 REH196628:REH196630 ROD196628:ROD196630 RXZ196628:RXZ196630 SHV196628:SHV196630 SRR196628:SRR196630 TBN196628:TBN196630 TLJ196628:TLJ196630 TVF196628:TVF196630 UFB196628:UFB196630 UOX196628:UOX196630 UYT196628:UYT196630 VIP196628:VIP196630 VSL196628:VSL196630 WCH196628:WCH196630 WMD196628:WMD196630 WVZ196628:WVZ196630 R262164:R262166 JN262164:JN262166 TJ262164:TJ262166 ADF262164:ADF262166 ANB262164:ANB262166 AWX262164:AWX262166 BGT262164:BGT262166 BQP262164:BQP262166 CAL262164:CAL262166 CKH262164:CKH262166 CUD262164:CUD262166 DDZ262164:DDZ262166 DNV262164:DNV262166 DXR262164:DXR262166 EHN262164:EHN262166 ERJ262164:ERJ262166 FBF262164:FBF262166 FLB262164:FLB262166 FUX262164:FUX262166 GET262164:GET262166 GOP262164:GOP262166 GYL262164:GYL262166 HIH262164:HIH262166 HSD262164:HSD262166 IBZ262164:IBZ262166 ILV262164:ILV262166 IVR262164:IVR262166 JFN262164:JFN262166 JPJ262164:JPJ262166 JZF262164:JZF262166 KJB262164:KJB262166 KSX262164:KSX262166 LCT262164:LCT262166 LMP262164:LMP262166 LWL262164:LWL262166 MGH262164:MGH262166 MQD262164:MQD262166 MZZ262164:MZZ262166 NJV262164:NJV262166 NTR262164:NTR262166 ODN262164:ODN262166 ONJ262164:ONJ262166 OXF262164:OXF262166 PHB262164:PHB262166 PQX262164:PQX262166 QAT262164:QAT262166 QKP262164:QKP262166 QUL262164:QUL262166 REH262164:REH262166 ROD262164:ROD262166 RXZ262164:RXZ262166 SHV262164:SHV262166 SRR262164:SRR262166 TBN262164:TBN262166 TLJ262164:TLJ262166 TVF262164:TVF262166 UFB262164:UFB262166 UOX262164:UOX262166 UYT262164:UYT262166 VIP262164:VIP262166 VSL262164:VSL262166 WCH262164:WCH262166 WMD262164:WMD262166 WVZ262164:WVZ262166 R327700:R327702 JN327700:JN327702 TJ327700:TJ327702 ADF327700:ADF327702 ANB327700:ANB327702 AWX327700:AWX327702 BGT327700:BGT327702 BQP327700:BQP327702 CAL327700:CAL327702 CKH327700:CKH327702 CUD327700:CUD327702 DDZ327700:DDZ327702 DNV327700:DNV327702 DXR327700:DXR327702 EHN327700:EHN327702 ERJ327700:ERJ327702 FBF327700:FBF327702 FLB327700:FLB327702 FUX327700:FUX327702 GET327700:GET327702 GOP327700:GOP327702 GYL327700:GYL327702 HIH327700:HIH327702 HSD327700:HSD327702 IBZ327700:IBZ327702 ILV327700:ILV327702 IVR327700:IVR327702 JFN327700:JFN327702 JPJ327700:JPJ327702 JZF327700:JZF327702 KJB327700:KJB327702 KSX327700:KSX327702 LCT327700:LCT327702 LMP327700:LMP327702 LWL327700:LWL327702 MGH327700:MGH327702 MQD327700:MQD327702 MZZ327700:MZZ327702 NJV327700:NJV327702 NTR327700:NTR327702 ODN327700:ODN327702 ONJ327700:ONJ327702 OXF327700:OXF327702 PHB327700:PHB327702 PQX327700:PQX327702 QAT327700:QAT327702 QKP327700:QKP327702 QUL327700:QUL327702 REH327700:REH327702 ROD327700:ROD327702 RXZ327700:RXZ327702 SHV327700:SHV327702 SRR327700:SRR327702 TBN327700:TBN327702 TLJ327700:TLJ327702 TVF327700:TVF327702 UFB327700:UFB327702 UOX327700:UOX327702 UYT327700:UYT327702 VIP327700:VIP327702 VSL327700:VSL327702 WCH327700:WCH327702 WMD327700:WMD327702 WVZ327700:WVZ327702 R393236:R393238 JN393236:JN393238 TJ393236:TJ393238 ADF393236:ADF393238 ANB393236:ANB393238 AWX393236:AWX393238 BGT393236:BGT393238 BQP393236:BQP393238 CAL393236:CAL393238 CKH393236:CKH393238 CUD393236:CUD393238 DDZ393236:DDZ393238 DNV393236:DNV393238 DXR393236:DXR393238 EHN393236:EHN393238 ERJ393236:ERJ393238 FBF393236:FBF393238 FLB393236:FLB393238 FUX393236:FUX393238 GET393236:GET393238 GOP393236:GOP393238 GYL393236:GYL393238 HIH393236:HIH393238 HSD393236:HSD393238 IBZ393236:IBZ393238 ILV393236:ILV393238 IVR393236:IVR393238 JFN393236:JFN393238 JPJ393236:JPJ393238 JZF393236:JZF393238 KJB393236:KJB393238 KSX393236:KSX393238 LCT393236:LCT393238 LMP393236:LMP393238 LWL393236:LWL393238 MGH393236:MGH393238 MQD393236:MQD393238 MZZ393236:MZZ393238 NJV393236:NJV393238 NTR393236:NTR393238 ODN393236:ODN393238 ONJ393236:ONJ393238 OXF393236:OXF393238 PHB393236:PHB393238 PQX393236:PQX393238 QAT393236:QAT393238 QKP393236:QKP393238 QUL393236:QUL393238 REH393236:REH393238 ROD393236:ROD393238 RXZ393236:RXZ393238 SHV393236:SHV393238 SRR393236:SRR393238 TBN393236:TBN393238 TLJ393236:TLJ393238 TVF393236:TVF393238 UFB393236:UFB393238 UOX393236:UOX393238 UYT393236:UYT393238 VIP393236:VIP393238 VSL393236:VSL393238 WCH393236:WCH393238 WMD393236:WMD393238 WVZ393236:WVZ393238 R458772:R458774 JN458772:JN458774 TJ458772:TJ458774 ADF458772:ADF458774 ANB458772:ANB458774 AWX458772:AWX458774 BGT458772:BGT458774 BQP458772:BQP458774 CAL458772:CAL458774 CKH458772:CKH458774 CUD458772:CUD458774 DDZ458772:DDZ458774 DNV458772:DNV458774 DXR458772:DXR458774 EHN458772:EHN458774 ERJ458772:ERJ458774 FBF458772:FBF458774 FLB458772:FLB458774 FUX458772:FUX458774 GET458772:GET458774 GOP458772:GOP458774 GYL458772:GYL458774 HIH458772:HIH458774 HSD458772:HSD458774 IBZ458772:IBZ458774 ILV458772:ILV458774 IVR458772:IVR458774 JFN458772:JFN458774 JPJ458772:JPJ458774 JZF458772:JZF458774 KJB458772:KJB458774 KSX458772:KSX458774 LCT458772:LCT458774 LMP458772:LMP458774 LWL458772:LWL458774 MGH458772:MGH458774 MQD458772:MQD458774 MZZ458772:MZZ458774 NJV458772:NJV458774 NTR458772:NTR458774 ODN458772:ODN458774 ONJ458772:ONJ458774 OXF458772:OXF458774 PHB458772:PHB458774 PQX458772:PQX458774 QAT458772:QAT458774 QKP458772:QKP458774 QUL458772:QUL458774 REH458772:REH458774 ROD458772:ROD458774 RXZ458772:RXZ458774 SHV458772:SHV458774 SRR458772:SRR458774 TBN458772:TBN458774 TLJ458772:TLJ458774 TVF458772:TVF458774 UFB458772:UFB458774 UOX458772:UOX458774 UYT458772:UYT458774 VIP458772:VIP458774 VSL458772:VSL458774 WCH458772:WCH458774 WMD458772:WMD458774 WVZ458772:WVZ458774 R524308:R524310 JN524308:JN524310 TJ524308:TJ524310 ADF524308:ADF524310 ANB524308:ANB524310 AWX524308:AWX524310 BGT524308:BGT524310 BQP524308:BQP524310 CAL524308:CAL524310 CKH524308:CKH524310 CUD524308:CUD524310 DDZ524308:DDZ524310 DNV524308:DNV524310 DXR524308:DXR524310 EHN524308:EHN524310 ERJ524308:ERJ524310 FBF524308:FBF524310 FLB524308:FLB524310 FUX524308:FUX524310 GET524308:GET524310 GOP524308:GOP524310 GYL524308:GYL524310 HIH524308:HIH524310 HSD524308:HSD524310 IBZ524308:IBZ524310 ILV524308:ILV524310 IVR524308:IVR524310 JFN524308:JFN524310 JPJ524308:JPJ524310 JZF524308:JZF524310 KJB524308:KJB524310 KSX524308:KSX524310 LCT524308:LCT524310 LMP524308:LMP524310 LWL524308:LWL524310 MGH524308:MGH524310 MQD524308:MQD524310 MZZ524308:MZZ524310 NJV524308:NJV524310 NTR524308:NTR524310 ODN524308:ODN524310 ONJ524308:ONJ524310 OXF524308:OXF524310 PHB524308:PHB524310 PQX524308:PQX524310 QAT524308:QAT524310 QKP524308:QKP524310 QUL524308:QUL524310 REH524308:REH524310 ROD524308:ROD524310 RXZ524308:RXZ524310 SHV524308:SHV524310 SRR524308:SRR524310 TBN524308:TBN524310 TLJ524308:TLJ524310 TVF524308:TVF524310 UFB524308:UFB524310 UOX524308:UOX524310 UYT524308:UYT524310 VIP524308:VIP524310 VSL524308:VSL524310 WCH524308:WCH524310 WMD524308:WMD524310 WVZ524308:WVZ524310 R589844:R589846 JN589844:JN589846 TJ589844:TJ589846 ADF589844:ADF589846 ANB589844:ANB589846 AWX589844:AWX589846 BGT589844:BGT589846 BQP589844:BQP589846 CAL589844:CAL589846 CKH589844:CKH589846 CUD589844:CUD589846 DDZ589844:DDZ589846 DNV589844:DNV589846 DXR589844:DXR589846 EHN589844:EHN589846 ERJ589844:ERJ589846 FBF589844:FBF589846 FLB589844:FLB589846 FUX589844:FUX589846 GET589844:GET589846 GOP589844:GOP589846 GYL589844:GYL589846 HIH589844:HIH589846 HSD589844:HSD589846 IBZ589844:IBZ589846 ILV589844:ILV589846 IVR589844:IVR589846 JFN589844:JFN589846 JPJ589844:JPJ589846 JZF589844:JZF589846 KJB589844:KJB589846 KSX589844:KSX589846 LCT589844:LCT589846 LMP589844:LMP589846 LWL589844:LWL589846 MGH589844:MGH589846 MQD589844:MQD589846 MZZ589844:MZZ589846 NJV589844:NJV589846 NTR589844:NTR589846 ODN589844:ODN589846 ONJ589844:ONJ589846 OXF589844:OXF589846 PHB589844:PHB589846 PQX589844:PQX589846 QAT589844:QAT589846 QKP589844:QKP589846 QUL589844:QUL589846 REH589844:REH589846 ROD589844:ROD589846 RXZ589844:RXZ589846 SHV589844:SHV589846 SRR589844:SRR589846 TBN589844:TBN589846 TLJ589844:TLJ589846 TVF589844:TVF589846 UFB589844:UFB589846 UOX589844:UOX589846 UYT589844:UYT589846 VIP589844:VIP589846 VSL589844:VSL589846 WCH589844:WCH589846 WMD589844:WMD589846 WVZ589844:WVZ589846 R655380:R655382 JN655380:JN655382 TJ655380:TJ655382 ADF655380:ADF655382 ANB655380:ANB655382 AWX655380:AWX655382 BGT655380:BGT655382 BQP655380:BQP655382 CAL655380:CAL655382 CKH655380:CKH655382 CUD655380:CUD655382 DDZ655380:DDZ655382 DNV655380:DNV655382 DXR655380:DXR655382 EHN655380:EHN655382 ERJ655380:ERJ655382 FBF655380:FBF655382 FLB655380:FLB655382 FUX655380:FUX655382 GET655380:GET655382 GOP655380:GOP655382 GYL655380:GYL655382 HIH655380:HIH655382 HSD655380:HSD655382 IBZ655380:IBZ655382 ILV655380:ILV655382 IVR655380:IVR655382 JFN655380:JFN655382 JPJ655380:JPJ655382 JZF655380:JZF655382 KJB655380:KJB655382 KSX655380:KSX655382 LCT655380:LCT655382 LMP655380:LMP655382 LWL655380:LWL655382 MGH655380:MGH655382 MQD655380:MQD655382 MZZ655380:MZZ655382 NJV655380:NJV655382 NTR655380:NTR655382 ODN655380:ODN655382 ONJ655380:ONJ655382 OXF655380:OXF655382 PHB655380:PHB655382 PQX655380:PQX655382 QAT655380:QAT655382 QKP655380:QKP655382 QUL655380:QUL655382 REH655380:REH655382 ROD655380:ROD655382 RXZ655380:RXZ655382 SHV655380:SHV655382 SRR655380:SRR655382 TBN655380:TBN655382 TLJ655380:TLJ655382 TVF655380:TVF655382 UFB655380:UFB655382 UOX655380:UOX655382 UYT655380:UYT655382 VIP655380:VIP655382 VSL655380:VSL655382 WCH655380:WCH655382 WMD655380:WMD655382 WVZ655380:WVZ655382 R720916:R720918 JN720916:JN720918 TJ720916:TJ720918 ADF720916:ADF720918 ANB720916:ANB720918 AWX720916:AWX720918 BGT720916:BGT720918 BQP720916:BQP720918 CAL720916:CAL720918 CKH720916:CKH720918 CUD720916:CUD720918 DDZ720916:DDZ720918 DNV720916:DNV720918 DXR720916:DXR720918 EHN720916:EHN720918 ERJ720916:ERJ720918 FBF720916:FBF720918 FLB720916:FLB720918 FUX720916:FUX720918 GET720916:GET720918 GOP720916:GOP720918 GYL720916:GYL720918 HIH720916:HIH720918 HSD720916:HSD720918 IBZ720916:IBZ720918 ILV720916:ILV720918 IVR720916:IVR720918 JFN720916:JFN720918 JPJ720916:JPJ720918 JZF720916:JZF720918 KJB720916:KJB720918 KSX720916:KSX720918 LCT720916:LCT720918 LMP720916:LMP720918 LWL720916:LWL720918 MGH720916:MGH720918 MQD720916:MQD720918 MZZ720916:MZZ720918 NJV720916:NJV720918 NTR720916:NTR720918 ODN720916:ODN720918 ONJ720916:ONJ720918 OXF720916:OXF720918 PHB720916:PHB720918 PQX720916:PQX720918 QAT720916:QAT720918 QKP720916:QKP720918 QUL720916:QUL720918 REH720916:REH720918 ROD720916:ROD720918 RXZ720916:RXZ720918 SHV720916:SHV720918 SRR720916:SRR720918 TBN720916:TBN720918 TLJ720916:TLJ720918 TVF720916:TVF720918 UFB720916:UFB720918 UOX720916:UOX720918 UYT720916:UYT720918 VIP720916:VIP720918 VSL720916:VSL720918 WCH720916:WCH720918 WMD720916:WMD720918 WVZ720916:WVZ720918 R786452:R786454 JN786452:JN786454 TJ786452:TJ786454 ADF786452:ADF786454 ANB786452:ANB786454 AWX786452:AWX786454 BGT786452:BGT786454 BQP786452:BQP786454 CAL786452:CAL786454 CKH786452:CKH786454 CUD786452:CUD786454 DDZ786452:DDZ786454 DNV786452:DNV786454 DXR786452:DXR786454 EHN786452:EHN786454 ERJ786452:ERJ786454 FBF786452:FBF786454 FLB786452:FLB786454 FUX786452:FUX786454 GET786452:GET786454 GOP786452:GOP786454 GYL786452:GYL786454 HIH786452:HIH786454 HSD786452:HSD786454 IBZ786452:IBZ786454 ILV786452:ILV786454 IVR786452:IVR786454 JFN786452:JFN786454 JPJ786452:JPJ786454 JZF786452:JZF786454 KJB786452:KJB786454 KSX786452:KSX786454 LCT786452:LCT786454 LMP786452:LMP786454 LWL786452:LWL786454 MGH786452:MGH786454 MQD786452:MQD786454 MZZ786452:MZZ786454 NJV786452:NJV786454 NTR786452:NTR786454 ODN786452:ODN786454 ONJ786452:ONJ786454 OXF786452:OXF786454 PHB786452:PHB786454 PQX786452:PQX786454 QAT786452:QAT786454 QKP786452:QKP786454 QUL786452:QUL786454 REH786452:REH786454 ROD786452:ROD786454 RXZ786452:RXZ786454 SHV786452:SHV786454 SRR786452:SRR786454 TBN786452:TBN786454 TLJ786452:TLJ786454 TVF786452:TVF786454 UFB786452:UFB786454 UOX786452:UOX786454 UYT786452:UYT786454 VIP786452:VIP786454 VSL786452:VSL786454 WCH786452:WCH786454 WMD786452:WMD786454 WVZ786452:WVZ786454 R851988:R851990 JN851988:JN851990 TJ851988:TJ851990 ADF851988:ADF851990 ANB851988:ANB851990 AWX851988:AWX851990 BGT851988:BGT851990 BQP851988:BQP851990 CAL851988:CAL851990 CKH851988:CKH851990 CUD851988:CUD851990 DDZ851988:DDZ851990 DNV851988:DNV851990 DXR851988:DXR851990 EHN851988:EHN851990 ERJ851988:ERJ851990 FBF851988:FBF851990 FLB851988:FLB851990 FUX851988:FUX851990 GET851988:GET851990 GOP851988:GOP851990 GYL851988:GYL851990 HIH851988:HIH851990 HSD851988:HSD851990 IBZ851988:IBZ851990 ILV851988:ILV851990 IVR851988:IVR851990 JFN851988:JFN851990 JPJ851988:JPJ851990 JZF851988:JZF851990 KJB851988:KJB851990 KSX851988:KSX851990 LCT851988:LCT851990 LMP851988:LMP851990 LWL851988:LWL851990 MGH851988:MGH851990 MQD851988:MQD851990 MZZ851988:MZZ851990 NJV851988:NJV851990 NTR851988:NTR851990 ODN851988:ODN851990 ONJ851988:ONJ851990 OXF851988:OXF851990 PHB851988:PHB851990 PQX851988:PQX851990 QAT851988:QAT851990 QKP851988:QKP851990 QUL851988:QUL851990 REH851988:REH851990 ROD851988:ROD851990 RXZ851988:RXZ851990 SHV851988:SHV851990 SRR851988:SRR851990 TBN851988:TBN851990 TLJ851988:TLJ851990 TVF851988:TVF851990 UFB851988:UFB851990 UOX851988:UOX851990 UYT851988:UYT851990 VIP851988:VIP851990 VSL851988:VSL851990 WCH851988:WCH851990 WMD851988:WMD851990 WVZ851988:WVZ851990 R917524:R917526 JN917524:JN917526 TJ917524:TJ917526 ADF917524:ADF917526 ANB917524:ANB917526 AWX917524:AWX917526 BGT917524:BGT917526 BQP917524:BQP917526 CAL917524:CAL917526 CKH917524:CKH917526 CUD917524:CUD917526 DDZ917524:DDZ917526 DNV917524:DNV917526 DXR917524:DXR917526 EHN917524:EHN917526 ERJ917524:ERJ917526 FBF917524:FBF917526 FLB917524:FLB917526 FUX917524:FUX917526 GET917524:GET917526 GOP917524:GOP917526 GYL917524:GYL917526 HIH917524:HIH917526 HSD917524:HSD917526 IBZ917524:IBZ917526 ILV917524:ILV917526 IVR917524:IVR917526 JFN917524:JFN917526 JPJ917524:JPJ917526 JZF917524:JZF917526 KJB917524:KJB917526 KSX917524:KSX917526 LCT917524:LCT917526 LMP917524:LMP917526 LWL917524:LWL917526 MGH917524:MGH917526 MQD917524:MQD917526 MZZ917524:MZZ917526 NJV917524:NJV917526 NTR917524:NTR917526 ODN917524:ODN917526 ONJ917524:ONJ917526 OXF917524:OXF917526 PHB917524:PHB917526 PQX917524:PQX917526 QAT917524:QAT917526 QKP917524:QKP917526 QUL917524:QUL917526 REH917524:REH917526 ROD917524:ROD917526 RXZ917524:RXZ917526 SHV917524:SHV917526 SRR917524:SRR917526 TBN917524:TBN917526 TLJ917524:TLJ917526 TVF917524:TVF917526 UFB917524:UFB917526 UOX917524:UOX917526 UYT917524:UYT917526 VIP917524:VIP917526 VSL917524:VSL917526 WCH917524:WCH917526 WMD917524:WMD917526 WVZ917524:WVZ917526 R983060:R983062 JN983060:JN983062 TJ983060:TJ983062 ADF983060:ADF983062 ANB983060:ANB983062 AWX983060:AWX983062 BGT983060:BGT983062 BQP983060:BQP983062 CAL983060:CAL983062 CKH983060:CKH983062 CUD983060:CUD983062 DDZ983060:DDZ983062 DNV983060:DNV983062 DXR983060:DXR983062 EHN983060:EHN983062 ERJ983060:ERJ983062 FBF983060:FBF983062 FLB983060:FLB983062 FUX983060:FUX983062 GET983060:GET983062 GOP983060:GOP983062 GYL983060:GYL983062 HIH983060:HIH983062 HSD983060:HSD983062 IBZ983060:IBZ983062 ILV983060:ILV983062 IVR983060:IVR983062 JFN983060:JFN983062 JPJ983060:JPJ983062 JZF983060:JZF983062 KJB983060:KJB983062 KSX983060:KSX983062 LCT983060:LCT983062 LMP983060:LMP983062 LWL983060:LWL983062 MGH983060:MGH983062 MQD983060:MQD983062 MZZ983060:MZZ983062 NJV983060:NJV983062 NTR983060:NTR983062 ODN983060:ODN983062 ONJ983060:ONJ983062 OXF983060:OXF983062 PHB983060:PHB983062 PQX983060:PQX983062 QAT983060:QAT983062 QKP983060:QKP983062 QUL983060:QUL983062 REH983060:REH983062 ROD983060:ROD983062 RXZ983060:RXZ983062 SHV983060:SHV983062 SRR983060:SRR983062 TBN983060:TBN983062 TLJ983060:TLJ983062 TVF983060:TVF983062 UFB983060:UFB983062 UOX983060:UOX983062 UYT983060:UYT983062 VIP983060:VIP983062 VSL983060:VSL983062 WCH983060:WCH983062 WMD983060:WMD983062 WVZ983060:WVZ983062 L14:L22 JK21:JK23 TG21:TG23 ADC21:ADC23 AMY21:AMY23 AWU21:AWU23 BGQ21:BGQ23 BQM21:BQM23 CAI21:CAI23 CKE21:CKE23 CUA21:CUA23 DDW21:DDW23 DNS21:DNS23 DXO21:DXO23 EHK21:EHK23 ERG21:ERG23 FBC21:FBC23 FKY21:FKY23 FUU21:FUU23 GEQ21:GEQ23 GOM21:GOM23 GYI21:GYI23 HIE21:HIE23 HSA21:HSA23 IBW21:IBW23 ILS21:ILS23 IVO21:IVO23 JFK21:JFK23 JPG21:JPG23 JZC21:JZC23 KIY21:KIY23 KSU21:KSU23 LCQ21:LCQ23 LMM21:LMM23 LWI21:LWI23 MGE21:MGE23 MQA21:MQA23 MZW21:MZW23 NJS21:NJS23 NTO21:NTO23 ODK21:ODK23 ONG21:ONG23 OXC21:OXC23 PGY21:PGY23 PQU21:PQU23 QAQ21:QAQ23 QKM21:QKM23 QUI21:QUI23 REE21:REE23 ROA21:ROA23 RXW21:RXW23 SHS21:SHS23 SRO21:SRO23 TBK21:TBK23 TLG21:TLG23 TVC21:TVC23 UEY21:UEY23 UOU21:UOU23 UYQ21:UYQ23 VIM21:VIM23 VSI21:VSI23 WCE21:WCE23 WMA21:WMA23 WVW21:WVW23 O65555:O65558 JK65555:JK65558 TG65555:TG65558 ADC65555:ADC65558 AMY65555:AMY65558 AWU65555:AWU65558 BGQ65555:BGQ65558 BQM65555:BQM65558 CAI65555:CAI65558 CKE65555:CKE65558 CUA65555:CUA65558 DDW65555:DDW65558 DNS65555:DNS65558 DXO65555:DXO65558 EHK65555:EHK65558 ERG65555:ERG65558 FBC65555:FBC65558 FKY65555:FKY65558 FUU65555:FUU65558 GEQ65555:GEQ65558 GOM65555:GOM65558 GYI65555:GYI65558 HIE65555:HIE65558 HSA65555:HSA65558 IBW65555:IBW65558 ILS65555:ILS65558 IVO65555:IVO65558 JFK65555:JFK65558 JPG65555:JPG65558 JZC65555:JZC65558 KIY65555:KIY65558 KSU65555:KSU65558 LCQ65555:LCQ65558 LMM65555:LMM65558 LWI65555:LWI65558 MGE65555:MGE65558 MQA65555:MQA65558 MZW65555:MZW65558 NJS65555:NJS65558 NTO65555:NTO65558 ODK65555:ODK65558 ONG65555:ONG65558 OXC65555:OXC65558 PGY65555:PGY65558 PQU65555:PQU65558 QAQ65555:QAQ65558 QKM65555:QKM65558 QUI65555:QUI65558 REE65555:REE65558 ROA65555:ROA65558 RXW65555:RXW65558 SHS65555:SHS65558 SRO65555:SRO65558 TBK65555:TBK65558 TLG65555:TLG65558 TVC65555:TVC65558 UEY65555:UEY65558 UOU65555:UOU65558 UYQ65555:UYQ65558 VIM65555:VIM65558 VSI65555:VSI65558 WCE65555:WCE65558 WMA65555:WMA65558 WVW65555:WVW65558 O131091:O131094 JK131091:JK131094 TG131091:TG131094 ADC131091:ADC131094 AMY131091:AMY131094 AWU131091:AWU131094 BGQ131091:BGQ131094 BQM131091:BQM131094 CAI131091:CAI131094 CKE131091:CKE131094 CUA131091:CUA131094 DDW131091:DDW131094 DNS131091:DNS131094 DXO131091:DXO131094 EHK131091:EHK131094 ERG131091:ERG131094 FBC131091:FBC131094 FKY131091:FKY131094 FUU131091:FUU131094 GEQ131091:GEQ131094 GOM131091:GOM131094 GYI131091:GYI131094 HIE131091:HIE131094 HSA131091:HSA131094 IBW131091:IBW131094 ILS131091:ILS131094 IVO131091:IVO131094 JFK131091:JFK131094 JPG131091:JPG131094 JZC131091:JZC131094 KIY131091:KIY131094 KSU131091:KSU131094 LCQ131091:LCQ131094 LMM131091:LMM131094 LWI131091:LWI131094 MGE131091:MGE131094 MQA131091:MQA131094 MZW131091:MZW131094 NJS131091:NJS131094 NTO131091:NTO131094 ODK131091:ODK131094 ONG131091:ONG131094 OXC131091:OXC131094 PGY131091:PGY131094 PQU131091:PQU131094 QAQ131091:QAQ131094 QKM131091:QKM131094 QUI131091:QUI131094 REE131091:REE131094 ROA131091:ROA131094 RXW131091:RXW131094 SHS131091:SHS131094 SRO131091:SRO131094 TBK131091:TBK131094 TLG131091:TLG131094 TVC131091:TVC131094 UEY131091:UEY131094 UOU131091:UOU131094 UYQ131091:UYQ131094 VIM131091:VIM131094 VSI131091:VSI131094 WCE131091:WCE131094 WMA131091:WMA131094 WVW131091:WVW131094 O196627:O196630 JK196627:JK196630 TG196627:TG196630 ADC196627:ADC196630 AMY196627:AMY196630 AWU196627:AWU196630 BGQ196627:BGQ196630 BQM196627:BQM196630 CAI196627:CAI196630 CKE196627:CKE196630 CUA196627:CUA196630 DDW196627:DDW196630 DNS196627:DNS196630 DXO196627:DXO196630 EHK196627:EHK196630 ERG196627:ERG196630 FBC196627:FBC196630 FKY196627:FKY196630 FUU196627:FUU196630 GEQ196627:GEQ196630 GOM196627:GOM196630 GYI196627:GYI196630 HIE196627:HIE196630 HSA196627:HSA196630 IBW196627:IBW196630 ILS196627:ILS196630 IVO196627:IVO196630 JFK196627:JFK196630 JPG196627:JPG196630 JZC196627:JZC196630 KIY196627:KIY196630 KSU196627:KSU196630 LCQ196627:LCQ196630 LMM196627:LMM196630 LWI196627:LWI196630 MGE196627:MGE196630 MQA196627:MQA196630 MZW196627:MZW196630 NJS196627:NJS196630 NTO196627:NTO196630 ODK196627:ODK196630 ONG196627:ONG196630 OXC196627:OXC196630 PGY196627:PGY196630 PQU196627:PQU196630 QAQ196627:QAQ196630 QKM196627:QKM196630 QUI196627:QUI196630 REE196627:REE196630 ROA196627:ROA196630 RXW196627:RXW196630 SHS196627:SHS196630 SRO196627:SRO196630 TBK196627:TBK196630 TLG196627:TLG196630 TVC196627:TVC196630 UEY196627:UEY196630 UOU196627:UOU196630 UYQ196627:UYQ196630 VIM196627:VIM196630 VSI196627:VSI196630 WCE196627:WCE196630 WMA196627:WMA196630 WVW196627:WVW196630 O262163:O262166 JK262163:JK262166 TG262163:TG262166 ADC262163:ADC262166 AMY262163:AMY262166 AWU262163:AWU262166 BGQ262163:BGQ262166 BQM262163:BQM262166 CAI262163:CAI262166 CKE262163:CKE262166 CUA262163:CUA262166 DDW262163:DDW262166 DNS262163:DNS262166 DXO262163:DXO262166 EHK262163:EHK262166 ERG262163:ERG262166 FBC262163:FBC262166 FKY262163:FKY262166 FUU262163:FUU262166 GEQ262163:GEQ262166 GOM262163:GOM262166 GYI262163:GYI262166 HIE262163:HIE262166 HSA262163:HSA262166 IBW262163:IBW262166 ILS262163:ILS262166 IVO262163:IVO262166 JFK262163:JFK262166 JPG262163:JPG262166 JZC262163:JZC262166 KIY262163:KIY262166 KSU262163:KSU262166 LCQ262163:LCQ262166 LMM262163:LMM262166 LWI262163:LWI262166 MGE262163:MGE262166 MQA262163:MQA262166 MZW262163:MZW262166 NJS262163:NJS262166 NTO262163:NTO262166 ODK262163:ODK262166 ONG262163:ONG262166 OXC262163:OXC262166 PGY262163:PGY262166 PQU262163:PQU262166 QAQ262163:QAQ262166 QKM262163:QKM262166 QUI262163:QUI262166 REE262163:REE262166 ROA262163:ROA262166 RXW262163:RXW262166 SHS262163:SHS262166 SRO262163:SRO262166 TBK262163:TBK262166 TLG262163:TLG262166 TVC262163:TVC262166 UEY262163:UEY262166 UOU262163:UOU262166 UYQ262163:UYQ262166 VIM262163:VIM262166 VSI262163:VSI262166 WCE262163:WCE262166 WMA262163:WMA262166 WVW262163:WVW262166 O327699:O327702 JK327699:JK327702 TG327699:TG327702 ADC327699:ADC327702 AMY327699:AMY327702 AWU327699:AWU327702 BGQ327699:BGQ327702 BQM327699:BQM327702 CAI327699:CAI327702 CKE327699:CKE327702 CUA327699:CUA327702 DDW327699:DDW327702 DNS327699:DNS327702 DXO327699:DXO327702 EHK327699:EHK327702 ERG327699:ERG327702 FBC327699:FBC327702 FKY327699:FKY327702 FUU327699:FUU327702 GEQ327699:GEQ327702 GOM327699:GOM327702 GYI327699:GYI327702 HIE327699:HIE327702 HSA327699:HSA327702 IBW327699:IBW327702 ILS327699:ILS327702 IVO327699:IVO327702 JFK327699:JFK327702 JPG327699:JPG327702 JZC327699:JZC327702 KIY327699:KIY327702 KSU327699:KSU327702 LCQ327699:LCQ327702 LMM327699:LMM327702 LWI327699:LWI327702 MGE327699:MGE327702 MQA327699:MQA327702 MZW327699:MZW327702 NJS327699:NJS327702 NTO327699:NTO327702 ODK327699:ODK327702 ONG327699:ONG327702 OXC327699:OXC327702 PGY327699:PGY327702 PQU327699:PQU327702 QAQ327699:QAQ327702 QKM327699:QKM327702 QUI327699:QUI327702 REE327699:REE327702 ROA327699:ROA327702 RXW327699:RXW327702 SHS327699:SHS327702 SRO327699:SRO327702 TBK327699:TBK327702 TLG327699:TLG327702 TVC327699:TVC327702 UEY327699:UEY327702 UOU327699:UOU327702 UYQ327699:UYQ327702 VIM327699:VIM327702 VSI327699:VSI327702 WCE327699:WCE327702 WMA327699:WMA327702 WVW327699:WVW327702 O393235:O393238 JK393235:JK393238 TG393235:TG393238 ADC393235:ADC393238 AMY393235:AMY393238 AWU393235:AWU393238 BGQ393235:BGQ393238 BQM393235:BQM393238 CAI393235:CAI393238 CKE393235:CKE393238 CUA393235:CUA393238 DDW393235:DDW393238 DNS393235:DNS393238 DXO393235:DXO393238 EHK393235:EHK393238 ERG393235:ERG393238 FBC393235:FBC393238 FKY393235:FKY393238 FUU393235:FUU393238 GEQ393235:GEQ393238 GOM393235:GOM393238 GYI393235:GYI393238 HIE393235:HIE393238 HSA393235:HSA393238 IBW393235:IBW393238 ILS393235:ILS393238 IVO393235:IVO393238 JFK393235:JFK393238 JPG393235:JPG393238 JZC393235:JZC393238 KIY393235:KIY393238 KSU393235:KSU393238 LCQ393235:LCQ393238 LMM393235:LMM393238 LWI393235:LWI393238 MGE393235:MGE393238 MQA393235:MQA393238 MZW393235:MZW393238 NJS393235:NJS393238 NTO393235:NTO393238 ODK393235:ODK393238 ONG393235:ONG393238 OXC393235:OXC393238 PGY393235:PGY393238 PQU393235:PQU393238 QAQ393235:QAQ393238 QKM393235:QKM393238 QUI393235:QUI393238 REE393235:REE393238 ROA393235:ROA393238 RXW393235:RXW393238 SHS393235:SHS393238 SRO393235:SRO393238 TBK393235:TBK393238 TLG393235:TLG393238 TVC393235:TVC393238 UEY393235:UEY393238 UOU393235:UOU393238 UYQ393235:UYQ393238 VIM393235:VIM393238 VSI393235:VSI393238 WCE393235:WCE393238 WMA393235:WMA393238 WVW393235:WVW393238 O458771:O458774 JK458771:JK458774 TG458771:TG458774 ADC458771:ADC458774 AMY458771:AMY458774 AWU458771:AWU458774 BGQ458771:BGQ458774 BQM458771:BQM458774 CAI458771:CAI458774 CKE458771:CKE458774 CUA458771:CUA458774 DDW458771:DDW458774 DNS458771:DNS458774 DXO458771:DXO458774 EHK458771:EHK458774 ERG458771:ERG458774 FBC458771:FBC458774 FKY458771:FKY458774 FUU458771:FUU458774 GEQ458771:GEQ458774 GOM458771:GOM458774 GYI458771:GYI458774 HIE458771:HIE458774 HSA458771:HSA458774 IBW458771:IBW458774 ILS458771:ILS458774 IVO458771:IVO458774 JFK458771:JFK458774 JPG458771:JPG458774 JZC458771:JZC458774 KIY458771:KIY458774 KSU458771:KSU458774 LCQ458771:LCQ458774 LMM458771:LMM458774 LWI458771:LWI458774 MGE458771:MGE458774 MQA458771:MQA458774 MZW458771:MZW458774 NJS458771:NJS458774 NTO458771:NTO458774 ODK458771:ODK458774 ONG458771:ONG458774 OXC458771:OXC458774 PGY458771:PGY458774 PQU458771:PQU458774 QAQ458771:QAQ458774 QKM458771:QKM458774 QUI458771:QUI458774 REE458771:REE458774 ROA458771:ROA458774 RXW458771:RXW458774 SHS458771:SHS458774 SRO458771:SRO458774 TBK458771:TBK458774 TLG458771:TLG458774 TVC458771:TVC458774 UEY458771:UEY458774 UOU458771:UOU458774 UYQ458771:UYQ458774 VIM458771:VIM458774 VSI458771:VSI458774 WCE458771:WCE458774 WMA458771:WMA458774 WVW458771:WVW458774 O524307:O524310 JK524307:JK524310 TG524307:TG524310 ADC524307:ADC524310 AMY524307:AMY524310 AWU524307:AWU524310 BGQ524307:BGQ524310 BQM524307:BQM524310 CAI524307:CAI524310 CKE524307:CKE524310 CUA524307:CUA524310 DDW524307:DDW524310 DNS524307:DNS524310 DXO524307:DXO524310 EHK524307:EHK524310 ERG524307:ERG524310 FBC524307:FBC524310 FKY524307:FKY524310 FUU524307:FUU524310 GEQ524307:GEQ524310 GOM524307:GOM524310 GYI524307:GYI524310 HIE524307:HIE524310 HSA524307:HSA524310 IBW524307:IBW524310 ILS524307:ILS524310 IVO524307:IVO524310 JFK524307:JFK524310 JPG524307:JPG524310 JZC524307:JZC524310 KIY524307:KIY524310 KSU524307:KSU524310 LCQ524307:LCQ524310 LMM524307:LMM524310 LWI524307:LWI524310 MGE524307:MGE524310 MQA524307:MQA524310 MZW524307:MZW524310 NJS524307:NJS524310 NTO524307:NTO524310 ODK524307:ODK524310 ONG524307:ONG524310 OXC524307:OXC524310 PGY524307:PGY524310 PQU524307:PQU524310 QAQ524307:QAQ524310 QKM524307:QKM524310 QUI524307:QUI524310 REE524307:REE524310 ROA524307:ROA524310 RXW524307:RXW524310 SHS524307:SHS524310 SRO524307:SRO524310 TBK524307:TBK524310 TLG524307:TLG524310 TVC524307:TVC524310 UEY524307:UEY524310 UOU524307:UOU524310 UYQ524307:UYQ524310 VIM524307:VIM524310 VSI524307:VSI524310 WCE524307:WCE524310 WMA524307:WMA524310 WVW524307:WVW524310 O589843:O589846 JK589843:JK589846 TG589843:TG589846 ADC589843:ADC589846 AMY589843:AMY589846 AWU589843:AWU589846 BGQ589843:BGQ589846 BQM589843:BQM589846 CAI589843:CAI589846 CKE589843:CKE589846 CUA589843:CUA589846 DDW589843:DDW589846 DNS589843:DNS589846 DXO589843:DXO589846 EHK589843:EHK589846 ERG589843:ERG589846 FBC589843:FBC589846 FKY589843:FKY589846 FUU589843:FUU589846 GEQ589843:GEQ589846 GOM589843:GOM589846 GYI589843:GYI589846 HIE589843:HIE589846 HSA589843:HSA589846 IBW589843:IBW589846 ILS589843:ILS589846 IVO589843:IVO589846 JFK589843:JFK589846 JPG589843:JPG589846 JZC589843:JZC589846 KIY589843:KIY589846 KSU589843:KSU589846 LCQ589843:LCQ589846 LMM589843:LMM589846 LWI589843:LWI589846 MGE589843:MGE589846 MQA589843:MQA589846 MZW589843:MZW589846 NJS589843:NJS589846 NTO589843:NTO589846 ODK589843:ODK589846 ONG589843:ONG589846 OXC589843:OXC589846 PGY589843:PGY589846 PQU589843:PQU589846 QAQ589843:QAQ589846 QKM589843:QKM589846 QUI589843:QUI589846 REE589843:REE589846 ROA589843:ROA589846 RXW589843:RXW589846 SHS589843:SHS589846 SRO589843:SRO589846 TBK589843:TBK589846 TLG589843:TLG589846 TVC589843:TVC589846 UEY589843:UEY589846 UOU589843:UOU589846 UYQ589843:UYQ589846 VIM589843:VIM589846 VSI589843:VSI589846 WCE589843:WCE589846 WMA589843:WMA589846 WVW589843:WVW589846 O655379:O655382 JK655379:JK655382 TG655379:TG655382 ADC655379:ADC655382 AMY655379:AMY655382 AWU655379:AWU655382 BGQ655379:BGQ655382 BQM655379:BQM655382 CAI655379:CAI655382 CKE655379:CKE655382 CUA655379:CUA655382 DDW655379:DDW655382 DNS655379:DNS655382 DXO655379:DXO655382 EHK655379:EHK655382 ERG655379:ERG655382 FBC655379:FBC655382 FKY655379:FKY655382 FUU655379:FUU655382 GEQ655379:GEQ655382 GOM655379:GOM655382 GYI655379:GYI655382 HIE655379:HIE655382 HSA655379:HSA655382 IBW655379:IBW655382 ILS655379:ILS655382 IVO655379:IVO655382 JFK655379:JFK655382 JPG655379:JPG655382 JZC655379:JZC655382 KIY655379:KIY655382 KSU655379:KSU655382 LCQ655379:LCQ655382 LMM655379:LMM655382 LWI655379:LWI655382 MGE655379:MGE655382 MQA655379:MQA655382 MZW655379:MZW655382 NJS655379:NJS655382 NTO655379:NTO655382 ODK655379:ODK655382 ONG655379:ONG655382 OXC655379:OXC655382 PGY655379:PGY655382 PQU655379:PQU655382 QAQ655379:QAQ655382 QKM655379:QKM655382 QUI655379:QUI655382 REE655379:REE655382 ROA655379:ROA655382 RXW655379:RXW655382 SHS655379:SHS655382 SRO655379:SRO655382 TBK655379:TBK655382 TLG655379:TLG655382 TVC655379:TVC655382 UEY655379:UEY655382 UOU655379:UOU655382 UYQ655379:UYQ655382 VIM655379:VIM655382 VSI655379:VSI655382 WCE655379:WCE655382 WMA655379:WMA655382 WVW655379:WVW655382 O720915:O720918 JK720915:JK720918 TG720915:TG720918 ADC720915:ADC720918 AMY720915:AMY720918 AWU720915:AWU720918 BGQ720915:BGQ720918 BQM720915:BQM720918 CAI720915:CAI720918 CKE720915:CKE720918 CUA720915:CUA720918 DDW720915:DDW720918 DNS720915:DNS720918 DXO720915:DXO720918 EHK720915:EHK720918 ERG720915:ERG720918 FBC720915:FBC720918 FKY720915:FKY720918 FUU720915:FUU720918 GEQ720915:GEQ720918 GOM720915:GOM720918 GYI720915:GYI720918 HIE720915:HIE720918 HSA720915:HSA720918 IBW720915:IBW720918 ILS720915:ILS720918 IVO720915:IVO720918 JFK720915:JFK720918 JPG720915:JPG720918 JZC720915:JZC720918 KIY720915:KIY720918 KSU720915:KSU720918 LCQ720915:LCQ720918 LMM720915:LMM720918 LWI720915:LWI720918 MGE720915:MGE720918 MQA720915:MQA720918 MZW720915:MZW720918 NJS720915:NJS720918 NTO720915:NTO720918 ODK720915:ODK720918 ONG720915:ONG720918 OXC720915:OXC720918 PGY720915:PGY720918 PQU720915:PQU720918 QAQ720915:QAQ720918 QKM720915:QKM720918 QUI720915:QUI720918 REE720915:REE720918 ROA720915:ROA720918 RXW720915:RXW720918 SHS720915:SHS720918 SRO720915:SRO720918 TBK720915:TBK720918 TLG720915:TLG720918 TVC720915:TVC720918 UEY720915:UEY720918 UOU720915:UOU720918 UYQ720915:UYQ720918 VIM720915:VIM720918 VSI720915:VSI720918 WCE720915:WCE720918 WMA720915:WMA720918 WVW720915:WVW720918 O786451:O786454 JK786451:JK786454 TG786451:TG786454 ADC786451:ADC786454 AMY786451:AMY786454 AWU786451:AWU786454 BGQ786451:BGQ786454 BQM786451:BQM786454 CAI786451:CAI786454 CKE786451:CKE786454 CUA786451:CUA786454 DDW786451:DDW786454 DNS786451:DNS786454 DXO786451:DXO786454 EHK786451:EHK786454 ERG786451:ERG786454 FBC786451:FBC786454 FKY786451:FKY786454 FUU786451:FUU786454 GEQ786451:GEQ786454 GOM786451:GOM786454 GYI786451:GYI786454 HIE786451:HIE786454 HSA786451:HSA786454 IBW786451:IBW786454 ILS786451:ILS786454 IVO786451:IVO786454 JFK786451:JFK786454 JPG786451:JPG786454 JZC786451:JZC786454 KIY786451:KIY786454 KSU786451:KSU786454 LCQ786451:LCQ786454 LMM786451:LMM786454 LWI786451:LWI786454 MGE786451:MGE786454 MQA786451:MQA786454 MZW786451:MZW786454 NJS786451:NJS786454 NTO786451:NTO786454 ODK786451:ODK786454 ONG786451:ONG786454 OXC786451:OXC786454 PGY786451:PGY786454 PQU786451:PQU786454 QAQ786451:QAQ786454 QKM786451:QKM786454 QUI786451:QUI786454 REE786451:REE786454 ROA786451:ROA786454 RXW786451:RXW786454 SHS786451:SHS786454 SRO786451:SRO786454 TBK786451:TBK786454 TLG786451:TLG786454 TVC786451:TVC786454 UEY786451:UEY786454 UOU786451:UOU786454 UYQ786451:UYQ786454 VIM786451:VIM786454 VSI786451:VSI786454 WCE786451:WCE786454 WMA786451:WMA786454 WVW786451:WVW786454 O851987:O851990 JK851987:JK851990 TG851987:TG851990 ADC851987:ADC851990 AMY851987:AMY851990 AWU851987:AWU851990 BGQ851987:BGQ851990 BQM851987:BQM851990 CAI851987:CAI851990 CKE851987:CKE851990 CUA851987:CUA851990 DDW851987:DDW851990 DNS851987:DNS851990 DXO851987:DXO851990 EHK851987:EHK851990 ERG851987:ERG851990 FBC851987:FBC851990 FKY851987:FKY851990 FUU851987:FUU851990 GEQ851987:GEQ851990 GOM851987:GOM851990 GYI851987:GYI851990 HIE851987:HIE851990 HSA851987:HSA851990 IBW851987:IBW851990 ILS851987:ILS851990 IVO851987:IVO851990 JFK851987:JFK851990 JPG851987:JPG851990 JZC851987:JZC851990 KIY851987:KIY851990 KSU851987:KSU851990 LCQ851987:LCQ851990 LMM851987:LMM851990 LWI851987:LWI851990 MGE851987:MGE851990 MQA851987:MQA851990 MZW851987:MZW851990 NJS851987:NJS851990 NTO851987:NTO851990 ODK851987:ODK851990 ONG851987:ONG851990 OXC851987:OXC851990 PGY851987:PGY851990 PQU851987:PQU851990 QAQ851987:QAQ851990 QKM851987:QKM851990 QUI851987:QUI851990 REE851987:REE851990 ROA851987:ROA851990 RXW851987:RXW851990 SHS851987:SHS851990 SRO851987:SRO851990 TBK851987:TBK851990 TLG851987:TLG851990 TVC851987:TVC851990 UEY851987:UEY851990 UOU851987:UOU851990 UYQ851987:UYQ851990 VIM851987:VIM851990 VSI851987:VSI851990 WCE851987:WCE851990 WMA851987:WMA851990 WVW851987:WVW851990 O917523:O917526 JK917523:JK917526 TG917523:TG917526 ADC917523:ADC917526 AMY917523:AMY917526 AWU917523:AWU917526 BGQ917523:BGQ917526 BQM917523:BQM917526 CAI917523:CAI917526 CKE917523:CKE917526 CUA917523:CUA917526 DDW917523:DDW917526 DNS917523:DNS917526 DXO917523:DXO917526 EHK917523:EHK917526 ERG917523:ERG917526 FBC917523:FBC917526 FKY917523:FKY917526 FUU917523:FUU917526 GEQ917523:GEQ917526 GOM917523:GOM917526 GYI917523:GYI917526 HIE917523:HIE917526 HSA917523:HSA917526 IBW917523:IBW917526 ILS917523:ILS917526 IVO917523:IVO917526 JFK917523:JFK917526 JPG917523:JPG917526 JZC917523:JZC917526 KIY917523:KIY917526 KSU917523:KSU917526 LCQ917523:LCQ917526 LMM917523:LMM917526 LWI917523:LWI917526 MGE917523:MGE917526 MQA917523:MQA917526 MZW917523:MZW917526 NJS917523:NJS917526 NTO917523:NTO917526 ODK917523:ODK917526 ONG917523:ONG917526 OXC917523:OXC917526 PGY917523:PGY917526 PQU917523:PQU917526 QAQ917523:QAQ917526 QKM917523:QKM917526 QUI917523:QUI917526 REE917523:REE917526 ROA917523:ROA917526 RXW917523:RXW917526 SHS917523:SHS917526 SRO917523:SRO917526 TBK917523:TBK917526 TLG917523:TLG917526 TVC917523:TVC917526 UEY917523:UEY917526 UOU917523:UOU917526 UYQ917523:UYQ917526 VIM917523:VIM917526 VSI917523:VSI917526 WCE917523:WCE917526 WMA917523:WMA917526 WVW917523:WVW917526 O983059:O983062 JK983059:JK983062 TG983059:TG983062 ADC983059:ADC983062 AMY983059:AMY983062 AWU983059:AWU983062 BGQ983059:BGQ983062 BQM983059:BQM983062 CAI983059:CAI983062 CKE983059:CKE983062 CUA983059:CUA983062 DDW983059:DDW983062 DNS983059:DNS983062 DXO983059:DXO983062 EHK983059:EHK983062 ERG983059:ERG983062 FBC983059:FBC983062 FKY983059:FKY983062 FUU983059:FUU983062 GEQ983059:GEQ983062 GOM983059:GOM983062 GYI983059:GYI983062 HIE983059:HIE983062 HSA983059:HSA983062 IBW983059:IBW983062 ILS983059:ILS983062 IVO983059:IVO983062 JFK983059:JFK983062 JPG983059:JPG983062 JZC983059:JZC983062 KIY983059:KIY983062 KSU983059:KSU983062 LCQ983059:LCQ983062 LMM983059:LMM983062 LWI983059:LWI983062 MGE983059:MGE983062 MQA983059:MQA983062 MZW983059:MZW983062 NJS983059:NJS983062 NTO983059:NTO983062 ODK983059:ODK983062 ONG983059:ONG983062 OXC983059:OXC983062 PGY983059:PGY983062 PQU983059:PQU983062 QAQ983059:QAQ983062 QKM983059:QKM983062 QUI983059:QUI983062 REE983059:REE983062 ROA983059:ROA983062 RXW983059:RXW983062 SHS983059:SHS983062 SRO983059:SRO983062 TBK983059:TBK983062 TLG983059:TLG983062 TVC983059:TVC983062 UEY983059:UEY983062 UOU983059:UOU983062 UYQ983059:UYQ983062 VIM983059:VIM983062 VSI983059:VSI983062 WCE983059:WCE983062 WMA983059:WMA983062 WVW983059:WVW983062 M8:M13 JI8:JI13 TE8:TE13 ADA8:ADA13 AMW8:AMW13 AWS8:AWS13 BGO8:BGO13 BQK8:BQK13 CAG8:CAG13 CKC8:CKC13 CTY8:CTY13 DDU8:DDU13 DNQ8:DNQ13 DXM8:DXM13 EHI8:EHI13 ERE8:ERE13 FBA8:FBA13 FKW8:FKW13 FUS8:FUS13 GEO8:GEO13 GOK8:GOK13 GYG8:GYG13 HIC8:HIC13 HRY8:HRY13 IBU8:IBU13 ILQ8:ILQ13 IVM8:IVM13 JFI8:JFI13 JPE8:JPE13 JZA8:JZA13 KIW8:KIW13 KSS8:KSS13 LCO8:LCO13 LMK8:LMK13 LWG8:LWG13 MGC8:MGC13 MPY8:MPY13 MZU8:MZU13 NJQ8:NJQ13 NTM8:NTM13 ODI8:ODI13 ONE8:ONE13 OXA8:OXA13 PGW8:PGW13 PQS8:PQS13 QAO8:QAO13 QKK8:QKK13 QUG8:QUG13 REC8:REC13 RNY8:RNY13 RXU8:RXU13 SHQ8:SHQ13 SRM8:SRM13 TBI8:TBI13 TLE8:TLE13 TVA8:TVA13 UEW8:UEW13 UOS8:UOS13 UYO8:UYO13 VIK8:VIK13 VSG8:VSG13 WCC8:WCC13 WLY8:WLY13 WVU8:WVU13 M65542:M65547 JI65542:JI65547 TE65542:TE65547 ADA65542:ADA65547 AMW65542:AMW65547 AWS65542:AWS65547 BGO65542:BGO65547 BQK65542:BQK65547 CAG65542:CAG65547 CKC65542:CKC65547 CTY65542:CTY65547 DDU65542:DDU65547 DNQ65542:DNQ65547 DXM65542:DXM65547 EHI65542:EHI65547 ERE65542:ERE65547 FBA65542:FBA65547 FKW65542:FKW65547 FUS65542:FUS65547 GEO65542:GEO65547 GOK65542:GOK65547 GYG65542:GYG65547 HIC65542:HIC65547 HRY65542:HRY65547 IBU65542:IBU65547 ILQ65542:ILQ65547 IVM65542:IVM65547 JFI65542:JFI65547 JPE65542:JPE65547 JZA65542:JZA65547 KIW65542:KIW65547 KSS65542:KSS65547 LCO65542:LCO65547 LMK65542:LMK65547 LWG65542:LWG65547 MGC65542:MGC65547 MPY65542:MPY65547 MZU65542:MZU65547 NJQ65542:NJQ65547 NTM65542:NTM65547 ODI65542:ODI65547 ONE65542:ONE65547 OXA65542:OXA65547 PGW65542:PGW65547 PQS65542:PQS65547 QAO65542:QAO65547 QKK65542:QKK65547 QUG65542:QUG65547 REC65542:REC65547 RNY65542:RNY65547 RXU65542:RXU65547 SHQ65542:SHQ65547 SRM65542:SRM65547 TBI65542:TBI65547 TLE65542:TLE65547 TVA65542:TVA65547 UEW65542:UEW65547 UOS65542:UOS65547 UYO65542:UYO65547 VIK65542:VIK65547 VSG65542:VSG65547 WCC65542:WCC65547 WLY65542:WLY65547 WVU65542:WVU65547 M131078:M131083 JI131078:JI131083 TE131078:TE131083 ADA131078:ADA131083 AMW131078:AMW131083 AWS131078:AWS131083 BGO131078:BGO131083 BQK131078:BQK131083 CAG131078:CAG131083 CKC131078:CKC131083 CTY131078:CTY131083 DDU131078:DDU131083 DNQ131078:DNQ131083 DXM131078:DXM131083 EHI131078:EHI131083 ERE131078:ERE131083 FBA131078:FBA131083 FKW131078:FKW131083 FUS131078:FUS131083 GEO131078:GEO131083 GOK131078:GOK131083 GYG131078:GYG131083 HIC131078:HIC131083 HRY131078:HRY131083 IBU131078:IBU131083 ILQ131078:ILQ131083 IVM131078:IVM131083 JFI131078:JFI131083 JPE131078:JPE131083 JZA131078:JZA131083 KIW131078:KIW131083 KSS131078:KSS131083 LCO131078:LCO131083 LMK131078:LMK131083 LWG131078:LWG131083 MGC131078:MGC131083 MPY131078:MPY131083 MZU131078:MZU131083 NJQ131078:NJQ131083 NTM131078:NTM131083 ODI131078:ODI131083 ONE131078:ONE131083 OXA131078:OXA131083 PGW131078:PGW131083 PQS131078:PQS131083 QAO131078:QAO131083 QKK131078:QKK131083 QUG131078:QUG131083 REC131078:REC131083 RNY131078:RNY131083 RXU131078:RXU131083 SHQ131078:SHQ131083 SRM131078:SRM131083 TBI131078:TBI131083 TLE131078:TLE131083 TVA131078:TVA131083 UEW131078:UEW131083 UOS131078:UOS131083 UYO131078:UYO131083 VIK131078:VIK131083 VSG131078:VSG131083 WCC131078:WCC131083 WLY131078:WLY131083 WVU131078:WVU131083 M196614:M196619 JI196614:JI196619 TE196614:TE196619 ADA196614:ADA196619 AMW196614:AMW196619 AWS196614:AWS196619 BGO196614:BGO196619 BQK196614:BQK196619 CAG196614:CAG196619 CKC196614:CKC196619 CTY196614:CTY196619 DDU196614:DDU196619 DNQ196614:DNQ196619 DXM196614:DXM196619 EHI196614:EHI196619 ERE196614:ERE196619 FBA196614:FBA196619 FKW196614:FKW196619 FUS196614:FUS196619 GEO196614:GEO196619 GOK196614:GOK196619 GYG196614:GYG196619 HIC196614:HIC196619 HRY196614:HRY196619 IBU196614:IBU196619 ILQ196614:ILQ196619 IVM196614:IVM196619 JFI196614:JFI196619 JPE196614:JPE196619 JZA196614:JZA196619 KIW196614:KIW196619 KSS196614:KSS196619 LCO196614:LCO196619 LMK196614:LMK196619 LWG196614:LWG196619 MGC196614:MGC196619 MPY196614:MPY196619 MZU196614:MZU196619 NJQ196614:NJQ196619 NTM196614:NTM196619 ODI196614:ODI196619 ONE196614:ONE196619 OXA196614:OXA196619 PGW196614:PGW196619 PQS196614:PQS196619 QAO196614:QAO196619 QKK196614:QKK196619 QUG196614:QUG196619 REC196614:REC196619 RNY196614:RNY196619 RXU196614:RXU196619 SHQ196614:SHQ196619 SRM196614:SRM196619 TBI196614:TBI196619 TLE196614:TLE196619 TVA196614:TVA196619 UEW196614:UEW196619 UOS196614:UOS196619 UYO196614:UYO196619 VIK196614:VIK196619 VSG196614:VSG196619 WCC196614:WCC196619 WLY196614:WLY196619 WVU196614:WVU196619 M262150:M262155 JI262150:JI262155 TE262150:TE262155 ADA262150:ADA262155 AMW262150:AMW262155 AWS262150:AWS262155 BGO262150:BGO262155 BQK262150:BQK262155 CAG262150:CAG262155 CKC262150:CKC262155 CTY262150:CTY262155 DDU262150:DDU262155 DNQ262150:DNQ262155 DXM262150:DXM262155 EHI262150:EHI262155 ERE262150:ERE262155 FBA262150:FBA262155 FKW262150:FKW262155 FUS262150:FUS262155 GEO262150:GEO262155 GOK262150:GOK262155 GYG262150:GYG262155 HIC262150:HIC262155 HRY262150:HRY262155 IBU262150:IBU262155 ILQ262150:ILQ262155 IVM262150:IVM262155 JFI262150:JFI262155 JPE262150:JPE262155 JZA262150:JZA262155 KIW262150:KIW262155 KSS262150:KSS262155 LCO262150:LCO262155 LMK262150:LMK262155 LWG262150:LWG262155 MGC262150:MGC262155 MPY262150:MPY262155 MZU262150:MZU262155 NJQ262150:NJQ262155 NTM262150:NTM262155 ODI262150:ODI262155 ONE262150:ONE262155 OXA262150:OXA262155 PGW262150:PGW262155 PQS262150:PQS262155 QAO262150:QAO262155 QKK262150:QKK262155 QUG262150:QUG262155 REC262150:REC262155 RNY262150:RNY262155 RXU262150:RXU262155 SHQ262150:SHQ262155 SRM262150:SRM262155 TBI262150:TBI262155 TLE262150:TLE262155 TVA262150:TVA262155 UEW262150:UEW262155 UOS262150:UOS262155 UYO262150:UYO262155 VIK262150:VIK262155 VSG262150:VSG262155 WCC262150:WCC262155 WLY262150:WLY262155 WVU262150:WVU262155 M327686:M327691 JI327686:JI327691 TE327686:TE327691 ADA327686:ADA327691 AMW327686:AMW327691 AWS327686:AWS327691 BGO327686:BGO327691 BQK327686:BQK327691 CAG327686:CAG327691 CKC327686:CKC327691 CTY327686:CTY327691 DDU327686:DDU327691 DNQ327686:DNQ327691 DXM327686:DXM327691 EHI327686:EHI327691 ERE327686:ERE327691 FBA327686:FBA327691 FKW327686:FKW327691 FUS327686:FUS327691 GEO327686:GEO327691 GOK327686:GOK327691 GYG327686:GYG327691 HIC327686:HIC327691 HRY327686:HRY327691 IBU327686:IBU327691 ILQ327686:ILQ327691 IVM327686:IVM327691 JFI327686:JFI327691 JPE327686:JPE327691 JZA327686:JZA327691 KIW327686:KIW327691 KSS327686:KSS327691 LCO327686:LCO327691 LMK327686:LMK327691 LWG327686:LWG327691 MGC327686:MGC327691 MPY327686:MPY327691 MZU327686:MZU327691 NJQ327686:NJQ327691 NTM327686:NTM327691 ODI327686:ODI327691 ONE327686:ONE327691 OXA327686:OXA327691 PGW327686:PGW327691 PQS327686:PQS327691 QAO327686:QAO327691 QKK327686:QKK327691 QUG327686:QUG327691 REC327686:REC327691 RNY327686:RNY327691 RXU327686:RXU327691 SHQ327686:SHQ327691 SRM327686:SRM327691 TBI327686:TBI327691 TLE327686:TLE327691 TVA327686:TVA327691 UEW327686:UEW327691 UOS327686:UOS327691 UYO327686:UYO327691 VIK327686:VIK327691 VSG327686:VSG327691 WCC327686:WCC327691 WLY327686:WLY327691 WVU327686:WVU327691 M393222:M393227 JI393222:JI393227 TE393222:TE393227 ADA393222:ADA393227 AMW393222:AMW393227 AWS393222:AWS393227 BGO393222:BGO393227 BQK393222:BQK393227 CAG393222:CAG393227 CKC393222:CKC393227 CTY393222:CTY393227 DDU393222:DDU393227 DNQ393222:DNQ393227 DXM393222:DXM393227 EHI393222:EHI393227 ERE393222:ERE393227 FBA393222:FBA393227 FKW393222:FKW393227 FUS393222:FUS393227 GEO393222:GEO393227 GOK393222:GOK393227 GYG393222:GYG393227 HIC393222:HIC393227 HRY393222:HRY393227 IBU393222:IBU393227 ILQ393222:ILQ393227 IVM393222:IVM393227 JFI393222:JFI393227 JPE393222:JPE393227 JZA393222:JZA393227 KIW393222:KIW393227 KSS393222:KSS393227 LCO393222:LCO393227 LMK393222:LMK393227 LWG393222:LWG393227 MGC393222:MGC393227 MPY393222:MPY393227 MZU393222:MZU393227 NJQ393222:NJQ393227 NTM393222:NTM393227 ODI393222:ODI393227 ONE393222:ONE393227 OXA393222:OXA393227 PGW393222:PGW393227 PQS393222:PQS393227 QAO393222:QAO393227 QKK393222:QKK393227 QUG393222:QUG393227 REC393222:REC393227 RNY393222:RNY393227 RXU393222:RXU393227 SHQ393222:SHQ393227 SRM393222:SRM393227 TBI393222:TBI393227 TLE393222:TLE393227 TVA393222:TVA393227 UEW393222:UEW393227 UOS393222:UOS393227 UYO393222:UYO393227 VIK393222:VIK393227 VSG393222:VSG393227 WCC393222:WCC393227 WLY393222:WLY393227 WVU393222:WVU393227 M458758:M458763 JI458758:JI458763 TE458758:TE458763 ADA458758:ADA458763 AMW458758:AMW458763 AWS458758:AWS458763 BGO458758:BGO458763 BQK458758:BQK458763 CAG458758:CAG458763 CKC458758:CKC458763 CTY458758:CTY458763 DDU458758:DDU458763 DNQ458758:DNQ458763 DXM458758:DXM458763 EHI458758:EHI458763 ERE458758:ERE458763 FBA458758:FBA458763 FKW458758:FKW458763 FUS458758:FUS458763 GEO458758:GEO458763 GOK458758:GOK458763 GYG458758:GYG458763 HIC458758:HIC458763 HRY458758:HRY458763 IBU458758:IBU458763 ILQ458758:ILQ458763 IVM458758:IVM458763 JFI458758:JFI458763 JPE458758:JPE458763 JZA458758:JZA458763 KIW458758:KIW458763 KSS458758:KSS458763 LCO458758:LCO458763 LMK458758:LMK458763 LWG458758:LWG458763 MGC458758:MGC458763 MPY458758:MPY458763 MZU458758:MZU458763 NJQ458758:NJQ458763 NTM458758:NTM458763 ODI458758:ODI458763 ONE458758:ONE458763 OXA458758:OXA458763 PGW458758:PGW458763 PQS458758:PQS458763 QAO458758:QAO458763 QKK458758:QKK458763 QUG458758:QUG458763 REC458758:REC458763 RNY458758:RNY458763 RXU458758:RXU458763 SHQ458758:SHQ458763 SRM458758:SRM458763 TBI458758:TBI458763 TLE458758:TLE458763 TVA458758:TVA458763 UEW458758:UEW458763 UOS458758:UOS458763 UYO458758:UYO458763 VIK458758:VIK458763 VSG458758:VSG458763 WCC458758:WCC458763 WLY458758:WLY458763 WVU458758:WVU458763 M524294:M524299 JI524294:JI524299 TE524294:TE524299 ADA524294:ADA524299 AMW524294:AMW524299 AWS524294:AWS524299 BGO524294:BGO524299 BQK524294:BQK524299 CAG524294:CAG524299 CKC524294:CKC524299 CTY524294:CTY524299 DDU524294:DDU524299 DNQ524294:DNQ524299 DXM524294:DXM524299 EHI524294:EHI524299 ERE524294:ERE524299 FBA524294:FBA524299 FKW524294:FKW524299 FUS524294:FUS524299 GEO524294:GEO524299 GOK524294:GOK524299 GYG524294:GYG524299 HIC524294:HIC524299 HRY524294:HRY524299 IBU524294:IBU524299 ILQ524294:ILQ524299 IVM524294:IVM524299 JFI524294:JFI524299 JPE524294:JPE524299 JZA524294:JZA524299 KIW524294:KIW524299 KSS524294:KSS524299 LCO524294:LCO524299 LMK524294:LMK524299 LWG524294:LWG524299 MGC524294:MGC524299 MPY524294:MPY524299 MZU524294:MZU524299 NJQ524294:NJQ524299 NTM524294:NTM524299 ODI524294:ODI524299 ONE524294:ONE524299 OXA524294:OXA524299 PGW524294:PGW524299 PQS524294:PQS524299 QAO524294:QAO524299 QKK524294:QKK524299 QUG524294:QUG524299 REC524294:REC524299 RNY524294:RNY524299 RXU524294:RXU524299 SHQ524294:SHQ524299 SRM524294:SRM524299 TBI524294:TBI524299 TLE524294:TLE524299 TVA524294:TVA524299 UEW524294:UEW524299 UOS524294:UOS524299 UYO524294:UYO524299 VIK524294:VIK524299 VSG524294:VSG524299 WCC524294:WCC524299 WLY524294:WLY524299 WVU524294:WVU524299 M589830:M589835 JI589830:JI589835 TE589830:TE589835 ADA589830:ADA589835 AMW589830:AMW589835 AWS589830:AWS589835 BGO589830:BGO589835 BQK589830:BQK589835 CAG589830:CAG589835 CKC589830:CKC589835 CTY589830:CTY589835 DDU589830:DDU589835 DNQ589830:DNQ589835 DXM589830:DXM589835 EHI589830:EHI589835 ERE589830:ERE589835 FBA589830:FBA589835 FKW589830:FKW589835 FUS589830:FUS589835 GEO589830:GEO589835 GOK589830:GOK589835 GYG589830:GYG589835 HIC589830:HIC589835 HRY589830:HRY589835 IBU589830:IBU589835 ILQ589830:ILQ589835 IVM589830:IVM589835 JFI589830:JFI589835 JPE589830:JPE589835 JZA589830:JZA589835 KIW589830:KIW589835 KSS589830:KSS589835 LCO589830:LCO589835 LMK589830:LMK589835 LWG589830:LWG589835 MGC589830:MGC589835 MPY589830:MPY589835 MZU589830:MZU589835 NJQ589830:NJQ589835 NTM589830:NTM589835 ODI589830:ODI589835 ONE589830:ONE589835 OXA589830:OXA589835 PGW589830:PGW589835 PQS589830:PQS589835 QAO589830:QAO589835 QKK589830:QKK589835 QUG589830:QUG589835 REC589830:REC589835 RNY589830:RNY589835 RXU589830:RXU589835 SHQ589830:SHQ589835 SRM589830:SRM589835 TBI589830:TBI589835 TLE589830:TLE589835 TVA589830:TVA589835 UEW589830:UEW589835 UOS589830:UOS589835 UYO589830:UYO589835 VIK589830:VIK589835 VSG589830:VSG589835 WCC589830:WCC589835 WLY589830:WLY589835 WVU589830:WVU589835 M655366:M655371 JI655366:JI655371 TE655366:TE655371 ADA655366:ADA655371 AMW655366:AMW655371 AWS655366:AWS655371 BGO655366:BGO655371 BQK655366:BQK655371 CAG655366:CAG655371 CKC655366:CKC655371 CTY655366:CTY655371 DDU655366:DDU655371 DNQ655366:DNQ655371 DXM655366:DXM655371 EHI655366:EHI655371 ERE655366:ERE655371 FBA655366:FBA655371 FKW655366:FKW655371 FUS655366:FUS655371 GEO655366:GEO655371 GOK655366:GOK655371 GYG655366:GYG655371 HIC655366:HIC655371 HRY655366:HRY655371 IBU655366:IBU655371 ILQ655366:ILQ655371 IVM655366:IVM655371 JFI655366:JFI655371 JPE655366:JPE655371 JZA655366:JZA655371 KIW655366:KIW655371 KSS655366:KSS655371 LCO655366:LCO655371 LMK655366:LMK655371 LWG655366:LWG655371 MGC655366:MGC655371 MPY655366:MPY655371 MZU655366:MZU655371 NJQ655366:NJQ655371 NTM655366:NTM655371 ODI655366:ODI655371 ONE655366:ONE655371 OXA655366:OXA655371 PGW655366:PGW655371 PQS655366:PQS655371 QAO655366:QAO655371 QKK655366:QKK655371 QUG655366:QUG655371 REC655366:REC655371 RNY655366:RNY655371 RXU655366:RXU655371 SHQ655366:SHQ655371 SRM655366:SRM655371 TBI655366:TBI655371 TLE655366:TLE655371 TVA655366:TVA655371 UEW655366:UEW655371 UOS655366:UOS655371 UYO655366:UYO655371 VIK655366:VIK655371 VSG655366:VSG655371 WCC655366:WCC655371 WLY655366:WLY655371 WVU655366:WVU655371 M720902:M720907 JI720902:JI720907 TE720902:TE720907 ADA720902:ADA720907 AMW720902:AMW720907 AWS720902:AWS720907 BGO720902:BGO720907 BQK720902:BQK720907 CAG720902:CAG720907 CKC720902:CKC720907 CTY720902:CTY720907 DDU720902:DDU720907 DNQ720902:DNQ720907 DXM720902:DXM720907 EHI720902:EHI720907 ERE720902:ERE720907 FBA720902:FBA720907 FKW720902:FKW720907 FUS720902:FUS720907 GEO720902:GEO720907 GOK720902:GOK720907 GYG720902:GYG720907 HIC720902:HIC720907 HRY720902:HRY720907 IBU720902:IBU720907 ILQ720902:ILQ720907 IVM720902:IVM720907 JFI720902:JFI720907 JPE720902:JPE720907 JZA720902:JZA720907 KIW720902:KIW720907 KSS720902:KSS720907 LCO720902:LCO720907 LMK720902:LMK720907 LWG720902:LWG720907 MGC720902:MGC720907 MPY720902:MPY720907 MZU720902:MZU720907 NJQ720902:NJQ720907 NTM720902:NTM720907 ODI720902:ODI720907 ONE720902:ONE720907 OXA720902:OXA720907 PGW720902:PGW720907 PQS720902:PQS720907 QAO720902:QAO720907 QKK720902:QKK720907 QUG720902:QUG720907 REC720902:REC720907 RNY720902:RNY720907 RXU720902:RXU720907 SHQ720902:SHQ720907 SRM720902:SRM720907 TBI720902:TBI720907 TLE720902:TLE720907 TVA720902:TVA720907 UEW720902:UEW720907 UOS720902:UOS720907 UYO720902:UYO720907 VIK720902:VIK720907 VSG720902:VSG720907 WCC720902:WCC720907 WLY720902:WLY720907 WVU720902:WVU720907 M786438:M786443 JI786438:JI786443 TE786438:TE786443 ADA786438:ADA786443 AMW786438:AMW786443 AWS786438:AWS786443 BGO786438:BGO786443 BQK786438:BQK786443 CAG786438:CAG786443 CKC786438:CKC786443 CTY786438:CTY786443 DDU786438:DDU786443 DNQ786438:DNQ786443 DXM786438:DXM786443 EHI786438:EHI786443 ERE786438:ERE786443 FBA786438:FBA786443 FKW786438:FKW786443 FUS786438:FUS786443 GEO786438:GEO786443 GOK786438:GOK786443 GYG786438:GYG786443 HIC786438:HIC786443 HRY786438:HRY786443 IBU786438:IBU786443 ILQ786438:ILQ786443 IVM786438:IVM786443 JFI786438:JFI786443 JPE786438:JPE786443 JZA786438:JZA786443 KIW786438:KIW786443 KSS786438:KSS786443 LCO786438:LCO786443 LMK786438:LMK786443 LWG786438:LWG786443 MGC786438:MGC786443 MPY786438:MPY786443 MZU786438:MZU786443 NJQ786438:NJQ786443 NTM786438:NTM786443 ODI786438:ODI786443 ONE786438:ONE786443 OXA786438:OXA786443 PGW786438:PGW786443 PQS786438:PQS786443 QAO786438:QAO786443 QKK786438:QKK786443 QUG786438:QUG786443 REC786438:REC786443 RNY786438:RNY786443 RXU786438:RXU786443 SHQ786438:SHQ786443 SRM786438:SRM786443 TBI786438:TBI786443 TLE786438:TLE786443 TVA786438:TVA786443 UEW786438:UEW786443 UOS786438:UOS786443 UYO786438:UYO786443 VIK786438:VIK786443 VSG786438:VSG786443 WCC786438:WCC786443 WLY786438:WLY786443 WVU786438:WVU786443 M851974:M851979 JI851974:JI851979 TE851974:TE851979 ADA851974:ADA851979 AMW851974:AMW851979 AWS851974:AWS851979 BGO851974:BGO851979 BQK851974:BQK851979 CAG851974:CAG851979 CKC851974:CKC851979 CTY851974:CTY851979 DDU851974:DDU851979 DNQ851974:DNQ851979 DXM851974:DXM851979 EHI851974:EHI851979 ERE851974:ERE851979 FBA851974:FBA851979 FKW851974:FKW851979 FUS851974:FUS851979 GEO851974:GEO851979 GOK851974:GOK851979 GYG851974:GYG851979 HIC851974:HIC851979 HRY851974:HRY851979 IBU851974:IBU851979 ILQ851974:ILQ851979 IVM851974:IVM851979 JFI851974:JFI851979 JPE851974:JPE851979 JZA851974:JZA851979 KIW851974:KIW851979 KSS851974:KSS851979 LCO851974:LCO851979 LMK851974:LMK851979 LWG851974:LWG851979 MGC851974:MGC851979 MPY851974:MPY851979 MZU851974:MZU851979 NJQ851974:NJQ851979 NTM851974:NTM851979 ODI851974:ODI851979 ONE851974:ONE851979 OXA851974:OXA851979 PGW851974:PGW851979 PQS851974:PQS851979 QAO851974:QAO851979 QKK851974:QKK851979 QUG851974:QUG851979 REC851974:REC851979 RNY851974:RNY851979 RXU851974:RXU851979 SHQ851974:SHQ851979 SRM851974:SRM851979 TBI851974:TBI851979 TLE851974:TLE851979 TVA851974:TVA851979 UEW851974:UEW851979 UOS851974:UOS851979 UYO851974:UYO851979 VIK851974:VIK851979 VSG851974:VSG851979 WCC851974:WCC851979 WLY851974:WLY851979 WVU851974:WVU851979 M917510:M917515 JI917510:JI917515 TE917510:TE917515 ADA917510:ADA917515 AMW917510:AMW917515 AWS917510:AWS917515 BGO917510:BGO917515 BQK917510:BQK917515 CAG917510:CAG917515 CKC917510:CKC917515 CTY917510:CTY917515 DDU917510:DDU917515 DNQ917510:DNQ917515 DXM917510:DXM917515 EHI917510:EHI917515 ERE917510:ERE917515 FBA917510:FBA917515 FKW917510:FKW917515 FUS917510:FUS917515 GEO917510:GEO917515 GOK917510:GOK917515 GYG917510:GYG917515 HIC917510:HIC917515 HRY917510:HRY917515 IBU917510:IBU917515 ILQ917510:ILQ917515 IVM917510:IVM917515 JFI917510:JFI917515 JPE917510:JPE917515 JZA917510:JZA917515 KIW917510:KIW917515 KSS917510:KSS917515 LCO917510:LCO917515 LMK917510:LMK917515 LWG917510:LWG917515 MGC917510:MGC917515 MPY917510:MPY917515 MZU917510:MZU917515 NJQ917510:NJQ917515 NTM917510:NTM917515 ODI917510:ODI917515 ONE917510:ONE917515 OXA917510:OXA917515 PGW917510:PGW917515 PQS917510:PQS917515 QAO917510:QAO917515 QKK917510:QKK917515 QUG917510:QUG917515 REC917510:REC917515 RNY917510:RNY917515 RXU917510:RXU917515 SHQ917510:SHQ917515 SRM917510:SRM917515 TBI917510:TBI917515 TLE917510:TLE917515 TVA917510:TVA917515 UEW917510:UEW917515 UOS917510:UOS917515 UYO917510:UYO917515 VIK917510:VIK917515 VSG917510:VSG917515 WCC917510:WCC917515 WLY917510:WLY917515 WVU917510:WVU917515 M983046:M983051 JI983046:JI983051 TE983046:TE983051 ADA983046:ADA983051 AMW983046:AMW983051 AWS983046:AWS983051 BGO983046:BGO983051 BQK983046:BQK983051 CAG983046:CAG983051 CKC983046:CKC983051 CTY983046:CTY983051 DDU983046:DDU983051 DNQ983046:DNQ983051 DXM983046:DXM983051 EHI983046:EHI983051 ERE983046:ERE983051 FBA983046:FBA983051 FKW983046:FKW983051 FUS983046:FUS983051 GEO983046:GEO983051 GOK983046:GOK983051 GYG983046:GYG983051 HIC983046:HIC983051 HRY983046:HRY983051 IBU983046:IBU983051 ILQ983046:ILQ983051 IVM983046:IVM983051 JFI983046:JFI983051 JPE983046:JPE983051 JZA983046:JZA983051 KIW983046:KIW983051 KSS983046:KSS983051 LCO983046:LCO983051 LMK983046:LMK983051 LWG983046:LWG983051 MGC983046:MGC983051 MPY983046:MPY983051 MZU983046:MZU983051 NJQ983046:NJQ983051 NTM983046:NTM983051 ODI983046:ODI983051 ONE983046:ONE983051 OXA983046:OXA983051 PGW983046:PGW983051 PQS983046:PQS983051 QAO983046:QAO983051 QKK983046:QKK983051 QUG983046:QUG983051 REC983046:REC983051 RNY983046:RNY983051 RXU983046:RXU983051 SHQ983046:SHQ983051 SRM983046:SRM983051 TBI983046:TBI983051 TLE983046:TLE983051 TVA983046:TVA983051 UEW983046:UEW983051 UOS983046:UOS983051 UYO983046:UYO983051 VIK983046:VIK983051 VSG983046:VSG983051 WCC983046:WCC983051 WLY983046:WLY983051 WVU983046:WVU983051 O12:O14 JK12:JK14 TG12:TG14 ADC12:ADC14 AMY12:AMY14 AWU12:AWU14 BGQ12:BGQ14 BQM12:BQM14 CAI12:CAI14 CKE12:CKE14 CUA12:CUA14 DDW12:DDW14 DNS12:DNS14 DXO12:DXO14 EHK12:EHK14 ERG12:ERG14 FBC12:FBC14 FKY12:FKY14 FUU12:FUU14 GEQ12:GEQ14 GOM12:GOM14 GYI12:GYI14 HIE12:HIE14 HSA12:HSA14 IBW12:IBW14 ILS12:ILS14 IVO12:IVO14 JFK12:JFK14 JPG12:JPG14 JZC12:JZC14 KIY12:KIY14 KSU12:KSU14 LCQ12:LCQ14 LMM12:LMM14 LWI12:LWI14 MGE12:MGE14 MQA12:MQA14 MZW12:MZW14 NJS12:NJS14 NTO12:NTO14 ODK12:ODK14 ONG12:ONG14 OXC12:OXC14 PGY12:PGY14 PQU12:PQU14 QAQ12:QAQ14 QKM12:QKM14 QUI12:QUI14 REE12:REE14 ROA12:ROA14 RXW12:RXW14 SHS12:SHS14 SRO12:SRO14 TBK12:TBK14 TLG12:TLG14 TVC12:TVC14 UEY12:UEY14 UOU12:UOU14 UYQ12:UYQ14 VIM12:VIM14 VSI12:VSI14 WCE12:WCE14 WMA12:WMA14 WVW12:WVW14 O65546:O65548 JK65546:JK65548 TG65546:TG65548 ADC65546:ADC65548 AMY65546:AMY65548 AWU65546:AWU65548 BGQ65546:BGQ65548 BQM65546:BQM65548 CAI65546:CAI65548 CKE65546:CKE65548 CUA65546:CUA65548 DDW65546:DDW65548 DNS65546:DNS65548 DXO65546:DXO65548 EHK65546:EHK65548 ERG65546:ERG65548 FBC65546:FBC65548 FKY65546:FKY65548 FUU65546:FUU65548 GEQ65546:GEQ65548 GOM65546:GOM65548 GYI65546:GYI65548 HIE65546:HIE65548 HSA65546:HSA65548 IBW65546:IBW65548 ILS65546:ILS65548 IVO65546:IVO65548 JFK65546:JFK65548 JPG65546:JPG65548 JZC65546:JZC65548 KIY65546:KIY65548 KSU65546:KSU65548 LCQ65546:LCQ65548 LMM65546:LMM65548 LWI65546:LWI65548 MGE65546:MGE65548 MQA65546:MQA65548 MZW65546:MZW65548 NJS65546:NJS65548 NTO65546:NTO65548 ODK65546:ODK65548 ONG65546:ONG65548 OXC65546:OXC65548 PGY65546:PGY65548 PQU65546:PQU65548 QAQ65546:QAQ65548 QKM65546:QKM65548 QUI65546:QUI65548 REE65546:REE65548 ROA65546:ROA65548 RXW65546:RXW65548 SHS65546:SHS65548 SRO65546:SRO65548 TBK65546:TBK65548 TLG65546:TLG65548 TVC65546:TVC65548 UEY65546:UEY65548 UOU65546:UOU65548 UYQ65546:UYQ65548 VIM65546:VIM65548 VSI65546:VSI65548 WCE65546:WCE65548 WMA65546:WMA65548 WVW65546:WVW65548 O131082:O131084 JK131082:JK131084 TG131082:TG131084 ADC131082:ADC131084 AMY131082:AMY131084 AWU131082:AWU131084 BGQ131082:BGQ131084 BQM131082:BQM131084 CAI131082:CAI131084 CKE131082:CKE131084 CUA131082:CUA131084 DDW131082:DDW131084 DNS131082:DNS131084 DXO131082:DXO131084 EHK131082:EHK131084 ERG131082:ERG131084 FBC131082:FBC131084 FKY131082:FKY131084 FUU131082:FUU131084 GEQ131082:GEQ131084 GOM131082:GOM131084 GYI131082:GYI131084 HIE131082:HIE131084 HSA131082:HSA131084 IBW131082:IBW131084 ILS131082:ILS131084 IVO131082:IVO131084 JFK131082:JFK131084 JPG131082:JPG131084 JZC131082:JZC131084 KIY131082:KIY131084 KSU131082:KSU131084 LCQ131082:LCQ131084 LMM131082:LMM131084 LWI131082:LWI131084 MGE131082:MGE131084 MQA131082:MQA131084 MZW131082:MZW131084 NJS131082:NJS131084 NTO131082:NTO131084 ODK131082:ODK131084 ONG131082:ONG131084 OXC131082:OXC131084 PGY131082:PGY131084 PQU131082:PQU131084 QAQ131082:QAQ131084 QKM131082:QKM131084 QUI131082:QUI131084 REE131082:REE131084 ROA131082:ROA131084 RXW131082:RXW131084 SHS131082:SHS131084 SRO131082:SRO131084 TBK131082:TBK131084 TLG131082:TLG131084 TVC131082:TVC131084 UEY131082:UEY131084 UOU131082:UOU131084 UYQ131082:UYQ131084 VIM131082:VIM131084 VSI131082:VSI131084 WCE131082:WCE131084 WMA131082:WMA131084 WVW131082:WVW131084 O196618:O196620 JK196618:JK196620 TG196618:TG196620 ADC196618:ADC196620 AMY196618:AMY196620 AWU196618:AWU196620 BGQ196618:BGQ196620 BQM196618:BQM196620 CAI196618:CAI196620 CKE196618:CKE196620 CUA196618:CUA196620 DDW196618:DDW196620 DNS196618:DNS196620 DXO196618:DXO196620 EHK196618:EHK196620 ERG196618:ERG196620 FBC196618:FBC196620 FKY196618:FKY196620 FUU196618:FUU196620 GEQ196618:GEQ196620 GOM196618:GOM196620 GYI196618:GYI196620 HIE196618:HIE196620 HSA196618:HSA196620 IBW196618:IBW196620 ILS196618:ILS196620 IVO196618:IVO196620 JFK196618:JFK196620 JPG196618:JPG196620 JZC196618:JZC196620 KIY196618:KIY196620 KSU196618:KSU196620 LCQ196618:LCQ196620 LMM196618:LMM196620 LWI196618:LWI196620 MGE196618:MGE196620 MQA196618:MQA196620 MZW196618:MZW196620 NJS196618:NJS196620 NTO196618:NTO196620 ODK196618:ODK196620 ONG196618:ONG196620 OXC196618:OXC196620 PGY196618:PGY196620 PQU196618:PQU196620 QAQ196618:QAQ196620 QKM196618:QKM196620 QUI196618:QUI196620 REE196618:REE196620 ROA196618:ROA196620 RXW196618:RXW196620 SHS196618:SHS196620 SRO196618:SRO196620 TBK196618:TBK196620 TLG196618:TLG196620 TVC196618:TVC196620 UEY196618:UEY196620 UOU196618:UOU196620 UYQ196618:UYQ196620 VIM196618:VIM196620 VSI196618:VSI196620 WCE196618:WCE196620 WMA196618:WMA196620 WVW196618:WVW196620 O262154:O262156 JK262154:JK262156 TG262154:TG262156 ADC262154:ADC262156 AMY262154:AMY262156 AWU262154:AWU262156 BGQ262154:BGQ262156 BQM262154:BQM262156 CAI262154:CAI262156 CKE262154:CKE262156 CUA262154:CUA262156 DDW262154:DDW262156 DNS262154:DNS262156 DXO262154:DXO262156 EHK262154:EHK262156 ERG262154:ERG262156 FBC262154:FBC262156 FKY262154:FKY262156 FUU262154:FUU262156 GEQ262154:GEQ262156 GOM262154:GOM262156 GYI262154:GYI262156 HIE262154:HIE262156 HSA262154:HSA262156 IBW262154:IBW262156 ILS262154:ILS262156 IVO262154:IVO262156 JFK262154:JFK262156 JPG262154:JPG262156 JZC262154:JZC262156 KIY262154:KIY262156 KSU262154:KSU262156 LCQ262154:LCQ262156 LMM262154:LMM262156 LWI262154:LWI262156 MGE262154:MGE262156 MQA262154:MQA262156 MZW262154:MZW262156 NJS262154:NJS262156 NTO262154:NTO262156 ODK262154:ODK262156 ONG262154:ONG262156 OXC262154:OXC262156 PGY262154:PGY262156 PQU262154:PQU262156 QAQ262154:QAQ262156 QKM262154:QKM262156 QUI262154:QUI262156 REE262154:REE262156 ROA262154:ROA262156 RXW262154:RXW262156 SHS262154:SHS262156 SRO262154:SRO262156 TBK262154:TBK262156 TLG262154:TLG262156 TVC262154:TVC262156 UEY262154:UEY262156 UOU262154:UOU262156 UYQ262154:UYQ262156 VIM262154:VIM262156 VSI262154:VSI262156 WCE262154:WCE262156 WMA262154:WMA262156 WVW262154:WVW262156 O327690:O327692 JK327690:JK327692 TG327690:TG327692 ADC327690:ADC327692 AMY327690:AMY327692 AWU327690:AWU327692 BGQ327690:BGQ327692 BQM327690:BQM327692 CAI327690:CAI327692 CKE327690:CKE327692 CUA327690:CUA327692 DDW327690:DDW327692 DNS327690:DNS327692 DXO327690:DXO327692 EHK327690:EHK327692 ERG327690:ERG327692 FBC327690:FBC327692 FKY327690:FKY327692 FUU327690:FUU327692 GEQ327690:GEQ327692 GOM327690:GOM327692 GYI327690:GYI327692 HIE327690:HIE327692 HSA327690:HSA327692 IBW327690:IBW327692 ILS327690:ILS327692 IVO327690:IVO327692 JFK327690:JFK327692 JPG327690:JPG327692 JZC327690:JZC327692 KIY327690:KIY327692 KSU327690:KSU327692 LCQ327690:LCQ327692 LMM327690:LMM327692 LWI327690:LWI327692 MGE327690:MGE327692 MQA327690:MQA327692 MZW327690:MZW327692 NJS327690:NJS327692 NTO327690:NTO327692 ODK327690:ODK327692 ONG327690:ONG327692 OXC327690:OXC327692 PGY327690:PGY327692 PQU327690:PQU327692 QAQ327690:QAQ327692 QKM327690:QKM327692 QUI327690:QUI327692 REE327690:REE327692 ROA327690:ROA327692 RXW327690:RXW327692 SHS327690:SHS327692 SRO327690:SRO327692 TBK327690:TBK327692 TLG327690:TLG327692 TVC327690:TVC327692 UEY327690:UEY327692 UOU327690:UOU327692 UYQ327690:UYQ327692 VIM327690:VIM327692 VSI327690:VSI327692 WCE327690:WCE327692 WMA327690:WMA327692 WVW327690:WVW327692 O393226:O393228 JK393226:JK393228 TG393226:TG393228 ADC393226:ADC393228 AMY393226:AMY393228 AWU393226:AWU393228 BGQ393226:BGQ393228 BQM393226:BQM393228 CAI393226:CAI393228 CKE393226:CKE393228 CUA393226:CUA393228 DDW393226:DDW393228 DNS393226:DNS393228 DXO393226:DXO393228 EHK393226:EHK393228 ERG393226:ERG393228 FBC393226:FBC393228 FKY393226:FKY393228 FUU393226:FUU393228 GEQ393226:GEQ393228 GOM393226:GOM393228 GYI393226:GYI393228 HIE393226:HIE393228 HSA393226:HSA393228 IBW393226:IBW393228 ILS393226:ILS393228 IVO393226:IVO393228 JFK393226:JFK393228 JPG393226:JPG393228 JZC393226:JZC393228 KIY393226:KIY393228 KSU393226:KSU393228 LCQ393226:LCQ393228 LMM393226:LMM393228 LWI393226:LWI393228 MGE393226:MGE393228 MQA393226:MQA393228 MZW393226:MZW393228 NJS393226:NJS393228 NTO393226:NTO393228 ODK393226:ODK393228 ONG393226:ONG393228 OXC393226:OXC393228 PGY393226:PGY393228 PQU393226:PQU393228 QAQ393226:QAQ393228 QKM393226:QKM393228 QUI393226:QUI393228 REE393226:REE393228 ROA393226:ROA393228 RXW393226:RXW393228 SHS393226:SHS393228 SRO393226:SRO393228 TBK393226:TBK393228 TLG393226:TLG393228 TVC393226:TVC393228 UEY393226:UEY393228 UOU393226:UOU393228 UYQ393226:UYQ393228 VIM393226:VIM393228 VSI393226:VSI393228 WCE393226:WCE393228 WMA393226:WMA393228 WVW393226:WVW393228 O458762:O458764 JK458762:JK458764 TG458762:TG458764 ADC458762:ADC458764 AMY458762:AMY458764 AWU458762:AWU458764 BGQ458762:BGQ458764 BQM458762:BQM458764 CAI458762:CAI458764 CKE458762:CKE458764 CUA458762:CUA458764 DDW458762:DDW458764 DNS458762:DNS458764 DXO458762:DXO458764 EHK458762:EHK458764 ERG458762:ERG458764 FBC458762:FBC458764 FKY458762:FKY458764 FUU458762:FUU458764 GEQ458762:GEQ458764 GOM458762:GOM458764 GYI458762:GYI458764 HIE458762:HIE458764 HSA458762:HSA458764 IBW458762:IBW458764 ILS458762:ILS458764 IVO458762:IVO458764 JFK458762:JFK458764 JPG458762:JPG458764 JZC458762:JZC458764 KIY458762:KIY458764 KSU458762:KSU458764 LCQ458762:LCQ458764 LMM458762:LMM458764 LWI458762:LWI458764 MGE458762:MGE458764 MQA458762:MQA458764 MZW458762:MZW458764 NJS458762:NJS458764 NTO458762:NTO458764 ODK458762:ODK458764 ONG458762:ONG458764 OXC458762:OXC458764 PGY458762:PGY458764 PQU458762:PQU458764 QAQ458762:QAQ458764 QKM458762:QKM458764 QUI458762:QUI458764 REE458762:REE458764 ROA458762:ROA458764 RXW458762:RXW458764 SHS458762:SHS458764 SRO458762:SRO458764 TBK458762:TBK458764 TLG458762:TLG458764 TVC458762:TVC458764 UEY458762:UEY458764 UOU458762:UOU458764 UYQ458762:UYQ458764 VIM458762:VIM458764 VSI458762:VSI458764 WCE458762:WCE458764 WMA458762:WMA458764 WVW458762:WVW458764 O524298:O524300 JK524298:JK524300 TG524298:TG524300 ADC524298:ADC524300 AMY524298:AMY524300 AWU524298:AWU524300 BGQ524298:BGQ524300 BQM524298:BQM524300 CAI524298:CAI524300 CKE524298:CKE524300 CUA524298:CUA524300 DDW524298:DDW524300 DNS524298:DNS524300 DXO524298:DXO524300 EHK524298:EHK524300 ERG524298:ERG524300 FBC524298:FBC524300 FKY524298:FKY524300 FUU524298:FUU524300 GEQ524298:GEQ524300 GOM524298:GOM524300 GYI524298:GYI524300 HIE524298:HIE524300 HSA524298:HSA524300 IBW524298:IBW524300 ILS524298:ILS524300 IVO524298:IVO524300 JFK524298:JFK524300 JPG524298:JPG524300 JZC524298:JZC524300 KIY524298:KIY524300 KSU524298:KSU524300 LCQ524298:LCQ524300 LMM524298:LMM524300 LWI524298:LWI524300 MGE524298:MGE524300 MQA524298:MQA524300 MZW524298:MZW524300 NJS524298:NJS524300 NTO524298:NTO524300 ODK524298:ODK524300 ONG524298:ONG524300 OXC524298:OXC524300 PGY524298:PGY524300 PQU524298:PQU524300 QAQ524298:QAQ524300 QKM524298:QKM524300 QUI524298:QUI524300 REE524298:REE524300 ROA524298:ROA524300 RXW524298:RXW524300 SHS524298:SHS524300 SRO524298:SRO524300 TBK524298:TBK524300 TLG524298:TLG524300 TVC524298:TVC524300 UEY524298:UEY524300 UOU524298:UOU524300 UYQ524298:UYQ524300 VIM524298:VIM524300 VSI524298:VSI524300 WCE524298:WCE524300 WMA524298:WMA524300 WVW524298:WVW524300 O589834:O589836 JK589834:JK589836 TG589834:TG589836 ADC589834:ADC589836 AMY589834:AMY589836 AWU589834:AWU589836 BGQ589834:BGQ589836 BQM589834:BQM589836 CAI589834:CAI589836 CKE589834:CKE589836 CUA589834:CUA589836 DDW589834:DDW589836 DNS589834:DNS589836 DXO589834:DXO589836 EHK589834:EHK589836 ERG589834:ERG589836 FBC589834:FBC589836 FKY589834:FKY589836 FUU589834:FUU589836 GEQ589834:GEQ589836 GOM589834:GOM589836 GYI589834:GYI589836 HIE589834:HIE589836 HSA589834:HSA589836 IBW589834:IBW589836 ILS589834:ILS589836 IVO589834:IVO589836 JFK589834:JFK589836 JPG589834:JPG589836 JZC589834:JZC589836 KIY589834:KIY589836 KSU589834:KSU589836 LCQ589834:LCQ589836 LMM589834:LMM589836 LWI589834:LWI589836 MGE589834:MGE589836 MQA589834:MQA589836 MZW589834:MZW589836 NJS589834:NJS589836 NTO589834:NTO589836 ODK589834:ODK589836 ONG589834:ONG589836 OXC589834:OXC589836 PGY589834:PGY589836 PQU589834:PQU589836 QAQ589834:QAQ589836 QKM589834:QKM589836 QUI589834:QUI589836 REE589834:REE589836 ROA589834:ROA589836 RXW589834:RXW589836 SHS589834:SHS589836 SRO589834:SRO589836 TBK589834:TBK589836 TLG589834:TLG589836 TVC589834:TVC589836 UEY589834:UEY589836 UOU589834:UOU589836 UYQ589834:UYQ589836 VIM589834:VIM589836 VSI589834:VSI589836 WCE589834:WCE589836 WMA589834:WMA589836 WVW589834:WVW589836 O655370:O655372 JK655370:JK655372 TG655370:TG655372 ADC655370:ADC655372 AMY655370:AMY655372 AWU655370:AWU655372 BGQ655370:BGQ655372 BQM655370:BQM655372 CAI655370:CAI655372 CKE655370:CKE655372 CUA655370:CUA655372 DDW655370:DDW655372 DNS655370:DNS655372 DXO655370:DXO655372 EHK655370:EHK655372 ERG655370:ERG655372 FBC655370:FBC655372 FKY655370:FKY655372 FUU655370:FUU655372 GEQ655370:GEQ655372 GOM655370:GOM655372 GYI655370:GYI655372 HIE655370:HIE655372 HSA655370:HSA655372 IBW655370:IBW655372 ILS655370:ILS655372 IVO655370:IVO655372 JFK655370:JFK655372 JPG655370:JPG655372 JZC655370:JZC655372 KIY655370:KIY655372 KSU655370:KSU655372 LCQ655370:LCQ655372 LMM655370:LMM655372 LWI655370:LWI655372 MGE655370:MGE655372 MQA655370:MQA655372 MZW655370:MZW655372 NJS655370:NJS655372 NTO655370:NTO655372 ODK655370:ODK655372 ONG655370:ONG655372 OXC655370:OXC655372 PGY655370:PGY655372 PQU655370:PQU655372 QAQ655370:QAQ655372 QKM655370:QKM655372 QUI655370:QUI655372 REE655370:REE655372 ROA655370:ROA655372 RXW655370:RXW655372 SHS655370:SHS655372 SRO655370:SRO655372 TBK655370:TBK655372 TLG655370:TLG655372 TVC655370:TVC655372 UEY655370:UEY655372 UOU655370:UOU655372 UYQ655370:UYQ655372 VIM655370:VIM655372 VSI655370:VSI655372 WCE655370:WCE655372 WMA655370:WMA655372 WVW655370:WVW655372 O720906:O720908 JK720906:JK720908 TG720906:TG720908 ADC720906:ADC720908 AMY720906:AMY720908 AWU720906:AWU720908 BGQ720906:BGQ720908 BQM720906:BQM720908 CAI720906:CAI720908 CKE720906:CKE720908 CUA720906:CUA720908 DDW720906:DDW720908 DNS720906:DNS720908 DXO720906:DXO720908 EHK720906:EHK720908 ERG720906:ERG720908 FBC720906:FBC720908 FKY720906:FKY720908 FUU720906:FUU720908 GEQ720906:GEQ720908 GOM720906:GOM720908 GYI720906:GYI720908 HIE720906:HIE720908 HSA720906:HSA720908 IBW720906:IBW720908 ILS720906:ILS720908 IVO720906:IVO720908 JFK720906:JFK720908 JPG720906:JPG720908 JZC720906:JZC720908 KIY720906:KIY720908 KSU720906:KSU720908 LCQ720906:LCQ720908 LMM720906:LMM720908 LWI720906:LWI720908 MGE720906:MGE720908 MQA720906:MQA720908 MZW720906:MZW720908 NJS720906:NJS720908 NTO720906:NTO720908 ODK720906:ODK720908 ONG720906:ONG720908 OXC720906:OXC720908 PGY720906:PGY720908 PQU720906:PQU720908 QAQ720906:QAQ720908 QKM720906:QKM720908 QUI720906:QUI720908 REE720906:REE720908 ROA720906:ROA720908 RXW720906:RXW720908 SHS720906:SHS720908 SRO720906:SRO720908 TBK720906:TBK720908 TLG720906:TLG720908 TVC720906:TVC720908 UEY720906:UEY720908 UOU720906:UOU720908 UYQ720906:UYQ720908 VIM720906:VIM720908 VSI720906:VSI720908 WCE720906:WCE720908 WMA720906:WMA720908 WVW720906:WVW720908 O786442:O786444 JK786442:JK786444 TG786442:TG786444 ADC786442:ADC786444 AMY786442:AMY786444 AWU786442:AWU786444 BGQ786442:BGQ786444 BQM786442:BQM786444 CAI786442:CAI786444 CKE786442:CKE786444 CUA786442:CUA786444 DDW786442:DDW786444 DNS786442:DNS786444 DXO786442:DXO786444 EHK786442:EHK786444 ERG786442:ERG786444 FBC786442:FBC786444 FKY786442:FKY786444 FUU786442:FUU786444 GEQ786442:GEQ786444 GOM786442:GOM786444 GYI786442:GYI786444 HIE786442:HIE786444 HSA786442:HSA786444 IBW786442:IBW786444 ILS786442:ILS786444 IVO786442:IVO786444 JFK786442:JFK786444 JPG786442:JPG786444 JZC786442:JZC786444 KIY786442:KIY786444 KSU786442:KSU786444 LCQ786442:LCQ786444 LMM786442:LMM786444 LWI786442:LWI786444 MGE786442:MGE786444 MQA786442:MQA786444 MZW786442:MZW786444 NJS786442:NJS786444 NTO786442:NTO786444 ODK786442:ODK786444 ONG786442:ONG786444 OXC786442:OXC786444 PGY786442:PGY786444 PQU786442:PQU786444 QAQ786442:QAQ786444 QKM786442:QKM786444 QUI786442:QUI786444 REE786442:REE786444 ROA786442:ROA786444 RXW786442:RXW786444 SHS786442:SHS786444 SRO786442:SRO786444 TBK786442:TBK786444 TLG786442:TLG786444 TVC786442:TVC786444 UEY786442:UEY786444 UOU786442:UOU786444 UYQ786442:UYQ786444 VIM786442:VIM786444 VSI786442:VSI786444 WCE786442:WCE786444 WMA786442:WMA786444 WVW786442:WVW786444 O851978:O851980 JK851978:JK851980 TG851978:TG851980 ADC851978:ADC851980 AMY851978:AMY851980 AWU851978:AWU851980 BGQ851978:BGQ851980 BQM851978:BQM851980 CAI851978:CAI851980 CKE851978:CKE851980 CUA851978:CUA851980 DDW851978:DDW851980 DNS851978:DNS851980 DXO851978:DXO851980 EHK851978:EHK851980 ERG851978:ERG851980 FBC851978:FBC851980 FKY851978:FKY851980 FUU851978:FUU851980 GEQ851978:GEQ851980 GOM851978:GOM851980 GYI851978:GYI851980 HIE851978:HIE851980 HSA851978:HSA851980 IBW851978:IBW851980 ILS851978:ILS851980 IVO851978:IVO851980 JFK851978:JFK851980 JPG851978:JPG851980 JZC851978:JZC851980 KIY851978:KIY851980 KSU851978:KSU851980 LCQ851978:LCQ851980 LMM851978:LMM851980 LWI851978:LWI851980 MGE851978:MGE851980 MQA851978:MQA851980 MZW851978:MZW851980 NJS851978:NJS851980 NTO851978:NTO851980 ODK851978:ODK851980 ONG851978:ONG851980 OXC851978:OXC851980 PGY851978:PGY851980 PQU851978:PQU851980 QAQ851978:QAQ851980 QKM851978:QKM851980 QUI851978:QUI851980 REE851978:REE851980 ROA851978:ROA851980 RXW851978:RXW851980 SHS851978:SHS851980 SRO851978:SRO851980 TBK851978:TBK851980 TLG851978:TLG851980 TVC851978:TVC851980 UEY851978:UEY851980 UOU851978:UOU851980 UYQ851978:UYQ851980 VIM851978:VIM851980 VSI851978:VSI851980 WCE851978:WCE851980 WMA851978:WMA851980 WVW851978:WVW851980 O917514:O917516 JK917514:JK917516 TG917514:TG917516 ADC917514:ADC917516 AMY917514:AMY917516 AWU917514:AWU917516 BGQ917514:BGQ917516 BQM917514:BQM917516 CAI917514:CAI917516 CKE917514:CKE917516 CUA917514:CUA917516 DDW917514:DDW917516 DNS917514:DNS917516 DXO917514:DXO917516 EHK917514:EHK917516 ERG917514:ERG917516 FBC917514:FBC917516 FKY917514:FKY917516 FUU917514:FUU917516 GEQ917514:GEQ917516 GOM917514:GOM917516 GYI917514:GYI917516 HIE917514:HIE917516 HSA917514:HSA917516 IBW917514:IBW917516 ILS917514:ILS917516 IVO917514:IVO917516 JFK917514:JFK917516 JPG917514:JPG917516 JZC917514:JZC917516 KIY917514:KIY917516 KSU917514:KSU917516 LCQ917514:LCQ917516 LMM917514:LMM917516 LWI917514:LWI917516 MGE917514:MGE917516 MQA917514:MQA917516 MZW917514:MZW917516 NJS917514:NJS917516 NTO917514:NTO917516 ODK917514:ODK917516 ONG917514:ONG917516 OXC917514:OXC917516 PGY917514:PGY917516 PQU917514:PQU917516 QAQ917514:QAQ917516 QKM917514:QKM917516 QUI917514:QUI917516 REE917514:REE917516 ROA917514:ROA917516 RXW917514:RXW917516 SHS917514:SHS917516 SRO917514:SRO917516 TBK917514:TBK917516 TLG917514:TLG917516 TVC917514:TVC917516 UEY917514:UEY917516 UOU917514:UOU917516 UYQ917514:UYQ917516 VIM917514:VIM917516 VSI917514:VSI917516 WCE917514:WCE917516 WMA917514:WMA917516 WVW917514:WVW917516 O983050:O983052 JK983050:JK983052 TG983050:TG983052 ADC983050:ADC983052 AMY983050:AMY983052 AWU983050:AWU983052 BGQ983050:BGQ983052 BQM983050:BQM983052 CAI983050:CAI983052 CKE983050:CKE983052 CUA983050:CUA983052 DDW983050:DDW983052 DNS983050:DNS983052 DXO983050:DXO983052 EHK983050:EHK983052 ERG983050:ERG983052 FBC983050:FBC983052 FKY983050:FKY983052 FUU983050:FUU983052 GEQ983050:GEQ983052 GOM983050:GOM983052 GYI983050:GYI983052 HIE983050:HIE983052 HSA983050:HSA983052 IBW983050:IBW983052 ILS983050:ILS983052 IVO983050:IVO983052 JFK983050:JFK983052 JPG983050:JPG983052 JZC983050:JZC983052 KIY983050:KIY983052 KSU983050:KSU983052 LCQ983050:LCQ983052 LMM983050:LMM983052 LWI983050:LWI983052 MGE983050:MGE983052 MQA983050:MQA983052 MZW983050:MZW983052 NJS983050:NJS983052 NTO983050:NTO983052 ODK983050:ODK983052 ONG983050:ONG983052 OXC983050:OXC983052 PGY983050:PGY983052 PQU983050:PQU983052 QAQ983050:QAQ983052 QKM983050:QKM983052 QUI983050:QUI983052 REE983050:REE983052 ROA983050:ROA983052 RXW983050:RXW983052 SHS983050:SHS983052 SRO983050:SRO983052 TBK983050:TBK983052 TLG983050:TLG983052 TVC983050:TVC983052 UEY983050:UEY983052 UOU983050:UOU983052 UYQ983050:UYQ983052 VIM983050:VIM983052 VSI983050:VSI983052 WCE983050:WCE983052 WMA983050:WMA983052 WVW983050:WVW983052 I8:I22 JH14:JH23 TD14:TD23 ACZ14:ACZ23 AMV14:AMV23 AWR14:AWR23 BGN14:BGN23 BQJ14:BQJ23 CAF14:CAF23 CKB14:CKB23 CTX14:CTX23 DDT14:DDT23 DNP14:DNP23 DXL14:DXL23 EHH14:EHH23 ERD14:ERD23 FAZ14:FAZ23 FKV14:FKV23 FUR14:FUR23 GEN14:GEN23 GOJ14:GOJ23 GYF14:GYF23 HIB14:HIB23 HRX14:HRX23 IBT14:IBT23 ILP14:ILP23 IVL14:IVL23 JFH14:JFH23 JPD14:JPD23 JYZ14:JYZ23 KIV14:KIV23 KSR14:KSR23 LCN14:LCN23 LMJ14:LMJ23 LWF14:LWF23 MGB14:MGB23 MPX14:MPX23 MZT14:MZT23 NJP14:NJP23 NTL14:NTL23 ODH14:ODH23 OND14:OND23 OWZ14:OWZ23 PGV14:PGV23 PQR14:PQR23 QAN14:QAN23 QKJ14:QKJ23 QUF14:QUF23 REB14:REB23 RNX14:RNX23 RXT14:RXT23 SHP14:SHP23 SRL14:SRL23 TBH14:TBH23 TLD14:TLD23 TUZ14:TUZ23 UEV14:UEV23 UOR14:UOR23 UYN14:UYN23 VIJ14:VIJ23 VSF14:VSF23 WCB14:WCB23 WLX14:WLX23 WVT14:WVT23 L65548:L65559 JH65548:JH65559 TD65548:TD65559 ACZ65548:ACZ65559 AMV65548:AMV65559 AWR65548:AWR65559 BGN65548:BGN65559 BQJ65548:BQJ65559 CAF65548:CAF65559 CKB65548:CKB65559 CTX65548:CTX65559 DDT65548:DDT65559 DNP65548:DNP65559 DXL65548:DXL65559 EHH65548:EHH65559 ERD65548:ERD65559 FAZ65548:FAZ65559 FKV65548:FKV65559 FUR65548:FUR65559 GEN65548:GEN65559 GOJ65548:GOJ65559 GYF65548:GYF65559 HIB65548:HIB65559 HRX65548:HRX65559 IBT65548:IBT65559 ILP65548:ILP65559 IVL65548:IVL65559 JFH65548:JFH65559 JPD65548:JPD65559 JYZ65548:JYZ65559 KIV65548:KIV65559 KSR65548:KSR65559 LCN65548:LCN65559 LMJ65548:LMJ65559 LWF65548:LWF65559 MGB65548:MGB65559 MPX65548:MPX65559 MZT65548:MZT65559 NJP65548:NJP65559 NTL65548:NTL65559 ODH65548:ODH65559 OND65548:OND65559 OWZ65548:OWZ65559 PGV65548:PGV65559 PQR65548:PQR65559 QAN65548:QAN65559 QKJ65548:QKJ65559 QUF65548:QUF65559 REB65548:REB65559 RNX65548:RNX65559 RXT65548:RXT65559 SHP65548:SHP65559 SRL65548:SRL65559 TBH65548:TBH65559 TLD65548:TLD65559 TUZ65548:TUZ65559 UEV65548:UEV65559 UOR65548:UOR65559 UYN65548:UYN65559 VIJ65548:VIJ65559 VSF65548:VSF65559 WCB65548:WCB65559 WLX65548:WLX65559 WVT65548:WVT65559 L131084:L131095 JH131084:JH131095 TD131084:TD131095 ACZ131084:ACZ131095 AMV131084:AMV131095 AWR131084:AWR131095 BGN131084:BGN131095 BQJ131084:BQJ131095 CAF131084:CAF131095 CKB131084:CKB131095 CTX131084:CTX131095 DDT131084:DDT131095 DNP131084:DNP131095 DXL131084:DXL131095 EHH131084:EHH131095 ERD131084:ERD131095 FAZ131084:FAZ131095 FKV131084:FKV131095 FUR131084:FUR131095 GEN131084:GEN131095 GOJ131084:GOJ131095 GYF131084:GYF131095 HIB131084:HIB131095 HRX131084:HRX131095 IBT131084:IBT131095 ILP131084:ILP131095 IVL131084:IVL131095 JFH131084:JFH131095 JPD131084:JPD131095 JYZ131084:JYZ131095 KIV131084:KIV131095 KSR131084:KSR131095 LCN131084:LCN131095 LMJ131084:LMJ131095 LWF131084:LWF131095 MGB131084:MGB131095 MPX131084:MPX131095 MZT131084:MZT131095 NJP131084:NJP131095 NTL131084:NTL131095 ODH131084:ODH131095 OND131084:OND131095 OWZ131084:OWZ131095 PGV131084:PGV131095 PQR131084:PQR131095 QAN131084:QAN131095 QKJ131084:QKJ131095 QUF131084:QUF131095 REB131084:REB131095 RNX131084:RNX131095 RXT131084:RXT131095 SHP131084:SHP131095 SRL131084:SRL131095 TBH131084:TBH131095 TLD131084:TLD131095 TUZ131084:TUZ131095 UEV131084:UEV131095 UOR131084:UOR131095 UYN131084:UYN131095 VIJ131084:VIJ131095 VSF131084:VSF131095 WCB131084:WCB131095 WLX131084:WLX131095 WVT131084:WVT131095 L196620:L196631 JH196620:JH196631 TD196620:TD196631 ACZ196620:ACZ196631 AMV196620:AMV196631 AWR196620:AWR196631 BGN196620:BGN196631 BQJ196620:BQJ196631 CAF196620:CAF196631 CKB196620:CKB196631 CTX196620:CTX196631 DDT196620:DDT196631 DNP196620:DNP196631 DXL196620:DXL196631 EHH196620:EHH196631 ERD196620:ERD196631 FAZ196620:FAZ196631 FKV196620:FKV196631 FUR196620:FUR196631 GEN196620:GEN196631 GOJ196620:GOJ196631 GYF196620:GYF196631 HIB196620:HIB196631 HRX196620:HRX196631 IBT196620:IBT196631 ILP196620:ILP196631 IVL196620:IVL196631 JFH196620:JFH196631 JPD196620:JPD196631 JYZ196620:JYZ196631 KIV196620:KIV196631 KSR196620:KSR196631 LCN196620:LCN196631 LMJ196620:LMJ196631 LWF196620:LWF196631 MGB196620:MGB196631 MPX196620:MPX196631 MZT196620:MZT196631 NJP196620:NJP196631 NTL196620:NTL196631 ODH196620:ODH196631 OND196620:OND196631 OWZ196620:OWZ196631 PGV196620:PGV196631 PQR196620:PQR196631 QAN196620:QAN196631 QKJ196620:QKJ196631 QUF196620:QUF196631 REB196620:REB196631 RNX196620:RNX196631 RXT196620:RXT196631 SHP196620:SHP196631 SRL196620:SRL196631 TBH196620:TBH196631 TLD196620:TLD196631 TUZ196620:TUZ196631 UEV196620:UEV196631 UOR196620:UOR196631 UYN196620:UYN196631 VIJ196620:VIJ196631 VSF196620:VSF196631 WCB196620:WCB196631 WLX196620:WLX196631 WVT196620:WVT196631 L262156:L262167 JH262156:JH262167 TD262156:TD262167 ACZ262156:ACZ262167 AMV262156:AMV262167 AWR262156:AWR262167 BGN262156:BGN262167 BQJ262156:BQJ262167 CAF262156:CAF262167 CKB262156:CKB262167 CTX262156:CTX262167 DDT262156:DDT262167 DNP262156:DNP262167 DXL262156:DXL262167 EHH262156:EHH262167 ERD262156:ERD262167 FAZ262156:FAZ262167 FKV262156:FKV262167 FUR262156:FUR262167 GEN262156:GEN262167 GOJ262156:GOJ262167 GYF262156:GYF262167 HIB262156:HIB262167 HRX262156:HRX262167 IBT262156:IBT262167 ILP262156:ILP262167 IVL262156:IVL262167 JFH262156:JFH262167 JPD262156:JPD262167 JYZ262156:JYZ262167 KIV262156:KIV262167 KSR262156:KSR262167 LCN262156:LCN262167 LMJ262156:LMJ262167 LWF262156:LWF262167 MGB262156:MGB262167 MPX262156:MPX262167 MZT262156:MZT262167 NJP262156:NJP262167 NTL262156:NTL262167 ODH262156:ODH262167 OND262156:OND262167 OWZ262156:OWZ262167 PGV262156:PGV262167 PQR262156:PQR262167 QAN262156:QAN262167 QKJ262156:QKJ262167 QUF262156:QUF262167 REB262156:REB262167 RNX262156:RNX262167 RXT262156:RXT262167 SHP262156:SHP262167 SRL262156:SRL262167 TBH262156:TBH262167 TLD262156:TLD262167 TUZ262156:TUZ262167 UEV262156:UEV262167 UOR262156:UOR262167 UYN262156:UYN262167 VIJ262156:VIJ262167 VSF262156:VSF262167 WCB262156:WCB262167 WLX262156:WLX262167 WVT262156:WVT262167 L327692:L327703 JH327692:JH327703 TD327692:TD327703 ACZ327692:ACZ327703 AMV327692:AMV327703 AWR327692:AWR327703 BGN327692:BGN327703 BQJ327692:BQJ327703 CAF327692:CAF327703 CKB327692:CKB327703 CTX327692:CTX327703 DDT327692:DDT327703 DNP327692:DNP327703 DXL327692:DXL327703 EHH327692:EHH327703 ERD327692:ERD327703 FAZ327692:FAZ327703 FKV327692:FKV327703 FUR327692:FUR327703 GEN327692:GEN327703 GOJ327692:GOJ327703 GYF327692:GYF327703 HIB327692:HIB327703 HRX327692:HRX327703 IBT327692:IBT327703 ILP327692:ILP327703 IVL327692:IVL327703 JFH327692:JFH327703 JPD327692:JPD327703 JYZ327692:JYZ327703 KIV327692:KIV327703 KSR327692:KSR327703 LCN327692:LCN327703 LMJ327692:LMJ327703 LWF327692:LWF327703 MGB327692:MGB327703 MPX327692:MPX327703 MZT327692:MZT327703 NJP327692:NJP327703 NTL327692:NTL327703 ODH327692:ODH327703 OND327692:OND327703 OWZ327692:OWZ327703 PGV327692:PGV327703 PQR327692:PQR327703 QAN327692:QAN327703 QKJ327692:QKJ327703 QUF327692:QUF327703 REB327692:REB327703 RNX327692:RNX327703 RXT327692:RXT327703 SHP327692:SHP327703 SRL327692:SRL327703 TBH327692:TBH327703 TLD327692:TLD327703 TUZ327692:TUZ327703 UEV327692:UEV327703 UOR327692:UOR327703 UYN327692:UYN327703 VIJ327692:VIJ327703 VSF327692:VSF327703 WCB327692:WCB327703 WLX327692:WLX327703 WVT327692:WVT327703 L393228:L393239 JH393228:JH393239 TD393228:TD393239 ACZ393228:ACZ393239 AMV393228:AMV393239 AWR393228:AWR393239 BGN393228:BGN393239 BQJ393228:BQJ393239 CAF393228:CAF393239 CKB393228:CKB393239 CTX393228:CTX393239 DDT393228:DDT393239 DNP393228:DNP393239 DXL393228:DXL393239 EHH393228:EHH393239 ERD393228:ERD393239 FAZ393228:FAZ393239 FKV393228:FKV393239 FUR393228:FUR393239 GEN393228:GEN393239 GOJ393228:GOJ393239 GYF393228:GYF393239 HIB393228:HIB393239 HRX393228:HRX393239 IBT393228:IBT393239 ILP393228:ILP393239 IVL393228:IVL393239 JFH393228:JFH393239 JPD393228:JPD393239 JYZ393228:JYZ393239 KIV393228:KIV393239 KSR393228:KSR393239 LCN393228:LCN393239 LMJ393228:LMJ393239 LWF393228:LWF393239 MGB393228:MGB393239 MPX393228:MPX393239 MZT393228:MZT393239 NJP393228:NJP393239 NTL393228:NTL393239 ODH393228:ODH393239 OND393228:OND393239 OWZ393228:OWZ393239 PGV393228:PGV393239 PQR393228:PQR393239 QAN393228:QAN393239 QKJ393228:QKJ393239 QUF393228:QUF393239 REB393228:REB393239 RNX393228:RNX393239 RXT393228:RXT393239 SHP393228:SHP393239 SRL393228:SRL393239 TBH393228:TBH393239 TLD393228:TLD393239 TUZ393228:TUZ393239 UEV393228:UEV393239 UOR393228:UOR393239 UYN393228:UYN393239 VIJ393228:VIJ393239 VSF393228:VSF393239 WCB393228:WCB393239 WLX393228:WLX393239 WVT393228:WVT393239 L458764:L458775 JH458764:JH458775 TD458764:TD458775 ACZ458764:ACZ458775 AMV458764:AMV458775 AWR458764:AWR458775 BGN458764:BGN458775 BQJ458764:BQJ458775 CAF458764:CAF458775 CKB458764:CKB458775 CTX458764:CTX458775 DDT458764:DDT458775 DNP458764:DNP458775 DXL458764:DXL458775 EHH458764:EHH458775 ERD458764:ERD458775 FAZ458764:FAZ458775 FKV458764:FKV458775 FUR458764:FUR458775 GEN458764:GEN458775 GOJ458764:GOJ458775 GYF458764:GYF458775 HIB458764:HIB458775 HRX458764:HRX458775 IBT458764:IBT458775 ILP458764:ILP458775 IVL458764:IVL458775 JFH458764:JFH458775 JPD458764:JPD458775 JYZ458764:JYZ458775 KIV458764:KIV458775 KSR458764:KSR458775 LCN458764:LCN458775 LMJ458764:LMJ458775 LWF458764:LWF458775 MGB458764:MGB458775 MPX458764:MPX458775 MZT458764:MZT458775 NJP458764:NJP458775 NTL458764:NTL458775 ODH458764:ODH458775 OND458764:OND458775 OWZ458764:OWZ458775 PGV458764:PGV458775 PQR458764:PQR458775 QAN458764:QAN458775 QKJ458764:QKJ458775 QUF458764:QUF458775 REB458764:REB458775 RNX458764:RNX458775 RXT458764:RXT458775 SHP458764:SHP458775 SRL458764:SRL458775 TBH458764:TBH458775 TLD458764:TLD458775 TUZ458764:TUZ458775 UEV458764:UEV458775 UOR458764:UOR458775 UYN458764:UYN458775 VIJ458764:VIJ458775 VSF458764:VSF458775 WCB458764:WCB458775 WLX458764:WLX458775 WVT458764:WVT458775 L524300:L524311 JH524300:JH524311 TD524300:TD524311 ACZ524300:ACZ524311 AMV524300:AMV524311 AWR524300:AWR524311 BGN524300:BGN524311 BQJ524300:BQJ524311 CAF524300:CAF524311 CKB524300:CKB524311 CTX524300:CTX524311 DDT524300:DDT524311 DNP524300:DNP524311 DXL524300:DXL524311 EHH524300:EHH524311 ERD524300:ERD524311 FAZ524300:FAZ524311 FKV524300:FKV524311 FUR524300:FUR524311 GEN524300:GEN524311 GOJ524300:GOJ524311 GYF524300:GYF524311 HIB524300:HIB524311 HRX524300:HRX524311 IBT524300:IBT524311 ILP524300:ILP524311 IVL524300:IVL524311 JFH524300:JFH524311 JPD524300:JPD524311 JYZ524300:JYZ524311 KIV524300:KIV524311 KSR524300:KSR524311 LCN524300:LCN524311 LMJ524300:LMJ524311 LWF524300:LWF524311 MGB524300:MGB524311 MPX524300:MPX524311 MZT524300:MZT524311 NJP524300:NJP524311 NTL524300:NTL524311 ODH524300:ODH524311 OND524300:OND524311 OWZ524300:OWZ524311 PGV524300:PGV524311 PQR524300:PQR524311 QAN524300:QAN524311 QKJ524300:QKJ524311 QUF524300:QUF524311 REB524300:REB524311 RNX524300:RNX524311 RXT524300:RXT524311 SHP524300:SHP524311 SRL524300:SRL524311 TBH524300:TBH524311 TLD524300:TLD524311 TUZ524300:TUZ524311 UEV524300:UEV524311 UOR524300:UOR524311 UYN524300:UYN524311 VIJ524300:VIJ524311 VSF524300:VSF524311 WCB524300:WCB524311 WLX524300:WLX524311 WVT524300:WVT524311 L589836:L589847 JH589836:JH589847 TD589836:TD589847 ACZ589836:ACZ589847 AMV589836:AMV589847 AWR589836:AWR589847 BGN589836:BGN589847 BQJ589836:BQJ589847 CAF589836:CAF589847 CKB589836:CKB589847 CTX589836:CTX589847 DDT589836:DDT589847 DNP589836:DNP589847 DXL589836:DXL589847 EHH589836:EHH589847 ERD589836:ERD589847 FAZ589836:FAZ589847 FKV589836:FKV589847 FUR589836:FUR589847 GEN589836:GEN589847 GOJ589836:GOJ589847 GYF589836:GYF589847 HIB589836:HIB589847 HRX589836:HRX589847 IBT589836:IBT589847 ILP589836:ILP589847 IVL589836:IVL589847 JFH589836:JFH589847 JPD589836:JPD589847 JYZ589836:JYZ589847 KIV589836:KIV589847 KSR589836:KSR589847 LCN589836:LCN589847 LMJ589836:LMJ589847 LWF589836:LWF589847 MGB589836:MGB589847 MPX589836:MPX589847 MZT589836:MZT589847 NJP589836:NJP589847 NTL589836:NTL589847 ODH589836:ODH589847 OND589836:OND589847 OWZ589836:OWZ589847 PGV589836:PGV589847 PQR589836:PQR589847 QAN589836:QAN589847 QKJ589836:QKJ589847 QUF589836:QUF589847 REB589836:REB589847 RNX589836:RNX589847 RXT589836:RXT589847 SHP589836:SHP589847 SRL589836:SRL589847 TBH589836:TBH589847 TLD589836:TLD589847 TUZ589836:TUZ589847 UEV589836:UEV589847 UOR589836:UOR589847 UYN589836:UYN589847 VIJ589836:VIJ589847 VSF589836:VSF589847 WCB589836:WCB589847 WLX589836:WLX589847 WVT589836:WVT589847 L655372:L655383 JH655372:JH655383 TD655372:TD655383 ACZ655372:ACZ655383 AMV655372:AMV655383 AWR655372:AWR655383 BGN655372:BGN655383 BQJ655372:BQJ655383 CAF655372:CAF655383 CKB655372:CKB655383 CTX655372:CTX655383 DDT655372:DDT655383 DNP655372:DNP655383 DXL655372:DXL655383 EHH655372:EHH655383 ERD655372:ERD655383 FAZ655372:FAZ655383 FKV655372:FKV655383 FUR655372:FUR655383 GEN655372:GEN655383 GOJ655372:GOJ655383 GYF655372:GYF655383 HIB655372:HIB655383 HRX655372:HRX655383 IBT655372:IBT655383 ILP655372:ILP655383 IVL655372:IVL655383 JFH655372:JFH655383 JPD655372:JPD655383 JYZ655372:JYZ655383 KIV655372:KIV655383 KSR655372:KSR655383 LCN655372:LCN655383 LMJ655372:LMJ655383 LWF655372:LWF655383 MGB655372:MGB655383 MPX655372:MPX655383 MZT655372:MZT655383 NJP655372:NJP655383 NTL655372:NTL655383 ODH655372:ODH655383 OND655372:OND655383 OWZ655372:OWZ655383 PGV655372:PGV655383 PQR655372:PQR655383 QAN655372:QAN655383 QKJ655372:QKJ655383 QUF655372:QUF655383 REB655372:REB655383 RNX655372:RNX655383 RXT655372:RXT655383 SHP655372:SHP655383 SRL655372:SRL655383 TBH655372:TBH655383 TLD655372:TLD655383 TUZ655372:TUZ655383 UEV655372:UEV655383 UOR655372:UOR655383 UYN655372:UYN655383 VIJ655372:VIJ655383 VSF655372:VSF655383 WCB655372:WCB655383 WLX655372:WLX655383 WVT655372:WVT655383 L720908:L720919 JH720908:JH720919 TD720908:TD720919 ACZ720908:ACZ720919 AMV720908:AMV720919 AWR720908:AWR720919 BGN720908:BGN720919 BQJ720908:BQJ720919 CAF720908:CAF720919 CKB720908:CKB720919 CTX720908:CTX720919 DDT720908:DDT720919 DNP720908:DNP720919 DXL720908:DXL720919 EHH720908:EHH720919 ERD720908:ERD720919 FAZ720908:FAZ720919 FKV720908:FKV720919 FUR720908:FUR720919 GEN720908:GEN720919 GOJ720908:GOJ720919 GYF720908:GYF720919 HIB720908:HIB720919 HRX720908:HRX720919 IBT720908:IBT720919 ILP720908:ILP720919 IVL720908:IVL720919 JFH720908:JFH720919 JPD720908:JPD720919 JYZ720908:JYZ720919 KIV720908:KIV720919 KSR720908:KSR720919 LCN720908:LCN720919 LMJ720908:LMJ720919 LWF720908:LWF720919 MGB720908:MGB720919 MPX720908:MPX720919 MZT720908:MZT720919 NJP720908:NJP720919 NTL720908:NTL720919 ODH720908:ODH720919 OND720908:OND720919 OWZ720908:OWZ720919 PGV720908:PGV720919 PQR720908:PQR720919 QAN720908:QAN720919 QKJ720908:QKJ720919 QUF720908:QUF720919 REB720908:REB720919 RNX720908:RNX720919 RXT720908:RXT720919 SHP720908:SHP720919 SRL720908:SRL720919 TBH720908:TBH720919 TLD720908:TLD720919 TUZ720908:TUZ720919 UEV720908:UEV720919 UOR720908:UOR720919 UYN720908:UYN720919 VIJ720908:VIJ720919 VSF720908:VSF720919 WCB720908:WCB720919 WLX720908:WLX720919 WVT720908:WVT720919 L786444:L786455 JH786444:JH786455 TD786444:TD786455 ACZ786444:ACZ786455 AMV786444:AMV786455 AWR786444:AWR786455 BGN786444:BGN786455 BQJ786444:BQJ786455 CAF786444:CAF786455 CKB786444:CKB786455 CTX786444:CTX786455 DDT786444:DDT786455 DNP786444:DNP786455 DXL786444:DXL786455 EHH786444:EHH786455 ERD786444:ERD786455 FAZ786444:FAZ786455 FKV786444:FKV786455 FUR786444:FUR786455 GEN786444:GEN786455 GOJ786444:GOJ786455 GYF786444:GYF786455 HIB786444:HIB786455 HRX786444:HRX786455 IBT786444:IBT786455 ILP786444:ILP786455 IVL786444:IVL786455 JFH786444:JFH786455 JPD786444:JPD786455 JYZ786444:JYZ786455 KIV786444:KIV786455 KSR786444:KSR786455 LCN786444:LCN786455 LMJ786444:LMJ786455 LWF786444:LWF786455 MGB786444:MGB786455 MPX786444:MPX786455 MZT786444:MZT786455 NJP786444:NJP786455 NTL786444:NTL786455 ODH786444:ODH786455 OND786444:OND786455 OWZ786444:OWZ786455 PGV786444:PGV786455 PQR786444:PQR786455 QAN786444:QAN786455 QKJ786444:QKJ786455 QUF786444:QUF786455 REB786444:REB786455 RNX786444:RNX786455 RXT786444:RXT786455 SHP786444:SHP786455 SRL786444:SRL786455 TBH786444:TBH786455 TLD786444:TLD786455 TUZ786444:TUZ786455 UEV786444:UEV786455 UOR786444:UOR786455 UYN786444:UYN786455 VIJ786444:VIJ786455 VSF786444:VSF786455 WCB786444:WCB786455 WLX786444:WLX786455 WVT786444:WVT786455 L851980:L851991 JH851980:JH851991 TD851980:TD851991 ACZ851980:ACZ851991 AMV851980:AMV851991 AWR851980:AWR851991 BGN851980:BGN851991 BQJ851980:BQJ851991 CAF851980:CAF851991 CKB851980:CKB851991 CTX851980:CTX851991 DDT851980:DDT851991 DNP851980:DNP851991 DXL851980:DXL851991 EHH851980:EHH851991 ERD851980:ERD851991 FAZ851980:FAZ851991 FKV851980:FKV851991 FUR851980:FUR851991 GEN851980:GEN851991 GOJ851980:GOJ851991 GYF851980:GYF851991 HIB851980:HIB851991 HRX851980:HRX851991 IBT851980:IBT851991 ILP851980:ILP851991 IVL851980:IVL851991 JFH851980:JFH851991 JPD851980:JPD851991 JYZ851980:JYZ851991 KIV851980:KIV851991 KSR851980:KSR851991 LCN851980:LCN851991 LMJ851980:LMJ851991 LWF851980:LWF851991 MGB851980:MGB851991 MPX851980:MPX851991 MZT851980:MZT851991 NJP851980:NJP851991 NTL851980:NTL851991 ODH851980:ODH851991 OND851980:OND851991 OWZ851980:OWZ851991 PGV851980:PGV851991 PQR851980:PQR851991 QAN851980:QAN851991 QKJ851980:QKJ851991 QUF851980:QUF851991 REB851980:REB851991 RNX851980:RNX851991 RXT851980:RXT851991 SHP851980:SHP851991 SRL851980:SRL851991 TBH851980:TBH851991 TLD851980:TLD851991 TUZ851980:TUZ851991 UEV851980:UEV851991 UOR851980:UOR851991 UYN851980:UYN851991 VIJ851980:VIJ851991 VSF851980:VSF851991 WCB851980:WCB851991 WLX851980:WLX851991 WVT851980:WVT851991 L917516:L917527 JH917516:JH917527 TD917516:TD917527 ACZ917516:ACZ917527 AMV917516:AMV917527 AWR917516:AWR917527 BGN917516:BGN917527 BQJ917516:BQJ917527 CAF917516:CAF917527 CKB917516:CKB917527 CTX917516:CTX917527 DDT917516:DDT917527 DNP917516:DNP917527 DXL917516:DXL917527 EHH917516:EHH917527 ERD917516:ERD917527 FAZ917516:FAZ917527 FKV917516:FKV917527 FUR917516:FUR917527 GEN917516:GEN917527 GOJ917516:GOJ917527 GYF917516:GYF917527 HIB917516:HIB917527 HRX917516:HRX917527 IBT917516:IBT917527 ILP917516:ILP917527 IVL917516:IVL917527 JFH917516:JFH917527 JPD917516:JPD917527 JYZ917516:JYZ917527 KIV917516:KIV917527 KSR917516:KSR917527 LCN917516:LCN917527 LMJ917516:LMJ917527 LWF917516:LWF917527 MGB917516:MGB917527 MPX917516:MPX917527 MZT917516:MZT917527 NJP917516:NJP917527 NTL917516:NTL917527 ODH917516:ODH917527 OND917516:OND917527 OWZ917516:OWZ917527 PGV917516:PGV917527 PQR917516:PQR917527 QAN917516:QAN917527 QKJ917516:QKJ917527 QUF917516:QUF917527 REB917516:REB917527 RNX917516:RNX917527 RXT917516:RXT917527 SHP917516:SHP917527 SRL917516:SRL917527 TBH917516:TBH917527 TLD917516:TLD917527 TUZ917516:TUZ917527 UEV917516:UEV917527 UOR917516:UOR917527 UYN917516:UYN917527 VIJ917516:VIJ917527 VSF917516:VSF917527 WCB917516:WCB917527 WLX917516:WLX917527 WVT917516:WVT917527 L983052:L983063 JH983052:JH983063 TD983052:TD983063 ACZ983052:ACZ983063 AMV983052:AMV983063 AWR983052:AWR983063 BGN983052:BGN983063 BQJ983052:BQJ983063 CAF983052:CAF983063 CKB983052:CKB983063 CTX983052:CTX983063 DDT983052:DDT983063 DNP983052:DNP983063 DXL983052:DXL983063 EHH983052:EHH983063 ERD983052:ERD983063 FAZ983052:FAZ983063 FKV983052:FKV983063 FUR983052:FUR983063 GEN983052:GEN983063 GOJ983052:GOJ983063 GYF983052:GYF983063 HIB983052:HIB983063 HRX983052:HRX983063 IBT983052:IBT983063 ILP983052:ILP983063 IVL983052:IVL983063 JFH983052:JFH983063 JPD983052:JPD983063 JYZ983052:JYZ983063 KIV983052:KIV983063 KSR983052:KSR983063 LCN983052:LCN983063 LMJ983052:LMJ983063 LWF983052:LWF983063 MGB983052:MGB983063 MPX983052:MPX983063 MZT983052:MZT983063 NJP983052:NJP983063 NTL983052:NTL983063 ODH983052:ODH983063 OND983052:OND983063 OWZ983052:OWZ983063 PGV983052:PGV983063 PQR983052:PQR983063 QAN983052:QAN983063 QKJ983052:QKJ983063 QUF983052:QUF983063 REB983052:REB983063 RNX983052:RNX983063 RXT983052:RXT983063 SHP983052:SHP983063 SRL983052:SRL983063 TBH983052:TBH983063 TLD983052:TLD983063 TUZ983052:TUZ983063 UEV983052:UEV983063 UOR983052:UOR983063 UYN983052:UYN983063 VIJ983052:VIJ983063 VSF983052:VSF983063 WCB983052:WCB983063 WLX983052:WLX983063 WVT983052:WVT983063 WVQ983046:WVQ983063 JE8:JE23 TA8:TA23 ACW8:ACW23 AMS8:AMS23 AWO8:AWO23 BGK8:BGK23 BQG8:BQG23 CAC8:CAC23 CJY8:CJY23 CTU8:CTU23 DDQ8:DDQ23 DNM8:DNM23 DXI8:DXI23 EHE8:EHE23 ERA8:ERA23 FAW8:FAW23 FKS8:FKS23 FUO8:FUO23 GEK8:GEK23 GOG8:GOG23 GYC8:GYC23 HHY8:HHY23 HRU8:HRU23 IBQ8:IBQ23 ILM8:ILM23 IVI8:IVI23 JFE8:JFE23 JPA8:JPA23 JYW8:JYW23 KIS8:KIS23 KSO8:KSO23 LCK8:LCK23 LMG8:LMG23 LWC8:LWC23 MFY8:MFY23 MPU8:MPU23 MZQ8:MZQ23 NJM8:NJM23 NTI8:NTI23 ODE8:ODE23 ONA8:ONA23 OWW8:OWW23 PGS8:PGS23 PQO8:PQO23 QAK8:QAK23 QKG8:QKG23 QUC8:QUC23 RDY8:RDY23 RNU8:RNU23 RXQ8:RXQ23 SHM8:SHM23 SRI8:SRI23 TBE8:TBE23 TLA8:TLA23 TUW8:TUW23 UES8:UES23 UOO8:UOO23 UYK8:UYK23 VIG8:VIG23 VSC8:VSC23 WBY8:WBY23 WLU8:WLU23 WVQ8:WVQ23 I65542:I65559 JE65542:JE65559 TA65542:TA65559 ACW65542:ACW65559 AMS65542:AMS65559 AWO65542:AWO65559 BGK65542:BGK65559 BQG65542:BQG65559 CAC65542:CAC65559 CJY65542:CJY65559 CTU65542:CTU65559 DDQ65542:DDQ65559 DNM65542:DNM65559 DXI65542:DXI65559 EHE65542:EHE65559 ERA65542:ERA65559 FAW65542:FAW65559 FKS65542:FKS65559 FUO65542:FUO65559 GEK65542:GEK65559 GOG65542:GOG65559 GYC65542:GYC65559 HHY65542:HHY65559 HRU65542:HRU65559 IBQ65542:IBQ65559 ILM65542:ILM65559 IVI65542:IVI65559 JFE65542:JFE65559 JPA65542:JPA65559 JYW65542:JYW65559 KIS65542:KIS65559 KSO65542:KSO65559 LCK65542:LCK65559 LMG65542:LMG65559 LWC65542:LWC65559 MFY65542:MFY65559 MPU65542:MPU65559 MZQ65542:MZQ65559 NJM65542:NJM65559 NTI65542:NTI65559 ODE65542:ODE65559 ONA65542:ONA65559 OWW65542:OWW65559 PGS65542:PGS65559 PQO65542:PQO65559 QAK65542:QAK65559 QKG65542:QKG65559 QUC65542:QUC65559 RDY65542:RDY65559 RNU65542:RNU65559 RXQ65542:RXQ65559 SHM65542:SHM65559 SRI65542:SRI65559 TBE65542:TBE65559 TLA65542:TLA65559 TUW65542:TUW65559 UES65542:UES65559 UOO65542:UOO65559 UYK65542:UYK65559 VIG65542:VIG65559 VSC65542:VSC65559 WBY65542:WBY65559 WLU65542:WLU65559 WVQ65542:WVQ65559 I131078:I131095 JE131078:JE131095 TA131078:TA131095 ACW131078:ACW131095 AMS131078:AMS131095 AWO131078:AWO131095 BGK131078:BGK131095 BQG131078:BQG131095 CAC131078:CAC131095 CJY131078:CJY131095 CTU131078:CTU131095 DDQ131078:DDQ131095 DNM131078:DNM131095 DXI131078:DXI131095 EHE131078:EHE131095 ERA131078:ERA131095 FAW131078:FAW131095 FKS131078:FKS131095 FUO131078:FUO131095 GEK131078:GEK131095 GOG131078:GOG131095 GYC131078:GYC131095 HHY131078:HHY131095 HRU131078:HRU131095 IBQ131078:IBQ131095 ILM131078:ILM131095 IVI131078:IVI131095 JFE131078:JFE131095 JPA131078:JPA131095 JYW131078:JYW131095 KIS131078:KIS131095 KSO131078:KSO131095 LCK131078:LCK131095 LMG131078:LMG131095 LWC131078:LWC131095 MFY131078:MFY131095 MPU131078:MPU131095 MZQ131078:MZQ131095 NJM131078:NJM131095 NTI131078:NTI131095 ODE131078:ODE131095 ONA131078:ONA131095 OWW131078:OWW131095 PGS131078:PGS131095 PQO131078:PQO131095 QAK131078:QAK131095 QKG131078:QKG131095 QUC131078:QUC131095 RDY131078:RDY131095 RNU131078:RNU131095 RXQ131078:RXQ131095 SHM131078:SHM131095 SRI131078:SRI131095 TBE131078:TBE131095 TLA131078:TLA131095 TUW131078:TUW131095 UES131078:UES131095 UOO131078:UOO131095 UYK131078:UYK131095 VIG131078:VIG131095 VSC131078:VSC131095 WBY131078:WBY131095 WLU131078:WLU131095 WVQ131078:WVQ131095 I196614:I196631 JE196614:JE196631 TA196614:TA196631 ACW196614:ACW196631 AMS196614:AMS196631 AWO196614:AWO196631 BGK196614:BGK196631 BQG196614:BQG196631 CAC196614:CAC196631 CJY196614:CJY196631 CTU196614:CTU196631 DDQ196614:DDQ196631 DNM196614:DNM196631 DXI196614:DXI196631 EHE196614:EHE196631 ERA196614:ERA196631 FAW196614:FAW196631 FKS196614:FKS196631 FUO196614:FUO196631 GEK196614:GEK196631 GOG196614:GOG196631 GYC196614:GYC196631 HHY196614:HHY196631 HRU196614:HRU196631 IBQ196614:IBQ196631 ILM196614:ILM196631 IVI196614:IVI196631 JFE196614:JFE196631 JPA196614:JPA196631 JYW196614:JYW196631 KIS196614:KIS196631 KSO196614:KSO196631 LCK196614:LCK196631 LMG196614:LMG196631 LWC196614:LWC196631 MFY196614:MFY196631 MPU196614:MPU196631 MZQ196614:MZQ196631 NJM196614:NJM196631 NTI196614:NTI196631 ODE196614:ODE196631 ONA196614:ONA196631 OWW196614:OWW196631 PGS196614:PGS196631 PQO196614:PQO196631 QAK196614:QAK196631 QKG196614:QKG196631 QUC196614:QUC196631 RDY196614:RDY196631 RNU196614:RNU196631 RXQ196614:RXQ196631 SHM196614:SHM196631 SRI196614:SRI196631 TBE196614:TBE196631 TLA196614:TLA196631 TUW196614:TUW196631 UES196614:UES196631 UOO196614:UOO196631 UYK196614:UYK196631 VIG196614:VIG196631 VSC196614:VSC196631 WBY196614:WBY196631 WLU196614:WLU196631 WVQ196614:WVQ196631 I262150:I262167 JE262150:JE262167 TA262150:TA262167 ACW262150:ACW262167 AMS262150:AMS262167 AWO262150:AWO262167 BGK262150:BGK262167 BQG262150:BQG262167 CAC262150:CAC262167 CJY262150:CJY262167 CTU262150:CTU262167 DDQ262150:DDQ262167 DNM262150:DNM262167 DXI262150:DXI262167 EHE262150:EHE262167 ERA262150:ERA262167 FAW262150:FAW262167 FKS262150:FKS262167 FUO262150:FUO262167 GEK262150:GEK262167 GOG262150:GOG262167 GYC262150:GYC262167 HHY262150:HHY262167 HRU262150:HRU262167 IBQ262150:IBQ262167 ILM262150:ILM262167 IVI262150:IVI262167 JFE262150:JFE262167 JPA262150:JPA262167 JYW262150:JYW262167 KIS262150:KIS262167 KSO262150:KSO262167 LCK262150:LCK262167 LMG262150:LMG262167 LWC262150:LWC262167 MFY262150:MFY262167 MPU262150:MPU262167 MZQ262150:MZQ262167 NJM262150:NJM262167 NTI262150:NTI262167 ODE262150:ODE262167 ONA262150:ONA262167 OWW262150:OWW262167 PGS262150:PGS262167 PQO262150:PQO262167 QAK262150:QAK262167 QKG262150:QKG262167 QUC262150:QUC262167 RDY262150:RDY262167 RNU262150:RNU262167 RXQ262150:RXQ262167 SHM262150:SHM262167 SRI262150:SRI262167 TBE262150:TBE262167 TLA262150:TLA262167 TUW262150:TUW262167 UES262150:UES262167 UOO262150:UOO262167 UYK262150:UYK262167 VIG262150:VIG262167 VSC262150:VSC262167 WBY262150:WBY262167 WLU262150:WLU262167 WVQ262150:WVQ262167 I327686:I327703 JE327686:JE327703 TA327686:TA327703 ACW327686:ACW327703 AMS327686:AMS327703 AWO327686:AWO327703 BGK327686:BGK327703 BQG327686:BQG327703 CAC327686:CAC327703 CJY327686:CJY327703 CTU327686:CTU327703 DDQ327686:DDQ327703 DNM327686:DNM327703 DXI327686:DXI327703 EHE327686:EHE327703 ERA327686:ERA327703 FAW327686:FAW327703 FKS327686:FKS327703 FUO327686:FUO327703 GEK327686:GEK327703 GOG327686:GOG327703 GYC327686:GYC327703 HHY327686:HHY327703 HRU327686:HRU327703 IBQ327686:IBQ327703 ILM327686:ILM327703 IVI327686:IVI327703 JFE327686:JFE327703 JPA327686:JPA327703 JYW327686:JYW327703 KIS327686:KIS327703 KSO327686:KSO327703 LCK327686:LCK327703 LMG327686:LMG327703 LWC327686:LWC327703 MFY327686:MFY327703 MPU327686:MPU327703 MZQ327686:MZQ327703 NJM327686:NJM327703 NTI327686:NTI327703 ODE327686:ODE327703 ONA327686:ONA327703 OWW327686:OWW327703 PGS327686:PGS327703 PQO327686:PQO327703 QAK327686:QAK327703 QKG327686:QKG327703 QUC327686:QUC327703 RDY327686:RDY327703 RNU327686:RNU327703 RXQ327686:RXQ327703 SHM327686:SHM327703 SRI327686:SRI327703 TBE327686:TBE327703 TLA327686:TLA327703 TUW327686:TUW327703 UES327686:UES327703 UOO327686:UOO327703 UYK327686:UYK327703 VIG327686:VIG327703 VSC327686:VSC327703 WBY327686:WBY327703 WLU327686:WLU327703 WVQ327686:WVQ327703 I393222:I393239 JE393222:JE393239 TA393222:TA393239 ACW393222:ACW393239 AMS393222:AMS393239 AWO393222:AWO393239 BGK393222:BGK393239 BQG393222:BQG393239 CAC393222:CAC393239 CJY393222:CJY393239 CTU393222:CTU393239 DDQ393222:DDQ393239 DNM393222:DNM393239 DXI393222:DXI393239 EHE393222:EHE393239 ERA393222:ERA393239 FAW393222:FAW393239 FKS393222:FKS393239 FUO393222:FUO393239 GEK393222:GEK393239 GOG393222:GOG393239 GYC393222:GYC393239 HHY393222:HHY393239 HRU393222:HRU393239 IBQ393222:IBQ393239 ILM393222:ILM393239 IVI393222:IVI393239 JFE393222:JFE393239 JPA393222:JPA393239 JYW393222:JYW393239 KIS393222:KIS393239 KSO393222:KSO393239 LCK393222:LCK393239 LMG393222:LMG393239 LWC393222:LWC393239 MFY393222:MFY393239 MPU393222:MPU393239 MZQ393222:MZQ393239 NJM393222:NJM393239 NTI393222:NTI393239 ODE393222:ODE393239 ONA393222:ONA393239 OWW393222:OWW393239 PGS393222:PGS393239 PQO393222:PQO393239 QAK393222:QAK393239 QKG393222:QKG393239 QUC393222:QUC393239 RDY393222:RDY393239 RNU393222:RNU393239 RXQ393222:RXQ393239 SHM393222:SHM393239 SRI393222:SRI393239 TBE393222:TBE393239 TLA393222:TLA393239 TUW393222:TUW393239 UES393222:UES393239 UOO393222:UOO393239 UYK393222:UYK393239 VIG393222:VIG393239 VSC393222:VSC393239 WBY393222:WBY393239 WLU393222:WLU393239 WVQ393222:WVQ393239 I458758:I458775 JE458758:JE458775 TA458758:TA458775 ACW458758:ACW458775 AMS458758:AMS458775 AWO458758:AWO458775 BGK458758:BGK458775 BQG458758:BQG458775 CAC458758:CAC458775 CJY458758:CJY458775 CTU458758:CTU458775 DDQ458758:DDQ458775 DNM458758:DNM458775 DXI458758:DXI458775 EHE458758:EHE458775 ERA458758:ERA458775 FAW458758:FAW458775 FKS458758:FKS458775 FUO458758:FUO458775 GEK458758:GEK458775 GOG458758:GOG458775 GYC458758:GYC458775 HHY458758:HHY458775 HRU458758:HRU458775 IBQ458758:IBQ458775 ILM458758:ILM458775 IVI458758:IVI458775 JFE458758:JFE458775 JPA458758:JPA458775 JYW458758:JYW458775 KIS458758:KIS458775 KSO458758:KSO458775 LCK458758:LCK458775 LMG458758:LMG458775 LWC458758:LWC458775 MFY458758:MFY458775 MPU458758:MPU458775 MZQ458758:MZQ458775 NJM458758:NJM458775 NTI458758:NTI458775 ODE458758:ODE458775 ONA458758:ONA458775 OWW458758:OWW458775 PGS458758:PGS458775 PQO458758:PQO458775 QAK458758:QAK458775 QKG458758:QKG458775 QUC458758:QUC458775 RDY458758:RDY458775 RNU458758:RNU458775 RXQ458758:RXQ458775 SHM458758:SHM458775 SRI458758:SRI458775 TBE458758:TBE458775 TLA458758:TLA458775 TUW458758:TUW458775 UES458758:UES458775 UOO458758:UOO458775 UYK458758:UYK458775 VIG458758:VIG458775 VSC458758:VSC458775 WBY458758:WBY458775 WLU458758:WLU458775 WVQ458758:WVQ458775 I524294:I524311 JE524294:JE524311 TA524294:TA524311 ACW524294:ACW524311 AMS524294:AMS524311 AWO524294:AWO524311 BGK524294:BGK524311 BQG524294:BQG524311 CAC524294:CAC524311 CJY524294:CJY524311 CTU524294:CTU524311 DDQ524294:DDQ524311 DNM524294:DNM524311 DXI524294:DXI524311 EHE524294:EHE524311 ERA524294:ERA524311 FAW524294:FAW524311 FKS524294:FKS524311 FUO524294:FUO524311 GEK524294:GEK524311 GOG524294:GOG524311 GYC524294:GYC524311 HHY524294:HHY524311 HRU524294:HRU524311 IBQ524294:IBQ524311 ILM524294:ILM524311 IVI524294:IVI524311 JFE524294:JFE524311 JPA524294:JPA524311 JYW524294:JYW524311 KIS524294:KIS524311 KSO524294:KSO524311 LCK524294:LCK524311 LMG524294:LMG524311 LWC524294:LWC524311 MFY524294:MFY524311 MPU524294:MPU524311 MZQ524294:MZQ524311 NJM524294:NJM524311 NTI524294:NTI524311 ODE524294:ODE524311 ONA524294:ONA524311 OWW524294:OWW524311 PGS524294:PGS524311 PQO524294:PQO524311 QAK524294:QAK524311 QKG524294:QKG524311 QUC524294:QUC524311 RDY524294:RDY524311 RNU524294:RNU524311 RXQ524294:RXQ524311 SHM524294:SHM524311 SRI524294:SRI524311 TBE524294:TBE524311 TLA524294:TLA524311 TUW524294:TUW524311 UES524294:UES524311 UOO524294:UOO524311 UYK524294:UYK524311 VIG524294:VIG524311 VSC524294:VSC524311 WBY524294:WBY524311 WLU524294:WLU524311 WVQ524294:WVQ524311 I589830:I589847 JE589830:JE589847 TA589830:TA589847 ACW589830:ACW589847 AMS589830:AMS589847 AWO589830:AWO589847 BGK589830:BGK589847 BQG589830:BQG589847 CAC589830:CAC589847 CJY589830:CJY589847 CTU589830:CTU589847 DDQ589830:DDQ589847 DNM589830:DNM589847 DXI589830:DXI589847 EHE589830:EHE589847 ERA589830:ERA589847 FAW589830:FAW589847 FKS589830:FKS589847 FUO589830:FUO589847 GEK589830:GEK589847 GOG589830:GOG589847 GYC589830:GYC589847 HHY589830:HHY589847 HRU589830:HRU589847 IBQ589830:IBQ589847 ILM589830:ILM589847 IVI589830:IVI589847 JFE589830:JFE589847 JPA589830:JPA589847 JYW589830:JYW589847 KIS589830:KIS589847 KSO589830:KSO589847 LCK589830:LCK589847 LMG589830:LMG589847 LWC589830:LWC589847 MFY589830:MFY589847 MPU589830:MPU589847 MZQ589830:MZQ589847 NJM589830:NJM589847 NTI589830:NTI589847 ODE589830:ODE589847 ONA589830:ONA589847 OWW589830:OWW589847 PGS589830:PGS589847 PQO589830:PQO589847 QAK589830:QAK589847 QKG589830:QKG589847 QUC589830:QUC589847 RDY589830:RDY589847 RNU589830:RNU589847 RXQ589830:RXQ589847 SHM589830:SHM589847 SRI589830:SRI589847 TBE589830:TBE589847 TLA589830:TLA589847 TUW589830:TUW589847 UES589830:UES589847 UOO589830:UOO589847 UYK589830:UYK589847 VIG589830:VIG589847 VSC589830:VSC589847 WBY589830:WBY589847 WLU589830:WLU589847 WVQ589830:WVQ589847 I655366:I655383 JE655366:JE655383 TA655366:TA655383 ACW655366:ACW655383 AMS655366:AMS655383 AWO655366:AWO655383 BGK655366:BGK655383 BQG655366:BQG655383 CAC655366:CAC655383 CJY655366:CJY655383 CTU655366:CTU655383 DDQ655366:DDQ655383 DNM655366:DNM655383 DXI655366:DXI655383 EHE655366:EHE655383 ERA655366:ERA655383 FAW655366:FAW655383 FKS655366:FKS655383 FUO655366:FUO655383 GEK655366:GEK655383 GOG655366:GOG655383 GYC655366:GYC655383 HHY655366:HHY655383 HRU655366:HRU655383 IBQ655366:IBQ655383 ILM655366:ILM655383 IVI655366:IVI655383 JFE655366:JFE655383 JPA655366:JPA655383 JYW655366:JYW655383 KIS655366:KIS655383 KSO655366:KSO655383 LCK655366:LCK655383 LMG655366:LMG655383 LWC655366:LWC655383 MFY655366:MFY655383 MPU655366:MPU655383 MZQ655366:MZQ655383 NJM655366:NJM655383 NTI655366:NTI655383 ODE655366:ODE655383 ONA655366:ONA655383 OWW655366:OWW655383 PGS655366:PGS655383 PQO655366:PQO655383 QAK655366:QAK655383 QKG655366:QKG655383 QUC655366:QUC655383 RDY655366:RDY655383 RNU655366:RNU655383 RXQ655366:RXQ655383 SHM655366:SHM655383 SRI655366:SRI655383 TBE655366:TBE655383 TLA655366:TLA655383 TUW655366:TUW655383 UES655366:UES655383 UOO655366:UOO655383 UYK655366:UYK655383 VIG655366:VIG655383 VSC655366:VSC655383 WBY655366:WBY655383 WLU655366:WLU655383 WVQ655366:WVQ655383 I720902:I720919 JE720902:JE720919 TA720902:TA720919 ACW720902:ACW720919 AMS720902:AMS720919 AWO720902:AWO720919 BGK720902:BGK720919 BQG720902:BQG720919 CAC720902:CAC720919 CJY720902:CJY720919 CTU720902:CTU720919 DDQ720902:DDQ720919 DNM720902:DNM720919 DXI720902:DXI720919 EHE720902:EHE720919 ERA720902:ERA720919 FAW720902:FAW720919 FKS720902:FKS720919 FUO720902:FUO720919 GEK720902:GEK720919 GOG720902:GOG720919 GYC720902:GYC720919 HHY720902:HHY720919 HRU720902:HRU720919 IBQ720902:IBQ720919 ILM720902:ILM720919 IVI720902:IVI720919 JFE720902:JFE720919 JPA720902:JPA720919 JYW720902:JYW720919 KIS720902:KIS720919 KSO720902:KSO720919 LCK720902:LCK720919 LMG720902:LMG720919 LWC720902:LWC720919 MFY720902:MFY720919 MPU720902:MPU720919 MZQ720902:MZQ720919 NJM720902:NJM720919 NTI720902:NTI720919 ODE720902:ODE720919 ONA720902:ONA720919 OWW720902:OWW720919 PGS720902:PGS720919 PQO720902:PQO720919 QAK720902:QAK720919 QKG720902:QKG720919 QUC720902:QUC720919 RDY720902:RDY720919 RNU720902:RNU720919 RXQ720902:RXQ720919 SHM720902:SHM720919 SRI720902:SRI720919 TBE720902:TBE720919 TLA720902:TLA720919 TUW720902:TUW720919 UES720902:UES720919 UOO720902:UOO720919 UYK720902:UYK720919 VIG720902:VIG720919 VSC720902:VSC720919 WBY720902:WBY720919 WLU720902:WLU720919 WVQ720902:WVQ720919 I786438:I786455 JE786438:JE786455 TA786438:TA786455 ACW786438:ACW786455 AMS786438:AMS786455 AWO786438:AWO786455 BGK786438:BGK786455 BQG786438:BQG786455 CAC786438:CAC786455 CJY786438:CJY786455 CTU786438:CTU786455 DDQ786438:DDQ786455 DNM786438:DNM786455 DXI786438:DXI786455 EHE786438:EHE786455 ERA786438:ERA786455 FAW786438:FAW786455 FKS786438:FKS786455 FUO786438:FUO786455 GEK786438:GEK786455 GOG786438:GOG786455 GYC786438:GYC786455 HHY786438:HHY786455 HRU786438:HRU786455 IBQ786438:IBQ786455 ILM786438:ILM786455 IVI786438:IVI786455 JFE786438:JFE786455 JPA786438:JPA786455 JYW786438:JYW786455 KIS786438:KIS786455 KSO786438:KSO786455 LCK786438:LCK786455 LMG786438:LMG786455 LWC786438:LWC786455 MFY786438:MFY786455 MPU786438:MPU786455 MZQ786438:MZQ786455 NJM786438:NJM786455 NTI786438:NTI786455 ODE786438:ODE786455 ONA786438:ONA786455 OWW786438:OWW786455 PGS786438:PGS786455 PQO786438:PQO786455 QAK786438:QAK786455 QKG786438:QKG786455 QUC786438:QUC786455 RDY786438:RDY786455 RNU786438:RNU786455 RXQ786438:RXQ786455 SHM786438:SHM786455 SRI786438:SRI786455 TBE786438:TBE786455 TLA786438:TLA786455 TUW786438:TUW786455 UES786438:UES786455 UOO786438:UOO786455 UYK786438:UYK786455 VIG786438:VIG786455 VSC786438:VSC786455 WBY786438:WBY786455 WLU786438:WLU786455 WVQ786438:WVQ786455 I851974:I851991 JE851974:JE851991 TA851974:TA851991 ACW851974:ACW851991 AMS851974:AMS851991 AWO851974:AWO851991 BGK851974:BGK851991 BQG851974:BQG851991 CAC851974:CAC851991 CJY851974:CJY851991 CTU851974:CTU851991 DDQ851974:DDQ851991 DNM851974:DNM851991 DXI851974:DXI851991 EHE851974:EHE851991 ERA851974:ERA851991 FAW851974:FAW851991 FKS851974:FKS851991 FUO851974:FUO851991 GEK851974:GEK851991 GOG851974:GOG851991 GYC851974:GYC851991 HHY851974:HHY851991 HRU851974:HRU851991 IBQ851974:IBQ851991 ILM851974:ILM851991 IVI851974:IVI851991 JFE851974:JFE851991 JPA851974:JPA851991 JYW851974:JYW851991 KIS851974:KIS851991 KSO851974:KSO851991 LCK851974:LCK851991 LMG851974:LMG851991 LWC851974:LWC851991 MFY851974:MFY851991 MPU851974:MPU851991 MZQ851974:MZQ851991 NJM851974:NJM851991 NTI851974:NTI851991 ODE851974:ODE851991 ONA851974:ONA851991 OWW851974:OWW851991 PGS851974:PGS851991 PQO851974:PQO851991 QAK851974:QAK851991 QKG851974:QKG851991 QUC851974:QUC851991 RDY851974:RDY851991 RNU851974:RNU851991 RXQ851974:RXQ851991 SHM851974:SHM851991 SRI851974:SRI851991 TBE851974:TBE851991 TLA851974:TLA851991 TUW851974:TUW851991 UES851974:UES851991 UOO851974:UOO851991 UYK851974:UYK851991 VIG851974:VIG851991 VSC851974:VSC851991 WBY851974:WBY851991 WLU851974:WLU851991 WVQ851974:WVQ851991 I917510:I917527 JE917510:JE917527 TA917510:TA917527 ACW917510:ACW917527 AMS917510:AMS917527 AWO917510:AWO917527 BGK917510:BGK917527 BQG917510:BQG917527 CAC917510:CAC917527 CJY917510:CJY917527 CTU917510:CTU917527 DDQ917510:DDQ917527 DNM917510:DNM917527 DXI917510:DXI917527 EHE917510:EHE917527 ERA917510:ERA917527 FAW917510:FAW917527 FKS917510:FKS917527 FUO917510:FUO917527 GEK917510:GEK917527 GOG917510:GOG917527 GYC917510:GYC917527 HHY917510:HHY917527 HRU917510:HRU917527 IBQ917510:IBQ917527 ILM917510:ILM917527 IVI917510:IVI917527 JFE917510:JFE917527 JPA917510:JPA917527 JYW917510:JYW917527 KIS917510:KIS917527 KSO917510:KSO917527 LCK917510:LCK917527 LMG917510:LMG917527 LWC917510:LWC917527 MFY917510:MFY917527 MPU917510:MPU917527 MZQ917510:MZQ917527 NJM917510:NJM917527 NTI917510:NTI917527 ODE917510:ODE917527 ONA917510:ONA917527 OWW917510:OWW917527 PGS917510:PGS917527 PQO917510:PQO917527 QAK917510:QAK917527 QKG917510:QKG917527 QUC917510:QUC917527 RDY917510:RDY917527 RNU917510:RNU917527 RXQ917510:RXQ917527 SHM917510:SHM917527 SRI917510:SRI917527 TBE917510:TBE917527 TLA917510:TLA917527 TUW917510:TUW917527 UES917510:UES917527 UOO917510:UOO917527 UYK917510:UYK917527 VIG917510:VIG917527 VSC917510:VSC917527 WBY917510:WBY917527 WLU917510:WLU917527 WVQ917510:WVQ917527 I983046:I983063 JE983046:JE983063 TA983046:TA983063 ACW983046:ACW983063 AMS983046:AMS983063 AWO983046:AWO983063 BGK983046:BGK983063 BQG983046:BQG983063 CAC983046:CAC983063 CJY983046:CJY983063 CTU983046:CTU983063 DDQ983046:DDQ983063 DNM983046:DNM983063 DXI983046:DXI983063 EHE983046:EHE983063 ERA983046:ERA983063 FAW983046:FAW983063 FKS983046:FKS983063 FUO983046:FUO983063 GEK983046:GEK983063 GOG983046:GOG983063 GYC983046:GYC983063 HHY983046:HHY983063 HRU983046:HRU983063 IBQ983046:IBQ983063 ILM983046:ILM983063 IVI983046:IVI983063 JFE983046:JFE983063 JPA983046:JPA983063 JYW983046:JYW983063 KIS983046:KIS983063 KSO983046:KSO983063 LCK983046:LCK983063 LMG983046:LMG983063 LWC983046:LWC983063 MFY983046:MFY983063 MPU983046:MPU983063 MZQ983046:MZQ983063 NJM983046:NJM983063 NTI983046:NTI983063 ODE983046:ODE983063 ONA983046:ONA983063 OWW983046:OWW983063 PGS983046:PGS983063 PQO983046:PQO983063 QAK983046:QAK983063 QKG983046:QKG983063 QUC983046:QUC983063 RDY983046:RDY983063 RNU983046:RNU983063 RXQ983046:RXQ983063 SHM983046:SHM983063 SRI983046:SRI983063 TBE983046:TBE983063 TLA983046:TLA983063 TUW983046:TUW983063 UES983046:UES983063 UOO983046:UOO983063 UYK983046:UYK983063 VIG983046:VIG983063 VSC983046:VSC983063 WBY983046:WBY983063 WLU983046:WLU983063 R22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62"/>
  <sheetViews>
    <sheetView view="pageBreakPreview" zoomScale="80" zoomScaleNormal="100" zoomScaleSheetLayoutView="80" workbookViewId="0">
      <selection activeCell="B11" sqref="B11:I11"/>
    </sheetView>
  </sheetViews>
  <sheetFormatPr defaultColWidth="8.09765625" defaultRowHeight="20.25" customHeight="1" x14ac:dyDescent="0.45"/>
  <cols>
    <col min="1" max="1" width="2.09765625" style="85" customWidth="1"/>
    <col min="2" max="2" width="22.5" style="96" bestFit="1" customWidth="1"/>
    <col min="3" max="3" width="37.59765625" style="96" customWidth="1"/>
    <col min="4" max="4" width="13.69921875" style="96" customWidth="1"/>
    <col min="5" max="5" width="39.796875" style="96" customWidth="1"/>
    <col min="6" max="6" width="37.796875" style="96" customWidth="1"/>
    <col min="7" max="7" width="20.19921875" style="96" customWidth="1"/>
    <col min="8" max="11" width="4.796875" style="96" customWidth="1"/>
    <col min="12" max="14" width="5.796875" style="96" customWidth="1"/>
    <col min="15" max="17" width="4.796875" style="96" customWidth="1"/>
    <col min="18" max="256" width="8.09765625" style="96"/>
    <col min="257" max="257" width="2.09765625" style="96" customWidth="1"/>
    <col min="258" max="258" width="22.5" style="96" bestFit="1" customWidth="1"/>
    <col min="259" max="259" width="37.59765625" style="96" customWidth="1"/>
    <col min="260" max="260" width="13.69921875" style="96" customWidth="1"/>
    <col min="261" max="261" width="39.796875" style="96" customWidth="1"/>
    <col min="262" max="262" width="37.796875" style="96" customWidth="1"/>
    <col min="263" max="263" width="20.19921875" style="96" customWidth="1"/>
    <col min="264" max="267" width="4.796875" style="96" customWidth="1"/>
    <col min="268" max="270" width="5.796875" style="96" customWidth="1"/>
    <col min="271" max="273" width="4.796875" style="96" customWidth="1"/>
    <col min="274" max="512" width="8.09765625" style="96"/>
    <col min="513" max="513" width="2.09765625" style="96" customWidth="1"/>
    <col min="514" max="514" width="22.5" style="96" bestFit="1" customWidth="1"/>
    <col min="515" max="515" width="37.59765625" style="96" customWidth="1"/>
    <col min="516" max="516" width="13.69921875" style="96" customWidth="1"/>
    <col min="517" max="517" width="39.796875" style="96" customWidth="1"/>
    <col min="518" max="518" width="37.796875" style="96" customWidth="1"/>
    <col min="519" max="519" width="20.19921875" style="96" customWidth="1"/>
    <col min="520" max="523" width="4.796875" style="96" customWidth="1"/>
    <col min="524" max="526" width="5.796875" style="96" customWidth="1"/>
    <col min="527" max="529" width="4.796875" style="96" customWidth="1"/>
    <col min="530" max="768" width="8.09765625" style="96"/>
    <col min="769" max="769" width="2.09765625" style="96" customWidth="1"/>
    <col min="770" max="770" width="22.5" style="96" bestFit="1" customWidth="1"/>
    <col min="771" max="771" width="37.59765625" style="96" customWidth="1"/>
    <col min="772" max="772" width="13.69921875" style="96" customWidth="1"/>
    <col min="773" max="773" width="39.796875" style="96" customWidth="1"/>
    <col min="774" max="774" width="37.796875" style="96" customWidth="1"/>
    <col min="775" max="775" width="20.19921875" style="96" customWidth="1"/>
    <col min="776" max="779" width="4.796875" style="96" customWidth="1"/>
    <col min="780" max="782" width="5.796875" style="96" customWidth="1"/>
    <col min="783" max="785" width="4.796875" style="96" customWidth="1"/>
    <col min="786" max="1024" width="8.09765625" style="96"/>
    <col min="1025" max="1025" width="2.09765625" style="96" customWidth="1"/>
    <col min="1026" max="1026" width="22.5" style="96" bestFit="1" customWidth="1"/>
    <col min="1027" max="1027" width="37.59765625" style="96" customWidth="1"/>
    <col min="1028" max="1028" width="13.69921875" style="96" customWidth="1"/>
    <col min="1029" max="1029" width="39.796875" style="96" customWidth="1"/>
    <col min="1030" max="1030" width="37.796875" style="96" customWidth="1"/>
    <col min="1031" max="1031" width="20.19921875" style="96" customWidth="1"/>
    <col min="1032" max="1035" width="4.796875" style="96" customWidth="1"/>
    <col min="1036" max="1038" width="5.796875" style="96" customWidth="1"/>
    <col min="1039" max="1041" width="4.796875" style="96" customWidth="1"/>
    <col min="1042" max="1280" width="8.09765625" style="96"/>
    <col min="1281" max="1281" width="2.09765625" style="96" customWidth="1"/>
    <col min="1282" max="1282" width="22.5" style="96" bestFit="1" customWidth="1"/>
    <col min="1283" max="1283" width="37.59765625" style="96" customWidth="1"/>
    <col min="1284" max="1284" width="13.69921875" style="96" customWidth="1"/>
    <col min="1285" max="1285" width="39.796875" style="96" customWidth="1"/>
    <col min="1286" max="1286" width="37.796875" style="96" customWidth="1"/>
    <col min="1287" max="1287" width="20.19921875" style="96" customWidth="1"/>
    <col min="1288" max="1291" width="4.796875" style="96" customWidth="1"/>
    <col min="1292" max="1294" width="5.796875" style="96" customWidth="1"/>
    <col min="1295" max="1297" width="4.796875" style="96" customWidth="1"/>
    <col min="1298" max="1536" width="8.09765625" style="96"/>
    <col min="1537" max="1537" width="2.09765625" style="96" customWidth="1"/>
    <col min="1538" max="1538" width="22.5" style="96" bestFit="1" customWidth="1"/>
    <col min="1539" max="1539" width="37.59765625" style="96" customWidth="1"/>
    <col min="1540" max="1540" width="13.69921875" style="96" customWidth="1"/>
    <col min="1541" max="1541" width="39.796875" style="96" customWidth="1"/>
    <col min="1542" max="1542" width="37.796875" style="96" customWidth="1"/>
    <col min="1543" max="1543" width="20.19921875" style="96" customWidth="1"/>
    <col min="1544" max="1547" width="4.796875" style="96" customWidth="1"/>
    <col min="1548" max="1550" width="5.796875" style="96" customWidth="1"/>
    <col min="1551" max="1553" width="4.796875" style="96" customWidth="1"/>
    <col min="1554" max="1792" width="8.09765625" style="96"/>
    <col min="1793" max="1793" width="2.09765625" style="96" customWidth="1"/>
    <col min="1794" max="1794" width="22.5" style="96" bestFit="1" customWidth="1"/>
    <col min="1795" max="1795" width="37.59765625" style="96" customWidth="1"/>
    <col min="1796" max="1796" width="13.69921875" style="96" customWidth="1"/>
    <col min="1797" max="1797" width="39.796875" style="96" customWidth="1"/>
    <col min="1798" max="1798" width="37.796875" style="96" customWidth="1"/>
    <col min="1799" max="1799" width="20.19921875" style="96" customWidth="1"/>
    <col min="1800" max="1803" width="4.796875" style="96" customWidth="1"/>
    <col min="1804" max="1806" width="5.796875" style="96" customWidth="1"/>
    <col min="1807" max="1809" width="4.796875" style="96" customWidth="1"/>
    <col min="1810" max="2048" width="8.09765625" style="96"/>
    <col min="2049" max="2049" width="2.09765625" style="96" customWidth="1"/>
    <col min="2050" max="2050" width="22.5" style="96" bestFit="1" customWidth="1"/>
    <col min="2051" max="2051" width="37.59765625" style="96" customWidth="1"/>
    <col min="2052" max="2052" width="13.69921875" style="96" customWidth="1"/>
    <col min="2053" max="2053" width="39.796875" style="96" customWidth="1"/>
    <col min="2054" max="2054" width="37.796875" style="96" customWidth="1"/>
    <col min="2055" max="2055" width="20.19921875" style="96" customWidth="1"/>
    <col min="2056" max="2059" width="4.796875" style="96" customWidth="1"/>
    <col min="2060" max="2062" width="5.796875" style="96" customWidth="1"/>
    <col min="2063" max="2065" width="4.796875" style="96" customWidth="1"/>
    <col min="2066" max="2304" width="8.09765625" style="96"/>
    <col min="2305" max="2305" width="2.09765625" style="96" customWidth="1"/>
    <col min="2306" max="2306" width="22.5" style="96" bestFit="1" customWidth="1"/>
    <col min="2307" max="2307" width="37.59765625" style="96" customWidth="1"/>
    <col min="2308" max="2308" width="13.69921875" style="96" customWidth="1"/>
    <col min="2309" max="2309" width="39.796875" style="96" customWidth="1"/>
    <col min="2310" max="2310" width="37.796875" style="96" customWidth="1"/>
    <col min="2311" max="2311" width="20.19921875" style="96" customWidth="1"/>
    <col min="2312" max="2315" width="4.796875" style="96" customWidth="1"/>
    <col min="2316" max="2318" width="5.796875" style="96" customWidth="1"/>
    <col min="2319" max="2321" width="4.796875" style="96" customWidth="1"/>
    <col min="2322" max="2560" width="8.09765625" style="96"/>
    <col min="2561" max="2561" width="2.09765625" style="96" customWidth="1"/>
    <col min="2562" max="2562" width="22.5" style="96" bestFit="1" customWidth="1"/>
    <col min="2563" max="2563" width="37.59765625" style="96" customWidth="1"/>
    <col min="2564" max="2564" width="13.69921875" style="96" customWidth="1"/>
    <col min="2565" max="2565" width="39.796875" style="96" customWidth="1"/>
    <col min="2566" max="2566" width="37.796875" style="96" customWidth="1"/>
    <col min="2567" max="2567" width="20.19921875" style="96" customWidth="1"/>
    <col min="2568" max="2571" width="4.796875" style="96" customWidth="1"/>
    <col min="2572" max="2574" width="5.796875" style="96" customWidth="1"/>
    <col min="2575" max="2577" width="4.796875" style="96" customWidth="1"/>
    <col min="2578" max="2816" width="8.09765625" style="96"/>
    <col min="2817" max="2817" width="2.09765625" style="96" customWidth="1"/>
    <col min="2818" max="2818" width="22.5" style="96" bestFit="1" customWidth="1"/>
    <col min="2819" max="2819" width="37.59765625" style="96" customWidth="1"/>
    <col min="2820" max="2820" width="13.69921875" style="96" customWidth="1"/>
    <col min="2821" max="2821" width="39.796875" style="96" customWidth="1"/>
    <col min="2822" max="2822" width="37.796875" style="96" customWidth="1"/>
    <col min="2823" max="2823" width="20.19921875" style="96" customWidth="1"/>
    <col min="2824" max="2827" width="4.796875" style="96" customWidth="1"/>
    <col min="2828" max="2830" width="5.796875" style="96" customWidth="1"/>
    <col min="2831" max="2833" width="4.796875" style="96" customWidth="1"/>
    <col min="2834" max="3072" width="8.09765625" style="96"/>
    <col min="3073" max="3073" width="2.09765625" style="96" customWidth="1"/>
    <col min="3074" max="3074" width="22.5" style="96" bestFit="1" customWidth="1"/>
    <col min="3075" max="3075" width="37.59765625" style="96" customWidth="1"/>
    <col min="3076" max="3076" width="13.69921875" style="96" customWidth="1"/>
    <col min="3077" max="3077" width="39.796875" style="96" customWidth="1"/>
    <col min="3078" max="3078" width="37.796875" style="96" customWidth="1"/>
    <col min="3079" max="3079" width="20.19921875" style="96" customWidth="1"/>
    <col min="3080" max="3083" width="4.796875" style="96" customWidth="1"/>
    <col min="3084" max="3086" width="5.796875" style="96" customWidth="1"/>
    <col min="3087" max="3089" width="4.796875" style="96" customWidth="1"/>
    <col min="3090" max="3328" width="8.09765625" style="96"/>
    <col min="3329" max="3329" width="2.09765625" style="96" customWidth="1"/>
    <col min="3330" max="3330" width="22.5" style="96" bestFit="1" customWidth="1"/>
    <col min="3331" max="3331" width="37.59765625" style="96" customWidth="1"/>
    <col min="3332" max="3332" width="13.69921875" style="96" customWidth="1"/>
    <col min="3333" max="3333" width="39.796875" style="96" customWidth="1"/>
    <col min="3334" max="3334" width="37.796875" style="96" customWidth="1"/>
    <col min="3335" max="3335" width="20.19921875" style="96" customWidth="1"/>
    <col min="3336" max="3339" width="4.796875" style="96" customWidth="1"/>
    <col min="3340" max="3342" width="5.796875" style="96" customWidth="1"/>
    <col min="3343" max="3345" width="4.796875" style="96" customWidth="1"/>
    <col min="3346" max="3584" width="8.09765625" style="96"/>
    <col min="3585" max="3585" width="2.09765625" style="96" customWidth="1"/>
    <col min="3586" max="3586" width="22.5" style="96" bestFit="1" customWidth="1"/>
    <col min="3587" max="3587" width="37.59765625" style="96" customWidth="1"/>
    <col min="3588" max="3588" width="13.69921875" style="96" customWidth="1"/>
    <col min="3589" max="3589" width="39.796875" style="96" customWidth="1"/>
    <col min="3590" max="3590" width="37.796875" style="96" customWidth="1"/>
    <col min="3591" max="3591" width="20.19921875" style="96" customWidth="1"/>
    <col min="3592" max="3595" width="4.796875" style="96" customWidth="1"/>
    <col min="3596" max="3598" width="5.796875" style="96" customWidth="1"/>
    <col min="3599" max="3601" width="4.796875" style="96" customWidth="1"/>
    <col min="3602" max="3840" width="8.09765625" style="96"/>
    <col min="3841" max="3841" width="2.09765625" style="96" customWidth="1"/>
    <col min="3842" max="3842" width="22.5" style="96" bestFit="1" customWidth="1"/>
    <col min="3843" max="3843" width="37.59765625" style="96" customWidth="1"/>
    <col min="3844" max="3844" width="13.69921875" style="96" customWidth="1"/>
    <col min="3845" max="3845" width="39.796875" style="96" customWidth="1"/>
    <col min="3846" max="3846" width="37.796875" style="96" customWidth="1"/>
    <col min="3847" max="3847" width="20.19921875" style="96" customWidth="1"/>
    <col min="3848" max="3851" width="4.796875" style="96" customWidth="1"/>
    <col min="3852" max="3854" width="5.796875" style="96" customWidth="1"/>
    <col min="3855" max="3857" width="4.796875" style="96" customWidth="1"/>
    <col min="3858" max="4096" width="8.09765625" style="96"/>
    <col min="4097" max="4097" width="2.09765625" style="96" customWidth="1"/>
    <col min="4098" max="4098" width="22.5" style="96" bestFit="1" customWidth="1"/>
    <col min="4099" max="4099" width="37.59765625" style="96" customWidth="1"/>
    <col min="4100" max="4100" width="13.69921875" style="96" customWidth="1"/>
    <col min="4101" max="4101" width="39.796875" style="96" customWidth="1"/>
    <col min="4102" max="4102" width="37.796875" style="96" customWidth="1"/>
    <col min="4103" max="4103" width="20.19921875" style="96" customWidth="1"/>
    <col min="4104" max="4107" width="4.796875" style="96" customWidth="1"/>
    <col min="4108" max="4110" width="5.796875" style="96" customWidth="1"/>
    <col min="4111" max="4113" width="4.796875" style="96" customWidth="1"/>
    <col min="4114" max="4352" width="8.09765625" style="96"/>
    <col min="4353" max="4353" width="2.09765625" style="96" customWidth="1"/>
    <col min="4354" max="4354" width="22.5" style="96" bestFit="1" customWidth="1"/>
    <col min="4355" max="4355" width="37.59765625" style="96" customWidth="1"/>
    <col min="4356" max="4356" width="13.69921875" style="96" customWidth="1"/>
    <col min="4357" max="4357" width="39.796875" style="96" customWidth="1"/>
    <col min="4358" max="4358" width="37.796875" style="96" customWidth="1"/>
    <col min="4359" max="4359" width="20.19921875" style="96" customWidth="1"/>
    <col min="4360" max="4363" width="4.796875" style="96" customWidth="1"/>
    <col min="4364" max="4366" width="5.796875" style="96" customWidth="1"/>
    <col min="4367" max="4369" width="4.796875" style="96" customWidth="1"/>
    <col min="4370" max="4608" width="8.09765625" style="96"/>
    <col min="4609" max="4609" width="2.09765625" style="96" customWidth="1"/>
    <col min="4610" max="4610" width="22.5" style="96" bestFit="1" customWidth="1"/>
    <col min="4611" max="4611" width="37.59765625" style="96" customWidth="1"/>
    <col min="4612" max="4612" width="13.69921875" style="96" customWidth="1"/>
    <col min="4613" max="4613" width="39.796875" style="96" customWidth="1"/>
    <col min="4614" max="4614" width="37.796875" style="96" customWidth="1"/>
    <col min="4615" max="4615" width="20.19921875" style="96" customWidth="1"/>
    <col min="4616" max="4619" width="4.796875" style="96" customWidth="1"/>
    <col min="4620" max="4622" width="5.796875" style="96" customWidth="1"/>
    <col min="4623" max="4625" width="4.796875" style="96" customWidth="1"/>
    <col min="4626" max="4864" width="8.09765625" style="96"/>
    <col min="4865" max="4865" width="2.09765625" style="96" customWidth="1"/>
    <col min="4866" max="4866" width="22.5" style="96" bestFit="1" customWidth="1"/>
    <col min="4867" max="4867" width="37.59765625" style="96" customWidth="1"/>
    <col min="4868" max="4868" width="13.69921875" style="96" customWidth="1"/>
    <col min="4869" max="4869" width="39.796875" style="96" customWidth="1"/>
    <col min="4870" max="4870" width="37.796875" style="96" customWidth="1"/>
    <col min="4871" max="4871" width="20.19921875" style="96" customWidth="1"/>
    <col min="4872" max="4875" width="4.796875" style="96" customWidth="1"/>
    <col min="4876" max="4878" width="5.796875" style="96" customWidth="1"/>
    <col min="4879" max="4881" width="4.796875" style="96" customWidth="1"/>
    <col min="4882" max="5120" width="8.09765625" style="96"/>
    <col min="5121" max="5121" width="2.09765625" style="96" customWidth="1"/>
    <col min="5122" max="5122" width="22.5" style="96" bestFit="1" customWidth="1"/>
    <col min="5123" max="5123" width="37.59765625" style="96" customWidth="1"/>
    <col min="5124" max="5124" width="13.69921875" style="96" customWidth="1"/>
    <col min="5125" max="5125" width="39.796875" style="96" customWidth="1"/>
    <col min="5126" max="5126" width="37.796875" style="96" customWidth="1"/>
    <col min="5127" max="5127" width="20.19921875" style="96" customWidth="1"/>
    <col min="5128" max="5131" width="4.796875" style="96" customWidth="1"/>
    <col min="5132" max="5134" width="5.796875" style="96" customWidth="1"/>
    <col min="5135" max="5137" width="4.796875" style="96" customWidth="1"/>
    <col min="5138" max="5376" width="8.09765625" style="96"/>
    <col min="5377" max="5377" width="2.09765625" style="96" customWidth="1"/>
    <col min="5378" max="5378" width="22.5" style="96" bestFit="1" customWidth="1"/>
    <col min="5379" max="5379" width="37.59765625" style="96" customWidth="1"/>
    <col min="5380" max="5380" width="13.69921875" style="96" customWidth="1"/>
    <col min="5381" max="5381" width="39.796875" style="96" customWidth="1"/>
    <col min="5382" max="5382" width="37.796875" style="96" customWidth="1"/>
    <col min="5383" max="5383" width="20.19921875" style="96" customWidth="1"/>
    <col min="5384" max="5387" width="4.796875" style="96" customWidth="1"/>
    <col min="5388" max="5390" width="5.796875" style="96" customWidth="1"/>
    <col min="5391" max="5393" width="4.796875" style="96" customWidth="1"/>
    <col min="5394" max="5632" width="8.09765625" style="96"/>
    <col min="5633" max="5633" width="2.09765625" style="96" customWidth="1"/>
    <col min="5634" max="5634" width="22.5" style="96" bestFit="1" customWidth="1"/>
    <col min="5635" max="5635" width="37.59765625" style="96" customWidth="1"/>
    <col min="5636" max="5636" width="13.69921875" style="96" customWidth="1"/>
    <col min="5637" max="5637" width="39.796875" style="96" customWidth="1"/>
    <col min="5638" max="5638" width="37.796875" style="96" customWidth="1"/>
    <col min="5639" max="5639" width="20.19921875" style="96" customWidth="1"/>
    <col min="5640" max="5643" width="4.796875" style="96" customWidth="1"/>
    <col min="5644" max="5646" width="5.796875" style="96" customWidth="1"/>
    <col min="5647" max="5649" width="4.796875" style="96" customWidth="1"/>
    <col min="5650" max="5888" width="8.09765625" style="96"/>
    <col min="5889" max="5889" width="2.09765625" style="96" customWidth="1"/>
    <col min="5890" max="5890" width="22.5" style="96" bestFit="1" customWidth="1"/>
    <col min="5891" max="5891" width="37.59765625" style="96" customWidth="1"/>
    <col min="5892" max="5892" width="13.69921875" style="96" customWidth="1"/>
    <col min="5893" max="5893" width="39.796875" style="96" customWidth="1"/>
    <col min="5894" max="5894" width="37.796875" style="96" customWidth="1"/>
    <col min="5895" max="5895" width="20.19921875" style="96" customWidth="1"/>
    <col min="5896" max="5899" width="4.796875" style="96" customWidth="1"/>
    <col min="5900" max="5902" width="5.796875" style="96" customWidth="1"/>
    <col min="5903" max="5905" width="4.796875" style="96" customWidth="1"/>
    <col min="5906" max="6144" width="8.09765625" style="96"/>
    <col min="6145" max="6145" width="2.09765625" style="96" customWidth="1"/>
    <col min="6146" max="6146" width="22.5" style="96" bestFit="1" customWidth="1"/>
    <col min="6147" max="6147" width="37.59765625" style="96" customWidth="1"/>
    <col min="6148" max="6148" width="13.69921875" style="96" customWidth="1"/>
    <col min="6149" max="6149" width="39.796875" style="96" customWidth="1"/>
    <col min="6150" max="6150" width="37.796875" style="96" customWidth="1"/>
    <col min="6151" max="6151" width="20.19921875" style="96" customWidth="1"/>
    <col min="6152" max="6155" width="4.796875" style="96" customWidth="1"/>
    <col min="6156" max="6158" width="5.796875" style="96" customWidth="1"/>
    <col min="6159" max="6161" width="4.796875" style="96" customWidth="1"/>
    <col min="6162" max="6400" width="8.09765625" style="96"/>
    <col min="6401" max="6401" width="2.09765625" style="96" customWidth="1"/>
    <col min="6402" max="6402" width="22.5" style="96" bestFit="1" customWidth="1"/>
    <col min="6403" max="6403" width="37.59765625" style="96" customWidth="1"/>
    <col min="6404" max="6404" width="13.69921875" style="96" customWidth="1"/>
    <col min="6405" max="6405" width="39.796875" style="96" customWidth="1"/>
    <col min="6406" max="6406" width="37.796875" style="96" customWidth="1"/>
    <col min="6407" max="6407" width="20.19921875" style="96" customWidth="1"/>
    <col min="6408" max="6411" width="4.796875" style="96" customWidth="1"/>
    <col min="6412" max="6414" width="5.796875" style="96" customWidth="1"/>
    <col min="6415" max="6417" width="4.796875" style="96" customWidth="1"/>
    <col min="6418" max="6656" width="8.09765625" style="96"/>
    <col min="6657" max="6657" width="2.09765625" style="96" customWidth="1"/>
    <col min="6658" max="6658" width="22.5" style="96" bestFit="1" customWidth="1"/>
    <col min="6659" max="6659" width="37.59765625" style="96" customWidth="1"/>
    <col min="6660" max="6660" width="13.69921875" style="96" customWidth="1"/>
    <col min="6661" max="6661" width="39.796875" style="96" customWidth="1"/>
    <col min="6662" max="6662" width="37.796875" style="96" customWidth="1"/>
    <col min="6663" max="6663" width="20.19921875" style="96" customWidth="1"/>
    <col min="6664" max="6667" width="4.796875" style="96" customWidth="1"/>
    <col min="6668" max="6670" width="5.796875" style="96" customWidth="1"/>
    <col min="6671" max="6673" width="4.796875" style="96" customWidth="1"/>
    <col min="6674" max="6912" width="8.09765625" style="96"/>
    <col min="6913" max="6913" width="2.09765625" style="96" customWidth="1"/>
    <col min="6914" max="6914" width="22.5" style="96" bestFit="1" customWidth="1"/>
    <col min="6915" max="6915" width="37.59765625" style="96" customWidth="1"/>
    <col min="6916" max="6916" width="13.69921875" style="96" customWidth="1"/>
    <col min="6917" max="6917" width="39.796875" style="96" customWidth="1"/>
    <col min="6918" max="6918" width="37.796875" style="96" customWidth="1"/>
    <col min="6919" max="6919" width="20.19921875" style="96" customWidth="1"/>
    <col min="6920" max="6923" width="4.796875" style="96" customWidth="1"/>
    <col min="6924" max="6926" width="5.796875" style="96" customWidth="1"/>
    <col min="6927" max="6929" width="4.796875" style="96" customWidth="1"/>
    <col min="6930" max="7168" width="8.09765625" style="96"/>
    <col min="7169" max="7169" width="2.09765625" style="96" customWidth="1"/>
    <col min="7170" max="7170" width="22.5" style="96" bestFit="1" customWidth="1"/>
    <col min="7171" max="7171" width="37.59765625" style="96" customWidth="1"/>
    <col min="7172" max="7172" width="13.69921875" style="96" customWidth="1"/>
    <col min="7173" max="7173" width="39.796875" style="96" customWidth="1"/>
    <col min="7174" max="7174" width="37.796875" style="96" customWidth="1"/>
    <col min="7175" max="7175" width="20.19921875" style="96" customWidth="1"/>
    <col min="7176" max="7179" width="4.796875" style="96" customWidth="1"/>
    <col min="7180" max="7182" width="5.796875" style="96" customWidth="1"/>
    <col min="7183" max="7185" width="4.796875" style="96" customWidth="1"/>
    <col min="7186" max="7424" width="8.09765625" style="96"/>
    <col min="7425" max="7425" width="2.09765625" style="96" customWidth="1"/>
    <col min="7426" max="7426" width="22.5" style="96" bestFit="1" customWidth="1"/>
    <col min="7427" max="7427" width="37.59765625" style="96" customWidth="1"/>
    <col min="7428" max="7428" width="13.69921875" style="96" customWidth="1"/>
    <col min="7429" max="7429" width="39.796875" style="96" customWidth="1"/>
    <col min="7430" max="7430" width="37.796875" style="96" customWidth="1"/>
    <col min="7431" max="7431" width="20.19921875" style="96" customWidth="1"/>
    <col min="7432" max="7435" width="4.796875" style="96" customWidth="1"/>
    <col min="7436" max="7438" width="5.796875" style="96" customWidth="1"/>
    <col min="7439" max="7441" width="4.796875" style="96" customWidth="1"/>
    <col min="7442" max="7680" width="8.09765625" style="96"/>
    <col min="7681" max="7681" width="2.09765625" style="96" customWidth="1"/>
    <col min="7682" max="7682" width="22.5" style="96" bestFit="1" customWidth="1"/>
    <col min="7683" max="7683" width="37.59765625" style="96" customWidth="1"/>
    <col min="7684" max="7684" width="13.69921875" style="96" customWidth="1"/>
    <col min="7685" max="7685" width="39.796875" style="96" customWidth="1"/>
    <col min="7686" max="7686" width="37.796875" style="96" customWidth="1"/>
    <col min="7687" max="7687" width="20.19921875" style="96" customWidth="1"/>
    <col min="7688" max="7691" width="4.796875" style="96" customWidth="1"/>
    <col min="7692" max="7694" width="5.796875" style="96" customWidth="1"/>
    <col min="7695" max="7697" width="4.796875" style="96" customWidth="1"/>
    <col min="7698" max="7936" width="8.09765625" style="96"/>
    <col min="7937" max="7937" width="2.09765625" style="96" customWidth="1"/>
    <col min="7938" max="7938" width="22.5" style="96" bestFit="1" customWidth="1"/>
    <col min="7939" max="7939" width="37.59765625" style="96" customWidth="1"/>
    <col min="7940" max="7940" width="13.69921875" style="96" customWidth="1"/>
    <col min="7941" max="7941" width="39.796875" style="96" customWidth="1"/>
    <col min="7942" max="7942" width="37.796875" style="96" customWidth="1"/>
    <col min="7943" max="7943" width="20.19921875" style="96" customWidth="1"/>
    <col min="7944" max="7947" width="4.796875" style="96" customWidth="1"/>
    <col min="7948" max="7950" width="5.796875" style="96" customWidth="1"/>
    <col min="7951" max="7953" width="4.796875" style="96" customWidth="1"/>
    <col min="7954" max="8192" width="8.09765625" style="96"/>
    <col min="8193" max="8193" width="2.09765625" style="96" customWidth="1"/>
    <col min="8194" max="8194" width="22.5" style="96" bestFit="1" customWidth="1"/>
    <col min="8195" max="8195" width="37.59765625" style="96" customWidth="1"/>
    <col min="8196" max="8196" width="13.69921875" style="96" customWidth="1"/>
    <col min="8197" max="8197" width="39.796875" style="96" customWidth="1"/>
    <col min="8198" max="8198" width="37.796875" style="96" customWidth="1"/>
    <col min="8199" max="8199" width="20.19921875" style="96" customWidth="1"/>
    <col min="8200" max="8203" width="4.796875" style="96" customWidth="1"/>
    <col min="8204" max="8206" width="5.796875" style="96" customWidth="1"/>
    <col min="8207" max="8209" width="4.796875" style="96" customWidth="1"/>
    <col min="8210" max="8448" width="8.09765625" style="96"/>
    <col min="8449" max="8449" width="2.09765625" style="96" customWidth="1"/>
    <col min="8450" max="8450" width="22.5" style="96" bestFit="1" customWidth="1"/>
    <col min="8451" max="8451" width="37.59765625" style="96" customWidth="1"/>
    <col min="8452" max="8452" width="13.69921875" style="96" customWidth="1"/>
    <col min="8453" max="8453" width="39.796875" style="96" customWidth="1"/>
    <col min="8454" max="8454" width="37.796875" style="96" customWidth="1"/>
    <col min="8455" max="8455" width="20.19921875" style="96" customWidth="1"/>
    <col min="8456" max="8459" width="4.796875" style="96" customWidth="1"/>
    <col min="8460" max="8462" width="5.796875" style="96" customWidth="1"/>
    <col min="8463" max="8465" width="4.796875" style="96" customWidth="1"/>
    <col min="8466" max="8704" width="8.09765625" style="96"/>
    <col min="8705" max="8705" width="2.09765625" style="96" customWidth="1"/>
    <col min="8706" max="8706" width="22.5" style="96" bestFit="1" customWidth="1"/>
    <col min="8707" max="8707" width="37.59765625" style="96" customWidth="1"/>
    <col min="8708" max="8708" width="13.69921875" style="96" customWidth="1"/>
    <col min="8709" max="8709" width="39.796875" style="96" customWidth="1"/>
    <col min="8710" max="8710" width="37.796875" style="96" customWidth="1"/>
    <col min="8711" max="8711" width="20.19921875" style="96" customWidth="1"/>
    <col min="8712" max="8715" width="4.796875" style="96" customWidth="1"/>
    <col min="8716" max="8718" width="5.796875" style="96" customWidth="1"/>
    <col min="8719" max="8721" width="4.796875" style="96" customWidth="1"/>
    <col min="8722" max="8960" width="8.09765625" style="96"/>
    <col min="8961" max="8961" width="2.09765625" style="96" customWidth="1"/>
    <col min="8962" max="8962" width="22.5" style="96" bestFit="1" customWidth="1"/>
    <col min="8963" max="8963" width="37.59765625" style="96" customWidth="1"/>
    <col min="8964" max="8964" width="13.69921875" style="96" customWidth="1"/>
    <col min="8965" max="8965" width="39.796875" style="96" customWidth="1"/>
    <col min="8966" max="8966" width="37.796875" style="96" customWidth="1"/>
    <col min="8967" max="8967" width="20.19921875" style="96" customWidth="1"/>
    <col min="8968" max="8971" width="4.796875" style="96" customWidth="1"/>
    <col min="8972" max="8974" width="5.796875" style="96" customWidth="1"/>
    <col min="8975" max="8977" width="4.796875" style="96" customWidth="1"/>
    <col min="8978" max="9216" width="8.09765625" style="96"/>
    <col min="9217" max="9217" width="2.09765625" style="96" customWidth="1"/>
    <col min="9218" max="9218" width="22.5" style="96" bestFit="1" customWidth="1"/>
    <col min="9219" max="9219" width="37.59765625" style="96" customWidth="1"/>
    <col min="9220" max="9220" width="13.69921875" style="96" customWidth="1"/>
    <col min="9221" max="9221" width="39.796875" style="96" customWidth="1"/>
    <col min="9222" max="9222" width="37.796875" style="96" customWidth="1"/>
    <col min="9223" max="9223" width="20.19921875" style="96" customWidth="1"/>
    <col min="9224" max="9227" width="4.796875" style="96" customWidth="1"/>
    <col min="9228" max="9230" width="5.796875" style="96" customWidth="1"/>
    <col min="9231" max="9233" width="4.796875" style="96" customWidth="1"/>
    <col min="9234" max="9472" width="8.09765625" style="96"/>
    <col min="9473" max="9473" width="2.09765625" style="96" customWidth="1"/>
    <col min="9474" max="9474" width="22.5" style="96" bestFit="1" customWidth="1"/>
    <col min="9475" max="9475" width="37.59765625" style="96" customWidth="1"/>
    <col min="9476" max="9476" width="13.69921875" style="96" customWidth="1"/>
    <col min="9477" max="9477" width="39.796875" style="96" customWidth="1"/>
    <col min="9478" max="9478" width="37.796875" style="96" customWidth="1"/>
    <col min="9479" max="9479" width="20.19921875" style="96" customWidth="1"/>
    <col min="9480" max="9483" width="4.796875" style="96" customWidth="1"/>
    <col min="9484" max="9486" width="5.796875" style="96" customWidth="1"/>
    <col min="9487" max="9489" width="4.796875" style="96" customWidth="1"/>
    <col min="9490" max="9728" width="8.09765625" style="96"/>
    <col min="9729" max="9729" width="2.09765625" style="96" customWidth="1"/>
    <col min="9730" max="9730" width="22.5" style="96" bestFit="1" customWidth="1"/>
    <col min="9731" max="9731" width="37.59765625" style="96" customWidth="1"/>
    <col min="9732" max="9732" width="13.69921875" style="96" customWidth="1"/>
    <col min="9733" max="9733" width="39.796875" style="96" customWidth="1"/>
    <col min="9734" max="9734" width="37.796875" style="96" customWidth="1"/>
    <col min="9735" max="9735" width="20.19921875" style="96" customWidth="1"/>
    <col min="9736" max="9739" width="4.796875" style="96" customWidth="1"/>
    <col min="9740" max="9742" width="5.796875" style="96" customWidth="1"/>
    <col min="9743" max="9745" width="4.796875" style="96" customWidth="1"/>
    <col min="9746" max="9984" width="8.09765625" style="96"/>
    <col min="9985" max="9985" width="2.09765625" style="96" customWidth="1"/>
    <col min="9986" max="9986" width="22.5" style="96" bestFit="1" customWidth="1"/>
    <col min="9987" max="9987" width="37.59765625" style="96" customWidth="1"/>
    <col min="9988" max="9988" width="13.69921875" style="96" customWidth="1"/>
    <col min="9989" max="9989" width="39.796875" style="96" customWidth="1"/>
    <col min="9990" max="9990" width="37.796875" style="96" customWidth="1"/>
    <col min="9991" max="9991" width="20.19921875" style="96" customWidth="1"/>
    <col min="9992" max="9995" width="4.796875" style="96" customWidth="1"/>
    <col min="9996" max="9998" width="5.796875" style="96" customWidth="1"/>
    <col min="9999" max="10001" width="4.796875" style="96" customWidth="1"/>
    <col min="10002" max="10240" width="8.09765625" style="96"/>
    <col min="10241" max="10241" width="2.09765625" style="96" customWidth="1"/>
    <col min="10242" max="10242" width="22.5" style="96" bestFit="1" customWidth="1"/>
    <col min="10243" max="10243" width="37.59765625" style="96" customWidth="1"/>
    <col min="10244" max="10244" width="13.69921875" style="96" customWidth="1"/>
    <col min="10245" max="10245" width="39.796875" style="96" customWidth="1"/>
    <col min="10246" max="10246" width="37.796875" style="96" customWidth="1"/>
    <col min="10247" max="10247" width="20.19921875" style="96" customWidth="1"/>
    <col min="10248" max="10251" width="4.796875" style="96" customWidth="1"/>
    <col min="10252" max="10254" width="5.796875" style="96" customWidth="1"/>
    <col min="10255" max="10257" width="4.796875" style="96" customWidth="1"/>
    <col min="10258" max="10496" width="8.09765625" style="96"/>
    <col min="10497" max="10497" width="2.09765625" style="96" customWidth="1"/>
    <col min="10498" max="10498" width="22.5" style="96" bestFit="1" customWidth="1"/>
    <col min="10499" max="10499" width="37.59765625" style="96" customWidth="1"/>
    <col min="10500" max="10500" width="13.69921875" style="96" customWidth="1"/>
    <col min="10501" max="10501" width="39.796875" style="96" customWidth="1"/>
    <col min="10502" max="10502" width="37.796875" style="96" customWidth="1"/>
    <col min="10503" max="10503" width="20.19921875" style="96" customWidth="1"/>
    <col min="10504" max="10507" width="4.796875" style="96" customWidth="1"/>
    <col min="10508" max="10510" width="5.796875" style="96" customWidth="1"/>
    <col min="10511" max="10513" width="4.796875" style="96" customWidth="1"/>
    <col min="10514" max="10752" width="8.09765625" style="96"/>
    <col min="10753" max="10753" width="2.09765625" style="96" customWidth="1"/>
    <col min="10754" max="10754" width="22.5" style="96" bestFit="1" customWidth="1"/>
    <col min="10755" max="10755" width="37.59765625" style="96" customWidth="1"/>
    <col min="10756" max="10756" width="13.69921875" style="96" customWidth="1"/>
    <col min="10757" max="10757" width="39.796875" style="96" customWidth="1"/>
    <col min="10758" max="10758" width="37.796875" style="96" customWidth="1"/>
    <col min="10759" max="10759" width="20.19921875" style="96" customWidth="1"/>
    <col min="10760" max="10763" width="4.796875" style="96" customWidth="1"/>
    <col min="10764" max="10766" width="5.796875" style="96" customWidth="1"/>
    <col min="10767" max="10769" width="4.796875" style="96" customWidth="1"/>
    <col min="10770" max="11008" width="8.09765625" style="96"/>
    <col min="11009" max="11009" width="2.09765625" style="96" customWidth="1"/>
    <col min="11010" max="11010" width="22.5" style="96" bestFit="1" customWidth="1"/>
    <col min="11011" max="11011" width="37.59765625" style="96" customWidth="1"/>
    <col min="11012" max="11012" width="13.69921875" style="96" customWidth="1"/>
    <col min="11013" max="11013" width="39.796875" style="96" customWidth="1"/>
    <col min="11014" max="11014" width="37.796875" style="96" customWidth="1"/>
    <col min="11015" max="11015" width="20.19921875" style="96" customWidth="1"/>
    <col min="11016" max="11019" width="4.796875" style="96" customWidth="1"/>
    <col min="11020" max="11022" width="5.796875" style="96" customWidth="1"/>
    <col min="11023" max="11025" width="4.796875" style="96" customWidth="1"/>
    <col min="11026" max="11264" width="8.09765625" style="96"/>
    <col min="11265" max="11265" width="2.09765625" style="96" customWidth="1"/>
    <col min="11266" max="11266" width="22.5" style="96" bestFit="1" customWidth="1"/>
    <col min="11267" max="11267" width="37.59765625" style="96" customWidth="1"/>
    <col min="11268" max="11268" width="13.69921875" style="96" customWidth="1"/>
    <col min="11269" max="11269" width="39.796875" style="96" customWidth="1"/>
    <col min="11270" max="11270" width="37.796875" style="96" customWidth="1"/>
    <col min="11271" max="11271" width="20.19921875" style="96" customWidth="1"/>
    <col min="11272" max="11275" width="4.796875" style="96" customWidth="1"/>
    <col min="11276" max="11278" width="5.796875" style="96" customWidth="1"/>
    <col min="11279" max="11281" width="4.796875" style="96" customWidth="1"/>
    <col min="11282" max="11520" width="8.09765625" style="96"/>
    <col min="11521" max="11521" width="2.09765625" style="96" customWidth="1"/>
    <col min="11522" max="11522" width="22.5" style="96" bestFit="1" customWidth="1"/>
    <col min="11523" max="11523" width="37.59765625" style="96" customWidth="1"/>
    <col min="11524" max="11524" width="13.69921875" style="96" customWidth="1"/>
    <col min="11525" max="11525" width="39.796875" style="96" customWidth="1"/>
    <col min="11526" max="11526" width="37.796875" style="96" customWidth="1"/>
    <col min="11527" max="11527" width="20.19921875" style="96" customWidth="1"/>
    <col min="11528" max="11531" width="4.796875" style="96" customWidth="1"/>
    <col min="11532" max="11534" width="5.796875" style="96" customWidth="1"/>
    <col min="11535" max="11537" width="4.796875" style="96" customWidth="1"/>
    <col min="11538" max="11776" width="8.09765625" style="96"/>
    <col min="11777" max="11777" width="2.09765625" style="96" customWidth="1"/>
    <col min="11778" max="11778" width="22.5" style="96" bestFit="1" customWidth="1"/>
    <col min="11779" max="11779" width="37.59765625" style="96" customWidth="1"/>
    <col min="11780" max="11780" width="13.69921875" style="96" customWidth="1"/>
    <col min="11781" max="11781" width="39.796875" style="96" customWidth="1"/>
    <col min="11782" max="11782" width="37.796875" style="96" customWidth="1"/>
    <col min="11783" max="11783" width="20.19921875" style="96" customWidth="1"/>
    <col min="11784" max="11787" width="4.796875" style="96" customWidth="1"/>
    <col min="11788" max="11790" width="5.796875" style="96" customWidth="1"/>
    <col min="11791" max="11793" width="4.796875" style="96" customWidth="1"/>
    <col min="11794" max="12032" width="8.09765625" style="96"/>
    <col min="12033" max="12033" width="2.09765625" style="96" customWidth="1"/>
    <col min="12034" max="12034" width="22.5" style="96" bestFit="1" customWidth="1"/>
    <col min="12035" max="12035" width="37.59765625" style="96" customWidth="1"/>
    <col min="12036" max="12036" width="13.69921875" style="96" customWidth="1"/>
    <col min="12037" max="12037" width="39.796875" style="96" customWidth="1"/>
    <col min="12038" max="12038" width="37.796875" style="96" customWidth="1"/>
    <col min="12039" max="12039" width="20.19921875" style="96" customWidth="1"/>
    <col min="12040" max="12043" width="4.796875" style="96" customWidth="1"/>
    <col min="12044" max="12046" width="5.796875" style="96" customWidth="1"/>
    <col min="12047" max="12049" width="4.796875" style="96" customWidth="1"/>
    <col min="12050" max="12288" width="8.09765625" style="96"/>
    <col min="12289" max="12289" width="2.09765625" style="96" customWidth="1"/>
    <col min="12290" max="12290" width="22.5" style="96" bestFit="1" customWidth="1"/>
    <col min="12291" max="12291" width="37.59765625" style="96" customWidth="1"/>
    <col min="12292" max="12292" width="13.69921875" style="96" customWidth="1"/>
    <col min="12293" max="12293" width="39.796875" style="96" customWidth="1"/>
    <col min="12294" max="12294" width="37.796875" style="96" customWidth="1"/>
    <col min="12295" max="12295" width="20.19921875" style="96" customWidth="1"/>
    <col min="12296" max="12299" width="4.796875" style="96" customWidth="1"/>
    <col min="12300" max="12302" width="5.796875" style="96" customWidth="1"/>
    <col min="12303" max="12305" width="4.796875" style="96" customWidth="1"/>
    <col min="12306" max="12544" width="8.09765625" style="96"/>
    <col min="12545" max="12545" width="2.09765625" style="96" customWidth="1"/>
    <col min="12546" max="12546" width="22.5" style="96" bestFit="1" customWidth="1"/>
    <col min="12547" max="12547" width="37.59765625" style="96" customWidth="1"/>
    <col min="12548" max="12548" width="13.69921875" style="96" customWidth="1"/>
    <col min="12549" max="12549" width="39.796875" style="96" customWidth="1"/>
    <col min="12550" max="12550" width="37.796875" style="96" customWidth="1"/>
    <col min="12551" max="12551" width="20.19921875" style="96" customWidth="1"/>
    <col min="12552" max="12555" width="4.796875" style="96" customWidth="1"/>
    <col min="12556" max="12558" width="5.796875" style="96" customWidth="1"/>
    <col min="12559" max="12561" width="4.796875" style="96" customWidth="1"/>
    <col min="12562" max="12800" width="8.09765625" style="96"/>
    <col min="12801" max="12801" width="2.09765625" style="96" customWidth="1"/>
    <col min="12802" max="12802" width="22.5" style="96" bestFit="1" customWidth="1"/>
    <col min="12803" max="12803" width="37.59765625" style="96" customWidth="1"/>
    <col min="12804" max="12804" width="13.69921875" style="96" customWidth="1"/>
    <col min="12805" max="12805" width="39.796875" style="96" customWidth="1"/>
    <col min="12806" max="12806" width="37.796875" style="96" customWidth="1"/>
    <col min="12807" max="12807" width="20.19921875" style="96" customWidth="1"/>
    <col min="12808" max="12811" width="4.796875" style="96" customWidth="1"/>
    <col min="12812" max="12814" width="5.796875" style="96" customWidth="1"/>
    <col min="12815" max="12817" width="4.796875" style="96" customWidth="1"/>
    <col min="12818" max="13056" width="8.09765625" style="96"/>
    <col min="13057" max="13057" width="2.09765625" style="96" customWidth="1"/>
    <col min="13058" max="13058" width="22.5" style="96" bestFit="1" customWidth="1"/>
    <col min="13059" max="13059" width="37.59765625" style="96" customWidth="1"/>
    <col min="13060" max="13060" width="13.69921875" style="96" customWidth="1"/>
    <col min="13061" max="13061" width="39.796875" style="96" customWidth="1"/>
    <col min="13062" max="13062" width="37.796875" style="96" customWidth="1"/>
    <col min="13063" max="13063" width="20.19921875" style="96" customWidth="1"/>
    <col min="13064" max="13067" width="4.796875" style="96" customWidth="1"/>
    <col min="13068" max="13070" width="5.796875" style="96" customWidth="1"/>
    <col min="13071" max="13073" width="4.796875" style="96" customWidth="1"/>
    <col min="13074" max="13312" width="8.09765625" style="96"/>
    <col min="13313" max="13313" width="2.09765625" style="96" customWidth="1"/>
    <col min="13314" max="13314" width="22.5" style="96" bestFit="1" customWidth="1"/>
    <col min="13315" max="13315" width="37.59765625" style="96" customWidth="1"/>
    <col min="13316" max="13316" width="13.69921875" style="96" customWidth="1"/>
    <col min="13317" max="13317" width="39.796875" style="96" customWidth="1"/>
    <col min="13318" max="13318" width="37.796875" style="96" customWidth="1"/>
    <col min="13319" max="13319" width="20.19921875" style="96" customWidth="1"/>
    <col min="13320" max="13323" width="4.796875" style="96" customWidth="1"/>
    <col min="13324" max="13326" width="5.796875" style="96" customWidth="1"/>
    <col min="13327" max="13329" width="4.796875" style="96" customWidth="1"/>
    <col min="13330" max="13568" width="8.09765625" style="96"/>
    <col min="13569" max="13569" width="2.09765625" style="96" customWidth="1"/>
    <col min="13570" max="13570" width="22.5" style="96" bestFit="1" customWidth="1"/>
    <col min="13571" max="13571" width="37.59765625" style="96" customWidth="1"/>
    <col min="13572" max="13572" width="13.69921875" style="96" customWidth="1"/>
    <col min="13573" max="13573" width="39.796875" style="96" customWidth="1"/>
    <col min="13574" max="13574" width="37.796875" style="96" customWidth="1"/>
    <col min="13575" max="13575" width="20.19921875" style="96" customWidth="1"/>
    <col min="13576" max="13579" width="4.796875" style="96" customWidth="1"/>
    <col min="13580" max="13582" width="5.796875" style="96" customWidth="1"/>
    <col min="13583" max="13585" width="4.796875" style="96" customWidth="1"/>
    <col min="13586" max="13824" width="8.09765625" style="96"/>
    <col min="13825" max="13825" width="2.09765625" style="96" customWidth="1"/>
    <col min="13826" max="13826" width="22.5" style="96" bestFit="1" customWidth="1"/>
    <col min="13827" max="13827" width="37.59765625" style="96" customWidth="1"/>
    <col min="13828" max="13828" width="13.69921875" style="96" customWidth="1"/>
    <col min="13829" max="13829" width="39.796875" style="96" customWidth="1"/>
    <col min="13830" max="13830" width="37.796875" style="96" customWidth="1"/>
    <col min="13831" max="13831" width="20.19921875" style="96" customWidth="1"/>
    <col min="13832" max="13835" width="4.796875" style="96" customWidth="1"/>
    <col min="13836" max="13838" width="5.796875" style="96" customWidth="1"/>
    <col min="13839" max="13841" width="4.796875" style="96" customWidth="1"/>
    <col min="13842" max="14080" width="8.09765625" style="96"/>
    <col min="14081" max="14081" width="2.09765625" style="96" customWidth="1"/>
    <col min="14082" max="14082" width="22.5" style="96" bestFit="1" customWidth="1"/>
    <col min="14083" max="14083" width="37.59765625" style="96" customWidth="1"/>
    <col min="14084" max="14084" width="13.69921875" style="96" customWidth="1"/>
    <col min="14085" max="14085" width="39.796875" style="96" customWidth="1"/>
    <col min="14086" max="14086" width="37.796875" style="96" customWidth="1"/>
    <col min="14087" max="14087" width="20.19921875" style="96" customWidth="1"/>
    <col min="14088" max="14091" width="4.796875" style="96" customWidth="1"/>
    <col min="14092" max="14094" width="5.796875" style="96" customWidth="1"/>
    <col min="14095" max="14097" width="4.796875" style="96" customWidth="1"/>
    <col min="14098" max="14336" width="8.09765625" style="96"/>
    <col min="14337" max="14337" width="2.09765625" style="96" customWidth="1"/>
    <col min="14338" max="14338" width="22.5" style="96" bestFit="1" customWidth="1"/>
    <col min="14339" max="14339" width="37.59765625" style="96" customWidth="1"/>
    <col min="14340" max="14340" width="13.69921875" style="96" customWidth="1"/>
    <col min="14341" max="14341" width="39.796875" style="96" customWidth="1"/>
    <col min="14342" max="14342" width="37.796875" style="96" customWidth="1"/>
    <col min="14343" max="14343" width="20.19921875" style="96" customWidth="1"/>
    <col min="14344" max="14347" width="4.796875" style="96" customWidth="1"/>
    <col min="14348" max="14350" width="5.796875" style="96" customWidth="1"/>
    <col min="14351" max="14353" width="4.796875" style="96" customWidth="1"/>
    <col min="14354" max="14592" width="8.09765625" style="96"/>
    <col min="14593" max="14593" width="2.09765625" style="96" customWidth="1"/>
    <col min="14594" max="14594" width="22.5" style="96" bestFit="1" customWidth="1"/>
    <col min="14595" max="14595" width="37.59765625" style="96" customWidth="1"/>
    <col min="14596" max="14596" width="13.69921875" style="96" customWidth="1"/>
    <col min="14597" max="14597" width="39.796875" style="96" customWidth="1"/>
    <col min="14598" max="14598" width="37.796875" style="96" customWidth="1"/>
    <col min="14599" max="14599" width="20.19921875" style="96" customWidth="1"/>
    <col min="14600" max="14603" width="4.796875" style="96" customWidth="1"/>
    <col min="14604" max="14606" width="5.796875" style="96" customWidth="1"/>
    <col min="14607" max="14609" width="4.796875" style="96" customWidth="1"/>
    <col min="14610" max="14848" width="8.09765625" style="96"/>
    <col min="14849" max="14849" width="2.09765625" style="96" customWidth="1"/>
    <col min="14850" max="14850" width="22.5" style="96" bestFit="1" customWidth="1"/>
    <col min="14851" max="14851" width="37.59765625" style="96" customWidth="1"/>
    <col min="14852" max="14852" width="13.69921875" style="96" customWidth="1"/>
    <col min="14853" max="14853" width="39.796875" style="96" customWidth="1"/>
    <col min="14854" max="14854" width="37.796875" style="96" customWidth="1"/>
    <col min="14855" max="14855" width="20.19921875" style="96" customWidth="1"/>
    <col min="14856" max="14859" width="4.796875" style="96" customWidth="1"/>
    <col min="14860" max="14862" width="5.796875" style="96" customWidth="1"/>
    <col min="14863" max="14865" width="4.796875" style="96" customWidth="1"/>
    <col min="14866" max="15104" width="8.09765625" style="96"/>
    <col min="15105" max="15105" width="2.09765625" style="96" customWidth="1"/>
    <col min="15106" max="15106" width="22.5" style="96" bestFit="1" customWidth="1"/>
    <col min="15107" max="15107" width="37.59765625" style="96" customWidth="1"/>
    <col min="15108" max="15108" width="13.69921875" style="96" customWidth="1"/>
    <col min="15109" max="15109" width="39.796875" style="96" customWidth="1"/>
    <col min="15110" max="15110" width="37.796875" style="96" customWidth="1"/>
    <col min="15111" max="15111" width="20.19921875" style="96" customWidth="1"/>
    <col min="15112" max="15115" width="4.796875" style="96" customWidth="1"/>
    <col min="15116" max="15118" width="5.796875" style="96" customWidth="1"/>
    <col min="15119" max="15121" width="4.796875" style="96" customWidth="1"/>
    <col min="15122" max="15360" width="8.09765625" style="96"/>
    <col min="15361" max="15361" width="2.09765625" style="96" customWidth="1"/>
    <col min="15362" max="15362" width="22.5" style="96" bestFit="1" customWidth="1"/>
    <col min="15363" max="15363" width="37.59765625" style="96" customWidth="1"/>
    <col min="15364" max="15364" width="13.69921875" style="96" customWidth="1"/>
    <col min="15365" max="15365" width="39.796875" style="96" customWidth="1"/>
    <col min="15366" max="15366" width="37.796875" style="96" customWidth="1"/>
    <col min="15367" max="15367" width="20.19921875" style="96" customWidth="1"/>
    <col min="15368" max="15371" width="4.796875" style="96" customWidth="1"/>
    <col min="15372" max="15374" width="5.796875" style="96" customWidth="1"/>
    <col min="15375" max="15377" width="4.796875" style="96" customWidth="1"/>
    <col min="15378" max="15616" width="8.09765625" style="96"/>
    <col min="15617" max="15617" width="2.09765625" style="96" customWidth="1"/>
    <col min="15618" max="15618" width="22.5" style="96" bestFit="1" customWidth="1"/>
    <col min="15619" max="15619" width="37.59765625" style="96" customWidth="1"/>
    <col min="15620" max="15620" width="13.69921875" style="96" customWidth="1"/>
    <col min="15621" max="15621" width="39.796875" style="96" customWidth="1"/>
    <col min="15622" max="15622" width="37.796875" style="96" customWidth="1"/>
    <col min="15623" max="15623" width="20.19921875" style="96" customWidth="1"/>
    <col min="15624" max="15627" width="4.796875" style="96" customWidth="1"/>
    <col min="15628" max="15630" width="5.796875" style="96" customWidth="1"/>
    <col min="15631" max="15633" width="4.796875" style="96" customWidth="1"/>
    <col min="15634" max="15872" width="8.09765625" style="96"/>
    <col min="15873" max="15873" width="2.09765625" style="96" customWidth="1"/>
    <col min="15874" max="15874" width="22.5" style="96" bestFit="1" customWidth="1"/>
    <col min="15875" max="15875" width="37.59765625" style="96" customWidth="1"/>
    <col min="15876" max="15876" width="13.69921875" style="96" customWidth="1"/>
    <col min="15877" max="15877" width="39.796875" style="96" customWidth="1"/>
    <col min="15878" max="15878" width="37.796875" style="96" customWidth="1"/>
    <col min="15879" max="15879" width="20.19921875" style="96" customWidth="1"/>
    <col min="15880" max="15883" width="4.796875" style="96" customWidth="1"/>
    <col min="15884" max="15886" width="5.796875" style="96" customWidth="1"/>
    <col min="15887" max="15889" width="4.796875" style="96" customWidth="1"/>
    <col min="15890" max="16128" width="8.09765625" style="96"/>
    <col min="16129" max="16129" width="2.09765625" style="96" customWidth="1"/>
    <col min="16130" max="16130" width="22.5" style="96" bestFit="1" customWidth="1"/>
    <col min="16131" max="16131" width="37.59765625" style="96" customWidth="1"/>
    <col min="16132" max="16132" width="13.69921875" style="96" customWidth="1"/>
    <col min="16133" max="16133" width="39.796875" style="96" customWidth="1"/>
    <col min="16134" max="16134" width="37.796875" style="96" customWidth="1"/>
    <col min="16135" max="16135" width="20.19921875" style="96" customWidth="1"/>
    <col min="16136" max="16139" width="4.796875" style="96" customWidth="1"/>
    <col min="16140" max="16142" width="5.796875" style="96" customWidth="1"/>
    <col min="16143" max="16145" width="4.796875" style="96" customWidth="1"/>
    <col min="16146" max="16384" width="8.09765625" style="96"/>
  </cols>
  <sheetData>
    <row r="1" spans="1:14" ht="20.25" customHeight="1" x14ac:dyDescent="0.2">
      <c r="A1" s="82"/>
      <c r="B1" s="147" t="s">
        <v>329</v>
      </c>
      <c r="C1" s="82"/>
      <c r="D1" s="82"/>
      <c r="E1" s="82"/>
      <c r="F1" s="82"/>
      <c r="G1" s="82"/>
      <c r="H1" s="82"/>
      <c r="I1" s="82"/>
      <c r="J1" s="82"/>
      <c r="K1" s="82"/>
    </row>
    <row r="3" spans="1:14" ht="21" customHeight="1" x14ac:dyDescent="0.2">
      <c r="A3" s="148"/>
      <c r="B3" s="774" t="s">
        <v>330</v>
      </c>
      <c r="C3" s="774"/>
      <c r="D3" s="774"/>
      <c r="E3" s="774"/>
      <c r="F3" s="774"/>
      <c r="G3" s="774"/>
      <c r="H3" s="774"/>
      <c r="I3" s="774"/>
      <c r="J3" s="774"/>
      <c r="K3" s="774"/>
      <c r="L3" s="774"/>
      <c r="M3" s="774"/>
      <c r="N3" s="774"/>
    </row>
    <row r="4" spans="1:14" ht="20.25" customHeight="1" x14ac:dyDescent="0.2">
      <c r="A4" s="148"/>
      <c r="B4" s="86" t="s">
        <v>289</v>
      </c>
      <c r="C4" s="149"/>
      <c r="D4" s="149"/>
      <c r="E4" s="149"/>
      <c r="F4" s="149"/>
      <c r="G4" s="149"/>
      <c r="H4" s="149"/>
      <c r="I4" s="149"/>
      <c r="J4" s="149"/>
      <c r="K4" s="149"/>
    </row>
    <row r="5" spans="1:14" ht="20.25" customHeight="1" x14ac:dyDescent="0.2">
      <c r="A5" s="148"/>
      <c r="B5" s="86" t="s">
        <v>290</v>
      </c>
      <c r="C5" s="149"/>
      <c r="D5" s="149"/>
      <c r="E5" s="149"/>
      <c r="F5" s="149"/>
      <c r="G5" s="149"/>
      <c r="H5" s="149"/>
      <c r="I5" s="149"/>
      <c r="J5" s="149"/>
      <c r="K5" s="149"/>
    </row>
    <row r="6" spans="1:14" ht="20.25" customHeight="1" x14ac:dyDescent="0.2">
      <c r="A6" s="148"/>
      <c r="B6" s="86" t="s">
        <v>361</v>
      </c>
      <c r="C6" s="149"/>
      <c r="D6" s="149"/>
      <c r="E6" s="149"/>
      <c r="F6" s="149"/>
      <c r="G6" s="149"/>
      <c r="H6" s="149"/>
      <c r="I6" s="149"/>
      <c r="J6" s="149"/>
      <c r="K6" s="149"/>
    </row>
    <row r="7" spans="1:14" ht="20.25" customHeight="1" x14ac:dyDescent="0.2">
      <c r="A7" s="148"/>
      <c r="B7" s="86" t="s">
        <v>362</v>
      </c>
      <c r="C7" s="149"/>
      <c r="D7" s="149"/>
      <c r="E7" s="149"/>
      <c r="F7" s="149"/>
      <c r="G7" s="149"/>
      <c r="H7" s="149"/>
      <c r="I7" s="149"/>
      <c r="J7" s="149"/>
      <c r="K7" s="149"/>
    </row>
    <row r="8" spans="1:14" ht="20.25" customHeight="1" x14ac:dyDescent="0.2">
      <c r="A8" s="148"/>
      <c r="B8" s="86" t="s">
        <v>363</v>
      </c>
      <c r="C8" s="149"/>
      <c r="D8" s="149"/>
      <c r="E8" s="149"/>
      <c r="F8" s="149"/>
      <c r="G8" s="149"/>
      <c r="H8" s="149"/>
      <c r="I8" s="149"/>
      <c r="J8" s="149"/>
      <c r="K8" s="149"/>
    </row>
    <row r="9" spans="1:14" ht="20.25" customHeight="1" x14ac:dyDescent="0.2">
      <c r="A9" s="148"/>
      <c r="B9" s="86" t="s">
        <v>331</v>
      </c>
      <c r="C9" s="149"/>
      <c r="D9" s="149"/>
      <c r="E9" s="149"/>
      <c r="F9" s="149"/>
      <c r="G9" s="149"/>
      <c r="H9" s="149"/>
      <c r="I9" s="149"/>
      <c r="J9" s="149"/>
      <c r="K9" s="149"/>
    </row>
    <row r="10" spans="1:14" ht="20.25" customHeight="1" x14ac:dyDescent="0.2">
      <c r="A10" s="82"/>
      <c r="B10" s="86" t="s">
        <v>332</v>
      </c>
      <c r="C10" s="82"/>
      <c r="D10" s="82"/>
      <c r="E10" s="82"/>
      <c r="F10" s="82"/>
      <c r="G10" s="82"/>
      <c r="H10" s="82"/>
      <c r="I10" s="82"/>
      <c r="J10" s="82"/>
      <c r="K10" s="82"/>
    </row>
    <row r="11" spans="1:14" ht="59.25" customHeight="1" x14ac:dyDescent="0.2">
      <c r="A11" s="82"/>
      <c r="B11" s="610" t="s">
        <v>399</v>
      </c>
      <c r="C11" s="774"/>
      <c r="D11" s="774"/>
      <c r="E11" s="774"/>
      <c r="F11" s="774"/>
      <c r="G11" s="774"/>
      <c r="H11" s="774"/>
      <c r="I11" s="774"/>
      <c r="J11" s="82"/>
      <c r="K11" s="82"/>
    </row>
    <row r="12" spans="1:14" ht="20.25" customHeight="1" x14ac:dyDescent="0.2">
      <c r="A12" s="82"/>
      <c r="B12" s="86" t="s">
        <v>400</v>
      </c>
      <c r="C12" s="82"/>
      <c r="D12" s="82"/>
      <c r="E12" s="82"/>
      <c r="F12" s="82"/>
      <c r="G12" s="82"/>
      <c r="H12" s="82"/>
      <c r="I12" s="82"/>
      <c r="J12" s="82"/>
      <c r="K12" s="82"/>
    </row>
    <row r="13" spans="1:14" ht="20.25" customHeight="1" x14ac:dyDescent="0.2">
      <c r="A13" s="82"/>
      <c r="B13" s="86" t="s">
        <v>401</v>
      </c>
      <c r="C13" s="82"/>
      <c r="D13" s="82"/>
      <c r="E13" s="82"/>
      <c r="F13" s="82"/>
      <c r="G13" s="82"/>
      <c r="H13" s="82"/>
      <c r="I13" s="82"/>
      <c r="J13" s="82"/>
      <c r="K13" s="82"/>
    </row>
    <row r="14" spans="1:14" ht="20.25" customHeight="1" x14ac:dyDescent="0.2">
      <c r="A14" s="82"/>
      <c r="B14" s="86" t="s">
        <v>333</v>
      </c>
      <c r="C14" s="82"/>
      <c r="D14" s="82"/>
      <c r="E14" s="82"/>
      <c r="F14" s="82"/>
      <c r="G14" s="82"/>
      <c r="H14" s="82"/>
      <c r="I14" s="82"/>
      <c r="J14" s="82"/>
      <c r="K14" s="82"/>
    </row>
    <row r="15" spans="1:14" ht="20.25" customHeight="1" x14ac:dyDescent="0.2">
      <c r="A15" s="82"/>
      <c r="B15" s="86" t="s">
        <v>297</v>
      </c>
      <c r="C15" s="82"/>
      <c r="D15" s="82"/>
      <c r="E15" s="82"/>
      <c r="F15" s="82"/>
      <c r="G15" s="82"/>
      <c r="H15" s="82"/>
      <c r="I15" s="82"/>
      <c r="J15" s="82"/>
      <c r="K15" s="82"/>
    </row>
    <row r="16" spans="1:14" ht="20.25" customHeight="1" x14ac:dyDescent="0.2">
      <c r="A16" s="82"/>
      <c r="B16" s="86" t="s">
        <v>334</v>
      </c>
      <c r="C16" s="82"/>
      <c r="D16" s="82"/>
      <c r="E16" s="82"/>
      <c r="F16" s="82"/>
      <c r="G16" s="82"/>
      <c r="H16" s="82"/>
      <c r="I16" s="82"/>
      <c r="J16" s="82"/>
      <c r="K16" s="82"/>
    </row>
    <row r="17" spans="1:11" ht="20.25" customHeight="1" x14ac:dyDescent="0.2">
      <c r="A17" s="82"/>
      <c r="B17" s="86" t="s">
        <v>335</v>
      </c>
      <c r="C17" s="82"/>
      <c r="D17" s="82"/>
      <c r="E17" s="82"/>
      <c r="F17" s="82"/>
      <c r="G17" s="82"/>
      <c r="H17" s="82"/>
      <c r="I17" s="82"/>
      <c r="J17" s="82"/>
      <c r="K17" s="82"/>
    </row>
    <row r="18" spans="1:11" ht="20.25" customHeight="1" x14ac:dyDescent="0.2">
      <c r="A18" s="82"/>
      <c r="B18" s="86" t="s">
        <v>402</v>
      </c>
      <c r="C18" s="82"/>
      <c r="D18" s="82"/>
      <c r="E18" s="82"/>
      <c r="F18" s="82"/>
      <c r="G18" s="82"/>
      <c r="H18" s="82"/>
      <c r="I18" s="82"/>
      <c r="J18" s="82"/>
      <c r="K18" s="82"/>
    </row>
    <row r="19" spans="1:11" ht="20.25" customHeight="1" x14ac:dyDescent="0.2">
      <c r="A19" s="82"/>
      <c r="B19" s="86" t="s">
        <v>403</v>
      </c>
      <c r="C19" s="82"/>
      <c r="D19" s="82"/>
      <c r="E19" s="82"/>
      <c r="F19" s="82"/>
      <c r="G19" s="82"/>
      <c r="H19" s="82"/>
      <c r="I19" s="82"/>
      <c r="J19" s="82"/>
      <c r="K19" s="82"/>
    </row>
    <row r="20" spans="1:11" s="178" customFormat="1" ht="20.25" customHeight="1" x14ac:dyDescent="0.45">
      <c r="A20" s="153"/>
      <c r="B20" s="86" t="s">
        <v>336</v>
      </c>
    </row>
    <row r="21" spans="1:11" ht="20.25" customHeight="1" x14ac:dyDescent="0.45">
      <c r="A21" s="96"/>
      <c r="B21" s="86" t="s">
        <v>337</v>
      </c>
    </row>
    <row r="22" spans="1:11" ht="20.25" customHeight="1" x14ac:dyDescent="0.45">
      <c r="A22" s="96"/>
      <c r="B22" s="86" t="s">
        <v>338</v>
      </c>
    </row>
    <row r="23" spans="1:11" ht="20.25" customHeight="1" x14ac:dyDescent="0.45">
      <c r="A23" s="96"/>
      <c r="B23" s="86" t="s">
        <v>404</v>
      </c>
    </row>
    <row r="24" spans="1:11" ht="20.25" customHeight="1" x14ac:dyDescent="0.45">
      <c r="A24" s="96"/>
      <c r="B24" s="86" t="s">
        <v>304</v>
      </c>
    </row>
    <row r="25" spans="1:11" s="129" customFormat="1" ht="20.25" customHeight="1" x14ac:dyDescent="0.45">
      <c r="B25" s="86" t="s">
        <v>305</v>
      </c>
    </row>
    <row r="26" spans="1:11" s="129" customFormat="1" ht="20.25" customHeight="1" x14ac:dyDescent="0.45">
      <c r="B26" s="86" t="s">
        <v>306</v>
      </c>
    </row>
    <row r="27" spans="1:11" s="129" customFormat="1" ht="20.25" customHeight="1" x14ac:dyDescent="0.45">
      <c r="B27" s="86"/>
    </row>
    <row r="28" spans="1:11" s="129" customFormat="1" ht="20.25" customHeight="1" x14ac:dyDescent="0.45">
      <c r="B28" s="86" t="s">
        <v>307</v>
      </c>
    </row>
    <row r="29" spans="1:11" s="129" customFormat="1" ht="20.25" customHeight="1" x14ac:dyDescent="0.45">
      <c r="B29" s="86" t="s">
        <v>308</v>
      </c>
    </row>
    <row r="30" spans="1:11" s="129" customFormat="1" ht="20.25" customHeight="1" x14ac:dyDescent="0.45">
      <c r="B30" s="86" t="s">
        <v>309</v>
      </c>
    </row>
    <row r="31" spans="1:11" s="129" customFormat="1" ht="20.25" customHeight="1" x14ac:dyDescent="0.45">
      <c r="B31" s="86" t="s">
        <v>310</v>
      </c>
    </row>
    <row r="32" spans="1:11" s="129" customFormat="1" ht="20.25" customHeight="1" x14ac:dyDescent="0.45">
      <c r="B32" s="86" t="s">
        <v>311</v>
      </c>
    </row>
    <row r="33" spans="1:19" s="129" customFormat="1" ht="20.25" customHeight="1" x14ac:dyDescent="0.45">
      <c r="B33" s="86" t="s">
        <v>312</v>
      </c>
    </row>
    <row r="34" spans="1:19" s="129" customFormat="1" ht="20.25" customHeight="1" x14ac:dyDescent="0.45"/>
    <row r="35" spans="1:19" s="129" customFormat="1" ht="20.25" customHeight="1" x14ac:dyDescent="0.45">
      <c r="B35" s="86" t="s">
        <v>339</v>
      </c>
    </row>
    <row r="36" spans="1:19" s="129" customFormat="1" ht="20.25" customHeight="1" x14ac:dyDescent="0.45">
      <c r="B36" s="86" t="s">
        <v>340</v>
      </c>
    </row>
    <row r="37" spans="1:19" s="129" customFormat="1" ht="20.25" customHeight="1" x14ac:dyDescent="0.45">
      <c r="B37" s="86" t="s">
        <v>405</v>
      </c>
      <c r="C37" s="158"/>
      <c r="D37" s="158"/>
      <c r="E37" s="158"/>
      <c r="F37" s="158"/>
      <c r="G37" s="158"/>
    </row>
    <row r="38" spans="1:19" s="129" customFormat="1" ht="20.25" customHeight="1" x14ac:dyDescent="0.45">
      <c r="B38" s="86" t="s">
        <v>406</v>
      </c>
      <c r="C38" s="158"/>
      <c r="D38" s="158"/>
      <c r="E38" s="158"/>
    </row>
    <row r="39" spans="1:19" s="129" customFormat="1" ht="20.25" customHeight="1" x14ac:dyDescent="0.45">
      <c r="B39" s="610" t="s">
        <v>407</v>
      </c>
      <c r="C39" s="610"/>
      <c r="D39" s="610"/>
      <c r="E39" s="610"/>
      <c r="F39" s="610"/>
      <c r="G39" s="610"/>
      <c r="H39" s="610"/>
      <c r="I39" s="610"/>
      <c r="J39" s="610"/>
      <c r="K39" s="610"/>
      <c r="L39" s="610"/>
      <c r="M39" s="610"/>
      <c r="N39" s="610"/>
      <c r="O39" s="610"/>
      <c r="P39" s="610"/>
      <c r="Q39" s="610"/>
      <c r="S39" s="154"/>
    </row>
    <row r="40" spans="1:19" s="129" customFormat="1" ht="20.25" customHeight="1" x14ac:dyDescent="0.45">
      <c r="B40" s="86" t="s">
        <v>341</v>
      </c>
    </row>
    <row r="41" spans="1:19" s="129" customFormat="1" ht="20.25" customHeight="1" x14ac:dyDescent="0.45">
      <c r="B41" s="86" t="s">
        <v>342</v>
      </c>
    </row>
    <row r="42" spans="1:19" s="129" customFormat="1" ht="20.25" customHeight="1" x14ac:dyDescent="0.45">
      <c r="B42" s="86" t="s">
        <v>408</v>
      </c>
    </row>
    <row r="43" spans="1:19" ht="20.25" customHeight="1" x14ac:dyDescent="0.2">
      <c r="A43" s="82"/>
      <c r="B43" s="86" t="s">
        <v>409</v>
      </c>
      <c r="C43" s="82"/>
      <c r="D43" s="82"/>
      <c r="E43" s="82"/>
      <c r="F43" s="82"/>
      <c r="G43" s="82"/>
      <c r="H43" s="82"/>
      <c r="I43" s="82"/>
      <c r="J43" s="82"/>
      <c r="K43" s="82"/>
    </row>
    <row r="44" spans="1:19" ht="20.25" customHeight="1" x14ac:dyDescent="0.45">
      <c r="B44" s="86" t="s">
        <v>410</v>
      </c>
    </row>
    <row r="45" spans="1:19" s="178" customFormat="1" ht="20.25" customHeight="1" x14ac:dyDescent="0.45">
      <c r="A45" s="153"/>
      <c r="B45" s="96"/>
    </row>
    <row r="46" spans="1:19" ht="20.25" customHeight="1" x14ac:dyDescent="0.45">
      <c r="B46" s="147" t="s">
        <v>343</v>
      </c>
    </row>
    <row r="47" spans="1:19" ht="20.25" customHeight="1" x14ac:dyDescent="0.2">
      <c r="A47" s="148"/>
      <c r="C47" s="149"/>
      <c r="D47" s="149"/>
      <c r="E47" s="149"/>
      <c r="F47" s="149"/>
      <c r="G47" s="149"/>
      <c r="H47" s="149"/>
      <c r="I47" s="149"/>
      <c r="J47" s="149"/>
      <c r="K47" s="149"/>
    </row>
    <row r="48" spans="1:19" ht="20.25" customHeight="1" x14ac:dyDescent="0.45">
      <c r="B48" s="86" t="s">
        <v>319</v>
      </c>
    </row>
    <row r="49" spans="1:11" ht="20.25" customHeight="1" x14ac:dyDescent="0.2">
      <c r="A49" s="148"/>
      <c r="C49" s="149"/>
      <c r="D49" s="149"/>
      <c r="E49" s="149"/>
      <c r="F49" s="149"/>
      <c r="G49" s="149"/>
      <c r="H49" s="149"/>
      <c r="I49" s="149"/>
      <c r="J49" s="149"/>
      <c r="K49" s="149"/>
    </row>
    <row r="50" spans="1:11" ht="20.25" customHeight="1" x14ac:dyDescent="0.2">
      <c r="A50" s="82"/>
      <c r="B50" s="86"/>
      <c r="C50" s="82"/>
      <c r="D50" s="82"/>
      <c r="E50" s="82"/>
      <c r="F50" s="82"/>
      <c r="G50" s="82"/>
      <c r="H50" s="82"/>
      <c r="I50" s="82"/>
      <c r="J50" s="82"/>
      <c r="K50" s="82"/>
    </row>
    <row r="51" spans="1:11" ht="20.25" customHeight="1" x14ac:dyDescent="0.2">
      <c r="A51" s="82"/>
      <c r="B51" s="86"/>
      <c r="C51" s="82"/>
      <c r="D51" s="82"/>
      <c r="E51" s="82"/>
      <c r="F51" s="82"/>
      <c r="G51" s="82"/>
      <c r="H51" s="82"/>
      <c r="I51" s="82"/>
      <c r="J51" s="82"/>
      <c r="K51" s="82"/>
    </row>
    <row r="52" spans="1:11" ht="20.25" customHeight="1" x14ac:dyDescent="0.2">
      <c r="A52" s="82"/>
      <c r="B52" s="86"/>
      <c r="C52" s="82"/>
      <c r="D52" s="82"/>
      <c r="E52" s="82"/>
      <c r="F52" s="82"/>
      <c r="G52" s="82"/>
      <c r="H52" s="82"/>
      <c r="I52" s="82"/>
      <c r="J52" s="82"/>
      <c r="K52" s="82"/>
    </row>
    <row r="53" spans="1:11" ht="20.25" customHeight="1" x14ac:dyDescent="0.2">
      <c r="A53" s="82"/>
      <c r="B53" s="86"/>
      <c r="C53" s="82"/>
      <c r="D53" s="82"/>
      <c r="E53" s="82"/>
      <c r="F53" s="82"/>
      <c r="G53" s="82"/>
      <c r="H53" s="82"/>
      <c r="I53" s="82"/>
      <c r="J53" s="82"/>
      <c r="K53" s="82"/>
    </row>
    <row r="54" spans="1:11" ht="20.25" customHeight="1" x14ac:dyDescent="0.2">
      <c r="A54" s="82"/>
      <c r="B54" s="86"/>
      <c r="C54" s="82"/>
      <c r="D54" s="82"/>
      <c r="E54" s="82"/>
      <c r="F54" s="82"/>
      <c r="G54" s="82"/>
      <c r="H54" s="82"/>
      <c r="I54" s="82"/>
      <c r="J54" s="82"/>
      <c r="K54" s="82"/>
    </row>
    <row r="55" spans="1:11" ht="20.25" customHeight="1" x14ac:dyDescent="0.2">
      <c r="A55" s="82"/>
      <c r="B55" s="86"/>
      <c r="C55" s="82"/>
      <c r="D55" s="82"/>
      <c r="E55" s="82"/>
      <c r="F55" s="86"/>
      <c r="G55" s="86"/>
    </row>
    <row r="56" spans="1:11" ht="20.25" customHeight="1" x14ac:dyDescent="0.2">
      <c r="A56" s="82"/>
      <c r="B56" s="86"/>
      <c r="C56" s="82"/>
      <c r="D56" s="82"/>
      <c r="E56" s="82"/>
      <c r="F56" s="86"/>
      <c r="G56" s="86"/>
    </row>
    <row r="57" spans="1:11" ht="20.25" customHeight="1" x14ac:dyDescent="0.2">
      <c r="A57" s="82"/>
      <c r="B57" s="86"/>
      <c r="C57" s="82"/>
      <c r="D57" s="82"/>
      <c r="E57" s="82"/>
      <c r="F57" s="86"/>
      <c r="G57" s="86"/>
    </row>
    <row r="58" spans="1:11" ht="21.75" customHeight="1" x14ac:dyDescent="0.2">
      <c r="A58" s="82"/>
      <c r="B58" s="86"/>
      <c r="C58" s="82"/>
      <c r="D58" s="82"/>
      <c r="E58" s="82"/>
      <c r="F58" s="82"/>
      <c r="G58" s="82"/>
    </row>
    <row r="59" spans="1:11" s="151" customFormat="1" ht="19.5" customHeight="1" x14ac:dyDescent="0.45">
      <c r="A59" s="150"/>
      <c r="B59" s="86"/>
    </row>
    <row r="60" spans="1:11" ht="20.25" customHeight="1" x14ac:dyDescent="0.2">
      <c r="A60" s="96"/>
      <c r="B60" s="86"/>
      <c r="C60" s="82"/>
      <c r="D60" s="82"/>
      <c r="E60" s="82"/>
      <c r="F60" s="82"/>
      <c r="G60" s="82"/>
    </row>
    <row r="61" spans="1:11" ht="19.5" customHeight="1" x14ac:dyDescent="0.2">
      <c r="A61" s="96"/>
      <c r="B61" s="86"/>
      <c r="C61" s="82"/>
      <c r="D61" s="82"/>
      <c r="E61" s="82"/>
      <c r="F61" s="82"/>
      <c r="G61" s="82"/>
    </row>
    <row r="62" spans="1:11" ht="20.25" customHeight="1" x14ac:dyDescent="0.45">
      <c r="B62" s="86"/>
    </row>
  </sheetData>
  <mergeCells count="3">
    <mergeCell ref="B3:N3"/>
    <mergeCell ref="B11:I11"/>
    <mergeCell ref="B39:Q39"/>
  </mergeCells>
  <phoneticPr fontId="2"/>
  <printOptions horizontalCentered="1"/>
  <pageMargins left="0.23622047244094491" right="0.23622047244094491" top="0.74803149606299213" bottom="0.74803149606299213" header="0.31496062992125984" footer="0.31496062992125984"/>
  <pageSetup paperSize="9" scale="39" orientation="portrait" r:id="rId1"/>
  <headerFooter alignWithMargins="0"/>
  <rowBreaks count="2" manualBreakCount="2">
    <brk id="39" max="18" man="1"/>
    <brk id="158"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B2:AJ123"/>
  <sheetViews>
    <sheetView view="pageBreakPreview" zoomScaleNormal="100" zoomScaleSheetLayoutView="100" zoomScalePageLayoutView="85" workbookViewId="0">
      <selection activeCell="AW27" sqref="AW27"/>
    </sheetView>
  </sheetViews>
  <sheetFormatPr defaultColWidth="3.59765625" defaultRowHeight="13.2" x14ac:dyDescent="0.45"/>
  <cols>
    <col min="1" max="1" width="2.59765625" style="96" customWidth="1"/>
    <col min="2" max="2" width="2.09765625" style="96" customWidth="1"/>
    <col min="3" max="3" width="3.09765625" style="96" customWidth="1"/>
    <col min="4" max="15" width="3.296875" style="96" customWidth="1"/>
    <col min="16" max="16" width="1.296875" style="96" customWidth="1"/>
    <col min="17" max="18" width="3.296875" style="96" customWidth="1"/>
    <col min="19" max="19" width="2.5" style="96" customWidth="1"/>
    <col min="20" max="31" width="3.296875" style="96" customWidth="1"/>
    <col min="32" max="256" width="3.59765625" style="96"/>
    <col min="257" max="257" width="2.59765625" style="96" customWidth="1"/>
    <col min="258" max="258" width="2.09765625" style="96" customWidth="1"/>
    <col min="259" max="259" width="3.09765625" style="96" customWidth="1"/>
    <col min="260" max="271" width="3.296875" style="96" customWidth="1"/>
    <col min="272" max="272" width="1.296875" style="96" customWidth="1"/>
    <col min="273" max="274" width="3.296875" style="96" customWidth="1"/>
    <col min="275" max="275" width="2.5" style="96" customWidth="1"/>
    <col min="276" max="287" width="3.296875" style="96" customWidth="1"/>
    <col min="288" max="512" width="3.59765625" style="96"/>
    <col min="513" max="513" width="2.59765625" style="96" customWidth="1"/>
    <col min="514" max="514" width="2.09765625" style="96" customWidth="1"/>
    <col min="515" max="515" width="3.09765625" style="96" customWidth="1"/>
    <col min="516" max="527" width="3.296875" style="96" customWidth="1"/>
    <col min="528" max="528" width="1.296875" style="96" customWidth="1"/>
    <col min="529" max="530" width="3.296875" style="96" customWidth="1"/>
    <col min="531" max="531" width="2.5" style="96" customWidth="1"/>
    <col min="532" max="543" width="3.296875" style="96" customWidth="1"/>
    <col min="544" max="768" width="3.59765625" style="96"/>
    <col min="769" max="769" width="2.59765625" style="96" customWidth="1"/>
    <col min="770" max="770" width="2.09765625" style="96" customWidth="1"/>
    <col min="771" max="771" width="3.09765625" style="96" customWidth="1"/>
    <col min="772" max="783" width="3.296875" style="96" customWidth="1"/>
    <col min="784" max="784" width="1.296875" style="96" customWidth="1"/>
    <col min="785" max="786" width="3.296875" style="96" customWidth="1"/>
    <col min="787" max="787" width="2.5" style="96" customWidth="1"/>
    <col min="788" max="799" width="3.296875" style="96" customWidth="1"/>
    <col min="800" max="1024" width="3.59765625" style="96"/>
    <col min="1025" max="1025" width="2.59765625" style="96" customWidth="1"/>
    <col min="1026" max="1026" width="2.09765625" style="96" customWidth="1"/>
    <col min="1027" max="1027" width="3.09765625" style="96" customWidth="1"/>
    <col min="1028" max="1039" width="3.296875" style="96" customWidth="1"/>
    <col min="1040" max="1040" width="1.296875" style="96" customWidth="1"/>
    <col min="1041" max="1042" width="3.296875" style="96" customWidth="1"/>
    <col min="1043" max="1043" width="2.5" style="96" customWidth="1"/>
    <col min="1044" max="1055" width="3.296875" style="96" customWidth="1"/>
    <col min="1056" max="1280" width="3.59765625" style="96"/>
    <col min="1281" max="1281" width="2.59765625" style="96" customWidth="1"/>
    <col min="1282" max="1282" width="2.09765625" style="96" customWidth="1"/>
    <col min="1283" max="1283" width="3.09765625" style="96" customWidth="1"/>
    <col min="1284" max="1295" width="3.296875" style="96" customWidth="1"/>
    <col min="1296" max="1296" width="1.296875" style="96" customWidth="1"/>
    <col min="1297" max="1298" width="3.296875" style="96" customWidth="1"/>
    <col min="1299" max="1299" width="2.5" style="96" customWidth="1"/>
    <col min="1300" max="1311" width="3.296875" style="96" customWidth="1"/>
    <col min="1312" max="1536" width="3.59765625" style="96"/>
    <col min="1537" max="1537" width="2.59765625" style="96" customWidth="1"/>
    <col min="1538" max="1538" width="2.09765625" style="96" customWidth="1"/>
    <col min="1539" max="1539" width="3.09765625" style="96" customWidth="1"/>
    <col min="1540" max="1551" width="3.296875" style="96" customWidth="1"/>
    <col min="1552" max="1552" width="1.296875" style="96" customWidth="1"/>
    <col min="1553" max="1554" width="3.296875" style="96" customWidth="1"/>
    <col min="1555" max="1555" width="2.5" style="96" customWidth="1"/>
    <col min="1556" max="1567" width="3.296875" style="96" customWidth="1"/>
    <col min="1568" max="1792" width="3.59765625" style="96"/>
    <col min="1793" max="1793" width="2.59765625" style="96" customWidth="1"/>
    <col min="1794" max="1794" width="2.09765625" style="96" customWidth="1"/>
    <col min="1795" max="1795" width="3.09765625" style="96" customWidth="1"/>
    <col min="1796" max="1807" width="3.296875" style="96" customWidth="1"/>
    <col min="1808" max="1808" width="1.296875" style="96" customWidth="1"/>
    <col min="1809" max="1810" width="3.296875" style="96" customWidth="1"/>
    <col min="1811" max="1811" width="2.5" style="96" customWidth="1"/>
    <col min="1812" max="1823" width="3.296875" style="96" customWidth="1"/>
    <col min="1824" max="2048" width="3.59765625" style="96"/>
    <col min="2049" max="2049" width="2.59765625" style="96" customWidth="1"/>
    <col min="2050" max="2050" width="2.09765625" style="96" customWidth="1"/>
    <col min="2051" max="2051" width="3.09765625" style="96" customWidth="1"/>
    <col min="2052" max="2063" width="3.296875" style="96" customWidth="1"/>
    <col min="2064" max="2064" width="1.296875" style="96" customWidth="1"/>
    <col min="2065" max="2066" width="3.296875" style="96" customWidth="1"/>
    <col min="2067" max="2067" width="2.5" style="96" customWidth="1"/>
    <col min="2068" max="2079" width="3.296875" style="96" customWidth="1"/>
    <col min="2080" max="2304" width="3.59765625" style="96"/>
    <col min="2305" max="2305" width="2.59765625" style="96" customWidth="1"/>
    <col min="2306" max="2306" width="2.09765625" style="96" customWidth="1"/>
    <col min="2307" max="2307" width="3.09765625" style="96" customWidth="1"/>
    <col min="2308" max="2319" width="3.296875" style="96" customWidth="1"/>
    <col min="2320" max="2320" width="1.296875" style="96" customWidth="1"/>
    <col min="2321" max="2322" width="3.296875" style="96" customWidth="1"/>
    <col min="2323" max="2323" width="2.5" style="96" customWidth="1"/>
    <col min="2324" max="2335" width="3.296875" style="96" customWidth="1"/>
    <col min="2336" max="2560" width="3.59765625" style="96"/>
    <col min="2561" max="2561" width="2.59765625" style="96" customWidth="1"/>
    <col min="2562" max="2562" width="2.09765625" style="96" customWidth="1"/>
    <col min="2563" max="2563" width="3.09765625" style="96" customWidth="1"/>
    <col min="2564" max="2575" width="3.296875" style="96" customWidth="1"/>
    <col min="2576" max="2576" width="1.296875" style="96" customWidth="1"/>
    <col min="2577" max="2578" width="3.296875" style="96" customWidth="1"/>
    <col min="2579" max="2579" width="2.5" style="96" customWidth="1"/>
    <col min="2580" max="2591" width="3.296875" style="96" customWidth="1"/>
    <col min="2592" max="2816" width="3.59765625" style="96"/>
    <col min="2817" max="2817" width="2.59765625" style="96" customWidth="1"/>
    <col min="2818" max="2818" width="2.09765625" style="96" customWidth="1"/>
    <col min="2819" max="2819" width="3.09765625" style="96" customWidth="1"/>
    <col min="2820" max="2831" width="3.296875" style="96" customWidth="1"/>
    <col min="2832" max="2832" width="1.296875" style="96" customWidth="1"/>
    <col min="2833" max="2834" width="3.296875" style="96" customWidth="1"/>
    <col min="2835" max="2835" width="2.5" style="96" customWidth="1"/>
    <col min="2836" max="2847" width="3.296875" style="96" customWidth="1"/>
    <col min="2848" max="3072" width="3.59765625" style="96"/>
    <col min="3073" max="3073" width="2.59765625" style="96" customWidth="1"/>
    <col min="3074" max="3074" width="2.09765625" style="96" customWidth="1"/>
    <col min="3075" max="3075" width="3.09765625" style="96" customWidth="1"/>
    <col min="3076" max="3087" width="3.296875" style="96" customWidth="1"/>
    <col min="3088" max="3088" width="1.296875" style="96" customWidth="1"/>
    <col min="3089" max="3090" width="3.296875" style="96" customWidth="1"/>
    <col min="3091" max="3091" width="2.5" style="96" customWidth="1"/>
    <col min="3092" max="3103" width="3.296875" style="96" customWidth="1"/>
    <col min="3104" max="3328" width="3.59765625" style="96"/>
    <col min="3329" max="3329" width="2.59765625" style="96" customWidth="1"/>
    <col min="3330" max="3330" width="2.09765625" style="96" customWidth="1"/>
    <col min="3331" max="3331" width="3.09765625" style="96" customWidth="1"/>
    <col min="3332" max="3343" width="3.296875" style="96" customWidth="1"/>
    <col min="3344" max="3344" width="1.296875" style="96" customWidth="1"/>
    <col min="3345" max="3346" width="3.296875" style="96" customWidth="1"/>
    <col min="3347" max="3347" width="2.5" style="96" customWidth="1"/>
    <col min="3348" max="3359" width="3.296875" style="96" customWidth="1"/>
    <col min="3360" max="3584" width="3.59765625" style="96"/>
    <col min="3585" max="3585" width="2.59765625" style="96" customWidth="1"/>
    <col min="3586" max="3586" width="2.09765625" style="96" customWidth="1"/>
    <col min="3587" max="3587" width="3.09765625" style="96" customWidth="1"/>
    <col min="3588" max="3599" width="3.296875" style="96" customWidth="1"/>
    <col min="3600" max="3600" width="1.296875" style="96" customWidth="1"/>
    <col min="3601" max="3602" width="3.296875" style="96" customWidth="1"/>
    <col min="3603" max="3603" width="2.5" style="96" customWidth="1"/>
    <col min="3604" max="3615" width="3.296875" style="96" customWidth="1"/>
    <col min="3616" max="3840" width="3.59765625" style="96"/>
    <col min="3841" max="3841" width="2.59765625" style="96" customWidth="1"/>
    <col min="3842" max="3842" width="2.09765625" style="96" customWidth="1"/>
    <col min="3843" max="3843" width="3.09765625" style="96" customWidth="1"/>
    <col min="3844" max="3855" width="3.296875" style="96" customWidth="1"/>
    <col min="3856" max="3856" width="1.296875" style="96" customWidth="1"/>
    <col min="3857" max="3858" width="3.296875" style="96" customWidth="1"/>
    <col min="3859" max="3859" width="2.5" style="96" customWidth="1"/>
    <col min="3860" max="3871" width="3.296875" style="96" customWidth="1"/>
    <col min="3872" max="4096" width="3.59765625" style="96"/>
    <col min="4097" max="4097" width="2.59765625" style="96" customWidth="1"/>
    <col min="4098" max="4098" width="2.09765625" style="96" customWidth="1"/>
    <col min="4099" max="4099" width="3.09765625" style="96" customWidth="1"/>
    <col min="4100" max="4111" width="3.296875" style="96" customWidth="1"/>
    <col min="4112" max="4112" width="1.296875" style="96" customWidth="1"/>
    <col min="4113" max="4114" width="3.296875" style="96" customWidth="1"/>
    <col min="4115" max="4115" width="2.5" style="96" customWidth="1"/>
    <col min="4116" max="4127" width="3.296875" style="96" customWidth="1"/>
    <col min="4128" max="4352" width="3.59765625" style="96"/>
    <col min="4353" max="4353" width="2.59765625" style="96" customWidth="1"/>
    <col min="4354" max="4354" width="2.09765625" style="96" customWidth="1"/>
    <col min="4355" max="4355" width="3.09765625" style="96" customWidth="1"/>
    <col min="4356" max="4367" width="3.296875" style="96" customWidth="1"/>
    <col min="4368" max="4368" width="1.296875" style="96" customWidth="1"/>
    <col min="4369" max="4370" width="3.296875" style="96" customWidth="1"/>
    <col min="4371" max="4371" width="2.5" style="96" customWidth="1"/>
    <col min="4372" max="4383" width="3.296875" style="96" customWidth="1"/>
    <col min="4384" max="4608" width="3.59765625" style="96"/>
    <col min="4609" max="4609" width="2.59765625" style="96" customWidth="1"/>
    <col min="4610" max="4610" width="2.09765625" style="96" customWidth="1"/>
    <col min="4611" max="4611" width="3.09765625" style="96" customWidth="1"/>
    <col min="4612" max="4623" width="3.296875" style="96" customWidth="1"/>
    <col min="4624" max="4624" width="1.296875" style="96" customWidth="1"/>
    <col min="4625" max="4626" width="3.296875" style="96" customWidth="1"/>
    <col min="4627" max="4627" width="2.5" style="96" customWidth="1"/>
    <col min="4628" max="4639" width="3.296875" style="96" customWidth="1"/>
    <col min="4640" max="4864" width="3.59765625" style="96"/>
    <col min="4865" max="4865" width="2.59765625" style="96" customWidth="1"/>
    <col min="4866" max="4866" width="2.09765625" style="96" customWidth="1"/>
    <col min="4867" max="4867" width="3.09765625" style="96" customWidth="1"/>
    <col min="4868" max="4879" width="3.296875" style="96" customWidth="1"/>
    <col min="4880" max="4880" width="1.296875" style="96" customWidth="1"/>
    <col min="4881" max="4882" width="3.296875" style="96" customWidth="1"/>
    <col min="4883" max="4883" width="2.5" style="96" customWidth="1"/>
    <col min="4884" max="4895" width="3.296875" style="96" customWidth="1"/>
    <col min="4896" max="5120" width="3.59765625" style="96"/>
    <col min="5121" max="5121" width="2.59765625" style="96" customWidth="1"/>
    <col min="5122" max="5122" width="2.09765625" style="96" customWidth="1"/>
    <col min="5123" max="5123" width="3.09765625" style="96" customWidth="1"/>
    <col min="5124" max="5135" width="3.296875" style="96" customWidth="1"/>
    <col min="5136" max="5136" width="1.296875" style="96" customWidth="1"/>
    <col min="5137" max="5138" width="3.296875" style="96" customWidth="1"/>
    <col min="5139" max="5139" width="2.5" style="96" customWidth="1"/>
    <col min="5140" max="5151" width="3.296875" style="96" customWidth="1"/>
    <col min="5152" max="5376" width="3.59765625" style="96"/>
    <col min="5377" max="5377" width="2.59765625" style="96" customWidth="1"/>
    <col min="5378" max="5378" width="2.09765625" style="96" customWidth="1"/>
    <col min="5379" max="5379" width="3.09765625" style="96" customWidth="1"/>
    <col min="5380" max="5391" width="3.296875" style="96" customWidth="1"/>
    <col min="5392" max="5392" width="1.296875" style="96" customWidth="1"/>
    <col min="5393" max="5394" width="3.296875" style="96" customWidth="1"/>
    <col min="5395" max="5395" width="2.5" style="96" customWidth="1"/>
    <col min="5396" max="5407" width="3.296875" style="96" customWidth="1"/>
    <col min="5408" max="5632" width="3.59765625" style="96"/>
    <col min="5633" max="5633" width="2.59765625" style="96" customWidth="1"/>
    <col min="5634" max="5634" width="2.09765625" style="96" customWidth="1"/>
    <col min="5635" max="5635" width="3.09765625" style="96" customWidth="1"/>
    <col min="5636" max="5647" width="3.296875" style="96" customWidth="1"/>
    <col min="5648" max="5648" width="1.296875" style="96" customWidth="1"/>
    <col min="5649" max="5650" width="3.296875" style="96" customWidth="1"/>
    <col min="5651" max="5651" width="2.5" style="96" customWidth="1"/>
    <col min="5652" max="5663" width="3.296875" style="96" customWidth="1"/>
    <col min="5664" max="5888" width="3.59765625" style="96"/>
    <col min="5889" max="5889" width="2.59765625" style="96" customWidth="1"/>
    <col min="5890" max="5890" width="2.09765625" style="96" customWidth="1"/>
    <col min="5891" max="5891" width="3.09765625" style="96" customWidth="1"/>
    <col min="5892" max="5903" width="3.296875" style="96" customWidth="1"/>
    <col min="5904" max="5904" width="1.296875" style="96" customWidth="1"/>
    <col min="5905" max="5906" width="3.296875" style="96" customWidth="1"/>
    <col min="5907" max="5907" width="2.5" style="96" customWidth="1"/>
    <col min="5908" max="5919" width="3.296875" style="96" customWidth="1"/>
    <col min="5920" max="6144" width="3.59765625" style="96"/>
    <col min="6145" max="6145" width="2.59765625" style="96" customWidth="1"/>
    <col min="6146" max="6146" width="2.09765625" style="96" customWidth="1"/>
    <col min="6147" max="6147" width="3.09765625" style="96" customWidth="1"/>
    <col min="6148" max="6159" width="3.296875" style="96" customWidth="1"/>
    <col min="6160" max="6160" width="1.296875" style="96" customWidth="1"/>
    <col min="6161" max="6162" width="3.296875" style="96" customWidth="1"/>
    <col min="6163" max="6163" width="2.5" style="96" customWidth="1"/>
    <col min="6164" max="6175" width="3.296875" style="96" customWidth="1"/>
    <col min="6176" max="6400" width="3.59765625" style="96"/>
    <col min="6401" max="6401" width="2.59765625" style="96" customWidth="1"/>
    <col min="6402" max="6402" width="2.09765625" style="96" customWidth="1"/>
    <col min="6403" max="6403" width="3.09765625" style="96" customWidth="1"/>
    <col min="6404" max="6415" width="3.296875" style="96" customWidth="1"/>
    <col min="6416" max="6416" width="1.296875" style="96" customWidth="1"/>
    <col min="6417" max="6418" width="3.296875" style="96" customWidth="1"/>
    <col min="6419" max="6419" width="2.5" style="96" customWidth="1"/>
    <col min="6420" max="6431" width="3.296875" style="96" customWidth="1"/>
    <col min="6432" max="6656" width="3.59765625" style="96"/>
    <col min="6657" max="6657" width="2.59765625" style="96" customWidth="1"/>
    <col min="6658" max="6658" width="2.09765625" style="96" customWidth="1"/>
    <col min="6659" max="6659" width="3.09765625" style="96" customWidth="1"/>
    <col min="6660" max="6671" width="3.296875" style="96" customWidth="1"/>
    <col min="6672" max="6672" width="1.296875" style="96" customWidth="1"/>
    <col min="6673" max="6674" width="3.296875" style="96" customWidth="1"/>
    <col min="6675" max="6675" width="2.5" style="96" customWidth="1"/>
    <col min="6676" max="6687" width="3.296875" style="96" customWidth="1"/>
    <col min="6688" max="6912" width="3.59765625" style="96"/>
    <col min="6913" max="6913" width="2.59765625" style="96" customWidth="1"/>
    <col min="6914" max="6914" width="2.09765625" style="96" customWidth="1"/>
    <col min="6915" max="6915" width="3.09765625" style="96" customWidth="1"/>
    <col min="6916" max="6927" width="3.296875" style="96" customWidth="1"/>
    <col min="6928" max="6928" width="1.296875" style="96" customWidth="1"/>
    <col min="6929" max="6930" width="3.296875" style="96" customWidth="1"/>
    <col min="6931" max="6931" width="2.5" style="96" customWidth="1"/>
    <col min="6932" max="6943" width="3.296875" style="96" customWidth="1"/>
    <col min="6944" max="7168" width="3.59765625" style="96"/>
    <col min="7169" max="7169" width="2.59765625" style="96" customWidth="1"/>
    <col min="7170" max="7170" width="2.09765625" style="96" customWidth="1"/>
    <col min="7171" max="7171" width="3.09765625" style="96" customWidth="1"/>
    <col min="7172" max="7183" width="3.296875" style="96" customWidth="1"/>
    <col min="7184" max="7184" width="1.296875" style="96" customWidth="1"/>
    <col min="7185" max="7186" width="3.296875" style="96" customWidth="1"/>
    <col min="7187" max="7187" width="2.5" style="96" customWidth="1"/>
    <col min="7188" max="7199" width="3.296875" style="96" customWidth="1"/>
    <col min="7200" max="7424" width="3.59765625" style="96"/>
    <col min="7425" max="7425" width="2.59765625" style="96" customWidth="1"/>
    <col min="7426" max="7426" width="2.09765625" style="96" customWidth="1"/>
    <col min="7427" max="7427" width="3.09765625" style="96" customWidth="1"/>
    <col min="7428" max="7439" width="3.296875" style="96" customWidth="1"/>
    <col min="7440" max="7440" width="1.296875" style="96" customWidth="1"/>
    <col min="7441" max="7442" width="3.296875" style="96" customWidth="1"/>
    <col min="7443" max="7443" width="2.5" style="96" customWidth="1"/>
    <col min="7444" max="7455" width="3.296875" style="96" customWidth="1"/>
    <col min="7456" max="7680" width="3.59765625" style="96"/>
    <col min="7681" max="7681" width="2.59765625" style="96" customWidth="1"/>
    <col min="7682" max="7682" width="2.09765625" style="96" customWidth="1"/>
    <col min="7683" max="7683" width="3.09765625" style="96" customWidth="1"/>
    <col min="7684" max="7695" width="3.296875" style="96" customWidth="1"/>
    <col min="7696" max="7696" width="1.296875" style="96" customWidth="1"/>
    <col min="7697" max="7698" width="3.296875" style="96" customWidth="1"/>
    <col min="7699" max="7699" width="2.5" style="96" customWidth="1"/>
    <col min="7700" max="7711" width="3.296875" style="96" customWidth="1"/>
    <col min="7712" max="7936" width="3.59765625" style="96"/>
    <col min="7937" max="7937" width="2.59765625" style="96" customWidth="1"/>
    <col min="7938" max="7938" width="2.09765625" style="96" customWidth="1"/>
    <col min="7939" max="7939" width="3.09765625" style="96" customWidth="1"/>
    <col min="7940" max="7951" width="3.296875" style="96" customWidth="1"/>
    <col min="7952" max="7952" width="1.296875" style="96" customWidth="1"/>
    <col min="7953" max="7954" width="3.296875" style="96" customWidth="1"/>
    <col min="7955" max="7955" width="2.5" style="96" customWidth="1"/>
    <col min="7956" max="7967" width="3.296875" style="96" customWidth="1"/>
    <col min="7968" max="8192" width="3.59765625" style="96"/>
    <col min="8193" max="8193" width="2.59765625" style="96" customWidth="1"/>
    <col min="8194" max="8194" width="2.09765625" style="96" customWidth="1"/>
    <col min="8195" max="8195" width="3.09765625" style="96" customWidth="1"/>
    <col min="8196" max="8207" width="3.296875" style="96" customWidth="1"/>
    <col min="8208" max="8208" width="1.296875" style="96" customWidth="1"/>
    <col min="8209" max="8210" width="3.296875" style="96" customWidth="1"/>
    <col min="8211" max="8211" width="2.5" style="96" customWidth="1"/>
    <col min="8212" max="8223" width="3.296875" style="96" customWidth="1"/>
    <col min="8224" max="8448" width="3.59765625" style="96"/>
    <col min="8449" max="8449" width="2.59765625" style="96" customWidth="1"/>
    <col min="8450" max="8450" width="2.09765625" style="96" customWidth="1"/>
    <col min="8451" max="8451" width="3.09765625" style="96" customWidth="1"/>
    <col min="8452" max="8463" width="3.296875" style="96" customWidth="1"/>
    <col min="8464" max="8464" width="1.296875" style="96" customWidth="1"/>
    <col min="8465" max="8466" width="3.296875" style="96" customWidth="1"/>
    <col min="8467" max="8467" width="2.5" style="96" customWidth="1"/>
    <col min="8468" max="8479" width="3.296875" style="96" customWidth="1"/>
    <col min="8480" max="8704" width="3.59765625" style="96"/>
    <col min="8705" max="8705" width="2.59765625" style="96" customWidth="1"/>
    <col min="8706" max="8706" width="2.09765625" style="96" customWidth="1"/>
    <col min="8707" max="8707" width="3.09765625" style="96" customWidth="1"/>
    <col min="8708" max="8719" width="3.296875" style="96" customWidth="1"/>
    <col min="8720" max="8720" width="1.296875" style="96" customWidth="1"/>
    <col min="8721" max="8722" width="3.296875" style="96" customWidth="1"/>
    <col min="8723" max="8723" width="2.5" style="96" customWidth="1"/>
    <col min="8724" max="8735" width="3.296875" style="96" customWidth="1"/>
    <col min="8736" max="8960" width="3.59765625" style="96"/>
    <col min="8961" max="8961" width="2.59765625" style="96" customWidth="1"/>
    <col min="8962" max="8962" width="2.09765625" style="96" customWidth="1"/>
    <col min="8963" max="8963" width="3.09765625" style="96" customWidth="1"/>
    <col min="8964" max="8975" width="3.296875" style="96" customWidth="1"/>
    <col min="8976" max="8976" width="1.296875" style="96" customWidth="1"/>
    <col min="8977" max="8978" width="3.296875" style="96" customWidth="1"/>
    <col min="8979" max="8979" width="2.5" style="96" customWidth="1"/>
    <col min="8980" max="8991" width="3.296875" style="96" customWidth="1"/>
    <col min="8992" max="9216" width="3.59765625" style="96"/>
    <col min="9217" max="9217" width="2.59765625" style="96" customWidth="1"/>
    <col min="9218" max="9218" width="2.09765625" style="96" customWidth="1"/>
    <col min="9219" max="9219" width="3.09765625" style="96" customWidth="1"/>
    <col min="9220" max="9231" width="3.296875" style="96" customWidth="1"/>
    <col min="9232" max="9232" width="1.296875" style="96" customWidth="1"/>
    <col min="9233" max="9234" width="3.296875" style="96" customWidth="1"/>
    <col min="9235" max="9235" width="2.5" style="96" customWidth="1"/>
    <col min="9236" max="9247" width="3.296875" style="96" customWidth="1"/>
    <col min="9248" max="9472" width="3.59765625" style="96"/>
    <col min="9473" max="9473" width="2.59765625" style="96" customWidth="1"/>
    <col min="9474" max="9474" width="2.09765625" style="96" customWidth="1"/>
    <col min="9475" max="9475" width="3.09765625" style="96" customWidth="1"/>
    <col min="9476" max="9487" width="3.296875" style="96" customWidth="1"/>
    <col min="9488" max="9488" width="1.296875" style="96" customWidth="1"/>
    <col min="9489" max="9490" width="3.296875" style="96" customWidth="1"/>
    <col min="9491" max="9491" width="2.5" style="96" customWidth="1"/>
    <col min="9492" max="9503" width="3.296875" style="96" customWidth="1"/>
    <col min="9504" max="9728" width="3.59765625" style="96"/>
    <col min="9729" max="9729" width="2.59765625" style="96" customWidth="1"/>
    <col min="9730" max="9730" width="2.09765625" style="96" customWidth="1"/>
    <col min="9731" max="9731" width="3.09765625" style="96" customWidth="1"/>
    <col min="9732" max="9743" width="3.296875" style="96" customWidth="1"/>
    <col min="9744" max="9744" width="1.296875" style="96" customWidth="1"/>
    <col min="9745" max="9746" width="3.296875" style="96" customWidth="1"/>
    <col min="9747" max="9747" width="2.5" style="96" customWidth="1"/>
    <col min="9748" max="9759" width="3.296875" style="96" customWidth="1"/>
    <col min="9760" max="9984" width="3.59765625" style="96"/>
    <col min="9985" max="9985" width="2.59765625" style="96" customWidth="1"/>
    <col min="9986" max="9986" width="2.09765625" style="96" customWidth="1"/>
    <col min="9987" max="9987" width="3.09765625" style="96" customWidth="1"/>
    <col min="9988" max="9999" width="3.296875" style="96" customWidth="1"/>
    <col min="10000" max="10000" width="1.296875" style="96" customWidth="1"/>
    <col min="10001" max="10002" width="3.296875" style="96" customWidth="1"/>
    <col min="10003" max="10003" width="2.5" style="96" customWidth="1"/>
    <col min="10004" max="10015" width="3.296875" style="96" customWidth="1"/>
    <col min="10016" max="10240" width="3.59765625" style="96"/>
    <col min="10241" max="10241" width="2.59765625" style="96" customWidth="1"/>
    <col min="10242" max="10242" width="2.09765625" style="96" customWidth="1"/>
    <col min="10243" max="10243" width="3.09765625" style="96" customWidth="1"/>
    <col min="10244" max="10255" width="3.296875" style="96" customWidth="1"/>
    <col min="10256" max="10256" width="1.296875" style="96" customWidth="1"/>
    <col min="10257" max="10258" width="3.296875" style="96" customWidth="1"/>
    <col min="10259" max="10259" width="2.5" style="96" customWidth="1"/>
    <col min="10260" max="10271" width="3.296875" style="96" customWidth="1"/>
    <col min="10272" max="10496" width="3.59765625" style="96"/>
    <col min="10497" max="10497" width="2.59765625" style="96" customWidth="1"/>
    <col min="10498" max="10498" width="2.09765625" style="96" customWidth="1"/>
    <col min="10499" max="10499" width="3.09765625" style="96" customWidth="1"/>
    <col min="10500" max="10511" width="3.296875" style="96" customWidth="1"/>
    <col min="10512" max="10512" width="1.296875" style="96" customWidth="1"/>
    <col min="10513" max="10514" width="3.296875" style="96" customWidth="1"/>
    <col min="10515" max="10515" width="2.5" style="96" customWidth="1"/>
    <col min="10516" max="10527" width="3.296875" style="96" customWidth="1"/>
    <col min="10528" max="10752" width="3.59765625" style="96"/>
    <col min="10753" max="10753" width="2.59765625" style="96" customWidth="1"/>
    <col min="10754" max="10754" width="2.09765625" style="96" customWidth="1"/>
    <col min="10755" max="10755" width="3.09765625" style="96" customWidth="1"/>
    <col min="10756" max="10767" width="3.296875" style="96" customWidth="1"/>
    <col min="10768" max="10768" width="1.296875" style="96" customWidth="1"/>
    <col min="10769" max="10770" width="3.296875" style="96" customWidth="1"/>
    <col min="10771" max="10771" width="2.5" style="96" customWidth="1"/>
    <col min="10772" max="10783" width="3.296875" style="96" customWidth="1"/>
    <col min="10784" max="11008" width="3.59765625" style="96"/>
    <col min="11009" max="11009" width="2.59765625" style="96" customWidth="1"/>
    <col min="11010" max="11010" width="2.09765625" style="96" customWidth="1"/>
    <col min="11011" max="11011" width="3.09765625" style="96" customWidth="1"/>
    <col min="11012" max="11023" width="3.296875" style="96" customWidth="1"/>
    <col min="11024" max="11024" width="1.296875" style="96" customWidth="1"/>
    <col min="11025" max="11026" width="3.296875" style="96" customWidth="1"/>
    <col min="11027" max="11027" width="2.5" style="96" customWidth="1"/>
    <col min="11028" max="11039" width="3.296875" style="96" customWidth="1"/>
    <col min="11040" max="11264" width="3.59765625" style="96"/>
    <col min="11265" max="11265" width="2.59765625" style="96" customWidth="1"/>
    <col min="11266" max="11266" width="2.09765625" style="96" customWidth="1"/>
    <col min="11267" max="11267" width="3.09765625" style="96" customWidth="1"/>
    <col min="11268" max="11279" width="3.296875" style="96" customWidth="1"/>
    <col min="11280" max="11280" width="1.296875" style="96" customWidth="1"/>
    <col min="11281" max="11282" width="3.296875" style="96" customWidth="1"/>
    <col min="11283" max="11283" width="2.5" style="96" customWidth="1"/>
    <col min="11284" max="11295" width="3.296875" style="96" customWidth="1"/>
    <col min="11296" max="11520" width="3.59765625" style="96"/>
    <col min="11521" max="11521" width="2.59765625" style="96" customWidth="1"/>
    <col min="11522" max="11522" width="2.09765625" style="96" customWidth="1"/>
    <col min="11523" max="11523" width="3.09765625" style="96" customWidth="1"/>
    <col min="11524" max="11535" width="3.296875" style="96" customWidth="1"/>
    <col min="11536" max="11536" width="1.296875" style="96" customWidth="1"/>
    <col min="11537" max="11538" width="3.296875" style="96" customWidth="1"/>
    <col min="11539" max="11539" width="2.5" style="96" customWidth="1"/>
    <col min="11540" max="11551" width="3.296875" style="96" customWidth="1"/>
    <col min="11552" max="11776" width="3.59765625" style="96"/>
    <col min="11777" max="11777" width="2.59765625" style="96" customWidth="1"/>
    <col min="11778" max="11778" width="2.09765625" style="96" customWidth="1"/>
    <col min="11779" max="11779" width="3.09765625" style="96" customWidth="1"/>
    <col min="11780" max="11791" width="3.296875" style="96" customWidth="1"/>
    <col min="11792" max="11792" width="1.296875" style="96" customWidth="1"/>
    <col min="11793" max="11794" width="3.296875" style="96" customWidth="1"/>
    <col min="11795" max="11795" width="2.5" style="96" customWidth="1"/>
    <col min="11796" max="11807" width="3.296875" style="96" customWidth="1"/>
    <col min="11808" max="12032" width="3.59765625" style="96"/>
    <col min="12033" max="12033" width="2.59765625" style="96" customWidth="1"/>
    <col min="12034" max="12034" width="2.09765625" style="96" customWidth="1"/>
    <col min="12035" max="12035" width="3.09765625" style="96" customWidth="1"/>
    <col min="12036" max="12047" width="3.296875" style="96" customWidth="1"/>
    <col min="12048" max="12048" width="1.296875" style="96" customWidth="1"/>
    <col min="12049" max="12050" width="3.296875" style="96" customWidth="1"/>
    <col min="12051" max="12051" width="2.5" style="96" customWidth="1"/>
    <col min="12052" max="12063" width="3.296875" style="96" customWidth="1"/>
    <col min="12064" max="12288" width="3.59765625" style="96"/>
    <col min="12289" max="12289" width="2.59765625" style="96" customWidth="1"/>
    <col min="12290" max="12290" width="2.09765625" style="96" customWidth="1"/>
    <col min="12291" max="12291" width="3.09765625" style="96" customWidth="1"/>
    <col min="12292" max="12303" width="3.296875" style="96" customWidth="1"/>
    <col min="12304" max="12304" width="1.296875" style="96" customWidth="1"/>
    <col min="12305" max="12306" width="3.296875" style="96" customWidth="1"/>
    <col min="12307" max="12307" width="2.5" style="96" customWidth="1"/>
    <col min="12308" max="12319" width="3.296875" style="96" customWidth="1"/>
    <col min="12320" max="12544" width="3.59765625" style="96"/>
    <col min="12545" max="12545" width="2.59765625" style="96" customWidth="1"/>
    <col min="12546" max="12546" width="2.09765625" style="96" customWidth="1"/>
    <col min="12547" max="12547" width="3.09765625" style="96" customWidth="1"/>
    <col min="12548" max="12559" width="3.296875" style="96" customWidth="1"/>
    <col min="12560" max="12560" width="1.296875" style="96" customWidth="1"/>
    <col min="12561" max="12562" width="3.296875" style="96" customWidth="1"/>
    <col min="12563" max="12563" width="2.5" style="96" customWidth="1"/>
    <col min="12564" max="12575" width="3.296875" style="96" customWidth="1"/>
    <col min="12576" max="12800" width="3.59765625" style="96"/>
    <col min="12801" max="12801" width="2.59765625" style="96" customWidth="1"/>
    <col min="12802" max="12802" width="2.09765625" style="96" customWidth="1"/>
    <col min="12803" max="12803" width="3.09765625" style="96" customWidth="1"/>
    <col min="12804" max="12815" width="3.296875" style="96" customWidth="1"/>
    <col min="12816" max="12816" width="1.296875" style="96" customWidth="1"/>
    <col min="12817" max="12818" width="3.296875" style="96" customWidth="1"/>
    <col min="12819" max="12819" width="2.5" style="96" customWidth="1"/>
    <col min="12820" max="12831" width="3.296875" style="96" customWidth="1"/>
    <col min="12832" max="13056" width="3.59765625" style="96"/>
    <col min="13057" max="13057" width="2.59765625" style="96" customWidth="1"/>
    <col min="13058" max="13058" width="2.09765625" style="96" customWidth="1"/>
    <col min="13059" max="13059" width="3.09765625" style="96" customWidth="1"/>
    <col min="13060" max="13071" width="3.296875" style="96" customWidth="1"/>
    <col min="13072" max="13072" width="1.296875" style="96" customWidth="1"/>
    <col min="13073" max="13074" width="3.296875" style="96" customWidth="1"/>
    <col min="13075" max="13075" width="2.5" style="96" customWidth="1"/>
    <col min="13076" max="13087" width="3.296875" style="96" customWidth="1"/>
    <col min="13088" max="13312" width="3.59765625" style="96"/>
    <col min="13313" max="13313" width="2.59765625" style="96" customWidth="1"/>
    <col min="13314" max="13314" width="2.09765625" style="96" customWidth="1"/>
    <col min="13315" max="13315" width="3.09765625" style="96" customWidth="1"/>
    <col min="13316" max="13327" width="3.296875" style="96" customWidth="1"/>
    <col min="13328" max="13328" width="1.296875" style="96" customWidth="1"/>
    <col min="13329" max="13330" width="3.296875" style="96" customWidth="1"/>
    <col min="13331" max="13331" width="2.5" style="96" customWidth="1"/>
    <col min="13332" max="13343" width="3.296875" style="96" customWidth="1"/>
    <col min="13344" max="13568" width="3.59765625" style="96"/>
    <col min="13569" max="13569" width="2.59765625" style="96" customWidth="1"/>
    <col min="13570" max="13570" width="2.09765625" style="96" customWidth="1"/>
    <col min="13571" max="13571" width="3.09765625" style="96" customWidth="1"/>
    <col min="13572" max="13583" width="3.296875" style="96" customWidth="1"/>
    <col min="13584" max="13584" width="1.296875" style="96" customWidth="1"/>
    <col min="13585" max="13586" width="3.296875" style="96" customWidth="1"/>
    <col min="13587" max="13587" width="2.5" style="96" customWidth="1"/>
    <col min="13588" max="13599" width="3.296875" style="96" customWidth="1"/>
    <col min="13600" max="13824" width="3.59765625" style="96"/>
    <col min="13825" max="13825" width="2.59765625" style="96" customWidth="1"/>
    <col min="13826" max="13826" width="2.09765625" style="96" customWidth="1"/>
    <col min="13827" max="13827" width="3.09765625" style="96" customWidth="1"/>
    <col min="13828" max="13839" width="3.296875" style="96" customWidth="1"/>
    <col min="13840" max="13840" width="1.296875" style="96" customWidth="1"/>
    <col min="13841" max="13842" width="3.296875" style="96" customWidth="1"/>
    <col min="13843" max="13843" width="2.5" style="96" customWidth="1"/>
    <col min="13844" max="13855" width="3.296875" style="96" customWidth="1"/>
    <col min="13856" max="14080" width="3.59765625" style="96"/>
    <col min="14081" max="14081" width="2.59765625" style="96" customWidth="1"/>
    <col min="14082" max="14082" width="2.09765625" style="96" customWidth="1"/>
    <col min="14083" max="14083" width="3.09765625" style="96" customWidth="1"/>
    <col min="14084" max="14095" width="3.296875" style="96" customWidth="1"/>
    <col min="14096" max="14096" width="1.296875" style="96" customWidth="1"/>
    <col min="14097" max="14098" width="3.296875" style="96" customWidth="1"/>
    <col min="14099" max="14099" width="2.5" style="96" customWidth="1"/>
    <col min="14100" max="14111" width="3.296875" style="96" customWidth="1"/>
    <col min="14112" max="14336" width="3.59765625" style="96"/>
    <col min="14337" max="14337" width="2.59765625" style="96" customWidth="1"/>
    <col min="14338" max="14338" width="2.09765625" style="96" customWidth="1"/>
    <col min="14339" max="14339" width="3.09765625" style="96" customWidth="1"/>
    <col min="14340" max="14351" width="3.296875" style="96" customWidth="1"/>
    <col min="14352" max="14352" width="1.296875" style="96" customWidth="1"/>
    <col min="14353" max="14354" width="3.296875" style="96" customWidth="1"/>
    <col min="14355" max="14355" width="2.5" style="96" customWidth="1"/>
    <col min="14356" max="14367" width="3.296875" style="96" customWidth="1"/>
    <col min="14368" max="14592" width="3.59765625" style="96"/>
    <col min="14593" max="14593" width="2.59765625" style="96" customWidth="1"/>
    <col min="14594" max="14594" width="2.09765625" style="96" customWidth="1"/>
    <col min="14595" max="14595" width="3.09765625" style="96" customWidth="1"/>
    <col min="14596" max="14607" width="3.296875" style="96" customWidth="1"/>
    <col min="14608" max="14608" width="1.296875" style="96" customWidth="1"/>
    <col min="14609" max="14610" width="3.296875" style="96" customWidth="1"/>
    <col min="14611" max="14611" width="2.5" style="96" customWidth="1"/>
    <col min="14612" max="14623" width="3.296875" style="96" customWidth="1"/>
    <col min="14624" max="14848" width="3.59765625" style="96"/>
    <col min="14849" max="14849" width="2.59765625" style="96" customWidth="1"/>
    <col min="14850" max="14850" width="2.09765625" style="96" customWidth="1"/>
    <col min="14851" max="14851" width="3.09765625" style="96" customWidth="1"/>
    <col min="14852" max="14863" width="3.296875" style="96" customWidth="1"/>
    <col min="14864" max="14864" width="1.296875" style="96" customWidth="1"/>
    <col min="14865" max="14866" width="3.296875" style="96" customWidth="1"/>
    <col min="14867" max="14867" width="2.5" style="96" customWidth="1"/>
    <col min="14868" max="14879" width="3.296875" style="96" customWidth="1"/>
    <col min="14880" max="15104" width="3.59765625" style="96"/>
    <col min="15105" max="15105" width="2.59765625" style="96" customWidth="1"/>
    <col min="15106" max="15106" width="2.09765625" style="96" customWidth="1"/>
    <col min="15107" max="15107" width="3.09765625" style="96" customWidth="1"/>
    <col min="15108" max="15119" width="3.296875" style="96" customWidth="1"/>
    <col min="15120" max="15120" width="1.296875" style="96" customWidth="1"/>
    <col min="15121" max="15122" width="3.296875" style="96" customWidth="1"/>
    <col min="15123" max="15123" width="2.5" style="96" customWidth="1"/>
    <col min="15124" max="15135" width="3.296875" style="96" customWidth="1"/>
    <col min="15136" max="15360" width="3.59765625" style="96"/>
    <col min="15361" max="15361" width="2.59765625" style="96" customWidth="1"/>
    <col min="15362" max="15362" width="2.09765625" style="96" customWidth="1"/>
    <col min="15363" max="15363" width="3.09765625" style="96" customWidth="1"/>
    <col min="15364" max="15375" width="3.296875" style="96" customWidth="1"/>
    <col min="15376" max="15376" width="1.296875" style="96" customWidth="1"/>
    <col min="15377" max="15378" width="3.296875" style="96" customWidth="1"/>
    <col min="15379" max="15379" width="2.5" style="96" customWidth="1"/>
    <col min="15380" max="15391" width="3.296875" style="96" customWidth="1"/>
    <col min="15392" max="15616" width="3.59765625" style="96"/>
    <col min="15617" max="15617" width="2.59765625" style="96" customWidth="1"/>
    <col min="15618" max="15618" width="2.09765625" style="96" customWidth="1"/>
    <col min="15619" max="15619" width="3.09765625" style="96" customWidth="1"/>
    <col min="15620" max="15631" width="3.296875" style="96" customWidth="1"/>
    <col min="15632" max="15632" width="1.296875" style="96" customWidth="1"/>
    <col min="15633" max="15634" width="3.296875" style="96" customWidth="1"/>
    <col min="15635" max="15635" width="2.5" style="96" customWidth="1"/>
    <col min="15636" max="15647" width="3.296875" style="96" customWidth="1"/>
    <col min="15648" max="15872" width="3.59765625" style="96"/>
    <col min="15873" max="15873" width="2.59765625" style="96" customWidth="1"/>
    <col min="15874" max="15874" width="2.09765625" style="96" customWidth="1"/>
    <col min="15875" max="15875" width="3.09765625" style="96" customWidth="1"/>
    <col min="15876" max="15887" width="3.296875" style="96" customWidth="1"/>
    <col min="15888" max="15888" width="1.296875" style="96" customWidth="1"/>
    <col min="15889" max="15890" width="3.296875" style="96" customWidth="1"/>
    <col min="15891" max="15891" width="2.5" style="96" customWidth="1"/>
    <col min="15892" max="15903" width="3.296875" style="96" customWidth="1"/>
    <col min="15904" max="16128" width="3.59765625" style="96"/>
    <col min="16129" max="16129" width="2.59765625" style="96" customWidth="1"/>
    <col min="16130" max="16130" width="2.09765625" style="96" customWidth="1"/>
    <col min="16131" max="16131" width="3.09765625" style="96" customWidth="1"/>
    <col min="16132" max="16143" width="3.296875" style="96" customWidth="1"/>
    <col min="16144" max="16144" width="1.296875" style="96" customWidth="1"/>
    <col min="16145" max="16146" width="3.296875" style="96" customWidth="1"/>
    <col min="16147" max="16147" width="2.5" style="96" customWidth="1"/>
    <col min="16148" max="16159" width="3.296875" style="96" customWidth="1"/>
    <col min="16160" max="16384" width="3.59765625" style="96"/>
  </cols>
  <sheetData>
    <row r="2" spans="2:34" x14ac:dyDescent="0.45">
      <c r="B2" s="96" t="s">
        <v>696</v>
      </c>
    </row>
    <row r="3" spans="2:34" x14ac:dyDescent="0.45">
      <c r="U3" s="86"/>
      <c r="X3" s="87" t="s">
        <v>130</v>
      </c>
      <c r="Y3" s="588"/>
      <c r="Z3" s="588"/>
      <c r="AA3" s="87" t="s">
        <v>131</v>
      </c>
      <c r="AB3" s="443"/>
      <c r="AC3" s="87" t="s">
        <v>694</v>
      </c>
      <c r="AD3" s="443"/>
      <c r="AE3" s="87" t="s">
        <v>695</v>
      </c>
    </row>
    <row r="4" spans="2:34" x14ac:dyDescent="0.45">
      <c r="T4" s="129"/>
      <c r="U4" s="129"/>
      <c r="V4" s="129"/>
    </row>
    <row r="5" spans="2:34" x14ac:dyDescent="0.45">
      <c r="B5" s="589" t="s">
        <v>697</v>
      </c>
      <c r="C5" s="589"/>
      <c r="D5" s="589"/>
      <c r="E5" s="589"/>
      <c r="F5" s="589"/>
      <c r="G5" s="589"/>
      <c r="H5" s="589"/>
      <c r="I5" s="589"/>
      <c r="J5" s="589"/>
      <c r="K5" s="589"/>
      <c r="L5" s="589"/>
      <c r="M5" s="589"/>
      <c r="N5" s="589"/>
      <c r="O5" s="589"/>
      <c r="P5" s="589"/>
      <c r="Q5" s="589"/>
      <c r="R5" s="589"/>
      <c r="S5" s="589"/>
      <c r="T5" s="589"/>
      <c r="U5" s="589"/>
      <c r="V5" s="589"/>
      <c r="W5" s="589"/>
      <c r="X5" s="589"/>
      <c r="Y5" s="589"/>
      <c r="Z5" s="589"/>
      <c r="AA5" s="589"/>
      <c r="AB5" s="589"/>
      <c r="AC5" s="589"/>
      <c r="AD5" s="589"/>
      <c r="AE5" s="589"/>
    </row>
    <row r="6" spans="2:34" ht="65.25" customHeight="1" x14ac:dyDescent="0.45">
      <c r="B6" s="780" t="s">
        <v>698</v>
      </c>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c r="AD6" s="780"/>
      <c r="AE6" s="85"/>
    </row>
    <row r="7" spans="2:34" ht="23.25" customHeight="1" x14ac:dyDescent="0.45"/>
    <row r="8" spans="2:34" ht="23.25" customHeight="1" x14ac:dyDescent="0.45">
      <c r="B8" s="429" t="s">
        <v>699</v>
      </c>
      <c r="C8" s="429"/>
      <c r="D8" s="429"/>
      <c r="E8" s="429"/>
      <c r="F8" s="622"/>
      <c r="G8" s="623"/>
      <c r="H8" s="623"/>
      <c r="I8" s="623"/>
      <c r="J8" s="623"/>
      <c r="K8" s="623"/>
      <c r="L8" s="623"/>
      <c r="M8" s="623"/>
      <c r="N8" s="623"/>
      <c r="O8" s="623"/>
      <c r="P8" s="623"/>
      <c r="Q8" s="623"/>
      <c r="R8" s="623"/>
      <c r="S8" s="623"/>
      <c r="T8" s="623"/>
      <c r="U8" s="623"/>
      <c r="V8" s="623"/>
      <c r="W8" s="623"/>
      <c r="X8" s="623"/>
      <c r="Y8" s="623"/>
      <c r="Z8" s="623"/>
      <c r="AA8" s="623"/>
      <c r="AB8" s="623"/>
      <c r="AC8" s="623"/>
      <c r="AD8" s="623"/>
      <c r="AE8" s="624"/>
    </row>
    <row r="9" spans="2:34" ht="24.9" customHeight="1" x14ac:dyDescent="0.45">
      <c r="B9" s="429" t="s">
        <v>700</v>
      </c>
      <c r="C9" s="429"/>
      <c r="D9" s="429"/>
      <c r="E9" s="429"/>
      <c r="F9" s="446" t="s">
        <v>178</v>
      </c>
      <c r="G9" s="365" t="s">
        <v>701</v>
      </c>
      <c r="H9" s="365"/>
      <c r="I9" s="365"/>
      <c r="J9" s="365"/>
      <c r="K9" s="447" t="s">
        <v>178</v>
      </c>
      <c r="L9" s="365" t="s">
        <v>702</v>
      </c>
      <c r="M9" s="365"/>
      <c r="N9" s="365"/>
      <c r="O9" s="365"/>
      <c r="P9" s="365"/>
      <c r="Q9" s="447" t="s">
        <v>178</v>
      </c>
      <c r="R9" s="365" t="s">
        <v>703</v>
      </c>
      <c r="S9" s="365"/>
      <c r="T9" s="365"/>
      <c r="U9" s="365"/>
      <c r="V9" s="365"/>
      <c r="W9" s="365"/>
      <c r="X9" s="365"/>
      <c r="Y9" s="365"/>
      <c r="Z9" s="365"/>
      <c r="AA9" s="365"/>
      <c r="AB9" s="365"/>
      <c r="AC9" s="365"/>
      <c r="AD9" s="367"/>
      <c r="AE9" s="368"/>
      <c r="AH9" s="445"/>
    </row>
    <row r="10" spans="2:34" ht="24.9" customHeight="1" x14ac:dyDescent="0.45">
      <c r="B10" s="781" t="s">
        <v>704</v>
      </c>
      <c r="C10" s="782"/>
      <c r="D10" s="782"/>
      <c r="E10" s="783"/>
      <c r="F10" s="85" t="s">
        <v>178</v>
      </c>
      <c r="G10" s="86" t="s">
        <v>705</v>
      </c>
      <c r="H10" s="86"/>
      <c r="I10" s="86"/>
      <c r="J10" s="86"/>
      <c r="K10" s="86"/>
      <c r="L10" s="86"/>
      <c r="M10" s="86"/>
      <c r="N10" s="86"/>
      <c r="O10" s="86"/>
      <c r="Q10" s="369"/>
      <c r="R10" s="370" t="s">
        <v>178</v>
      </c>
      <c r="S10" s="86" t="s">
        <v>706</v>
      </c>
      <c r="T10" s="86"/>
      <c r="U10" s="86"/>
      <c r="V10" s="86"/>
      <c r="W10" s="112"/>
      <c r="X10" s="112"/>
      <c r="Y10" s="112"/>
      <c r="Z10" s="112"/>
      <c r="AA10" s="112"/>
      <c r="AB10" s="112"/>
      <c r="AC10" s="112"/>
      <c r="AD10" s="369"/>
      <c r="AE10" s="371"/>
    </row>
    <row r="11" spans="2:34" ht="24.9" customHeight="1" x14ac:dyDescent="0.45">
      <c r="B11" s="784"/>
      <c r="C11" s="589"/>
      <c r="D11" s="589"/>
      <c r="E11" s="785"/>
      <c r="F11" s="443" t="s">
        <v>178</v>
      </c>
      <c r="G11" s="444" t="s">
        <v>1006</v>
      </c>
      <c r="H11" s="444"/>
      <c r="I11" s="444"/>
      <c r="J11" s="444"/>
      <c r="K11" s="444"/>
      <c r="L11" s="444"/>
      <c r="M11" s="444"/>
      <c r="N11" s="444"/>
      <c r="O11" s="444"/>
      <c r="P11" s="445"/>
      <c r="Q11" s="445"/>
      <c r="R11" s="85" t="s">
        <v>178</v>
      </c>
      <c r="S11" s="86" t="s">
        <v>707</v>
      </c>
      <c r="T11" s="86"/>
      <c r="U11" s="86"/>
      <c r="V11" s="86"/>
      <c r="W11" s="86"/>
      <c r="X11" s="86"/>
      <c r="Y11" s="86"/>
      <c r="Z11" s="86"/>
      <c r="AA11" s="86"/>
      <c r="AB11" s="86"/>
      <c r="AC11" s="86"/>
      <c r="AE11" s="372"/>
    </row>
    <row r="12" spans="2:34" ht="24.9" customHeight="1" x14ac:dyDescent="0.45">
      <c r="B12" s="784"/>
      <c r="C12" s="589"/>
      <c r="D12" s="589"/>
      <c r="E12" s="785"/>
      <c r="F12" s="85" t="s">
        <v>178</v>
      </c>
      <c r="G12" s="431" t="s">
        <v>708</v>
      </c>
      <c r="H12" s="86"/>
      <c r="I12" s="86"/>
      <c r="J12" s="86"/>
      <c r="K12" s="86"/>
      <c r="L12" s="86"/>
      <c r="M12" s="86"/>
      <c r="N12" s="86"/>
      <c r="O12" s="86"/>
      <c r="R12" s="85" t="s">
        <v>178</v>
      </c>
      <c r="S12" s="431" t="s">
        <v>709</v>
      </c>
      <c r="T12" s="86"/>
      <c r="U12" s="86"/>
      <c r="V12" s="86"/>
      <c r="W12" s="86"/>
      <c r="X12" s="86"/>
      <c r="Y12" s="86"/>
      <c r="Z12" s="86"/>
      <c r="AA12" s="86"/>
      <c r="AB12" s="86"/>
      <c r="AC12" s="86"/>
      <c r="AE12" s="372"/>
    </row>
    <row r="13" spans="2:34" ht="24.9" customHeight="1" x14ac:dyDescent="0.2">
      <c r="B13" s="784"/>
      <c r="C13" s="589"/>
      <c r="D13" s="589"/>
      <c r="E13" s="785"/>
      <c r="F13" s="85" t="s">
        <v>178</v>
      </c>
      <c r="G13" s="86" t="s">
        <v>710</v>
      </c>
      <c r="H13" s="86"/>
      <c r="I13" s="86"/>
      <c r="J13" s="86"/>
      <c r="K13" s="86"/>
      <c r="L13" s="86"/>
      <c r="M13" s="82"/>
      <c r="N13" s="86"/>
      <c r="O13" s="86"/>
      <c r="R13" s="85" t="s">
        <v>178</v>
      </c>
      <c r="S13" s="86" t="s">
        <v>711</v>
      </c>
      <c r="T13" s="86"/>
      <c r="U13" s="86"/>
      <c r="V13" s="86"/>
      <c r="W13" s="86"/>
      <c r="X13" s="86"/>
      <c r="Y13" s="86"/>
      <c r="Z13" s="86"/>
      <c r="AA13" s="86"/>
      <c r="AB13" s="86"/>
      <c r="AC13" s="86"/>
      <c r="AE13" s="372"/>
    </row>
    <row r="14" spans="2:34" ht="24.9" customHeight="1" x14ac:dyDescent="0.2">
      <c r="B14" s="784"/>
      <c r="C14" s="589"/>
      <c r="D14" s="589"/>
      <c r="E14" s="785"/>
      <c r="F14" s="85" t="s">
        <v>178</v>
      </c>
      <c r="G14" s="86" t="s">
        <v>712</v>
      </c>
      <c r="H14" s="86"/>
      <c r="I14" s="86"/>
      <c r="J14" s="86"/>
      <c r="K14" s="82"/>
      <c r="L14" s="431"/>
      <c r="M14" s="432"/>
      <c r="N14" s="432"/>
      <c r="O14" s="431"/>
      <c r="R14" s="85"/>
      <c r="S14" s="86"/>
      <c r="T14" s="431"/>
      <c r="U14" s="431"/>
      <c r="V14" s="431"/>
      <c r="W14" s="431"/>
      <c r="X14" s="431"/>
      <c r="Y14" s="431"/>
      <c r="Z14" s="431"/>
      <c r="AA14" s="431"/>
      <c r="AB14" s="431"/>
      <c r="AC14" s="431"/>
      <c r="AE14" s="372"/>
    </row>
    <row r="15" spans="2:34" ht="24.9" customHeight="1" x14ac:dyDescent="0.45">
      <c r="B15" s="429" t="s">
        <v>713</v>
      </c>
      <c r="C15" s="429"/>
      <c r="D15" s="429"/>
      <c r="E15" s="429"/>
      <c r="F15" s="446" t="s">
        <v>178</v>
      </c>
      <c r="G15" s="365" t="s">
        <v>714</v>
      </c>
      <c r="H15" s="433"/>
      <c r="I15" s="433"/>
      <c r="J15" s="433"/>
      <c r="K15" s="433"/>
      <c r="L15" s="433"/>
      <c r="M15" s="433"/>
      <c r="N15" s="433"/>
      <c r="O15" s="433"/>
      <c r="P15" s="433"/>
      <c r="Q15" s="367"/>
      <c r="R15" s="447" t="s">
        <v>178</v>
      </c>
      <c r="S15" s="365" t="s">
        <v>715</v>
      </c>
      <c r="T15" s="433"/>
      <c r="U15" s="433"/>
      <c r="V15" s="433"/>
      <c r="W15" s="433"/>
      <c r="X15" s="433"/>
      <c r="Y15" s="433"/>
      <c r="Z15" s="433"/>
      <c r="AA15" s="433"/>
      <c r="AB15" s="433"/>
      <c r="AC15" s="433"/>
      <c r="AD15" s="367"/>
      <c r="AE15" s="368"/>
    </row>
    <row r="16" spans="2:34" ht="30.75" customHeight="1" x14ac:dyDescent="0.45"/>
    <row r="17" spans="2:31" x14ac:dyDescent="0.45">
      <c r="B17" s="373"/>
      <c r="C17" s="367"/>
      <c r="D17" s="367"/>
      <c r="E17" s="367"/>
      <c r="F17" s="367"/>
      <c r="G17" s="367"/>
      <c r="H17" s="367"/>
      <c r="I17" s="367"/>
      <c r="J17" s="367"/>
      <c r="K17" s="367"/>
      <c r="L17" s="367"/>
      <c r="M17" s="367"/>
      <c r="N17" s="367"/>
      <c r="O17" s="367"/>
      <c r="P17" s="367"/>
      <c r="Q17" s="367"/>
      <c r="R17" s="367"/>
      <c r="S17" s="367"/>
      <c r="T17" s="367"/>
      <c r="U17" s="367"/>
      <c r="V17" s="367"/>
      <c r="W17" s="367"/>
      <c r="X17" s="367"/>
      <c r="Y17" s="367"/>
      <c r="Z17" s="368"/>
      <c r="AA17" s="430"/>
      <c r="AB17" s="366" t="s">
        <v>716</v>
      </c>
      <c r="AC17" s="366" t="s">
        <v>717</v>
      </c>
      <c r="AD17" s="366" t="s">
        <v>718</v>
      </c>
      <c r="AE17" s="368"/>
    </row>
    <row r="18" spans="2:31" x14ac:dyDescent="0.45">
      <c r="B18" s="100" t="s">
        <v>719</v>
      </c>
      <c r="C18" s="369"/>
      <c r="D18" s="369"/>
      <c r="E18" s="369"/>
      <c r="F18" s="369"/>
      <c r="G18" s="369"/>
      <c r="H18" s="369"/>
      <c r="I18" s="369"/>
      <c r="J18" s="369"/>
      <c r="K18" s="369"/>
      <c r="L18" s="369"/>
      <c r="M18" s="369"/>
      <c r="N18" s="369"/>
      <c r="O18" s="369"/>
      <c r="P18" s="369"/>
      <c r="Q18" s="369"/>
      <c r="R18" s="369"/>
      <c r="S18" s="369"/>
      <c r="T18" s="369"/>
      <c r="U18" s="369"/>
      <c r="V18" s="369"/>
      <c r="W18" s="369"/>
      <c r="X18" s="369"/>
      <c r="Y18" s="369"/>
      <c r="Z18" s="145"/>
      <c r="AA18" s="434"/>
      <c r="AB18" s="370"/>
      <c r="AC18" s="370"/>
      <c r="AD18" s="369"/>
      <c r="AE18" s="371"/>
    </row>
    <row r="19" spans="2:31" x14ac:dyDescent="0.45">
      <c r="B19" s="117"/>
      <c r="C19" s="435" t="s">
        <v>720</v>
      </c>
      <c r="D19" s="96" t="s">
        <v>721</v>
      </c>
      <c r="Z19" s="436"/>
      <c r="AA19" s="437"/>
      <c r="AB19" s="443" t="s">
        <v>178</v>
      </c>
      <c r="AC19" s="85" t="s">
        <v>717</v>
      </c>
      <c r="AD19" s="443" t="s">
        <v>178</v>
      </c>
      <c r="AE19" s="372"/>
    </row>
    <row r="20" spans="2:31" x14ac:dyDescent="0.45">
      <c r="B20" s="117"/>
      <c r="D20" s="96" t="s">
        <v>722</v>
      </c>
      <c r="Z20" s="131"/>
      <c r="AA20" s="374"/>
      <c r="AB20" s="85"/>
      <c r="AC20" s="85"/>
      <c r="AE20" s="372"/>
    </row>
    <row r="21" spans="2:31" x14ac:dyDescent="0.45">
      <c r="B21" s="117"/>
      <c r="Z21" s="131"/>
      <c r="AA21" s="374"/>
      <c r="AB21" s="85"/>
      <c r="AC21" s="85"/>
      <c r="AE21" s="372"/>
    </row>
    <row r="22" spans="2:31" ht="13.5" customHeight="1" x14ac:dyDescent="0.45">
      <c r="B22" s="117"/>
      <c r="D22" s="438" t="s">
        <v>723</v>
      </c>
      <c r="E22" s="365"/>
      <c r="F22" s="365"/>
      <c r="G22" s="365"/>
      <c r="H22" s="365"/>
      <c r="I22" s="365"/>
      <c r="J22" s="365"/>
      <c r="K22" s="365"/>
      <c r="L22" s="365"/>
      <c r="M22" s="365"/>
      <c r="N22" s="365"/>
      <c r="O22" s="367"/>
      <c r="P22" s="367"/>
      <c r="Q22" s="367"/>
      <c r="R22" s="367"/>
      <c r="S22" s="365"/>
      <c r="T22" s="365"/>
      <c r="U22" s="622"/>
      <c r="V22" s="623"/>
      <c r="W22" s="623"/>
      <c r="X22" s="367" t="s">
        <v>724</v>
      </c>
      <c r="Y22" s="117"/>
      <c r="Z22" s="131"/>
      <c r="AA22" s="374"/>
      <c r="AB22" s="85"/>
      <c r="AC22" s="85"/>
      <c r="AE22" s="372"/>
    </row>
    <row r="23" spans="2:31" x14ac:dyDescent="0.45">
      <c r="B23" s="117"/>
      <c r="D23" s="438" t="s">
        <v>725</v>
      </c>
      <c r="E23" s="365"/>
      <c r="F23" s="365"/>
      <c r="G23" s="365"/>
      <c r="H23" s="365"/>
      <c r="I23" s="365"/>
      <c r="J23" s="365"/>
      <c r="K23" s="365"/>
      <c r="L23" s="365"/>
      <c r="M23" s="365"/>
      <c r="N23" s="365"/>
      <c r="O23" s="367"/>
      <c r="P23" s="367"/>
      <c r="Q23" s="367"/>
      <c r="R23" s="367"/>
      <c r="S23" s="365"/>
      <c r="T23" s="365"/>
      <c r="U23" s="622"/>
      <c r="V23" s="623"/>
      <c r="W23" s="623"/>
      <c r="X23" s="367" t="s">
        <v>724</v>
      </c>
      <c r="Y23" s="117"/>
      <c r="Z23" s="372"/>
      <c r="AA23" s="374"/>
      <c r="AB23" s="85"/>
      <c r="AC23" s="85"/>
      <c r="AE23" s="372"/>
    </row>
    <row r="24" spans="2:31" x14ac:dyDescent="0.45">
      <c r="B24" s="117"/>
      <c r="D24" s="438" t="s">
        <v>726</v>
      </c>
      <c r="E24" s="365"/>
      <c r="F24" s="365"/>
      <c r="G24" s="365"/>
      <c r="H24" s="365"/>
      <c r="I24" s="365"/>
      <c r="J24" s="365"/>
      <c r="K24" s="365"/>
      <c r="L24" s="365"/>
      <c r="M24" s="365"/>
      <c r="N24" s="365"/>
      <c r="O24" s="367"/>
      <c r="P24" s="367"/>
      <c r="Q24" s="367"/>
      <c r="R24" s="367"/>
      <c r="S24" s="365"/>
      <c r="T24" s="439" t="str">
        <f>(IFERROR(ROUNDDOWN(T23/T22*100,0),""))</f>
        <v/>
      </c>
      <c r="U24" s="786" t="str">
        <f>(IFERROR(ROUNDDOWN(U23/U22*100,0),""))</f>
        <v/>
      </c>
      <c r="V24" s="787"/>
      <c r="W24" s="787"/>
      <c r="X24" s="367" t="s">
        <v>727</v>
      </c>
      <c r="Y24" s="117"/>
      <c r="Z24" s="115"/>
      <c r="AA24" s="374"/>
      <c r="AB24" s="85"/>
      <c r="AC24" s="85"/>
      <c r="AE24" s="372"/>
    </row>
    <row r="25" spans="2:31" x14ac:dyDescent="0.45">
      <c r="B25" s="117"/>
      <c r="D25" s="96" t="s">
        <v>728</v>
      </c>
      <c r="Z25" s="115"/>
      <c r="AA25" s="374"/>
      <c r="AB25" s="85"/>
      <c r="AC25" s="85"/>
      <c r="AE25" s="372"/>
    </row>
    <row r="26" spans="2:31" x14ac:dyDescent="0.45">
      <c r="B26" s="117"/>
      <c r="E26" s="96" t="s">
        <v>729</v>
      </c>
      <c r="Z26" s="115"/>
      <c r="AA26" s="374"/>
      <c r="AB26" s="85"/>
      <c r="AC26" s="85"/>
      <c r="AE26" s="372"/>
    </row>
    <row r="27" spans="2:31" x14ac:dyDescent="0.45">
      <c r="B27" s="117"/>
      <c r="Z27" s="115"/>
      <c r="AA27" s="374"/>
      <c r="AB27" s="85"/>
      <c r="AC27" s="85"/>
      <c r="AE27" s="372"/>
    </row>
    <row r="28" spans="2:31" x14ac:dyDescent="0.45">
      <c r="B28" s="117"/>
      <c r="C28" s="435" t="s">
        <v>730</v>
      </c>
      <c r="D28" s="96" t="s">
        <v>731</v>
      </c>
      <c r="Z28" s="436"/>
      <c r="AA28" s="374"/>
      <c r="AB28" s="443" t="s">
        <v>178</v>
      </c>
      <c r="AC28" s="85" t="s">
        <v>717</v>
      </c>
      <c r="AD28" s="443" t="s">
        <v>178</v>
      </c>
      <c r="AE28" s="372"/>
    </row>
    <row r="29" spans="2:31" x14ac:dyDescent="0.45">
      <c r="B29" s="117"/>
      <c r="C29" s="435"/>
      <c r="D29" s="96" t="s">
        <v>732</v>
      </c>
      <c r="Z29" s="436"/>
      <c r="AA29" s="374"/>
      <c r="AB29" s="85"/>
      <c r="AC29" s="85"/>
      <c r="AD29" s="85"/>
      <c r="AE29" s="372"/>
    </row>
    <row r="30" spans="2:31" x14ac:dyDescent="0.45">
      <c r="B30" s="117"/>
      <c r="C30" s="435"/>
      <c r="D30" s="96" t="s">
        <v>733</v>
      </c>
      <c r="Z30" s="436"/>
      <c r="AA30" s="437"/>
      <c r="AB30" s="85"/>
      <c r="AC30" s="375"/>
      <c r="AE30" s="372"/>
    </row>
    <row r="31" spans="2:31" x14ac:dyDescent="0.45">
      <c r="B31" s="117"/>
      <c r="Z31" s="115"/>
      <c r="AA31" s="374"/>
      <c r="AB31" s="85"/>
      <c r="AC31" s="85"/>
      <c r="AE31" s="372"/>
    </row>
    <row r="32" spans="2:31" ht="13.5" customHeight="1" x14ac:dyDescent="0.45">
      <c r="B32" s="117"/>
      <c r="C32" s="435"/>
      <c r="D32" s="438" t="s">
        <v>734</v>
      </c>
      <c r="E32" s="365"/>
      <c r="F32" s="365"/>
      <c r="G32" s="365"/>
      <c r="H32" s="365"/>
      <c r="I32" s="365"/>
      <c r="J32" s="365"/>
      <c r="K32" s="365"/>
      <c r="L32" s="365"/>
      <c r="M32" s="365"/>
      <c r="N32" s="365"/>
      <c r="O32" s="367"/>
      <c r="P32" s="367"/>
      <c r="Q32" s="367"/>
      <c r="R32" s="367"/>
      <c r="S32" s="367"/>
      <c r="T32" s="368"/>
      <c r="U32" s="622"/>
      <c r="V32" s="623"/>
      <c r="W32" s="623"/>
      <c r="X32" s="368" t="s">
        <v>724</v>
      </c>
      <c r="Y32" s="117"/>
      <c r="Z32" s="115"/>
      <c r="AA32" s="374"/>
      <c r="AB32" s="85"/>
      <c r="AC32" s="85"/>
      <c r="AE32" s="372"/>
    </row>
    <row r="33" spans="2:32" x14ac:dyDescent="0.45">
      <c r="B33" s="117"/>
      <c r="C33" s="435"/>
      <c r="D33" s="86"/>
      <c r="E33" s="86"/>
      <c r="F33" s="86"/>
      <c r="G33" s="86"/>
      <c r="H33" s="86"/>
      <c r="I33" s="86"/>
      <c r="J33" s="86"/>
      <c r="K33" s="86"/>
      <c r="L33" s="86"/>
      <c r="M33" s="86"/>
      <c r="N33" s="86"/>
      <c r="U33" s="85"/>
      <c r="V33" s="85"/>
      <c r="W33" s="85"/>
      <c r="Z33" s="115"/>
      <c r="AA33" s="374"/>
      <c r="AB33" s="85"/>
      <c r="AC33" s="85"/>
      <c r="AE33" s="372"/>
    </row>
    <row r="34" spans="2:32" ht="13.5" customHeight="1" x14ac:dyDescent="0.45">
      <c r="B34" s="117"/>
      <c r="C34" s="435"/>
      <c r="E34" s="376" t="s">
        <v>735</v>
      </c>
      <c r="Z34" s="115"/>
      <c r="AA34" s="374"/>
      <c r="AB34" s="85"/>
      <c r="AC34" s="85"/>
      <c r="AE34" s="372"/>
    </row>
    <row r="35" spans="2:32" x14ac:dyDescent="0.45">
      <c r="B35" s="117"/>
      <c r="C35" s="435"/>
      <c r="E35" s="779" t="s">
        <v>736</v>
      </c>
      <c r="F35" s="779"/>
      <c r="G35" s="779"/>
      <c r="H35" s="779"/>
      <c r="I35" s="779"/>
      <c r="J35" s="779"/>
      <c r="K35" s="779"/>
      <c r="L35" s="779"/>
      <c r="M35" s="779"/>
      <c r="N35" s="779"/>
      <c r="O35" s="779" t="s">
        <v>737</v>
      </c>
      <c r="P35" s="779"/>
      <c r="Q35" s="779"/>
      <c r="R35" s="779"/>
      <c r="S35" s="779"/>
      <c r="Z35" s="115"/>
      <c r="AA35" s="374"/>
      <c r="AB35" s="85"/>
      <c r="AC35" s="85"/>
      <c r="AE35" s="372"/>
    </row>
    <row r="36" spans="2:32" x14ac:dyDescent="0.45">
      <c r="B36" s="117"/>
      <c r="C36" s="435"/>
      <c r="E36" s="779" t="s">
        <v>738</v>
      </c>
      <c r="F36" s="779"/>
      <c r="G36" s="779"/>
      <c r="H36" s="779"/>
      <c r="I36" s="779"/>
      <c r="J36" s="779"/>
      <c r="K36" s="779"/>
      <c r="L36" s="779"/>
      <c r="M36" s="779"/>
      <c r="N36" s="779"/>
      <c r="O36" s="779" t="s">
        <v>739</v>
      </c>
      <c r="P36" s="779"/>
      <c r="Q36" s="779"/>
      <c r="R36" s="779"/>
      <c r="S36" s="779"/>
      <c r="Z36" s="115"/>
      <c r="AA36" s="374"/>
      <c r="AB36" s="85"/>
      <c r="AC36" s="85"/>
      <c r="AE36" s="372"/>
    </row>
    <row r="37" spans="2:32" x14ac:dyDescent="0.45">
      <c r="B37" s="117"/>
      <c r="C37" s="435"/>
      <c r="E37" s="779" t="s">
        <v>740</v>
      </c>
      <c r="F37" s="779"/>
      <c r="G37" s="779"/>
      <c r="H37" s="779"/>
      <c r="I37" s="779"/>
      <c r="J37" s="779"/>
      <c r="K37" s="779"/>
      <c r="L37" s="779"/>
      <c r="M37" s="779"/>
      <c r="N37" s="779"/>
      <c r="O37" s="779" t="s">
        <v>741</v>
      </c>
      <c r="P37" s="779"/>
      <c r="Q37" s="779"/>
      <c r="R37" s="779"/>
      <c r="S37" s="779"/>
      <c r="Z37" s="115"/>
      <c r="AA37" s="374"/>
      <c r="AB37" s="85"/>
      <c r="AC37" s="85"/>
      <c r="AE37" s="372"/>
    </row>
    <row r="38" spans="2:32" x14ac:dyDescent="0.45">
      <c r="B38" s="117"/>
      <c r="C38" s="435"/>
      <c r="D38" s="372"/>
      <c r="E38" s="788" t="s">
        <v>742</v>
      </c>
      <c r="F38" s="779"/>
      <c r="G38" s="779"/>
      <c r="H38" s="779"/>
      <c r="I38" s="779"/>
      <c r="J38" s="779"/>
      <c r="K38" s="779"/>
      <c r="L38" s="779"/>
      <c r="M38" s="779"/>
      <c r="N38" s="779"/>
      <c r="O38" s="779" t="s">
        <v>743</v>
      </c>
      <c r="P38" s="779"/>
      <c r="Q38" s="779"/>
      <c r="R38" s="779"/>
      <c r="S38" s="789"/>
      <c r="T38" s="117"/>
      <c r="Z38" s="115"/>
      <c r="AA38" s="374"/>
      <c r="AB38" s="85"/>
      <c r="AC38" s="85"/>
      <c r="AE38" s="372"/>
    </row>
    <row r="39" spans="2:32" x14ac:dyDescent="0.45">
      <c r="B39" s="117"/>
      <c r="C39" s="435"/>
      <c r="E39" s="790" t="s">
        <v>744</v>
      </c>
      <c r="F39" s="790"/>
      <c r="G39" s="790"/>
      <c r="H39" s="790"/>
      <c r="I39" s="790"/>
      <c r="J39" s="790"/>
      <c r="K39" s="790"/>
      <c r="L39" s="790"/>
      <c r="M39" s="790"/>
      <c r="N39" s="790"/>
      <c r="O39" s="790" t="s">
        <v>745</v>
      </c>
      <c r="P39" s="790"/>
      <c r="Q39" s="790"/>
      <c r="R39" s="790"/>
      <c r="S39" s="790"/>
      <c r="Z39" s="115"/>
      <c r="AA39" s="374"/>
      <c r="AB39" s="85"/>
      <c r="AC39" s="85"/>
      <c r="AE39" s="372"/>
      <c r="AF39" s="117"/>
    </row>
    <row r="40" spans="2:32" x14ac:dyDescent="0.45">
      <c r="B40" s="117"/>
      <c r="C40" s="435"/>
      <c r="E40" s="779" t="s">
        <v>746</v>
      </c>
      <c r="F40" s="779"/>
      <c r="G40" s="779"/>
      <c r="H40" s="779"/>
      <c r="I40" s="779"/>
      <c r="J40" s="779"/>
      <c r="K40" s="779"/>
      <c r="L40" s="779"/>
      <c r="M40" s="779"/>
      <c r="N40" s="779"/>
      <c r="O40" s="779" t="s">
        <v>747</v>
      </c>
      <c r="P40" s="779"/>
      <c r="Q40" s="779"/>
      <c r="R40" s="779"/>
      <c r="S40" s="779"/>
      <c r="Z40" s="115"/>
      <c r="AA40" s="374"/>
      <c r="AB40" s="85"/>
      <c r="AC40" s="85"/>
      <c r="AE40" s="372"/>
    </row>
    <row r="41" spans="2:32" x14ac:dyDescent="0.45">
      <c r="B41" s="117"/>
      <c r="C41" s="435"/>
      <c r="E41" s="779" t="s">
        <v>748</v>
      </c>
      <c r="F41" s="779"/>
      <c r="G41" s="779"/>
      <c r="H41" s="779"/>
      <c r="I41" s="779"/>
      <c r="J41" s="779"/>
      <c r="K41" s="779"/>
      <c r="L41" s="779"/>
      <c r="M41" s="779"/>
      <c r="N41" s="779"/>
      <c r="O41" s="779" t="s">
        <v>749</v>
      </c>
      <c r="P41" s="779"/>
      <c r="Q41" s="779"/>
      <c r="R41" s="779"/>
      <c r="S41" s="779"/>
      <c r="Z41" s="115"/>
      <c r="AA41" s="374"/>
      <c r="AB41" s="85"/>
      <c r="AC41" s="85"/>
      <c r="AE41" s="372"/>
    </row>
    <row r="42" spans="2:32" x14ac:dyDescent="0.45">
      <c r="B42" s="117"/>
      <c r="C42" s="435"/>
      <c r="E42" s="779" t="s">
        <v>750</v>
      </c>
      <c r="F42" s="779"/>
      <c r="G42" s="779"/>
      <c r="H42" s="779"/>
      <c r="I42" s="779"/>
      <c r="J42" s="779"/>
      <c r="K42" s="779"/>
      <c r="L42" s="779"/>
      <c r="M42" s="779"/>
      <c r="N42" s="779"/>
      <c r="O42" s="779" t="s">
        <v>750</v>
      </c>
      <c r="P42" s="779"/>
      <c r="Q42" s="779"/>
      <c r="R42" s="779"/>
      <c r="S42" s="779"/>
      <c r="Z42" s="131"/>
      <c r="AA42" s="374"/>
      <c r="AB42" s="85"/>
      <c r="AC42" s="85"/>
      <c r="AE42" s="372"/>
    </row>
    <row r="43" spans="2:32" x14ac:dyDescent="0.45">
      <c r="B43" s="117"/>
      <c r="C43" s="435"/>
      <c r="J43" s="589"/>
      <c r="K43" s="589"/>
      <c r="L43" s="589"/>
      <c r="M43" s="589"/>
      <c r="N43" s="589"/>
      <c r="O43" s="589"/>
      <c r="P43" s="589"/>
      <c r="Q43" s="589"/>
      <c r="R43" s="589"/>
      <c r="S43" s="589"/>
      <c r="T43" s="589"/>
      <c r="U43" s="589"/>
      <c r="V43" s="589"/>
      <c r="Z43" s="131"/>
      <c r="AA43" s="374"/>
      <c r="AB43" s="85"/>
      <c r="AC43" s="85"/>
      <c r="AE43" s="372"/>
    </row>
    <row r="44" spans="2:32" x14ac:dyDescent="0.45">
      <c r="B44" s="117"/>
      <c r="C44" s="435" t="s">
        <v>751</v>
      </c>
      <c r="D44" s="96" t="s">
        <v>752</v>
      </c>
      <c r="Z44" s="436"/>
      <c r="AA44" s="437"/>
      <c r="AB44" s="443" t="s">
        <v>178</v>
      </c>
      <c r="AC44" s="85" t="s">
        <v>717</v>
      </c>
      <c r="AD44" s="443" t="s">
        <v>178</v>
      </c>
      <c r="AE44" s="372"/>
    </row>
    <row r="45" spans="2:32" ht="14.25" customHeight="1" x14ac:dyDescent="0.45">
      <c r="B45" s="117"/>
      <c r="D45" s="96" t="s">
        <v>753</v>
      </c>
      <c r="Z45" s="115"/>
      <c r="AA45" s="374"/>
      <c r="AB45" s="85"/>
      <c r="AC45" s="85"/>
      <c r="AE45" s="372"/>
    </row>
    <row r="46" spans="2:32" x14ac:dyDescent="0.45">
      <c r="B46" s="117"/>
      <c r="Z46" s="131"/>
      <c r="AA46" s="374"/>
      <c r="AB46" s="85"/>
      <c r="AC46" s="85"/>
      <c r="AE46" s="372"/>
    </row>
    <row r="47" spans="2:32" x14ac:dyDescent="0.45">
      <c r="B47" s="117" t="s">
        <v>754</v>
      </c>
      <c r="Z47" s="115"/>
      <c r="AA47" s="374"/>
      <c r="AB47" s="85"/>
      <c r="AC47" s="85"/>
      <c r="AE47" s="372"/>
    </row>
    <row r="48" spans="2:32" x14ac:dyDescent="0.45">
      <c r="B48" s="117"/>
      <c r="C48" s="435" t="s">
        <v>720</v>
      </c>
      <c r="D48" s="96" t="s">
        <v>755</v>
      </c>
      <c r="Z48" s="436"/>
      <c r="AA48" s="437"/>
      <c r="AB48" s="443" t="s">
        <v>178</v>
      </c>
      <c r="AC48" s="85" t="s">
        <v>717</v>
      </c>
      <c r="AD48" s="443" t="s">
        <v>178</v>
      </c>
      <c r="AE48" s="372"/>
    </row>
    <row r="49" spans="2:36" ht="17.25" customHeight="1" x14ac:dyDescent="0.45">
      <c r="B49" s="117"/>
      <c r="D49" s="96" t="s">
        <v>756</v>
      </c>
      <c r="Z49" s="115"/>
      <c r="AA49" s="374"/>
      <c r="AB49" s="85"/>
      <c r="AC49" s="85"/>
      <c r="AE49" s="372"/>
    </row>
    <row r="50" spans="2:36" ht="18.75" customHeight="1" x14ac:dyDescent="0.45">
      <c r="B50" s="117"/>
      <c r="W50" s="440"/>
      <c r="Z50" s="372"/>
      <c r="AA50" s="374"/>
      <c r="AB50" s="85"/>
      <c r="AC50" s="85"/>
      <c r="AE50" s="372"/>
      <c r="AJ50" s="158"/>
    </row>
    <row r="51" spans="2:36" ht="13.5" customHeight="1" x14ac:dyDescent="0.45">
      <c r="B51" s="117"/>
      <c r="C51" s="435" t="s">
        <v>730</v>
      </c>
      <c r="D51" s="96" t="s">
        <v>757</v>
      </c>
      <c r="Z51" s="436"/>
      <c r="AA51" s="437"/>
      <c r="AB51" s="443" t="s">
        <v>178</v>
      </c>
      <c r="AC51" s="85" t="s">
        <v>717</v>
      </c>
      <c r="AD51" s="443" t="s">
        <v>178</v>
      </c>
      <c r="AE51" s="372"/>
    </row>
    <row r="52" spans="2:36" x14ac:dyDescent="0.45">
      <c r="B52" s="117"/>
      <c r="D52" s="96" t="s">
        <v>758</v>
      </c>
      <c r="E52" s="86"/>
      <c r="F52" s="86"/>
      <c r="G52" s="86"/>
      <c r="H52" s="86"/>
      <c r="I52" s="86"/>
      <c r="J52" s="86"/>
      <c r="K52" s="86"/>
      <c r="L52" s="86"/>
      <c r="M52" s="86"/>
      <c r="N52" s="86"/>
      <c r="O52" s="158"/>
      <c r="P52" s="158"/>
      <c r="Q52" s="158"/>
      <c r="Z52" s="115"/>
      <c r="AA52" s="374"/>
      <c r="AB52" s="85"/>
      <c r="AC52" s="85"/>
      <c r="AE52" s="372"/>
    </row>
    <row r="53" spans="2:36" x14ac:dyDescent="0.45">
      <c r="B53" s="117"/>
      <c r="D53" s="85"/>
      <c r="E53" s="775"/>
      <c r="F53" s="775"/>
      <c r="G53" s="775"/>
      <c r="H53" s="775"/>
      <c r="I53" s="775"/>
      <c r="J53" s="775"/>
      <c r="K53" s="775"/>
      <c r="L53" s="775"/>
      <c r="M53" s="775"/>
      <c r="N53" s="775"/>
      <c r="Q53" s="85"/>
      <c r="S53" s="440"/>
      <c r="T53" s="440"/>
      <c r="U53" s="440"/>
      <c r="V53" s="440"/>
      <c r="Z53" s="131"/>
      <c r="AA53" s="374"/>
      <c r="AB53" s="85"/>
      <c r="AC53" s="85"/>
      <c r="AE53" s="372"/>
    </row>
    <row r="54" spans="2:36" x14ac:dyDescent="0.45">
      <c r="B54" s="117"/>
      <c r="C54" s="435" t="s">
        <v>751</v>
      </c>
      <c r="D54" s="96" t="s">
        <v>759</v>
      </c>
      <c r="Z54" s="436"/>
      <c r="AA54" s="437"/>
      <c r="AB54" s="443" t="s">
        <v>178</v>
      </c>
      <c r="AC54" s="85" t="s">
        <v>717</v>
      </c>
      <c r="AD54" s="443" t="s">
        <v>178</v>
      </c>
      <c r="AE54" s="372"/>
    </row>
    <row r="55" spans="2:36" x14ac:dyDescent="0.45">
      <c r="B55" s="141"/>
      <c r="C55" s="441"/>
      <c r="D55" s="377" t="s">
        <v>760</v>
      </c>
      <c r="E55" s="377"/>
      <c r="F55" s="377"/>
      <c r="G55" s="377"/>
      <c r="H55" s="377"/>
      <c r="I55" s="377"/>
      <c r="J55" s="377"/>
      <c r="K55" s="377"/>
      <c r="L55" s="377"/>
      <c r="M55" s="377"/>
      <c r="N55" s="377"/>
      <c r="O55" s="377"/>
      <c r="P55" s="377"/>
      <c r="Q55" s="377"/>
      <c r="R55" s="377"/>
      <c r="S55" s="377"/>
      <c r="T55" s="377"/>
      <c r="U55" s="377"/>
      <c r="V55" s="377"/>
      <c r="W55" s="377"/>
      <c r="X55" s="377"/>
      <c r="Y55" s="377"/>
      <c r="Z55" s="378"/>
      <c r="AA55" s="379"/>
      <c r="AB55" s="380"/>
      <c r="AC55" s="380"/>
      <c r="AD55" s="377"/>
      <c r="AE55" s="378"/>
    </row>
    <row r="56" spans="2:36" x14ac:dyDescent="0.45">
      <c r="B56" s="96" t="s">
        <v>761</v>
      </c>
    </row>
    <row r="57" spans="2:36" x14ac:dyDescent="0.45">
      <c r="C57" s="96" t="s">
        <v>762</v>
      </c>
    </row>
    <row r="58" spans="2:36" x14ac:dyDescent="0.45">
      <c r="B58" s="96" t="s">
        <v>763</v>
      </c>
    </row>
    <row r="59" spans="2:36" x14ac:dyDescent="0.45">
      <c r="C59" s="96" t="s">
        <v>764</v>
      </c>
    </row>
    <row r="60" spans="2:36" x14ac:dyDescent="0.45">
      <c r="C60" s="96" t="s">
        <v>765</v>
      </c>
    </row>
    <row r="61" spans="2:36" x14ac:dyDescent="0.45">
      <c r="C61" s="96" t="s">
        <v>766</v>
      </c>
      <c r="K61" s="96" t="s">
        <v>767</v>
      </c>
    </row>
    <row r="62" spans="2:36" x14ac:dyDescent="0.45">
      <c r="K62" s="96" t="s">
        <v>768</v>
      </c>
    </row>
    <row r="63" spans="2:36" x14ac:dyDescent="0.45">
      <c r="K63" s="96" t="s">
        <v>769</v>
      </c>
    </row>
    <row r="64" spans="2:36" x14ac:dyDescent="0.45">
      <c r="K64" s="96" t="s">
        <v>770</v>
      </c>
    </row>
    <row r="65" spans="2:11" x14ac:dyDescent="0.45">
      <c r="K65" s="96" t="s">
        <v>771</v>
      </c>
    </row>
    <row r="66" spans="2:11" x14ac:dyDescent="0.45">
      <c r="B66" s="96" t="s">
        <v>772</v>
      </c>
    </row>
    <row r="67" spans="2:11" x14ac:dyDescent="0.45">
      <c r="C67" s="96" t="s">
        <v>773</v>
      </c>
    </row>
    <row r="68" spans="2:11" x14ac:dyDescent="0.45">
      <c r="C68" s="96" t="s">
        <v>774</v>
      </c>
    </row>
    <row r="69" spans="2:11" x14ac:dyDescent="0.45">
      <c r="C69" s="96" t="s">
        <v>775</v>
      </c>
    </row>
    <row r="81" spans="12:12" x14ac:dyDescent="0.45">
      <c r="L81" s="442"/>
    </row>
    <row r="122" spans="3:7" x14ac:dyDescent="0.45">
      <c r="C122" s="377"/>
      <c r="D122" s="377"/>
      <c r="E122" s="377"/>
      <c r="F122" s="377"/>
      <c r="G122" s="377"/>
    </row>
    <row r="123" spans="3:7" x14ac:dyDescent="0.45">
      <c r="C123" s="36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printOptions horizontalCentered="1"/>
  <pageMargins left="0.70866141732283472" right="0.39370078740157483" top="0.51181102362204722" bottom="0.35433070866141736" header="0.31496062992125984" footer="0.31496062992125984"/>
  <pageSetup paperSize="9" scale="6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AE70"/>
  <sheetViews>
    <sheetView view="pageBreakPreview" zoomScaleNormal="100" zoomScaleSheetLayoutView="100" workbookViewId="0">
      <selection activeCell="J2" sqref="J2"/>
    </sheetView>
  </sheetViews>
  <sheetFormatPr defaultColWidth="3.09765625" defaultRowHeight="17.25" customHeight="1" x14ac:dyDescent="0.2"/>
  <cols>
    <col min="1" max="1" width="1.09765625" style="149" customWidth="1"/>
    <col min="2" max="2" width="2.796875" style="148" customWidth="1"/>
    <col min="3" max="30" width="2.796875" style="149" customWidth="1"/>
    <col min="31" max="31" width="1.09765625" style="149" customWidth="1"/>
    <col min="32" max="256" width="3.09765625" style="149"/>
    <col min="257" max="257" width="1.09765625" style="149" customWidth="1"/>
    <col min="258" max="286" width="2.796875" style="149" customWidth="1"/>
    <col min="287" max="287" width="1.09765625" style="149" customWidth="1"/>
    <col min="288" max="512" width="3.09765625" style="149"/>
    <col min="513" max="513" width="1.09765625" style="149" customWidth="1"/>
    <col min="514" max="542" width="2.796875" style="149" customWidth="1"/>
    <col min="543" max="543" width="1.09765625" style="149" customWidth="1"/>
    <col min="544" max="768" width="3.09765625" style="149"/>
    <col min="769" max="769" width="1.09765625" style="149" customWidth="1"/>
    <col min="770" max="798" width="2.796875" style="149" customWidth="1"/>
    <col min="799" max="799" width="1.09765625" style="149" customWidth="1"/>
    <col min="800" max="1024" width="3.09765625" style="149"/>
    <col min="1025" max="1025" width="1.09765625" style="149" customWidth="1"/>
    <col min="1026" max="1054" width="2.796875" style="149" customWidth="1"/>
    <col min="1055" max="1055" width="1.09765625" style="149" customWidth="1"/>
    <col min="1056" max="1280" width="3.09765625" style="149"/>
    <col min="1281" max="1281" width="1.09765625" style="149" customWidth="1"/>
    <col min="1282" max="1310" width="2.796875" style="149" customWidth="1"/>
    <col min="1311" max="1311" width="1.09765625" style="149" customWidth="1"/>
    <col min="1312" max="1536" width="3.09765625" style="149"/>
    <col min="1537" max="1537" width="1.09765625" style="149" customWidth="1"/>
    <col min="1538" max="1566" width="2.796875" style="149" customWidth="1"/>
    <col min="1567" max="1567" width="1.09765625" style="149" customWidth="1"/>
    <col min="1568" max="1792" width="3.09765625" style="149"/>
    <col min="1793" max="1793" width="1.09765625" style="149" customWidth="1"/>
    <col min="1794" max="1822" width="2.796875" style="149" customWidth="1"/>
    <col min="1823" max="1823" width="1.09765625" style="149" customWidth="1"/>
    <col min="1824" max="2048" width="3.09765625" style="149"/>
    <col min="2049" max="2049" width="1.09765625" style="149" customWidth="1"/>
    <col min="2050" max="2078" width="2.796875" style="149" customWidth="1"/>
    <col min="2079" max="2079" width="1.09765625" style="149" customWidth="1"/>
    <col min="2080" max="2304" width="3.09765625" style="149"/>
    <col min="2305" max="2305" width="1.09765625" style="149" customWidth="1"/>
    <col min="2306" max="2334" width="2.796875" style="149" customWidth="1"/>
    <col min="2335" max="2335" width="1.09765625" style="149" customWidth="1"/>
    <col min="2336" max="2560" width="3.09765625" style="149"/>
    <col min="2561" max="2561" width="1.09765625" style="149" customWidth="1"/>
    <col min="2562" max="2590" width="2.796875" style="149" customWidth="1"/>
    <col min="2591" max="2591" width="1.09765625" style="149" customWidth="1"/>
    <col min="2592" max="2816" width="3.09765625" style="149"/>
    <col min="2817" max="2817" width="1.09765625" style="149" customWidth="1"/>
    <col min="2818" max="2846" width="2.796875" style="149" customWidth="1"/>
    <col min="2847" max="2847" width="1.09765625" style="149" customWidth="1"/>
    <col min="2848" max="3072" width="3.09765625" style="149"/>
    <col min="3073" max="3073" width="1.09765625" style="149" customWidth="1"/>
    <col min="3074" max="3102" width="2.796875" style="149" customWidth="1"/>
    <col min="3103" max="3103" width="1.09765625" style="149" customWidth="1"/>
    <col min="3104" max="3328" width="3.09765625" style="149"/>
    <col min="3329" max="3329" width="1.09765625" style="149" customWidth="1"/>
    <col min="3330" max="3358" width="2.796875" style="149" customWidth="1"/>
    <col min="3359" max="3359" width="1.09765625" style="149" customWidth="1"/>
    <col min="3360" max="3584" width="3.09765625" style="149"/>
    <col min="3585" max="3585" width="1.09765625" style="149" customWidth="1"/>
    <col min="3586" max="3614" width="2.796875" style="149" customWidth="1"/>
    <col min="3615" max="3615" width="1.09765625" style="149" customWidth="1"/>
    <col min="3616" max="3840" width="3.09765625" style="149"/>
    <col min="3841" max="3841" width="1.09765625" style="149" customWidth="1"/>
    <col min="3842" max="3870" width="2.796875" style="149" customWidth="1"/>
    <col min="3871" max="3871" width="1.09765625" style="149" customWidth="1"/>
    <col min="3872" max="4096" width="3.09765625" style="149"/>
    <col min="4097" max="4097" width="1.09765625" style="149" customWidth="1"/>
    <col min="4098" max="4126" width="2.796875" style="149" customWidth="1"/>
    <col min="4127" max="4127" width="1.09765625" style="149" customWidth="1"/>
    <col min="4128" max="4352" width="3.09765625" style="149"/>
    <col min="4353" max="4353" width="1.09765625" style="149" customWidth="1"/>
    <col min="4354" max="4382" width="2.796875" style="149" customWidth="1"/>
    <col min="4383" max="4383" width="1.09765625" style="149" customWidth="1"/>
    <col min="4384" max="4608" width="3.09765625" style="149"/>
    <col min="4609" max="4609" width="1.09765625" style="149" customWidth="1"/>
    <col min="4610" max="4638" width="2.796875" style="149" customWidth="1"/>
    <col min="4639" max="4639" width="1.09765625" style="149" customWidth="1"/>
    <col min="4640" max="4864" width="3.09765625" style="149"/>
    <col min="4865" max="4865" width="1.09765625" style="149" customWidth="1"/>
    <col min="4866" max="4894" width="2.796875" style="149" customWidth="1"/>
    <col min="4895" max="4895" width="1.09765625" style="149" customWidth="1"/>
    <col min="4896" max="5120" width="3.09765625" style="149"/>
    <col min="5121" max="5121" width="1.09765625" style="149" customWidth="1"/>
    <col min="5122" max="5150" width="2.796875" style="149" customWidth="1"/>
    <col min="5151" max="5151" width="1.09765625" style="149" customWidth="1"/>
    <col min="5152" max="5376" width="3.09765625" style="149"/>
    <col min="5377" max="5377" width="1.09765625" style="149" customWidth="1"/>
    <col min="5378" max="5406" width="2.796875" style="149" customWidth="1"/>
    <col min="5407" max="5407" width="1.09765625" style="149" customWidth="1"/>
    <col min="5408" max="5632" width="3.09765625" style="149"/>
    <col min="5633" max="5633" width="1.09765625" style="149" customWidth="1"/>
    <col min="5634" max="5662" width="2.796875" style="149" customWidth="1"/>
    <col min="5663" max="5663" width="1.09765625" style="149" customWidth="1"/>
    <col min="5664" max="5888" width="3.09765625" style="149"/>
    <col min="5889" max="5889" width="1.09765625" style="149" customWidth="1"/>
    <col min="5890" max="5918" width="2.796875" style="149" customWidth="1"/>
    <col min="5919" max="5919" width="1.09765625" style="149" customWidth="1"/>
    <col min="5920" max="6144" width="3.09765625" style="149"/>
    <col min="6145" max="6145" width="1.09765625" style="149" customWidth="1"/>
    <col min="6146" max="6174" width="2.796875" style="149" customWidth="1"/>
    <col min="6175" max="6175" width="1.09765625" style="149" customWidth="1"/>
    <col min="6176" max="6400" width="3.09765625" style="149"/>
    <col min="6401" max="6401" width="1.09765625" style="149" customWidth="1"/>
    <col min="6402" max="6430" width="2.796875" style="149" customWidth="1"/>
    <col min="6431" max="6431" width="1.09765625" style="149" customWidth="1"/>
    <col min="6432" max="6656" width="3.09765625" style="149"/>
    <col min="6657" max="6657" width="1.09765625" style="149" customWidth="1"/>
    <col min="6658" max="6686" width="2.796875" style="149" customWidth="1"/>
    <col min="6687" max="6687" width="1.09765625" style="149" customWidth="1"/>
    <col min="6688" max="6912" width="3.09765625" style="149"/>
    <col min="6913" max="6913" width="1.09765625" style="149" customWidth="1"/>
    <col min="6914" max="6942" width="2.796875" style="149" customWidth="1"/>
    <col min="6943" max="6943" width="1.09765625" style="149" customWidth="1"/>
    <col min="6944" max="7168" width="3.09765625" style="149"/>
    <col min="7169" max="7169" width="1.09765625" style="149" customWidth="1"/>
    <col min="7170" max="7198" width="2.796875" style="149" customWidth="1"/>
    <col min="7199" max="7199" width="1.09765625" style="149" customWidth="1"/>
    <col min="7200" max="7424" width="3.09765625" style="149"/>
    <col min="7425" max="7425" width="1.09765625" style="149" customWidth="1"/>
    <col min="7426" max="7454" width="2.796875" style="149" customWidth="1"/>
    <col min="7455" max="7455" width="1.09765625" style="149" customWidth="1"/>
    <col min="7456" max="7680" width="3.09765625" style="149"/>
    <col min="7681" max="7681" width="1.09765625" style="149" customWidth="1"/>
    <col min="7682" max="7710" width="2.796875" style="149" customWidth="1"/>
    <col min="7711" max="7711" width="1.09765625" style="149" customWidth="1"/>
    <col min="7712" max="7936" width="3.09765625" style="149"/>
    <col min="7937" max="7937" width="1.09765625" style="149" customWidth="1"/>
    <col min="7938" max="7966" width="2.796875" style="149" customWidth="1"/>
    <col min="7967" max="7967" width="1.09765625" style="149" customWidth="1"/>
    <col min="7968" max="8192" width="3.09765625" style="149"/>
    <col min="8193" max="8193" width="1.09765625" style="149" customWidth="1"/>
    <col min="8194" max="8222" width="2.796875" style="149" customWidth="1"/>
    <col min="8223" max="8223" width="1.09765625" style="149" customWidth="1"/>
    <col min="8224" max="8448" width="3.09765625" style="149"/>
    <col min="8449" max="8449" width="1.09765625" style="149" customWidth="1"/>
    <col min="8450" max="8478" width="2.796875" style="149" customWidth="1"/>
    <col min="8479" max="8479" width="1.09765625" style="149" customWidth="1"/>
    <col min="8480" max="8704" width="3.09765625" style="149"/>
    <col min="8705" max="8705" width="1.09765625" style="149" customWidth="1"/>
    <col min="8706" max="8734" width="2.796875" style="149" customWidth="1"/>
    <col min="8735" max="8735" width="1.09765625" style="149" customWidth="1"/>
    <col min="8736" max="8960" width="3.09765625" style="149"/>
    <col min="8961" max="8961" width="1.09765625" style="149" customWidth="1"/>
    <col min="8962" max="8990" width="2.796875" style="149" customWidth="1"/>
    <col min="8991" max="8991" width="1.09765625" style="149" customWidth="1"/>
    <col min="8992" max="9216" width="3.09765625" style="149"/>
    <col min="9217" max="9217" width="1.09765625" style="149" customWidth="1"/>
    <col min="9218" max="9246" width="2.796875" style="149" customWidth="1"/>
    <col min="9247" max="9247" width="1.09765625" style="149" customWidth="1"/>
    <col min="9248" max="9472" width="3.09765625" style="149"/>
    <col min="9473" max="9473" width="1.09765625" style="149" customWidth="1"/>
    <col min="9474" max="9502" width="2.796875" style="149" customWidth="1"/>
    <col min="9503" max="9503" width="1.09765625" style="149" customWidth="1"/>
    <col min="9504" max="9728" width="3.09765625" style="149"/>
    <col min="9729" max="9729" width="1.09765625" style="149" customWidth="1"/>
    <col min="9730" max="9758" width="2.796875" style="149" customWidth="1"/>
    <col min="9759" max="9759" width="1.09765625" style="149" customWidth="1"/>
    <col min="9760" max="9984" width="3.09765625" style="149"/>
    <col min="9985" max="9985" width="1.09765625" style="149" customWidth="1"/>
    <col min="9986" max="10014" width="2.796875" style="149" customWidth="1"/>
    <col min="10015" max="10015" width="1.09765625" style="149" customWidth="1"/>
    <col min="10016" max="10240" width="3.09765625" style="149"/>
    <col min="10241" max="10241" width="1.09765625" style="149" customWidth="1"/>
    <col min="10242" max="10270" width="2.796875" style="149" customWidth="1"/>
    <col min="10271" max="10271" width="1.09765625" style="149" customWidth="1"/>
    <col min="10272" max="10496" width="3.09765625" style="149"/>
    <col min="10497" max="10497" width="1.09765625" style="149" customWidth="1"/>
    <col min="10498" max="10526" width="2.796875" style="149" customWidth="1"/>
    <col min="10527" max="10527" width="1.09765625" style="149" customWidth="1"/>
    <col min="10528" max="10752" width="3.09765625" style="149"/>
    <col min="10753" max="10753" width="1.09765625" style="149" customWidth="1"/>
    <col min="10754" max="10782" width="2.796875" style="149" customWidth="1"/>
    <col min="10783" max="10783" width="1.09765625" style="149" customWidth="1"/>
    <col min="10784" max="11008" width="3.09765625" style="149"/>
    <col min="11009" max="11009" width="1.09765625" style="149" customWidth="1"/>
    <col min="11010" max="11038" width="2.796875" style="149" customWidth="1"/>
    <col min="11039" max="11039" width="1.09765625" style="149" customWidth="1"/>
    <col min="11040" max="11264" width="3.09765625" style="149"/>
    <col min="11265" max="11265" width="1.09765625" style="149" customWidth="1"/>
    <col min="11266" max="11294" width="2.796875" style="149" customWidth="1"/>
    <col min="11295" max="11295" width="1.09765625" style="149" customWidth="1"/>
    <col min="11296" max="11520" width="3.09765625" style="149"/>
    <col min="11521" max="11521" width="1.09765625" style="149" customWidth="1"/>
    <col min="11522" max="11550" width="2.796875" style="149" customWidth="1"/>
    <col min="11551" max="11551" width="1.09765625" style="149" customWidth="1"/>
    <col min="11552" max="11776" width="3.09765625" style="149"/>
    <col min="11777" max="11777" width="1.09765625" style="149" customWidth="1"/>
    <col min="11778" max="11806" width="2.796875" style="149" customWidth="1"/>
    <col min="11807" max="11807" width="1.09765625" style="149" customWidth="1"/>
    <col min="11808" max="12032" width="3.09765625" style="149"/>
    <col min="12033" max="12033" width="1.09765625" style="149" customWidth="1"/>
    <col min="12034" max="12062" width="2.796875" style="149" customWidth="1"/>
    <col min="12063" max="12063" width="1.09765625" style="149" customWidth="1"/>
    <col min="12064" max="12288" width="3.09765625" style="149"/>
    <col min="12289" max="12289" width="1.09765625" style="149" customWidth="1"/>
    <col min="12290" max="12318" width="2.796875" style="149" customWidth="1"/>
    <col min="12319" max="12319" width="1.09765625" style="149" customWidth="1"/>
    <col min="12320" max="12544" width="3.09765625" style="149"/>
    <col min="12545" max="12545" width="1.09765625" style="149" customWidth="1"/>
    <col min="12546" max="12574" width="2.796875" style="149" customWidth="1"/>
    <col min="12575" max="12575" width="1.09765625" style="149" customWidth="1"/>
    <col min="12576" max="12800" width="3.09765625" style="149"/>
    <col min="12801" max="12801" width="1.09765625" style="149" customWidth="1"/>
    <col min="12802" max="12830" width="2.796875" style="149" customWidth="1"/>
    <col min="12831" max="12831" width="1.09765625" style="149" customWidth="1"/>
    <col min="12832" max="13056" width="3.09765625" style="149"/>
    <col min="13057" max="13057" width="1.09765625" style="149" customWidth="1"/>
    <col min="13058" max="13086" width="2.796875" style="149" customWidth="1"/>
    <col min="13087" max="13087" width="1.09765625" style="149" customWidth="1"/>
    <col min="13088" max="13312" width="3.09765625" style="149"/>
    <col min="13313" max="13313" width="1.09765625" style="149" customWidth="1"/>
    <col min="13314" max="13342" width="2.796875" style="149" customWidth="1"/>
    <col min="13343" max="13343" width="1.09765625" style="149" customWidth="1"/>
    <col min="13344" max="13568" width="3.09765625" style="149"/>
    <col min="13569" max="13569" width="1.09765625" style="149" customWidth="1"/>
    <col min="13570" max="13598" width="2.796875" style="149" customWidth="1"/>
    <col min="13599" max="13599" width="1.09765625" style="149" customWidth="1"/>
    <col min="13600" max="13824" width="3.09765625" style="149"/>
    <col min="13825" max="13825" width="1.09765625" style="149" customWidth="1"/>
    <col min="13826" max="13854" width="2.796875" style="149" customWidth="1"/>
    <col min="13855" max="13855" width="1.09765625" style="149" customWidth="1"/>
    <col min="13856" max="14080" width="3.09765625" style="149"/>
    <col min="14081" max="14081" width="1.09765625" style="149" customWidth="1"/>
    <col min="14082" max="14110" width="2.796875" style="149" customWidth="1"/>
    <col min="14111" max="14111" width="1.09765625" style="149" customWidth="1"/>
    <col min="14112" max="14336" width="3.09765625" style="149"/>
    <col min="14337" max="14337" width="1.09765625" style="149" customWidth="1"/>
    <col min="14338" max="14366" width="2.796875" style="149" customWidth="1"/>
    <col min="14367" max="14367" width="1.09765625" style="149" customWidth="1"/>
    <col min="14368" max="14592" width="3.09765625" style="149"/>
    <col min="14593" max="14593" width="1.09765625" style="149" customWidth="1"/>
    <col min="14594" max="14622" width="2.796875" style="149" customWidth="1"/>
    <col min="14623" max="14623" width="1.09765625" style="149" customWidth="1"/>
    <col min="14624" max="14848" width="3.09765625" style="149"/>
    <col min="14849" max="14849" width="1.09765625" style="149" customWidth="1"/>
    <col min="14850" max="14878" width="2.796875" style="149" customWidth="1"/>
    <col min="14879" max="14879" width="1.09765625" style="149" customWidth="1"/>
    <col min="14880" max="15104" width="3.09765625" style="149"/>
    <col min="15105" max="15105" width="1.09765625" style="149" customWidth="1"/>
    <col min="15106" max="15134" width="2.796875" style="149" customWidth="1"/>
    <col min="15135" max="15135" width="1.09765625" style="149" customWidth="1"/>
    <col min="15136" max="15360" width="3.09765625" style="149"/>
    <col min="15361" max="15361" width="1.09765625" style="149" customWidth="1"/>
    <col min="15362" max="15390" width="2.796875" style="149" customWidth="1"/>
    <col min="15391" max="15391" width="1.09765625" style="149" customWidth="1"/>
    <col min="15392" max="15616" width="3.09765625" style="149"/>
    <col min="15617" max="15617" width="1.09765625" style="149" customWidth="1"/>
    <col min="15618" max="15646" width="2.796875" style="149" customWidth="1"/>
    <col min="15647" max="15647" width="1.09765625" style="149" customWidth="1"/>
    <col min="15648" max="15872" width="3.09765625" style="149"/>
    <col min="15873" max="15873" width="1.09765625" style="149" customWidth="1"/>
    <col min="15874" max="15902" width="2.796875" style="149" customWidth="1"/>
    <col min="15903" max="15903" width="1.09765625" style="149" customWidth="1"/>
    <col min="15904" max="16128" width="3.09765625" style="149"/>
    <col min="16129" max="16129" width="1.09765625" style="149" customWidth="1"/>
    <col min="16130" max="16158" width="2.796875" style="149" customWidth="1"/>
    <col min="16159" max="16159" width="1.09765625" style="149" customWidth="1"/>
    <col min="16160" max="16384" width="3.09765625" style="149"/>
  </cols>
  <sheetData>
    <row r="1" spans="2:30" s="96" customFormat="1" ht="17.25" customHeight="1" x14ac:dyDescent="0.45"/>
    <row r="2" spans="2:30" s="96" customFormat="1" ht="17.25" customHeight="1" x14ac:dyDescent="0.45">
      <c r="B2" s="96" t="s">
        <v>776</v>
      </c>
    </row>
    <row r="3" spans="2:30" s="96" customFormat="1" ht="16.5" customHeight="1" x14ac:dyDescent="0.45">
      <c r="U3" s="87" t="s">
        <v>130</v>
      </c>
      <c r="V3" s="588"/>
      <c r="W3" s="588"/>
      <c r="X3" s="87" t="s">
        <v>131</v>
      </c>
      <c r="Y3" s="588"/>
      <c r="Z3" s="588"/>
      <c r="AA3" s="87" t="s">
        <v>132</v>
      </c>
      <c r="AB3" s="588"/>
      <c r="AC3" s="588"/>
      <c r="AD3" s="87" t="s">
        <v>695</v>
      </c>
    </row>
    <row r="4" spans="2:30" s="96" customFormat="1" ht="9.75" customHeight="1" x14ac:dyDescent="0.45">
      <c r="AD4" s="87"/>
    </row>
    <row r="5" spans="2:30" s="96" customFormat="1" ht="17.25" customHeight="1" x14ac:dyDescent="0.45">
      <c r="B5" s="589" t="s">
        <v>777</v>
      </c>
      <c r="C5" s="589"/>
      <c r="D5" s="589"/>
      <c r="E5" s="589"/>
      <c r="F5" s="589"/>
      <c r="G5" s="589"/>
      <c r="H5" s="589"/>
      <c r="I5" s="589"/>
      <c r="J5" s="589"/>
      <c r="K5" s="589"/>
      <c r="L5" s="589"/>
      <c r="M5" s="589"/>
      <c r="N5" s="589"/>
      <c r="O5" s="589"/>
      <c r="P5" s="589"/>
      <c r="Q5" s="589"/>
      <c r="R5" s="589"/>
      <c r="S5" s="589"/>
      <c r="T5" s="589"/>
      <c r="U5" s="589"/>
      <c r="V5" s="589"/>
      <c r="W5" s="589"/>
      <c r="X5" s="589"/>
      <c r="Y5" s="589"/>
      <c r="Z5" s="589"/>
      <c r="AA5" s="589"/>
      <c r="AB5" s="589"/>
      <c r="AC5" s="589"/>
      <c r="AD5" s="589"/>
    </row>
    <row r="6" spans="2:30" s="96" customFormat="1" ht="32.25" customHeight="1" x14ac:dyDescent="0.45">
      <c r="B6" s="780" t="s">
        <v>778</v>
      </c>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c r="AD6" s="780"/>
    </row>
    <row r="7" spans="2:30" s="96" customFormat="1" ht="17.25" customHeight="1" x14ac:dyDescent="0.45"/>
    <row r="8" spans="2:30" s="96" customFormat="1" ht="17.25" customHeight="1" x14ac:dyDescent="0.45">
      <c r="B8" s="791" t="s">
        <v>779</v>
      </c>
      <c r="C8" s="791"/>
      <c r="D8" s="791"/>
      <c r="E8" s="791"/>
      <c r="F8" s="792"/>
      <c r="G8" s="793"/>
      <c r="H8" s="794"/>
      <c r="I8" s="794"/>
      <c r="J8" s="794"/>
      <c r="K8" s="794"/>
      <c r="L8" s="794"/>
      <c r="M8" s="794"/>
      <c r="N8" s="794"/>
      <c r="O8" s="794"/>
      <c r="P8" s="794"/>
      <c r="Q8" s="794"/>
      <c r="R8" s="794"/>
      <c r="S8" s="794"/>
      <c r="T8" s="794"/>
      <c r="U8" s="794"/>
      <c r="V8" s="794"/>
      <c r="W8" s="794"/>
      <c r="X8" s="794"/>
      <c r="Y8" s="794"/>
      <c r="Z8" s="794"/>
      <c r="AA8" s="794"/>
      <c r="AB8" s="794"/>
      <c r="AC8" s="794"/>
      <c r="AD8" s="795"/>
    </row>
    <row r="9" spans="2:30" ht="17.25" customHeight="1" x14ac:dyDescent="0.2">
      <c r="B9" s="792" t="s">
        <v>780</v>
      </c>
      <c r="C9" s="799"/>
      <c r="D9" s="799"/>
      <c r="E9" s="799"/>
      <c r="F9" s="799"/>
      <c r="G9" s="446" t="s">
        <v>178</v>
      </c>
      <c r="H9" s="365" t="s">
        <v>781</v>
      </c>
      <c r="I9" s="365"/>
      <c r="J9" s="365"/>
      <c r="K9" s="365"/>
      <c r="L9" s="447" t="s">
        <v>178</v>
      </c>
      <c r="M9" s="365" t="s">
        <v>782</v>
      </c>
      <c r="N9" s="365"/>
      <c r="O9" s="365"/>
      <c r="P9" s="365"/>
      <c r="Q9" s="447" t="s">
        <v>178</v>
      </c>
      <c r="R9" s="365" t="s">
        <v>783</v>
      </c>
      <c r="S9" s="381"/>
      <c r="T9" s="381"/>
      <c r="U9" s="381"/>
      <c r="V9" s="381"/>
      <c r="W9" s="381"/>
      <c r="X9" s="381"/>
      <c r="Y9" s="381"/>
      <c r="Z9" s="381"/>
      <c r="AA9" s="381"/>
      <c r="AB9" s="381"/>
      <c r="AC9" s="381"/>
      <c r="AD9" s="382"/>
    </row>
    <row r="10" spans="2:30" ht="17.25" customHeight="1" x14ac:dyDescent="0.2">
      <c r="B10" s="800" t="s">
        <v>784</v>
      </c>
      <c r="C10" s="801"/>
      <c r="D10" s="801"/>
      <c r="E10" s="801"/>
      <c r="F10" s="802"/>
      <c r="G10" s="443" t="s">
        <v>178</v>
      </c>
      <c r="H10" s="445" t="s">
        <v>785</v>
      </c>
      <c r="I10" s="444"/>
      <c r="J10" s="444"/>
      <c r="K10" s="444"/>
      <c r="L10" s="444"/>
      <c r="M10" s="444"/>
      <c r="N10" s="444"/>
      <c r="O10" s="444"/>
      <c r="P10" s="444"/>
      <c r="Q10" s="444"/>
      <c r="R10" s="444"/>
      <c r="S10" s="448"/>
      <c r="T10" s="448"/>
      <c r="U10" s="448"/>
      <c r="V10" s="383"/>
      <c r="W10" s="383"/>
      <c r="X10" s="383"/>
      <c r="Y10" s="383"/>
      <c r="Z10" s="383"/>
      <c r="AA10" s="383"/>
      <c r="AB10" s="383"/>
      <c r="AC10" s="383"/>
      <c r="AD10" s="384"/>
    </row>
    <row r="11" spans="2:30" ht="17.25" customHeight="1" x14ac:dyDescent="0.2">
      <c r="B11" s="803"/>
      <c r="C11" s="774"/>
      <c r="D11" s="774"/>
      <c r="E11" s="774"/>
      <c r="F11" s="804"/>
      <c r="G11" s="85" t="s">
        <v>178</v>
      </c>
      <c r="H11" s="96" t="s">
        <v>786</v>
      </c>
      <c r="I11" s="86"/>
      <c r="J11" s="86"/>
      <c r="K11" s="86"/>
      <c r="L11" s="86"/>
      <c r="M11" s="86"/>
      <c r="N11" s="86"/>
      <c r="O11" s="86"/>
      <c r="P11" s="86"/>
      <c r="Q11" s="86"/>
      <c r="R11" s="86"/>
      <c r="S11" s="383"/>
      <c r="T11" s="383"/>
      <c r="U11" s="383"/>
      <c r="V11" s="383"/>
      <c r="W11" s="383"/>
      <c r="X11" s="383"/>
      <c r="Y11" s="383"/>
      <c r="Z11" s="383"/>
      <c r="AA11" s="383"/>
      <c r="AB11" s="383"/>
      <c r="AC11" s="383"/>
      <c r="AD11" s="384"/>
    </row>
    <row r="12" spans="2:30" ht="17.25" customHeight="1" x14ac:dyDescent="0.2">
      <c r="B12" s="805"/>
      <c r="C12" s="806"/>
      <c r="D12" s="806"/>
      <c r="E12" s="806"/>
      <c r="F12" s="807"/>
      <c r="G12" s="85" t="s">
        <v>178</v>
      </c>
      <c r="H12" s="96" t="s">
        <v>787</v>
      </c>
      <c r="I12" s="86"/>
      <c r="J12" s="86"/>
      <c r="K12" s="86"/>
      <c r="L12" s="86"/>
      <c r="M12" s="86"/>
      <c r="N12" s="86"/>
      <c r="O12" s="86"/>
      <c r="P12" s="86"/>
      <c r="Q12" s="86"/>
      <c r="R12" s="86"/>
      <c r="S12" s="383"/>
      <c r="T12" s="383"/>
      <c r="U12" s="383"/>
      <c r="V12" s="383"/>
      <c r="W12" s="383"/>
      <c r="X12" s="383"/>
      <c r="Y12" s="383"/>
      <c r="Z12" s="383"/>
      <c r="AA12" s="383"/>
      <c r="AB12" s="383"/>
      <c r="AC12" s="383"/>
      <c r="AD12" s="384"/>
    </row>
    <row r="13" spans="2:30" ht="17.25" customHeight="1" x14ac:dyDescent="0.2">
      <c r="B13" s="800" t="s">
        <v>788</v>
      </c>
      <c r="C13" s="801"/>
      <c r="D13" s="801"/>
      <c r="E13" s="801"/>
      <c r="F13" s="802"/>
      <c r="G13" s="449" t="s">
        <v>178</v>
      </c>
      <c r="H13" s="369" t="s">
        <v>789</v>
      </c>
      <c r="I13" s="112"/>
      <c r="J13" s="112"/>
      <c r="K13" s="112"/>
      <c r="L13" s="112"/>
      <c r="M13" s="112"/>
      <c r="N13" s="112"/>
      <c r="O13" s="112"/>
      <c r="P13" s="112"/>
      <c r="Q13" s="112"/>
      <c r="R13" s="112"/>
      <c r="S13" s="451" t="s">
        <v>178</v>
      </c>
      <c r="T13" s="369" t="s">
        <v>790</v>
      </c>
      <c r="U13" s="385"/>
      <c r="V13" s="385"/>
      <c r="W13" s="385"/>
      <c r="X13" s="385"/>
      <c r="Y13" s="385"/>
      <c r="Z13" s="385"/>
      <c r="AA13" s="385"/>
      <c r="AB13" s="385"/>
      <c r="AC13" s="385"/>
      <c r="AD13" s="386"/>
    </row>
    <row r="14" spans="2:30" ht="17.25" customHeight="1" x14ac:dyDescent="0.2">
      <c r="B14" s="805"/>
      <c r="C14" s="806"/>
      <c r="D14" s="806"/>
      <c r="E14" s="806"/>
      <c r="F14" s="807"/>
      <c r="G14" s="450" t="s">
        <v>178</v>
      </c>
      <c r="H14" s="377" t="s">
        <v>791</v>
      </c>
      <c r="I14" s="387"/>
      <c r="J14" s="387"/>
      <c r="K14" s="387"/>
      <c r="L14" s="387"/>
      <c r="M14" s="387"/>
      <c r="N14" s="387"/>
      <c r="O14" s="387"/>
      <c r="P14" s="387"/>
      <c r="Q14" s="387"/>
      <c r="R14" s="387"/>
      <c r="S14" s="388"/>
      <c r="T14" s="388"/>
      <c r="U14" s="388"/>
      <c r="V14" s="388"/>
      <c r="W14" s="388"/>
      <c r="X14" s="388"/>
      <c r="Y14" s="388"/>
      <c r="Z14" s="388"/>
      <c r="AA14" s="388"/>
      <c r="AB14" s="388"/>
      <c r="AC14" s="388"/>
      <c r="AD14" s="389"/>
    </row>
    <row r="15" spans="2:30" s="96" customFormat="1" ht="17.25" customHeight="1" x14ac:dyDescent="0.45"/>
    <row r="16" spans="2:30" s="96" customFormat="1" ht="17.25" customHeight="1" x14ac:dyDescent="0.45">
      <c r="B16" s="96" t="s">
        <v>792</v>
      </c>
    </row>
    <row r="17" spans="2:30" s="96" customFormat="1" ht="17.25" customHeight="1" x14ac:dyDescent="0.45">
      <c r="B17" s="96" t="s">
        <v>793</v>
      </c>
      <c r="AC17" s="86"/>
      <c r="AD17" s="86"/>
    </row>
    <row r="18" spans="2:30" s="96" customFormat="1" ht="17.25" customHeight="1" x14ac:dyDescent="0.45"/>
    <row r="19" spans="2:30" s="96" customFormat="1" ht="17.25" customHeight="1" x14ac:dyDescent="0.45">
      <c r="B19" s="597" t="s">
        <v>794</v>
      </c>
      <c r="C19" s="598"/>
      <c r="D19" s="598"/>
      <c r="E19" s="598"/>
      <c r="F19" s="599"/>
      <c r="G19" s="100"/>
      <c r="H19" s="369"/>
      <c r="I19" s="369"/>
      <c r="J19" s="369"/>
      <c r="K19" s="369"/>
      <c r="L19" s="369"/>
      <c r="M19" s="369"/>
      <c r="N19" s="369"/>
      <c r="O19" s="369"/>
      <c r="P19" s="369"/>
      <c r="Q19" s="369"/>
      <c r="R19" s="369"/>
      <c r="S19" s="369"/>
      <c r="T19" s="369"/>
      <c r="U19" s="369"/>
      <c r="V19" s="369"/>
      <c r="W19" s="369"/>
      <c r="X19" s="369"/>
      <c r="Y19" s="369"/>
      <c r="Z19" s="100"/>
      <c r="AA19" s="369"/>
      <c r="AB19" s="369"/>
      <c r="AC19" s="112"/>
      <c r="AD19" s="145"/>
    </row>
    <row r="20" spans="2:30" s="96" customFormat="1" ht="17.25" customHeight="1" x14ac:dyDescent="0.45">
      <c r="B20" s="808"/>
      <c r="C20" s="780"/>
      <c r="D20" s="780"/>
      <c r="E20" s="780"/>
      <c r="F20" s="809"/>
      <c r="G20" s="117"/>
      <c r="H20" s="96" t="s">
        <v>795</v>
      </c>
      <c r="Z20" s="117"/>
      <c r="AA20" s="390" t="s">
        <v>716</v>
      </c>
      <c r="AB20" s="390" t="s">
        <v>717</v>
      </c>
      <c r="AC20" s="390" t="s">
        <v>718</v>
      </c>
      <c r="AD20" s="391"/>
    </row>
    <row r="21" spans="2:30" s="96" customFormat="1" ht="17.25" customHeight="1" x14ac:dyDescent="0.45">
      <c r="B21" s="808"/>
      <c r="C21" s="780"/>
      <c r="D21" s="780"/>
      <c r="E21" s="780"/>
      <c r="F21" s="809"/>
      <c r="G21" s="117"/>
      <c r="I21" s="392" t="s">
        <v>796</v>
      </c>
      <c r="J21" s="813" t="s">
        <v>797</v>
      </c>
      <c r="K21" s="798"/>
      <c r="L21" s="798"/>
      <c r="M21" s="798"/>
      <c r="N21" s="798"/>
      <c r="O21" s="798"/>
      <c r="P21" s="798"/>
      <c r="Q21" s="798"/>
      <c r="R21" s="798"/>
      <c r="S21" s="798"/>
      <c r="T21" s="798"/>
      <c r="U21" s="622"/>
      <c r="V21" s="623"/>
      <c r="W21" s="368" t="s">
        <v>32</v>
      </c>
      <c r="Z21" s="117"/>
      <c r="AA21" s="375"/>
      <c r="AB21" s="85"/>
      <c r="AC21" s="375"/>
      <c r="AD21" s="131"/>
    </row>
    <row r="22" spans="2:30" s="96" customFormat="1" ht="17.25" customHeight="1" x14ac:dyDescent="0.45">
      <c r="B22" s="808"/>
      <c r="C22" s="780"/>
      <c r="D22" s="780"/>
      <c r="E22" s="780"/>
      <c r="F22" s="809"/>
      <c r="G22" s="117"/>
      <c r="I22" s="393" t="s">
        <v>798</v>
      </c>
      <c r="J22" s="452" t="s">
        <v>799</v>
      </c>
      <c r="K22" s="377"/>
      <c r="L22" s="377"/>
      <c r="M22" s="377"/>
      <c r="N22" s="377"/>
      <c r="O22" s="377"/>
      <c r="P22" s="377"/>
      <c r="Q22" s="377"/>
      <c r="R22" s="377"/>
      <c r="S22" s="377"/>
      <c r="T22" s="377"/>
      <c r="U22" s="796"/>
      <c r="V22" s="797"/>
      <c r="W22" s="378" t="s">
        <v>32</v>
      </c>
      <c r="Y22" s="394"/>
      <c r="Z22" s="114"/>
      <c r="AA22" s="443" t="s">
        <v>178</v>
      </c>
      <c r="AB22" s="85" t="s">
        <v>717</v>
      </c>
      <c r="AC22" s="443" t="s">
        <v>178</v>
      </c>
      <c r="AD22" s="131"/>
    </row>
    <row r="23" spans="2:30" s="96" customFormat="1" ht="17.25" customHeight="1" x14ac:dyDescent="0.45">
      <c r="B23" s="808"/>
      <c r="C23" s="780"/>
      <c r="D23" s="780"/>
      <c r="E23" s="780"/>
      <c r="F23" s="809"/>
      <c r="G23" s="117"/>
      <c r="H23" s="96" t="s">
        <v>800</v>
      </c>
      <c r="U23" s="85"/>
      <c r="V23" s="85"/>
      <c r="Z23" s="117"/>
      <c r="AC23" s="86"/>
      <c r="AD23" s="131"/>
    </row>
    <row r="24" spans="2:30" s="96" customFormat="1" ht="17.25" customHeight="1" x14ac:dyDescent="0.45">
      <c r="B24" s="808"/>
      <c r="C24" s="780"/>
      <c r="D24" s="780"/>
      <c r="E24" s="780"/>
      <c r="F24" s="809"/>
      <c r="G24" s="117"/>
      <c r="H24" s="96" t="s">
        <v>801</v>
      </c>
      <c r="T24" s="394"/>
      <c r="U24" s="395"/>
      <c r="V24" s="85"/>
      <c r="Z24" s="117"/>
      <c r="AC24" s="86"/>
      <c r="AD24" s="131"/>
    </row>
    <row r="25" spans="2:30" s="96" customFormat="1" ht="25.5" customHeight="1" x14ac:dyDescent="0.45">
      <c r="B25" s="808"/>
      <c r="C25" s="780"/>
      <c r="D25" s="780"/>
      <c r="E25" s="780"/>
      <c r="F25" s="809"/>
      <c r="G25" s="117"/>
      <c r="I25" s="392" t="s">
        <v>802</v>
      </c>
      <c r="J25" s="798" t="s">
        <v>803</v>
      </c>
      <c r="K25" s="798"/>
      <c r="L25" s="798"/>
      <c r="M25" s="798"/>
      <c r="N25" s="798"/>
      <c r="O25" s="798"/>
      <c r="P25" s="798"/>
      <c r="Q25" s="798"/>
      <c r="R25" s="798"/>
      <c r="S25" s="798"/>
      <c r="T25" s="798"/>
      <c r="U25" s="622"/>
      <c r="V25" s="623"/>
      <c r="W25" s="368" t="s">
        <v>32</v>
      </c>
      <c r="Y25" s="394"/>
      <c r="Z25" s="114"/>
      <c r="AA25" s="443" t="s">
        <v>178</v>
      </c>
      <c r="AB25" s="85" t="s">
        <v>717</v>
      </c>
      <c r="AC25" s="443" t="s">
        <v>178</v>
      </c>
      <c r="AD25" s="131"/>
    </row>
    <row r="26" spans="2:30" s="96" customFormat="1" ht="17.25" customHeight="1" x14ac:dyDescent="0.45">
      <c r="B26" s="810"/>
      <c r="C26" s="811"/>
      <c r="D26" s="811"/>
      <c r="E26" s="811"/>
      <c r="F26" s="812"/>
      <c r="G26" s="141"/>
      <c r="H26" s="377"/>
      <c r="I26" s="377"/>
      <c r="J26" s="377"/>
      <c r="K26" s="377"/>
      <c r="L26" s="377"/>
      <c r="M26" s="377"/>
      <c r="N26" s="377"/>
      <c r="O26" s="377"/>
      <c r="P26" s="377"/>
      <c r="Q26" s="377"/>
      <c r="R26" s="377"/>
      <c r="S26" s="377"/>
      <c r="T26" s="396"/>
      <c r="U26" s="396"/>
      <c r="V26" s="377"/>
      <c r="W26" s="377"/>
      <c r="X26" s="377"/>
      <c r="Y26" s="377"/>
      <c r="Z26" s="141"/>
      <c r="AA26" s="377"/>
      <c r="AB26" s="377"/>
      <c r="AC26" s="387"/>
      <c r="AD26" s="143"/>
    </row>
    <row r="27" spans="2:30" s="96" customFormat="1" ht="17.25" customHeight="1" x14ac:dyDescent="0.45">
      <c r="B27" s="397"/>
      <c r="C27" s="398"/>
      <c r="D27" s="398"/>
      <c r="E27" s="398"/>
      <c r="F27" s="399"/>
      <c r="G27" s="100"/>
      <c r="H27" s="369"/>
      <c r="I27" s="369"/>
      <c r="J27" s="369"/>
      <c r="K27" s="369"/>
      <c r="L27" s="369"/>
      <c r="M27" s="369"/>
      <c r="N27" s="369"/>
      <c r="O27" s="369"/>
      <c r="P27" s="369"/>
      <c r="Q27" s="369"/>
      <c r="R27" s="369"/>
      <c r="S27" s="369"/>
      <c r="T27" s="400"/>
      <c r="U27" s="400"/>
      <c r="V27" s="369"/>
      <c r="W27" s="369"/>
      <c r="X27" s="369"/>
      <c r="Y27" s="369"/>
      <c r="Z27" s="369"/>
      <c r="AA27" s="369"/>
      <c r="AB27" s="369"/>
      <c r="AC27" s="112"/>
      <c r="AD27" s="145"/>
    </row>
    <row r="28" spans="2:30" s="96" customFormat="1" ht="17.25" customHeight="1" x14ac:dyDescent="0.45">
      <c r="B28" s="817" t="s">
        <v>804</v>
      </c>
      <c r="C28" s="818"/>
      <c r="D28" s="818"/>
      <c r="E28" s="818"/>
      <c r="F28" s="819"/>
      <c r="G28" s="401" t="s">
        <v>805</v>
      </c>
      <c r="T28" s="394"/>
      <c r="U28" s="394"/>
      <c r="AC28" s="86"/>
      <c r="AD28" s="131"/>
    </row>
    <row r="29" spans="2:30" s="96" customFormat="1" ht="24" customHeight="1" x14ac:dyDescent="0.45">
      <c r="B29" s="817"/>
      <c r="C29" s="818"/>
      <c r="D29" s="818"/>
      <c r="E29" s="818"/>
      <c r="F29" s="819"/>
      <c r="G29" s="823"/>
      <c r="H29" s="824"/>
      <c r="I29" s="824"/>
      <c r="J29" s="824"/>
      <c r="K29" s="824"/>
      <c r="L29" s="824"/>
      <c r="M29" s="824"/>
      <c r="N29" s="824"/>
      <c r="O29" s="824"/>
      <c r="P29" s="824"/>
      <c r="Q29" s="824"/>
      <c r="R29" s="824"/>
      <c r="S29" s="824"/>
      <c r="T29" s="824"/>
      <c r="U29" s="824"/>
      <c r="V29" s="824"/>
      <c r="W29" s="824"/>
      <c r="X29" s="824"/>
      <c r="Y29" s="824"/>
      <c r="Z29" s="824"/>
      <c r="AA29" s="824"/>
      <c r="AB29" s="824"/>
      <c r="AC29" s="824"/>
      <c r="AD29" s="825"/>
    </row>
    <row r="30" spans="2:30" s="96" customFormat="1" ht="17.25" customHeight="1" x14ac:dyDescent="0.45">
      <c r="B30" s="402"/>
      <c r="C30" s="403"/>
      <c r="D30" s="403"/>
      <c r="E30" s="403"/>
      <c r="F30" s="404"/>
      <c r="G30" s="826"/>
      <c r="H30" s="827"/>
      <c r="I30" s="827"/>
      <c r="J30" s="827"/>
      <c r="K30" s="827"/>
      <c r="L30" s="827"/>
      <c r="M30" s="827"/>
      <c r="N30" s="827"/>
      <c r="O30" s="827"/>
      <c r="P30" s="827"/>
      <c r="Q30" s="827"/>
      <c r="R30" s="827"/>
      <c r="S30" s="827"/>
      <c r="T30" s="827"/>
      <c r="U30" s="827"/>
      <c r="V30" s="827"/>
      <c r="W30" s="827"/>
      <c r="X30" s="827"/>
      <c r="Y30" s="827"/>
      <c r="Z30" s="827"/>
      <c r="AA30" s="827"/>
      <c r="AB30" s="827"/>
      <c r="AC30" s="827"/>
      <c r="AD30" s="828"/>
    </row>
    <row r="31" spans="2:30" s="96" customFormat="1" ht="17.25" customHeight="1" x14ac:dyDescent="0.45">
      <c r="B31" s="405"/>
      <c r="C31" s="405"/>
      <c r="D31" s="405"/>
      <c r="E31" s="405"/>
      <c r="F31" s="405"/>
      <c r="T31" s="394"/>
      <c r="U31" s="394"/>
    </row>
    <row r="32" spans="2:30" s="96" customFormat="1" ht="17.25" customHeight="1" x14ac:dyDescent="0.45">
      <c r="B32" s="96" t="s">
        <v>806</v>
      </c>
      <c r="C32" s="405"/>
      <c r="D32" s="405"/>
      <c r="E32" s="405"/>
      <c r="F32" s="405"/>
      <c r="T32" s="394"/>
      <c r="U32" s="394"/>
    </row>
    <row r="33" spans="1:31" s="96" customFormat="1" ht="17.25" customHeight="1" x14ac:dyDescent="0.45">
      <c r="B33" s="405"/>
      <c r="C33" s="405"/>
      <c r="D33" s="405"/>
      <c r="E33" s="405"/>
      <c r="F33" s="405"/>
      <c r="T33" s="394"/>
      <c r="U33" s="394"/>
    </row>
    <row r="34" spans="1:31" s="96" customFormat="1" ht="17.25" customHeight="1" x14ac:dyDescent="0.45">
      <c r="B34" s="597" t="s">
        <v>794</v>
      </c>
      <c r="C34" s="598"/>
      <c r="D34" s="598"/>
      <c r="E34" s="598"/>
      <c r="F34" s="599"/>
      <c r="G34" s="100"/>
      <c r="H34" s="369"/>
      <c r="I34" s="369"/>
      <c r="J34" s="369"/>
      <c r="K34" s="369"/>
      <c r="L34" s="369"/>
      <c r="M34" s="369"/>
      <c r="N34" s="369"/>
      <c r="O34" s="369"/>
      <c r="P34" s="369"/>
      <c r="Q34" s="369"/>
      <c r="R34" s="369"/>
      <c r="S34" s="369"/>
      <c r="T34" s="369"/>
      <c r="U34" s="369"/>
      <c r="V34" s="369"/>
      <c r="W34" s="369"/>
      <c r="X34" s="369"/>
      <c r="Y34" s="369"/>
      <c r="Z34" s="100"/>
      <c r="AA34" s="369"/>
      <c r="AB34" s="369"/>
      <c r="AC34" s="112"/>
      <c r="AD34" s="145"/>
    </row>
    <row r="35" spans="1:31" s="96" customFormat="1" ht="17.25" customHeight="1" x14ac:dyDescent="0.45">
      <c r="B35" s="808"/>
      <c r="C35" s="780"/>
      <c r="D35" s="780"/>
      <c r="E35" s="780"/>
      <c r="F35" s="809"/>
      <c r="G35" s="117"/>
      <c r="H35" s="96" t="s">
        <v>807</v>
      </c>
      <c r="Z35" s="117"/>
      <c r="AA35" s="390" t="s">
        <v>716</v>
      </c>
      <c r="AB35" s="390" t="s">
        <v>717</v>
      </c>
      <c r="AC35" s="390" t="s">
        <v>718</v>
      </c>
      <c r="AD35" s="391"/>
    </row>
    <row r="36" spans="1:31" s="96" customFormat="1" ht="17.25" customHeight="1" x14ac:dyDescent="0.45">
      <c r="B36" s="808"/>
      <c r="C36" s="780"/>
      <c r="D36" s="780"/>
      <c r="E36" s="780"/>
      <c r="F36" s="809"/>
      <c r="G36" s="117"/>
      <c r="I36" s="392" t="s">
        <v>796</v>
      </c>
      <c r="J36" s="813" t="s">
        <v>797</v>
      </c>
      <c r="K36" s="798"/>
      <c r="L36" s="798"/>
      <c r="M36" s="798"/>
      <c r="N36" s="798"/>
      <c r="O36" s="798"/>
      <c r="P36" s="798"/>
      <c r="Q36" s="798"/>
      <c r="R36" s="798"/>
      <c r="S36" s="798"/>
      <c r="T36" s="798"/>
      <c r="U36" s="816"/>
      <c r="V36" s="622"/>
      <c r="W36" s="368" t="s">
        <v>32</v>
      </c>
      <c r="Z36" s="117"/>
      <c r="AA36" s="375"/>
      <c r="AB36" s="85"/>
      <c r="AC36" s="375"/>
      <c r="AD36" s="131"/>
    </row>
    <row r="37" spans="1:31" s="96" customFormat="1" ht="17.25" customHeight="1" x14ac:dyDescent="0.45">
      <c r="B37" s="808"/>
      <c r="C37" s="780"/>
      <c r="D37" s="780"/>
      <c r="E37" s="780"/>
      <c r="F37" s="809"/>
      <c r="G37" s="117"/>
      <c r="I37" s="393" t="s">
        <v>798</v>
      </c>
      <c r="J37" s="452" t="s">
        <v>799</v>
      </c>
      <c r="K37" s="377"/>
      <c r="L37" s="377"/>
      <c r="M37" s="377"/>
      <c r="N37" s="377"/>
      <c r="O37" s="377"/>
      <c r="P37" s="377"/>
      <c r="Q37" s="377"/>
      <c r="R37" s="377"/>
      <c r="S37" s="377"/>
      <c r="T37" s="377"/>
      <c r="U37" s="816"/>
      <c r="V37" s="622"/>
      <c r="W37" s="378" t="s">
        <v>32</v>
      </c>
      <c r="Y37" s="394"/>
      <c r="Z37" s="114"/>
      <c r="AA37" s="443" t="s">
        <v>178</v>
      </c>
      <c r="AB37" s="85" t="s">
        <v>717</v>
      </c>
      <c r="AC37" s="443" t="s">
        <v>178</v>
      </c>
      <c r="AD37" s="131"/>
    </row>
    <row r="38" spans="1:31" s="96" customFormat="1" ht="17.25" customHeight="1" x14ac:dyDescent="0.45">
      <c r="A38" s="372"/>
      <c r="B38" s="810"/>
      <c r="C38" s="811"/>
      <c r="D38" s="811"/>
      <c r="E38" s="811"/>
      <c r="F38" s="812"/>
      <c r="G38" s="141"/>
      <c r="H38" s="377"/>
      <c r="I38" s="377"/>
      <c r="J38" s="377"/>
      <c r="K38" s="377"/>
      <c r="L38" s="377"/>
      <c r="M38" s="377"/>
      <c r="N38" s="377"/>
      <c r="O38" s="377"/>
      <c r="P38" s="377"/>
      <c r="Q38" s="377"/>
      <c r="R38" s="377"/>
      <c r="S38" s="377"/>
      <c r="T38" s="396"/>
      <c r="U38" s="396"/>
      <c r="V38" s="377"/>
      <c r="W38" s="377"/>
      <c r="X38" s="377"/>
      <c r="Y38" s="377"/>
      <c r="Z38" s="141"/>
      <c r="AA38" s="377"/>
      <c r="AB38" s="377"/>
      <c r="AC38" s="387"/>
      <c r="AD38" s="143"/>
      <c r="AE38" s="117"/>
    </row>
    <row r="39" spans="1:31" s="96" customFormat="1" ht="17.25" customHeight="1" x14ac:dyDescent="0.45">
      <c r="B39" s="405"/>
      <c r="C39" s="398"/>
      <c r="D39" s="405"/>
      <c r="E39" s="405"/>
      <c r="F39" s="405"/>
      <c r="T39" s="394"/>
      <c r="U39" s="394"/>
    </row>
    <row r="40" spans="1:31" s="96" customFormat="1" ht="17.25" customHeight="1" x14ac:dyDescent="0.45">
      <c r="B40" s="96" t="s">
        <v>808</v>
      </c>
      <c r="C40" s="405"/>
      <c r="D40" s="405"/>
      <c r="E40" s="405"/>
      <c r="F40" s="405"/>
      <c r="T40" s="394"/>
      <c r="U40" s="394"/>
    </row>
    <row r="41" spans="1:31" s="96" customFormat="1" ht="17.25" customHeight="1" x14ac:dyDescent="0.45">
      <c r="B41" s="376" t="s">
        <v>809</v>
      </c>
      <c r="C41" s="405"/>
      <c r="D41" s="405"/>
      <c r="E41" s="405"/>
      <c r="F41" s="405"/>
      <c r="T41" s="394"/>
      <c r="U41" s="394"/>
    </row>
    <row r="42" spans="1:31" s="96" customFormat="1" ht="17.25" customHeight="1" x14ac:dyDescent="0.45">
      <c r="B42" s="597" t="s">
        <v>794</v>
      </c>
      <c r="C42" s="598"/>
      <c r="D42" s="598"/>
      <c r="E42" s="598"/>
      <c r="F42" s="599"/>
      <c r="G42" s="100"/>
      <c r="H42" s="369"/>
      <c r="I42" s="369"/>
      <c r="J42" s="369"/>
      <c r="K42" s="369"/>
      <c r="L42" s="369"/>
      <c r="M42" s="369"/>
      <c r="N42" s="369"/>
      <c r="O42" s="369"/>
      <c r="P42" s="369"/>
      <c r="Q42" s="369"/>
      <c r="R42" s="369"/>
      <c r="S42" s="369"/>
      <c r="T42" s="369"/>
      <c r="U42" s="369"/>
      <c r="V42" s="369"/>
      <c r="W42" s="369"/>
      <c r="X42" s="369"/>
      <c r="Y42" s="369"/>
      <c r="Z42" s="100"/>
      <c r="AA42" s="369"/>
      <c r="AB42" s="369"/>
      <c r="AC42" s="112"/>
      <c r="AD42" s="145"/>
    </row>
    <row r="43" spans="1:31" s="96" customFormat="1" ht="17.25" customHeight="1" x14ac:dyDescent="0.45">
      <c r="B43" s="808"/>
      <c r="C43" s="780"/>
      <c r="D43" s="780"/>
      <c r="E43" s="780"/>
      <c r="F43" s="809"/>
      <c r="G43" s="117"/>
      <c r="H43" s="96" t="s">
        <v>810</v>
      </c>
      <c r="Z43" s="117"/>
      <c r="AA43" s="390" t="s">
        <v>716</v>
      </c>
      <c r="AB43" s="390" t="s">
        <v>717</v>
      </c>
      <c r="AC43" s="390" t="s">
        <v>718</v>
      </c>
      <c r="AD43" s="391"/>
    </row>
    <row r="44" spans="1:31" s="96" customFormat="1" ht="17.25" customHeight="1" x14ac:dyDescent="0.45">
      <c r="B44" s="808"/>
      <c r="C44" s="780"/>
      <c r="D44" s="780"/>
      <c r="E44" s="780"/>
      <c r="F44" s="809"/>
      <c r="G44" s="117"/>
      <c r="I44" s="392" t="s">
        <v>796</v>
      </c>
      <c r="J44" s="813" t="s">
        <v>797</v>
      </c>
      <c r="K44" s="798"/>
      <c r="L44" s="798"/>
      <c r="M44" s="798"/>
      <c r="N44" s="798"/>
      <c r="O44" s="798"/>
      <c r="P44" s="798"/>
      <c r="Q44" s="798"/>
      <c r="R44" s="798"/>
      <c r="S44" s="798"/>
      <c r="T44" s="798"/>
      <c r="U44" s="816"/>
      <c r="V44" s="622"/>
      <c r="W44" s="368" t="s">
        <v>32</v>
      </c>
      <c r="Z44" s="117"/>
      <c r="AA44" s="375"/>
      <c r="AB44" s="85"/>
      <c r="AC44" s="375"/>
      <c r="AD44" s="131"/>
    </row>
    <row r="45" spans="1:31" s="96" customFormat="1" ht="17.25" customHeight="1" x14ac:dyDescent="0.45">
      <c r="B45" s="808"/>
      <c r="C45" s="780"/>
      <c r="D45" s="780"/>
      <c r="E45" s="780"/>
      <c r="F45" s="809"/>
      <c r="G45" s="117"/>
      <c r="I45" s="393" t="s">
        <v>798</v>
      </c>
      <c r="J45" s="452" t="s">
        <v>799</v>
      </c>
      <c r="K45" s="377"/>
      <c r="L45" s="377"/>
      <c r="M45" s="377"/>
      <c r="N45" s="377"/>
      <c r="O45" s="377"/>
      <c r="P45" s="452"/>
      <c r="Q45" s="377"/>
      <c r="R45" s="377"/>
      <c r="S45" s="377"/>
      <c r="T45" s="377"/>
      <c r="U45" s="816"/>
      <c r="V45" s="622"/>
      <c r="W45" s="378" t="s">
        <v>32</v>
      </c>
      <c r="Y45" s="394"/>
      <c r="Z45" s="114"/>
      <c r="AA45" s="443" t="s">
        <v>178</v>
      </c>
      <c r="AB45" s="85" t="s">
        <v>717</v>
      </c>
      <c r="AC45" s="443" t="s">
        <v>178</v>
      </c>
      <c r="AD45" s="131"/>
    </row>
    <row r="46" spans="1:31" s="96" customFormat="1" ht="17.25" customHeight="1" x14ac:dyDescent="0.45">
      <c r="B46" s="810"/>
      <c r="C46" s="811"/>
      <c r="D46" s="811"/>
      <c r="E46" s="811"/>
      <c r="F46" s="812"/>
      <c r="G46" s="141"/>
      <c r="H46" s="377"/>
      <c r="I46" s="377"/>
      <c r="J46" s="377"/>
      <c r="K46" s="377"/>
      <c r="L46" s="377"/>
      <c r="M46" s="377"/>
      <c r="N46" s="377"/>
      <c r="O46" s="377"/>
      <c r="P46" s="377"/>
      <c r="Q46" s="377"/>
      <c r="R46" s="377"/>
      <c r="S46" s="377"/>
      <c r="T46" s="396"/>
      <c r="U46" s="396"/>
      <c r="V46" s="377"/>
      <c r="W46" s="377"/>
      <c r="X46" s="377"/>
      <c r="Y46" s="377"/>
      <c r="Z46" s="141"/>
      <c r="AA46" s="377"/>
      <c r="AB46" s="377"/>
      <c r="AC46" s="387"/>
      <c r="AD46" s="143"/>
    </row>
    <row r="47" spans="1:31" s="96" customFormat="1" ht="17.25" customHeight="1" x14ac:dyDescent="0.45">
      <c r="B47" s="597" t="s">
        <v>811</v>
      </c>
      <c r="C47" s="598"/>
      <c r="D47" s="598"/>
      <c r="E47" s="598"/>
      <c r="F47" s="599"/>
      <c r="G47" s="100"/>
      <c r="H47" s="369"/>
      <c r="I47" s="369"/>
      <c r="J47" s="369"/>
      <c r="K47" s="369"/>
      <c r="L47" s="369"/>
      <c r="M47" s="369"/>
      <c r="N47" s="369"/>
      <c r="O47" s="369"/>
      <c r="P47" s="369"/>
      <c r="Q47" s="369"/>
      <c r="R47" s="369"/>
      <c r="S47" s="369"/>
      <c r="T47" s="369"/>
      <c r="U47" s="369"/>
      <c r="V47" s="369"/>
      <c r="W47" s="369"/>
      <c r="X47" s="369"/>
      <c r="Y47" s="369"/>
      <c r="Z47" s="100"/>
      <c r="AA47" s="369"/>
      <c r="AB47" s="369"/>
      <c r="AC47" s="112"/>
      <c r="AD47" s="145"/>
    </row>
    <row r="48" spans="1:31" s="96" customFormat="1" ht="17.25" customHeight="1" x14ac:dyDescent="0.45">
      <c r="B48" s="808"/>
      <c r="C48" s="780"/>
      <c r="D48" s="780"/>
      <c r="E48" s="780"/>
      <c r="F48" s="809"/>
      <c r="G48" s="117"/>
      <c r="H48" s="96" t="s">
        <v>812</v>
      </c>
      <c r="Z48" s="117"/>
      <c r="AA48" s="390" t="s">
        <v>716</v>
      </c>
      <c r="AB48" s="390" t="s">
        <v>717</v>
      </c>
      <c r="AC48" s="390" t="s">
        <v>718</v>
      </c>
      <c r="AD48" s="391"/>
    </row>
    <row r="49" spans="2:30" s="96" customFormat="1" ht="17.25" customHeight="1" x14ac:dyDescent="0.45">
      <c r="B49" s="808"/>
      <c r="C49" s="780"/>
      <c r="D49" s="780"/>
      <c r="E49" s="780"/>
      <c r="F49" s="809"/>
      <c r="G49" s="117"/>
      <c r="I49" s="392" t="s">
        <v>796</v>
      </c>
      <c r="J49" s="829" t="s">
        <v>813</v>
      </c>
      <c r="K49" s="830"/>
      <c r="L49" s="830"/>
      <c r="M49" s="830"/>
      <c r="N49" s="830"/>
      <c r="O49" s="830"/>
      <c r="P49" s="830"/>
      <c r="Q49" s="830"/>
      <c r="R49" s="830"/>
      <c r="S49" s="830"/>
      <c r="T49" s="830"/>
      <c r="U49" s="816"/>
      <c r="V49" s="622"/>
      <c r="W49" s="368" t="s">
        <v>32</v>
      </c>
      <c r="Z49" s="117"/>
      <c r="AA49" s="375"/>
      <c r="AB49" s="85"/>
      <c r="AC49" s="375"/>
      <c r="AD49" s="131"/>
    </row>
    <row r="50" spans="2:30" s="96" customFormat="1" ht="17.25" customHeight="1" x14ac:dyDescent="0.45">
      <c r="B50" s="808"/>
      <c r="C50" s="780"/>
      <c r="D50" s="780"/>
      <c r="E50" s="780"/>
      <c r="F50" s="809"/>
      <c r="G50" s="117"/>
      <c r="I50" s="393" t="s">
        <v>798</v>
      </c>
      <c r="J50" s="814" t="s">
        <v>814</v>
      </c>
      <c r="K50" s="815"/>
      <c r="L50" s="815"/>
      <c r="M50" s="815"/>
      <c r="N50" s="815"/>
      <c r="O50" s="815"/>
      <c r="P50" s="815"/>
      <c r="Q50" s="815"/>
      <c r="R50" s="815"/>
      <c r="S50" s="815"/>
      <c r="T50" s="815"/>
      <c r="U50" s="816"/>
      <c r="V50" s="622"/>
      <c r="W50" s="378" t="s">
        <v>32</v>
      </c>
      <c r="Y50" s="394"/>
      <c r="Z50" s="114"/>
      <c r="AA50" s="443" t="s">
        <v>178</v>
      </c>
      <c r="AB50" s="85" t="s">
        <v>717</v>
      </c>
      <c r="AC50" s="443" t="s">
        <v>178</v>
      </c>
      <c r="AD50" s="131"/>
    </row>
    <row r="51" spans="2:30" s="96" customFormat="1" ht="17.25" customHeight="1" x14ac:dyDescent="0.45">
      <c r="B51" s="810"/>
      <c r="C51" s="811"/>
      <c r="D51" s="811"/>
      <c r="E51" s="811"/>
      <c r="F51" s="812"/>
      <c r="G51" s="141"/>
      <c r="H51" s="377"/>
      <c r="I51" s="377"/>
      <c r="J51" s="377"/>
      <c r="K51" s="377"/>
      <c r="L51" s="377"/>
      <c r="M51" s="377"/>
      <c r="N51" s="377"/>
      <c r="O51" s="377"/>
      <c r="P51" s="377"/>
      <c r="Q51" s="377"/>
      <c r="R51" s="377"/>
      <c r="S51" s="377"/>
      <c r="T51" s="396"/>
      <c r="U51" s="396"/>
      <c r="V51" s="377"/>
      <c r="W51" s="377"/>
      <c r="X51" s="377"/>
      <c r="Y51" s="377"/>
      <c r="Z51" s="141"/>
      <c r="AA51" s="377"/>
      <c r="AB51" s="377"/>
      <c r="AC51" s="387"/>
      <c r="AD51" s="143"/>
    </row>
    <row r="52" spans="2:30" s="96" customFormat="1" ht="17.25" customHeight="1" x14ac:dyDescent="0.45">
      <c r="B52" s="597" t="s">
        <v>815</v>
      </c>
      <c r="C52" s="598"/>
      <c r="D52" s="598"/>
      <c r="E52" s="598"/>
      <c r="F52" s="599"/>
      <c r="G52" s="100"/>
      <c r="H52" s="369"/>
      <c r="I52" s="369"/>
      <c r="J52" s="369"/>
      <c r="K52" s="369"/>
      <c r="L52" s="369"/>
      <c r="M52" s="369"/>
      <c r="N52" s="369"/>
      <c r="O52" s="369"/>
      <c r="P52" s="369"/>
      <c r="Q52" s="369"/>
      <c r="R52" s="369"/>
      <c r="S52" s="369"/>
      <c r="T52" s="369"/>
      <c r="U52" s="369"/>
      <c r="V52" s="369"/>
      <c r="W52" s="369"/>
      <c r="X52" s="369"/>
      <c r="Y52" s="369"/>
      <c r="Z52" s="100"/>
      <c r="AA52" s="369"/>
      <c r="AB52" s="369"/>
      <c r="AC52" s="112"/>
      <c r="AD52" s="145"/>
    </row>
    <row r="53" spans="2:30" s="96" customFormat="1" ht="17.25" customHeight="1" x14ac:dyDescent="0.45">
      <c r="B53" s="808"/>
      <c r="C53" s="780"/>
      <c r="D53" s="780"/>
      <c r="E53" s="780"/>
      <c r="F53" s="809"/>
      <c r="G53" s="117"/>
      <c r="H53" s="96" t="s">
        <v>816</v>
      </c>
      <c r="Z53" s="117"/>
      <c r="AA53" s="390" t="s">
        <v>716</v>
      </c>
      <c r="AB53" s="390" t="s">
        <v>717</v>
      </c>
      <c r="AC53" s="390" t="s">
        <v>718</v>
      </c>
      <c r="AD53" s="391"/>
    </row>
    <row r="54" spans="2:30" s="96" customFormat="1" ht="25.5" customHeight="1" x14ac:dyDescent="0.45">
      <c r="B54" s="808"/>
      <c r="C54" s="780"/>
      <c r="D54" s="780"/>
      <c r="E54" s="780"/>
      <c r="F54" s="809"/>
      <c r="G54" s="117"/>
      <c r="I54" s="392" t="s">
        <v>796</v>
      </c>
      <c r="J54" s="829" t="s">
        <v>817</v>
      </c>
      <c r="K54" s="830"/>
      <c r="L54" s="830"/>
      <c r="M54" s="830"/>
      <c r="N54" s="830"/>
      <c r="O54" s="830"/>
      <c r="P54" s="830"/>
      <c r="Q54" s="830"/>
      <c r="R54" s="830"/>
      <c r="S54" s="830"/>
      <c r="T54" s="830"/>
      <c r="U54" s="816"/>
      <c r="V54" s="622"/>
      <c r="W54" s="368" t="s">
        <v>32</v>
      </c>
      <c r="Z54" s="117"/>
      <c r="AA54" s="375"/>
      <c r="AB54" s="85"/>
      <c r="AC54" s="375"/>
      <c r="AD54" s="131"/>
    </row>
    <row r="55" spans="2:30" s="96" customFormat="1" ht="26.25" customHeight="1" x14ac:dyDescent="0.45">
      <c r="B55" s="808"/>
      <c r="C55" s="780"/>
      <c r="D55" s="780"/>
      <c r="E55" s="780"/>
      <c r="F55" s="809"/>
      <c r="G55" s="117"/>
      <c r="I55" s="393" t="s">
        <v>798</v>
      </c>
      <c r="J55" s="814" t="s">
        <v>818</v>
      </c>
      <c r="K55" s="815"/>
      <c r="L55" s="815"/>
      <c r="M55" s="815"/>
      <c r="N55" s="815"/>
      <c r="O55" s="815"/>
      <c r="P55" s="815"/>
      <c r="Q55" s="815"/>
      <c r="R55" s="815"/>
      <c r="S55" s="815"/>
      <c r="T55" s="815"/>
      <c r="U55" s="816"/>
      <c r="V55" s="622"/>
      <c r="W55" s="378" t="s">
        <v>32</v>
      </c>
      <c r="Y55" s="394"/>
      <c r="Z55" s="114"/>
      <c r="AA55" s="443" t="s">
        <v>178</v>
      </c>
      <c r="AB55" s="85" t="s">
        <v>717</v>
      </c>
      <c r="AC55" s="443" t="s">
        <v>178</v>
      </c>
      <c r="AD55" s="131"/>
    </row>
    <row r="56" spans="2:30" s="96" customFormat="1" ht="17.25" customHeight="1" x14ac:dyDescent="0.45">
      <c r="B56" s="810"/>
      <c r="C56" s="811"/>
      <c r="D56" s="811"/>
      <c r="E56" s="811"/>
      <c r="F56" s="812"/>
      <c r="G56" s="141"/>
      <c r="H56" s="377"/>
      <c r="I56" s="377"/>
      <c r="J56" s="377"/>
      <c r="K56" s="377"/>
      <c r="L56" s="377"/>
      <c r="M56" s="377"/>
      <c r="N56" s="377"/>
      <c r="O56" s="377"/>
      <c r="P56" s="377"/>
      <c r="Q56" s="377"/>
      <c r="R56" s="377"/>
      <c r="S56" s="377"/>
      <c r="T56" s="396"/>
      <c r="U56" s="396"/>
      <c r="V56" s="377"/>
      <c r="W56" s="377"/>
      <c r="X56" s="377"/>
      <c r="Y56" s="377"/>
      <c r="Z56" s="141"/>
      <c r="AA56" s="377"/>
      <c r="AB56" s="377"/>
      <c r="AC56" s="387"/>
      <c r="AD56" s="143"/>
    </row>
    <row r="57" spans="2:30" s="96" customFormat="1" ht="17.25" customHeight="1" x14ac:dyDescent="0.45">
      <c r="B57" s="405"/>
      <c r="C57" s="405"/>
      <c r="D57" s="405"/>
      <c r="E57" s="405"/>
      <c r="F57" s="405"/>
      <c r="T57" s="394"/>
      <c r="U57" s="394"/>
    </row>
    <row r="58" spans="2:30" s="96" customFormat="1" ht="17.25" customHeight="1" x14ac:dyDescent="0.45">
      <c r="B58" s="831" t="s">
        <v>819</v>
      </c>
      <c r="C58" s="832"/>
      <c r="D58" s="406" t="s">
        <v>820</v>
      </c>
      <c r="E58" s="406"/>
      <c r="F58" s="406"/>
      <c r="G58" s="406"/>
      <c r="H58" s="406"/>
      <c r="I58" s="406"/>
      <c r="J58" s="406"/>
      <c r="K58" s="406"/>
      <c r="L58" s="406"/>
      <c r="M58" s="406"/>
      <c r="N58" s="406"/>
      <c r="O58" s="406"/>
      <c r="P58" s="406"/>
      <c r="Q58" s="406"/>
      <c r="R58" s="406"/>
      <c r="S58" s="406"/>
      <c r="T58" s="406"/>
      <c r="U58" s="406"/>
      <c r="V58" s="406"/>
      <c r="W58" s="406"/>
      <c r="X58" s="406"/>
      <c r="Y58" s="406"/>
      <c r="Z58" s="406"/>
      <c r="AA58" s="406"/>
      <c r="AB58" s="406"/>
      <c r="AC58" s="406"/>
      <c r="AD58" s="406"/>
    </row>
    <row r="59" spans="2:30" s="96" customFormat="1" ht="17.25" customHeight="1" x14ac:dyDescent="0.45">
      <c r="B59" s="820"/>
      <c r="C59" s="821"/>
      <c r="D59" s="822"/>
      <c r="E59" s="822"/>
      <c r="F59" s="822"/>
      <c r="G59" s="822"/>
      <c r="H59" s="822"/>
      <c r="I59" s="822"/>
      <c r="J59" s="822"/>
      <c r="K59" s="822"/>
      <c r="L59" s="822"/>
      <c r="M59" s="822"/>
      <c r="N59" s="822"/>
      <c r="O59" s="822"/>
      <c r="P59" s="822"/>
      <c r="Q59" s="822"/>
      <c r="R59" s="822"/>
      <c r="S59" s="822"/>
      <c r="T59" s="822"/>
      <c r="U59" s="822"/>
      <c r="V59" s="822"/>
      <c r="W59" s="822"/>
      <c r="X59" s="822"/>
      <c r="Y59" s="822"/>
      <c r="Z59" s="822"/>
      <c r="AA59" s="822"/>
      <c r="AB59" s="822"/>
      <c r="AC59" s="822"/>
      <c r="AD59" s="822"/>
    </row>
    <row r="60" spans="2:30" s="96" customFormat="1" ht="17.25" customHeight="1" x14ac:dyDescent="0.45">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row>
    <row r="61" spans="2:30" s="96" customFormat="1" ht="17.25" customHeight="1" x14ac:dyDescent="0.2">
      <c r="B61" s="407"/>
      <c r="C61" s="407"/>
      <c r="D61" s="407"/>
      <c r="E61" s="407"/>
      <c r="F61" s="407"/>
      <c r="G61" s="407"/>
      <c r="H61" s="407"/>
      <c r="I61" s="407"/>
      <c r="J61" s="407"/>
      <c r="K61" s="407"/>
      <c r="L61" s="407"/>
      <c r="M61" s="407"/>
      <c r="N61" s="407"/>
      <c r="O61" s="407"/>
      <c r="P61" s="407"/>
      <c r="Q61" s="407"/>
      <c r="R61" s="407"/>
      <c r="S61" s="407"/>
      <c r="T61" s="407"/>
      <c r="U61" s="407"/>
      <c r="V61" s="407"/>
      <c r="W61" s="407"/>
      <c r="X61" s="407"/>
      <c r="Y61" s="407"/>
      <c r="Z61" s="407"/>
      <c r="AA61" s="407"/>
      <c r="AB61" s="407"/>
      <c r="AC61" s="407"/>
      <c r="AD61" s="407"/>
    </row>
    <row r="62" spans="2:30" s="407" customFormat="1" ht="17.25" customHeight="1" x14ac:dyDescent="0.2"/>
    <row r="63" spans="2:30" ht="17.25" customHeight="1" x14ac:dyDescent="0.2">
      <c r="B63" s="407"/>
      <c r="C63" s="407"/>
      <c r="D63" s="407"/>
      <c r="E63" s="407"/>
      <c r="F63" s="407"/>
      <c r="G63" s="407"/>
      <c r="H63" s="407"/>
      <c r="I63" s="407"/>
      <c r="J63" s="407"/>
      <c r="K63" s="407"/>
      <c r="L63" s="407"/>
      <c r="M63" s="407"/>
      <c r="N63" s="407"/>
      <c r="O63" s="407"/>
      <c r="P63" s="407"/>
      <c r="Q63" s="407"/>
      <c r="R63" s="407"/>
      <c r="S63" s="407"/>
      <c r="T63" s="407"/>
      <c r="U63" s="407"/>
      <c r="V63" s="407"/>
      <c r="W63" s="407"/>
      <c r="X63" s="407"/>
      <c r="Y63" s="407"/>
      <c r="Z63" s="407"/>
      <c r="AA63" s="407"/>
      <c r="AB63" s="407"/>
      <c r="AC63" s="407"/>
      <c r="AD63" s="407"/>
    </row>
    <row r="64" spans="2:30" ht="17.25" customHeight="1" x14ac:dyDescent="0.2">
      <c r="B64" s="407"/>
      <c r="C64" s="407"/>
      <c r="D64" s="407"/>
      <c r="E64" s="407"/>
      <c r="F64" s="407"/>
      <c r="G64" s="407"/>
      <c r="H64" s="407"/>
      <c r="I64" s="407"/>
      <c r="J64" s="407"/>
      <c r="K64" s="407"/>
      <c r="L64" s="407"/>
      <c r="M64" s="407"/>
      <c r="N64" s="407"/>
      <c r="O64" s="407"/>
      <c r="P64" s="407"/>
      <c r="Q64" s="407"/>
      <c r="R64" s="407"/>
      <c r="S64" s="407"/>
      <c r="T64" s="407"/>
      <c r="U64" s="407"/>
      <c r="V64" s="407"/>
      <c r="W64" s="407"/>
      <c r="X64" s="407"/>
      <c r="Y64" s="407"/>
      <c r="Z64" s="407"/>
      <c r="AA64" s="407"/>
      <c r="AB64" s="407"/>
      <c r="AC64" s="407"/>
      <c r="AD64" s="407"/>
    </row>
    <row r="65" spans="2:30" s="407" customFormat="1" ht="17.25" customHeight="1" x14ac:dyDescent="0.2">
      <c r="B65" s="148"/>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row>
    <row r="66" spans="2:30" s="407" customFormat="1" ht="17.25" customHeight="1" x14ac:dyDescent="0.2">
      <c r="B66" s="148"/>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row>
    <row r="67" spans="2:30" s="407" customFormat="1" ht="17.25" customHeight="1" x14ac:dyDescent="0.2">
      <c r="B67" s="148"/>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row>
    <row r="68" spans="2:30" s="407" customFormat="1" ht="17.25" customHeight="1" x14ac:dyDescent="0.2">
      <c r="B68" s="148"/>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row>
    <row r="69" spans="2:30" s="407" customFormat="1" ht="17.25" customHeight="1" x14ac:dyDescent="0.2">
      <c r="B69" s="148"/>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row>
    <row r="70" spans="2:30" s="407" customFormat="1" ht="17.25" customHeight="1" x14ac:dyDescent="0.2">
      <c r="B70" s="148"/>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row>
  </sheetData>
  <mergeCells count="39">
    <mergeCell ref="B59:C59"/>
    <mergeCell ref="D59:AD59"/>
    <mergeCell ref="G29:AD30"/>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printOptions horizontalCentered="1"/>
  <pageMargins left="0.70866141732283472" right="0.39370078740157483" top="0.51181102362204722" bottom="0.35433070866141736" header="0.31496062992125984" footer="0.31496062992125984"/>
  <pageSetup paperSize="9" scale="72"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xm:f>
          </x14:formula1>
          <xm:sqref>G9:G14 JC9:JC14 SY9:SY14 ACU9:ACU14 AMQ9:AMQ14 AWM9:AWM14 BGI9:BGI14 BQE9:BQE14 CAA9:CAA14 CJW9:CJW14 CTS9:CTS14 DDO9:DDO14 DNK9:DNK14 DXG9:DXG14 EHC9:EHC14 EQY9:EQY14 FAU9:FAU14 FKQ9:FKQ14 FUM9:FUM14 GEI9:GEI14 GOE9:GOE14 GYA9:GYA14 HHW9:HHW14 HRS9:HRS14 IBO9:IBO14 ILK9:ILK14 IVG9:IVG14 JFC9:JFC14 JOY9:JOY14 JYU9:JYU14 KIQ9:KIQ14 KSM9:KSM14 LCI9:LCI14 LME9:LME14 LWA9:LWA14 MFW9:MFW14 MPS9:MPS14 MZO9:MZO14 NJK9:NJK14 NTG9:NTG14 ODC9:ODC14 OMY9:OMY14 OWU9:OWU14 PGQ9:PGQ14 PQM9:PQM14 QAI9:QAI14 QKE9:QKE14 QUA9:QUA14 RDW9:RDW14 RNS9:RNS14 RXO9:RXO14 SHK9:SHK14 SRG9:SRG14 TBC9:TBC14 TKY9:TKY14 TUU9:TUU14 UEQ9:UEQ14 UOM9:UOM14 UYI9:UYI14 VIE9:VIE14 VSA9:VSA14 WBW9:WBW14 WLS9:WLS14 WVO9:WVO14 G65543:G65548 JC65543:JC65548 SY65543:SY65548 ACU65543:ACU65548 AMQ65543:AMQ65548 AWM65543:AWM65548 BGI65543:BGI65548 BQE65543:BQE65548 CAA65543:CAA65548 CJW65543:CJW65548 CTS65543:CTS65548 DDO65543:DDO65548 DNK65543:DNK65548 DXG65543:DXG65548 EHC65543:EHC65548 EQY65543:EQY65548 FAU65543:FAU65548 FKQ65543:FKQ65548 FUM65543:FUM65548 GEI65543:GEI65548 GOE65543:GOE65548 GYA65543:GYA65548 HHW65543:HHW65548 HRS65543:HRS65548 IBO65543:IBO65548 ILK65543:ILK65548 IVG65543:IVG65548 JFC65543:JFC65548 JOY65543:JOY65548 JYU65543:JYU65548 KIQ65543:KIQ65548 KSM65543:KSM65548 LCI65543:LCI65548 LME65543:LME65548 LWA65543:LWA65548 MFW65543:MFW65548 MPS65543:MPS65548 MZO65543:MZO65548 NJK65543:NJK65548 NTG65543:NTG65548 ODC65543:ODC65548 OMY65543:OMY65548 OWU65543:OWU65548 PGQ65543:PGQ65548 PQM65543:PQM65548 QAI65543:QAI65548 QKE65543:QKE65548 QUA65543:QUA65548 RDW65543:RDW65548 RNS65543:RNS65548 RXO65543:RXO65548 SHK65543:SHK65548 SRG65543:SRG65548 TBC65543:TBC65548 TKY65543:TKY65548 TUU65543:TUU65548 UEQ65543:UEQ65548 UOM65543:UOM65548 UYI65543:UYI65548 VIE65543:VIE65548 VSA65543:VSA65548 WBW65543:WBW65548 WLS65543:WLS65548 WVO65543:WVO65548 G131079:G131084 JC131079:JC131084 SY131079:SY131084 ACU131079:ACU131084 AMQ131079:AMQ131084 AWM131079:AWM131084 BGI131079:BGI131084 BQE131079:BQE131084 CAA131079:CAA131084 CJW131079:CJW131084 CTS131079:CTS131084 DDO131079:DDO131084 DNK131079:DNK131084 DXG131079:DXG131084 EHC131079:EHC131084 EQY131079:EQY131084 FAU131079:FAU131084 FKQ131079:FKQ131084 FUM131079:FUM131084 GEI131079:GEI131084 GOE131079:GOE131084 GYA131079:GYA131084 HHW131079:HHW131084 HRS131079:HRS131084 IBO131079:IBO131084 ILK131079:ILK131084 IVG131079:IVG131084 JFC131079:JFC131084 JOY131079:JOY131084 JYU131079:JYU131084 KIQ131079:KIQ131084 KSM131079:KSM131084 LCI131079:LCI131084 LME131079:LME131084 LWA131079:LWA131084 MFW131079:MFW131084 MPS131079:MPS131084 MZO131079:MZO131084 NJK131079:NJK131084 NTG131079:NTG131084 ODC131079:ODC131084 OMY131079:OMY131084 OWU131079:OWU131084 PGQ131079:PGQ131084 PQM131079:PQM131084 QAI131079:QAI131084 QKE131079:QKE131084 QUA131079:QUA131084 RDW131079:RDW131084 RNS131079:RNS131084 RXO131079:RXO131084 SHK131079:SHK131084 SRG131079:SRG131084 TBC131079:TBC131084 TKY131079:TKY131084 TUU131079:TUU131084 UEQ131079:UEQ131084 UOM131079:UOM131084 UYI131079:UYI131084 VIE131079:VIE131084 VSA131079:VSA131084 WBW131079:WBW131084 WLS131079:WLS131084 WVO131079:WVO131084 G196615:G196620 JC196615:JC196620 SY196615:SY196620 ACU196615:ACU196620 AMQ196615:AMQ196620 AWM196615:AWM196620 BGI196615:BGI196620 BQE196615:BQE196620 CAA196615:CAA196620 CJW196615:CJW196620 CTS196615:CTS196620 DDO196615:DDO196620 DNK196615:DNK196620 DXG196615:DXG196620 EHC196615:EHC196620 EQY196615:EQY196620 FAU196615:FAU196620 FKQ196615:FKQ196620 FUM196615:FUM196620 GEI196615:GEI196620 GOE196615:GOE196620 GYA196615:GYA196620 HHW196615:HHW196620 HRS196615:HRS196620 IBO196615:IBO196620 ILK196615:ILK196620 IVG196615:IVG196620 JFC196615:JFC196620 JOY196615:JOY196620 JYU196615:JYU196620 KIQ196615:KIQ196620 KSM196615:KSM196620 LCI196615:LCI196620 LME196615:LME196620 LWA196615:LWA196620 MFW196615:MFW196620 MPS196615:MPS196620 MZO196615:MZO196620 NJK196615:NJK196620 NTG196615:NTG196620 ODC196615:ODC196620 OMY196615:OMY196620 OWU196615:OWU196620 PGQ196615:PGQ196620 PQM196615:PQM196620 QAI196615:QAI196620 QKE196615:QKE196620 QUA196615:QUA196620 RDW196615:RDW196620 RNS196615:RNS196620 RXO196615:RXO196620 SHK196615:SHK196620 SRG196615:SRG196620 TBC196615:TBC196620 TKY196615:TKY196620 TUU196615:TUU196620 UEQ196615:UEQ196620 UOM196615:UOM196620 UYI196615:UYI196620 VIE196615:VIE196620 VSA196615:VSA196620 WBW196615:WBW196620 WLS196615:WLS196620 WVO196615:WVO196620 G262151:G262156 JC262151:JC262156 SY262151:SY262156 ACU262151:ACU262156 AMQ262151:AMQ262156 AWM262151:AWM262156 BGI262151:BGI262156 BQE262151:BQE262156 CAA262151:CAA262156 CJW262151:CJW262156 CTS262151:CTS262156 DDO262151:DDO262156 DNK262151:DNK262156 DXG262151:DXG262156 EHC262151:EHC262156 EQY262151:EQY262156 FAU262151:FAU262156 FKQ262151:FKQ262156 FUM262151:FUM262156 GEI262151:GEI262156 GOE262151:GOE262156 GYA262151:GYA262156 HHW262151:HHW262156 HRS262151:HRS262156 IBO262151:IBO262156 ILK262151:ILK262156 IVG262151:IVG262156 JFC262151:JFC262156 JOY262151:JOY262156 JYU262151:JYU262156 KIQ262151:KIQ262156 KSM262151:KSM262156 LCI262151:LCI262156 LME262151:LME262156 LWA262151:LWA262156 MFW262151:MFW262156 MPS262151:MPS262156 MZO262151:MZO262156 NJK262151:NJK262156 NTG262151:NTG262156 ODC262151:ODC262156 OMY262151:OMY262156 OWU262151:OWU262156 PGQ262151:PGQ262156 PQM262151:PQM262156 QAI262151:QAI262156 QKE262151:QKE262156 QUA262151:QUA262156 RDW262151:RDW262156 RNS262151:RNS262156 RXO262151:RXO262156 SHK262151:SHK262156 SRG262151:SRG262156 TBC262151:TBC262156 TKY262151:TKY262156 TUU262151:TUU262156 UEQ262151:UEQ262156 UOM262151:UOM262156 UYI262151:UYI262156 VIE262151:VIE262156 VSA262151:VSA262156 WBW262151:WBW262156 WLS262151:WLS262156 WVO262151:WVO262156 G327687:G327692 JC327687:JC327692 SY327687:SY327692 ACU327687:ACU327692 AMQ327687:AMQ327692 AWM327687:AWM327692 BGI327687:BGI327692 BQE327687:BQE327692 CAA327687:CAA327692 CJW327687:CJW327692 CTS327687:CTS327692 DDO327687:DDO327692 DNK327687:DNK327692 DXG327687:DXG327692 EHC327687:EHC327692 EQY327687:EQY327692 FAU327687:FAU327692 FKQ327687:FKQ327692 FUM327687:FUM327692 GEI327687:GEI327692 GOE327687:GOE327692 GYA327687:GYA327692 HHW327687:HHW327692 HRS327687:HRS327692 IBO327687:IBO327692 ILK327687:ILK327692 IVG327687:IVG327692 JFC327687:JFC327692 JOY327687:JOY327692 JYU327687:JYU327692 KIQ327687:KIQ327692 KSM327687:KSM327692 LCI327687:LCI327692 LME327687:LME327692 LWA327687:LWA327692 MFW327687:MFW327692 MPS327687:MPS327692 MZO327687:MZO327692 NJK327687:NJK327692 NTG327687:NTG327692 ODC327687:ODC327692 OMY327687:OMY327692 OWU327687:OWU327692 PGQ327687:PGQ327692 PQM327687:PQM327692 QAI327687:QAI327692 QKE327687:QKE327692 QUA327687:QUA327692 RDW327687:RDW327692 RNS327687:RNS327692 RXO327687:RXO327692 SHK327687:SHK327692 SRG327687:SRG327692 TBC327687:TBC327692 TKY327687:TKY327692 TUU327687:TUU327692 UEQ327687:UEQ327692 UOM327687:UOM327692 UYI327687:UYI327692 VIE327687:VIE327692 VSA327687:VSA327692 WBW327687:WBW327692 WLS327687:WLS327692 WVO327687:WVO327692 G393223:G393228 JC393223:JC393228 SY393223:SY393228 ACU393223:ACU393228 AMQ393223:AMQ393228 AWM393223:AWM393228 BGI393223:BGI393228 BQE393223:BQE393228 CAA393223:CAA393228 CJW393223:CJW393228 CTS393223:CTS393228 DDO393223:DDO393228 DNK393223:DNK393228 DXG393223:DXG393228 EHC393223:EHC393228 EQY393223:EQY393228 FAU393223:FAU393228 FKQ393223:FKQ393228 FUM393223:FUM393228 GEI393223:GEI393228 GOE393223:GOE393228 GYA393223:GYA393228 HHW393223:HHW393228 HRS393223:HRS393228 IBO393223:IBO393228 ILK393223:ILK393228 IVG393223:IVG393228 JFC393223:JFC393228 JOY393223:JOY393228 JYU393223:JYU393228 KIQ393223:KIQ393228 KSM393223:KSM393228 LCI393223:LCI393228 LME393223:LME393228 LWA393223:LWA393228 MFW393223:MFW393228 MPS393223:MPS393228 MZO393223:MZO393228 NJK393223:NJK393228 NTG393223:NTG393228 ODC393223:ODC393228 OMY393223:OMY393228 OWU393223:OWU393228 PGQ393223:PGQ393228 PQM393223:PQM393228 QAI393223:QAI393228 QKE393223:QKE393228 QUA393223:QUA393228 RDW393223:RDW393228 RNS393223:RNS393228 RXO393223:RXO393228 SHK393223:SHK393228 SRG393223:SRG393228 TBC393223:TBC393228 TKY393223:TKY393228 TUU393223:TUU393228 UEQ393223:UEQ393228 UOM393223:UOM393228 UYI393223:UYI393228 VIE393223:VIE393228 VSA393223:VSA393228 WBW393223:WBW393228 WLS393223:WLS393228 WVO393223:WVO393228 G458759:G458764 JC458759:JC458764 SY458759:SY458764 ACU458759:ACU458764 AMQ458759:AMQ458764 AWM458759:AWM458764 BGI458759:BGI458764 BQE458759:BQE458764 CAA458759:CAA458764 CJW458759:CJW458764 CTS458759:CTS458764 DDO458759:DDO458764 DNK458759:DNK458764 DXG458759:DXG458764 EHC458759:EHC458764 EQY458759:EQY458764 FAU458759:FAU458764 FKQ458759:FKQ458764 FUM458759:FUM458764 GEI458759:GEI458764 GOE458759:GOE458764 GYA458759:GYA458764 HHW458759:HHW458764 HRS458759:HRS458764 IBO458759:IBO458764 ILK458759:ILK458764 IVG458759:IVG458764 JFC458759:JFC458764 JOY458759:JOY458764 JYU458759:JYU458764 KIQ458759:KIQ458764 KSM458759:KSM458764 LCI458759:LCI458764 LME458759:LME458764 LWA458759:LWA458764 MFW458759:MFW458764 MPS458759:MPS458764 MZO458759:MZO458764 NJK458759:NJK458764 NTG458759:NTG458764 ODC458759:ODC458764 OMY458759:OMY458764 OWU458759:OWU458764 PGQ458759:PGQ458764 PQM458759:PQM458764 QAI458759:QAI458764 QKE458759:QKE458764 QUA458759:QUA458764 RDW458759:RDW458764 RNS458759:RNS458764 RXO458759:RXO458764 SHK458759:SHK458764 SRG458759:SRG458764 TBC458759:TBC458764 TKY458759:TKY458764 TUU458759:TUU458764 UEQ458759:UEQ458764 UOM458759:UOM458764 UYI458759:UYI458764 VIE458759:VIE458764 VSA458759:VSA458764 WBW458759:WBW458764 WLS458759:WLS458764 WVO458759:WVO458764 G524295:G524300 JC524295:JC524300 SY524295:SY524300 ACU524295:ACU524300 AMQ524295:AMQ524300 AWM524295:AWM524300 BGI524295:BGI524300 BQE524295:BQE524300 CAA524295:CAA524300 CJW524295:CJW524300 CTS524295:CTS524300 DDO524295:DDO524300 DNK524295:DNK524300 DXG524295:DXG524300 EHC524295:EHC524300 EQY524295:EQY524300 FAU524295:FAU524300 FKQ524295:FKQ524300 FUM524295:FUM524300 GEI524295:GEI524300 GOE524295:GOE524300 GYA524295:GYA524300 HHW524295:HHW524300 HRS524295:HRS524300 IBO524295:IBO524300 ILK524295:ILK524300 IVG524295:IVG524300 JFC524295:JFC524300 JOY524295:JOY524300 JYU524295:JYU524300 KIQ524295:KIQ524300 KSM524295:KSM524300 LCI524295:LCI524300 LME524295:LME524300 LWA524295:LWA524300 MFW524295:MFW524300 MPS524295:MPS524300 MZO524295:MZO524300 NJK524295:NJK524300 NTG524295:NTG524300 ODC524295:ODC524300 OMY524295:OMY524300 OWU524295:OWU524300 PGQ524295:PGQ524300 PQM524295:PQM524300 QAI524295:QAI524300 QKE524295:QKE524300 QUA524295:QUA524300 RDW524295:RDW524300 RNS524295:RNS524300 RXO524295:RXO524300 SHK524295:SHK524300 SRG524295:SRG524300 TBC524295:TBC524300 TKY524295:TKY524300 TUU524295:TUU524300 UEQ524295:UEQ524300 UOM524295:UOM524300 UYI524295:UYI524300 VIE524295:VIE524300 VSA524295:VSA524300 WBW524295:WBW524300 WLS524295:WLS524300 WVO524295:WVO524300 G589831:G589836 JC589831:JC589836 SY589831:SY589836 ACU589831:ACU589836 AMQ589831:AMQ589836 AWM589831:AWM589836 BGI589831:BGI589836 BQE589831:BQE589836 CAA589831:CAA589836 CJW589831:CJW589836 CTS589831:CTS589836 DDO589831:DDO589836 DNK589831:DNK589836 DXG589831:DXG589836 EHC589831:EHC589836 EQY589831:EQY589836 FAU589831:FAU589836 FKQ589831:FKQ589836 FUM589831:FUM589836 GEI589831:GEI589836 GOE589831:GOE589836 GYA589831:GYA589836 HHW589831:HHW589836 HRS589831:HRS589836 IBO589831:IBO589836 ILK589831:ILK589836 IVG589831:IVG589836 JFC589831:JFC589836 JOY589831:JOY589836 JYU589831:JYU589836 KIQ589831:KIQ589836 KSM589831:KSM589836 LCI589831:LCI589836 LME589831:LME589836 LWA589831:LWA589836 MFW589831:MFW589836 MPS589831:MPS589836 MZO589831:MZO589836 NJK589831:NJK589836 NTG589831:NTG589836 ODC589831:ODC589836 OMY589831:OMY589836 OWU589831:OWU589836 PGQ589831:PGQ589836 PQM589831:PQM589836 QAI589831:QAI589836 QKE589831:QKE589836 QUA589831:QUA589836 RDW589831:RDW589836 RNS589831:RNS589836 RXO589831:RXO589836 SHK589831:SHK589836 SRG589831:SRG589836 TBC589831:TBC589836 TKY589831:TKY589836 TUU589831:TUU589836 UEQ589831:UEQ589836 UOM589831:UOM589836 UYI589831:UYI589836 VIE589831:VIE589836 VSA589831:VSA589836 WBW589831:WBW589836 WLS589831:WLS589836 WVO589831:WVO589836 G655367:G655372 JC655367:JC655372 SY655367:SY655372 ACU655367:ACU655372 AMQ655367:AMQ655372 AWM655367:AWM655372 BGI655367:BGI655372 BQE655367:BQE655372 CAA655367:CAA655372 CJW655367:CJW655372 CTS655367:CTS655372 DDO655367:DDO655372 DNK655367:DNK655372 DXG655367:DXG655372 EHC655367:EHC655372 EQY655367:EQY655372 FAU655367:FAU655372 FKQ655367:FKQ655372 FUM655367:FUM655372 GEI655367:GEI655372 GOE655367:GOE655372 GYA655367:GYA655372 HHW655367:HHW655372 HRS655367:HRS655372 IBO655367:IBO655372 ILK655367:ILK655372 IVG655367:IVG655372 JFC655367:JFC655372 JOY655367:JOY655372 JYU655367:JYU655372 KIQ655367:KIQ655372 KSM655367:KSM655372 LCI655367:LCI655372 LME655367:LME655372 LWA655367:LWA655372 MFW655367:MFW655372 MPS655367:MPS655372 MZO655367:MZO655372 NJK655367:NJK655372 NTG655367:NTG655372 ODC655367:ODC655372 OMY655367:OMY655372 OWU655367:OWU655372 PGQ655367:PGQ655372 PQM655367:PQM655372 QAI655367:QAI655372 QKE655367:QKE655372 QUA655367:QUA655372 RDW655367:RDW655372 RNS655367:RNS655372 RXO655367:RXO655372 SHK655367:SHK655372 SRG655367:SRG655372 TBC655367:TBC655372 TKY655367:TKY655372 TUU655367:TUU655372 UEQ655367:UEQ655372 UOM655367:UOM655372 UYI655367:UYI655372 VIE655367:VIE655372 VSA655367:VSA655372 WBW655367:WBW655372 WLS655367:WLS655372 WVO655367:WVO655372 G720903:G720908 JC720903:JC720908 SY720903:SY720908 ACU720903:ACU720908 AMQ720903:AMQ720908 AWM720903:AWM720908 BGI720903:BGI720908 BQE720903:BQE720908 CAA720903:CAA720908 CJW720903:CJW720908 CTS720903:CTS720908 DDO720903:DDO720908 DNK720903:DNK720908 DXG720903:DXG720908 EHC720903:EHC720908 EQY720903:EQY720908 FAU720903:FAU720908 FKQ720903:FKQ720908 FUM720903:FUM720908 GEI720903:GEI720908 GOE720903:GOE720908 GYA720903:GYA720908 HHW720903:HHW720908 HRS720903:HRS720908 IBO720903:IBO720908 ILK720903:ILK720908 IVG720903:IVG720908 JFC720903:JFC720908 JOY720903:JOY720908 JYU720903:JYU720908 KIQ720903:KIQ720908 KSM720903:KSM720908 LCI720903:LCI720908 LME720903:LME720908 LWA720903:LWA720908 MFW720903:MFW720908 MPS720903:MPS720908 MZO720903:MZO720908 NJK720903:NJK720908 NTG720903:NTG720908 ODC720903:ODC720908 OMY720903:OMY720908 OWU720903:OWU720908 PGQ720903:PGQ720908 PQM720903:PQM720908 QAI720903:QAI720908 QKE720903:QKE720908 QUA720903:QUA720908 RDW720903:RDW720908 RNS720903:RNS720908 RXO720903:RXO720908 SHK720903:SHK720908 SRG720903:SRG720908 TBC720903:TBC720908 TKY720903:TKY720908 TUU720903:TUU720908 UEQ720903:UEQ720908 UOM720903:UOM720908 UYI720903:UYI720908 VIE720903:VIE720908 VSA720903:VSA720908 WBW720903:WBW720908 WLS720903:WLS720908 WVO720903:WVO720908 G786439:G786444 JC786439:JC786444 SY786439:SY786444 ACU786439:ACU786444 AMQ786439:AMQ786444 AWM786439:AWM786444 BGI786439:BGI786444 BQE786439:BQE786444 CAA786439:CAA786444 CJW786439:CJW786444 CTS786439:CTS786444 DDO786439:DDO786444 DNK786439:DNK786444 DXG786439:DXG786444 EHC786439:EHC786444 EQY786439:EQY786444 FAU786439:FAU786444 FKQ786439:FKQ786444 FUM786439:FUM786444 GEI786439:GEI786444 GOE786439:GOE786444 GYA786439:GYA786444 HHW786439:HHW786444 HRS786439:HRS786444 IBO786439:IBO786444 ILK786439:ILK786444 IVG786439:IVG786444 JFC786439:JFC786444 JOY786439:JOY786444 JYU786439:JYU786444 KIQ786439:KIQ786444 KSM786439:KSM786444 LCI786439:LCI786444 LME786439:LME786444 LWA786439:LWA786444 MFW786439:MFW786444 MPS786439:MPS786444 MZO786439:MZO786444 NJK786439:NJK786444 NTG786439:NTG786444 ODC786439:ODC786444 OMY786439:OMY786444 OWU786439:OWU786444 PGQ786439:PGQ786444 PQM786439:PQM786444 QAI786439:QAI786444 QKE786439:QKE786444 QUA786439:QUA786444 RDW786439:RDW786444 RNS786439:RNS786444 RXO786439:RXO786444 SHK786439:SHK786444 SRG786439:SRG786444 TBC786439:TBC786444 TKY786439:TKY786444 TUU786439:TUU786444 UEQ786439:UEQ786444 UOM786439:UOM786444 UYI786439:UYI786444 VIE786439:VIE786444 VSA786439:VSA786444 WBW786439:WBW786444 WLS786439:WLS786444 WVO786439:WVO786444 G851975:G851980 JC851975:JC851980 SY851975:SY851980 ACU851975:ACU851980 AMQ851975:AMQ851980 AWM851975:AWM851980 BGI851975:BGI851980 BQE851975:BQE851980 CAA851975:CAA851980 CJW851975:CJW851980 CTS851975:CTS851980 DDO851975:DDO851980 DNK851975:DNK851980 DXG851975:DXG851980 EHC851975:EHC851980 EQY851975:EQY851980 FAU851975:FAU851980 FKQ851975:FKQ851980 FUM851975:FUM851980 GEI851975:GEI851980 GOE851975:GOE851980 GYA851975:GYA851980 HHW851975:HHW851980 HRS851975:HRS851980 IBO851975:IBO851980 ILK851975:ILK851980 IVG851975:IVG851980 JFC851975:JFC851980 JOY851975:JOY851980 JYU851975:JYU851980 KIQ851975:KIQ851980 KSM851975:KSM851980 LCI851975:LCI851980 LME851975:LME851980 LWA851975:LWA851980 MFW851975:MFW851980 MPS851975:MPS851980 MZO851975:MZO851980 NJK851975:NJK851980 NTG851975:NTG851980 ODC851975:ODC851980 OMY851975:OMY851980 OWU851975:OWU851980 PGQ851975:PGQ851980 PQM851975:PQM851980 QAI851975:QAI851980 QKE851975:QKE851980 QUA851975:QUA851980 RDW851975:RDW851980 RNS851975:RNS851980 RXO851975:RXO851980 SHK851975:SHK851980 SRG851975:SRG851980 TBC851975:TBC851980 TKY851975:TKY851980 TUU851975:TUU851980 UEQ851975:UEQ851980 UOM851975:UOM851980 UYI851975:UYI851980 VIE851975:VIE851980 VSA851975:VSA851980 WBW851975:WBW851980 WLS851975:WLS851980 WVO851975:WVO851980 G917511:G917516 JC917511:JC917516 SY917511:SY917516 ACU917511:ACU917516 AMQ917511:AMQ917516 AWM917511:AWM917516 BGI917511:BGI917516 BQE917511:BQE917516 CAA917511:CAA917516 CJW917511:CJW917516 CTS917511:CTS917516 DDO917511:DDO917516 DNK917511:DNK917516 DXG917511:DXG917516 EHC917511:EHC917516 EQY917511:EQY917516 FAU917511:FAU917516 FKQ917511:FKQ917516 FUM917511:FUM917516 GEI917511:GEI917516 GOE917511:GOE917516 GYA917511:GYA917516 HHW917511:HHW917516 HRS917511:HRS917516 IBO917511:IBO917516 ILK917511:ILK917516 IVG917511:IVG917516 JFC917511:JFC917516 JOY917511:JOY917516 JYU917511:JYU917516 KIQ917511:KIQ917516 KSM917511:KSM917516 LCI917511:LCI917516 LME917511:LME917516 LWA917511:LWA917516 MFW917511:MFW917516 MPS917511:MPS917516 MZO917511:MZO917516 NJK917511:NJK917516 NTG917511:NTG917516 ODC917511:ODC917516 OMY917511:OMY917516 OWU917511:OWU917516 PGQ917511:PGQ917516 PQM917511:PQM917516 QAI917511:QAI917516 QKE917511:QKE917516 QUA917511:QUA917516 RDW917511:RDW917516 RNS917511:RNS917516 RXO917511:RXO917516 SHK917511:SHK917516 SRG917511:SRG917516 TBC917511:TBC917516 TKY917511:TKY917516 TUU917511:TUU917516 UEQ917511:UEQ917516 UOM917511:UOM917516 UYI917511:UYI917516 VIE917511:VIE917516 VSA917511:VSA917516 WBW917511:WBW917516 WLS917511:WLS917516 WVO917511:WVO917516 G983047:G983052 JC983047:JC983052 SY983047:SY983052 ACU983047:ACU983052 AMQ983047:AMQ983052 AWM983047:AWM983052 BGI983047:BGI983052 BQE983047:BQE983052 CAA983047:CAA983052 CJW983047:CJW983052 CTS983047:CTS983052 DDO983047:DDO983052 DNK983047:DNK983052 DXG983047:DXG983052 EHC983047:EHC983052 EQY983047:EQY983052 FAU983047:FAU983052 FKQ983047:FKQ983052 FUM983047:FUM983052 GEI983047:GEI983052 GOE983047:GOE983052 GYA983047:GYA983052 HHW983047:HHW983052 HRS983047:HRS983052 IBO983047:IBO983052 ILK983047:ILK983052 IVG983047:IVG983052 JFC983047:JFC983052 JOY983047:JOY983052 JYU983047:JYU983052 KIQ983047:KIQ983052 KSM983047:KSM983052 LCI983047:LCI983052 LME983047:LME983052 LWA983047:LWA983052 MFW983047:MFW983052 MPS983047:MPS983052 MZO983047:MZO983052 NJK983047:NJK983052 NTG983047:NTG983052 ODC983047:ODC983052 OMY983047:OMY983052 OWU983047:OWU983052 PGQ983047:PGQ983052 PQM983047:PQM983052 QAI983047:QAI983052 QKE983047:QKE983052 QUA983047:QUA983052 RDW983047:RDW983052 RNS983047:RNS983052 RXO983047:RXO983052 SHK983047:SHK983052 SRG983047:SRG983052 TBC983047:TBC983052 TKY983047:TKY983052 TUU983047:TUU983052 UEQ983047:UEQ983052 UOM983047:UOM983052 UYI983047:UYI983052 VIE983047:VIE983052 VSA983047:VSA983052 WBW983047:WBW983052 WLS983047:WLS983052 WVO983047:WVO983052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S13 JO13 TK13 ADG13 ANC13 AWY13 BGU13 BQQ13 CAM13 CKI13 CUE13 DEA13 DNW13 DXS13 EHO13 ERK13 FBG13 FLC13 FUY13 GEU13 GOQ13 GYM13 HII13 HSE13 ICA13 ILW13 IVS13 JFO13 JPK13 JZG13 KJC13 KSY13 LCU13 LMQ13 LWM13 MGI13 MQE13 NAA13 NJW13 NTS13 ODO13 ONK13 OXG13 PHC13 PQY13 QAU13 QKQ13 QUM13 REI13 ROE13 RYA13 SHW13 SRS13 TBO13 TLK13 TVG13 UFC13 UOY13 UYU13 VIQ13 VSM13 WCI13 WME13 WWA13 S65547 JO65547 TK65547 ADG65547 ANC65547 AWY65547 BGU65547 BQQ65547 CAM65547 CKI65547 CUE65547 DEA65547 DNW65547 DXS65547 EHO65547 ERK65547 FBG65547 FLC65547 FUY65547 GEU65547 GOQ65547 GYM65547 HII65547 HSE65547 ICA65547 ILW65547 IVS65547 JFO65547 JPK65547 JZG65547 KJC65547 KSY65547 LCU65547 LMQ65547 LWM65547 MGI65547 MQE65547 NAA65547 NJW65547 NTS65547 ODO65547 ONK65547 OXG65547 PHC65547 PQY65547 QAU65547 QKQ65547 QUM65547 REI65547 ROE65547 RYA65547 SHW65547 SRS65547 TBO65547 TLK65547 TVG65547 UFC65547 UOY65547 UYU65547 VIQ65547 VSM65547 WCI65547 WME65547 WWA65547 S131083 JO131083 TK131083 ADG131083 ANC131083 AWY131083 BGU131083 BQQ131083 CAM131083 CKI131083 CUE131083 DEA131083 DNW131083 DXS131083 EHO131083 ERK131083 FBG131083 FLC131083 FUY131083 GEU131083 GOQ131083 GYM131083 HII131083 HSE131083 ICA131083 ILW131083 IVS131083 JFO131083 JPK131083 JZG131083 KJC131083 KSY131083 LCU131083 LMQ131083 LWM131083 MGI131083 MQE131083 NAA131083 NJW131083 NTS131083 ODO131083 ONK131083 OXG131083 PHC131083 PQY131083 QAU131083 QKQ131083 QUM131083 REI131083 ROE131083 RYA131083 SHW131083 SRS131083 TBO131083 TLK131083 TVG131083 UFC131083 UOY131083 UYU131083 VIQ131083 VSM131083 WCI131083 WME131083 WWA131083 S196619 JO196619 TK196619 ADG196619 ANC196619 AWY196619 BGU196619 BQQ196619 CAM196619 CKI196619 CUE196619 DEA196619 DNW196619 DXS196619 EHO196619 ERK196619 FBG196619 FLC196619 FUY196619 GEU196619 GOQ196619 GYM196619 HII196619 HSE196619 ICA196619 ILW196619 IVS196619 JFO196619 JPK196619 JZG196619 KJC196619 KSY196619 LCU196619 LMQ196619 LWM196619 MGI196619 MQE196619 NAA196619 NJW196619 NTS196619 ODO196619 ONK196619 OXG196619 PHC196619 PQY196619 QAU196619 QKQ196619 QUM196619 REI196619 ROE196619 RYA196619 SHW196619 SRS196619 TBO196619 TLK196619 TVG196619 UFC196619 UOY196619 UYU196619 VIQ196619 VSM196619 WCI196619 WME196619 WWA196619 S262155 JO262155 TK262155 ADG262155 ANC262155 AWY262155 BGU262155 BQQ262155 CAM262155 CKI262155 CUE262155 DEA262155 DNW262155 DXS262155 EHO262155 ERK262155 FBG262155 FLC262155 FUY262155 GEU262155 GOQ262155 GYM262155 HII262155 HSE262155 ICA262155 ILW262155 IVS262155 JFO262155 JPK262155 JZG262155 KJC262155 KSY262155 LCU262155 LMQ262155 LWM262155 MGI262155 MQE262155 NAA262155 NJW262155 NTS262155 ODO262155 ONK262155 OXG262155 PHC262155 PQY262155 QAU262155 QKQ262155 QUM262155 REI262155 ROE262155 RYA262155 SHW262155 SRS262155 TBO262155 TLK262155 TVG262155 UFC262155 UOY262155 UYU262155 VIQ262155 VSM262155 WCI262155 WME262155 WWA262155 S327691 JO327691 TK327691 ADG327691 ANC327691 AWY327691 BGU327691 BQQ327691 CAM327691 CKI327691 CUE327691 DEA327691 DNW327691 DXS327691 EHO327691 ERK327691 FBG327691 FLC327691 FUY327691 GEU327691 GOQ327691 GYM327691 HII327691 HSE327691 ICA327691 ILW327691 IVS327691 JFO327691 JPK327691 JZG327691 KJC327691 KSY327691 LCU327691 LMQ327691 LWM327691 MGI327691 MQE327691 NAA327691 NJW327691 NTS327691 ODO327691 ONK327691 OXG327691 PHC327691 PQY327691 QAU327691 QKQ327691 QUM327691 REI327691 ROE327691 RYA327691 SHW327691 SRS327691 TBO327691 TLK327691 TVG327691 UFC327691 UOY327691 UYU327691 VIQ327691 VSM327691 WCI327691 WME327691 WWA327691 S393227 JO393227 TK393227 ADG393227 ANC393227 AWY393227 BGU393227 BQQ393227 CAM393227 CKI393227 CUE393227 DEA393227 DNW393227 DXS393227 EHO393227 ERK393227 FBG393227 FLC393227 FUY393227 GEU393227 GOQ393227 GYM393227 HII393227 HSE393227 ICA393227 ILW393227 IVS393227 JFO393227 JPK393227 JZG393227 KJC393227 KSY393227 LCU393227 LMQ393227 LWM393227 MGI393227 MQE393227 NAA393227 NJW393227 NTS393227 ODO393227 ONK393227 OXG393227 PHC393227 PQY393227 QAU393227 QKQ393227 QUM393227 REI393227 ROE393227 RYA393227 SHW393227 SRS393227 TBO393227 TLK393227 TVG393227 UFC393227 UOY393227 UYU393227 VIQ393227 VSM393227 WCI393227 WME393227 WWA393227 S458763 JO458763 TK458763 ADG458763 ANC458763 AWY458763 BGU458763 BQQ458763 CAM458763 CKI458763 CUE458763 DEA458763 DNW458763 DXS458763 EHO458763 ERK458763 FBG458763 FLC458763 FUY458763 GEU458763 GOQ458763 GYM458763 HII458763 HSE458763 ICA458763 ILW458763 IVS458763 JFO458763 JPK458763 JZG458763 KJC458763 KSY458763 LCU458763 LMQ458763 LWM458763 MGI458763 MQE458763 NAA458763 NJW458763 NTS458763 ODO458763 ONK458763 OXG458763 PHC458763 PQY458763 QAU458763 QKQ458763 QUM458763 REI458763 ROE458763 RYA458763 SHW458763 SRS458763 TBO458763 TLK458763 TVG458763 UFC458763 UOY458763 UYU458763 VIQ458763 VSM458763 WCI458763 WME458763 WWA458763 S524299 JO524299 TK524299 ADG524299 ANC524299 AWY524299 BGU524299 BQQ524299 CAM524299 CKI524299 CUE524299 DEA524299 DNW524299 DXS524299 EHO524299 ERK524299 FBG524299 FLC524299 FUY524299 GEU524299 GOQ524299 GYM524299 HII524299 HSE524299 ICA524299 ILW524299 IVS524299 JFO524299 JPK524299 JZG524299 KJC524299 KSY524299 LCU524299 LMQ524299 LWM524299 MGI524299 MQE524299 NAA524299 NJW524299 NTS524299 ODO524299 ONK524299 OXG524299 PHC524299 PQY524299 QAU524299 QKQ524299 QUM524299 REI524299 ROE524299 RYA524299 SHW524299 SRS524299 TBO524299 TLK524299 TVG524299 UFC524299 UOY524299 UYU524299 VIQ524299 VSM524299 WCI524299 WME524299 WWA524299 S589835 JO589835 TK589835 ADG589835 ANC589835 AWY589835 BGU589835 BQQ589835 CAM589835 CKI589835 CUE589835 DEA589835 DNW589835 DXS589835 EHO589835 ERK589835 FBG589835 FLC589835 FUY589835 GEU589835 GOQ589835 GYM589835 HII589835 HSE589835 ICA589835 ILW589835 IVS589835 JFO589835 JPK589835 JZG589835 KJC589835 KSY589835 LCU589835 LMQ589835 LWM589835 MGI589835 MQE589835 NAA589835 NJW589835 NTS589835 ODO589835 ONK589835 OXG589835 PHC589835 PQY589835 QAU589835 QKQ589835 QUM589835 REI589835 ROE589835 RYA589835 SHW589835 SRS589835 TBO589835 TLK589835 TVG589835 UFC589835 UOY589835 UYU589835 VIQ589835 VSM589835 WCI589835 WME589835 WWA589835 S655371 JO655371 TK655371 ADG655371 ANC655371 AWY655371 BGU655371 BQQ655371 CAM655371 CKI655371 CUE655371 DEA655371 DNW655371 DXS655371 EHO655371 ERK655371 FBG655371 FLC655371 FUY655371 GEU655371 GOQ655371 GYM655371 HII655371 HSE655371 ICA655371 ILW655371 IVS655371 JFO655371 JPK655371 JZG655371 KJC655371 KSY655371 LCU655371 LMQ655371 LWM655371 MGI655371 MQE655371 NAA655371 NJW655371 NTS655371 ODO655371 ONK655371 OXG655371 PHC655371 PQY655371 QAU655371 QKQ655371 QUM655371 REI655371 ROE655371 RYA655371 SHW655371 SRS655371 TBO655371 TLK655371 TVG655371 UFC655371 UOY655371 UYU655371 VIQ655371 VSM655371 WCI655371 WME655371 WWA655371 S720907 JO720907 TK720907 ADG720907 ANC720907 AWY720907 BGU720907 BQQ720907 CAM720907 CKI720907 CUE720907 DEA720907 DNW720907 DXS720907 EHO720907 ERK720907 FBG720907 FLC720907 FUY720907 GEU720907 GOQ720907 GYM720907 HII720907 HSE720907 ICA720907 ILW720907 IVS720907 JFO720907 JPK720907 JZG720907 KJC720907 KSY720907 LCU720907 LMQ720907 LWM720907 MGI720907 MQE720907 NAA720907 NJW720907 NTS720907 ODO720907 ONK720907 OXG720907 PHC720907 PQY720907 QAU720907 QKQ720907 QUM720907 REI720907 ROE720907 RYA720907 SHW720907 SRS720907 TBO720907 TLK720907 TVG720907 UFC720907 UOY720907 UYU720907 VIQ720907 VSM720907 WCI720907 WME720907 WWA720907 S786443 JO786443 TK786443 ADG786443 ANC786443 AWY786443 BGU786443 BQQ786443 CAM786443 CKI786443 CUE786443 DEA786443 DNW786443 DXS786443 EHO786443 ERK786443 FBG786443 FLC786443 FUY786443 GEU786443 GOQ786443 GYM786443 HII786443 HSE786443 ICA786443 ILW786443 IVS786443 JFO786443 JPK786443 JZG786443 KJC786443 KSY786443 LCU786443 LMQ786443 LWM786443 MGI786443 MQE786443 NAA786443 NJW786443 NTS786443 ODO786443 ONK786443 OXG786443 PHC786443 PQY786443 QAU786443 QKQ786443 QUM786443 REI786443 ROE786443 RYA786443 SHW786443 SRS786443 TBO786443 TLK786443 TVG786443 UFC786443 UOY786443 UYU786443 VIQ786443 VSM786443 WCI786443 WME786443 WWA786443 S851979 JO851979 TK851979 ADG851979 ANC851979 AWY851979 BGU851979 BQQ851979 CAM851979 CKI851979 CUE851979 DEA851979 DNW851979 DXS851979 EHO851979 ERK851979 FBG851979 FLC851979 FUY851979 GEU851979 GOQ851979 GYM851979 HII851979 HSE851979 ICA851979 ILW851979 IVS851979 JFO851979 JPK851979 JZG851979 KJC851979 KSY851979 LCU851979 LMQ851979 LWM851979 MGI851979 MQE851979 NAA851979 NJW851979 NTS851979 ODO851979 ONK851979 OXG851979 PHC851979 PQY851979 QAU851979 QKQ851979 QUM851979 REI851979 ROE851979 RYA851979 SHW851979 SRS851979 TBO851979 TLK851979 TVG851979 UFC851979 UOY851979 UYU851979 VIQ851979 VSM851979 WCI851979 WME851979 WWA851979 S917515 JO917515 TK917515 ADG917515 ANC917515 AWY917515 BGU917515 BQQ917515 CAM917515 CKI917515 CUE917515 DEA917515 DNW917515 DXS917515 EHO917515 ERK917515 FBG917515 FLC917515 FUY917515 GEU917515 GOQ917515 GYM917515 HII917515 HSE917515 ICA917515 ILW917515 IVS917515 JFO917515 JPK917515 JZG917515 KJC917515 KSY917515 LCU917515 LMQ917515 LWM917515 MGI917515 MQE917515 NAA917515 NJW917515 NTS917515 ODO917515 ONK917515 OXG917515 PHC917515 PQY917515 QAU917515 QKQ917515 QUM917515 REI917515 ROE917515 RYA917515 SHW917515 SRS917515 TBO917515 TLK917515 TVG917515 UFC917515 UOY917515 UYU917515 VIQ917515 VSM917515 WCI917515 WME917515 WWA917515 S983051 JO983051 TK983051 ADG983051 ANC983051 AWY983051 BGU983051 BQQ983051 CAM983051 CKI983051 CUE983051 DEA983051 DNW983051 DXS983051 EHO983051 ERK983051 FBG983051 FLC983051 FUY983051 GEU983051 GOQ983051 GYM983051 HII983051 HSE983051 ICA983051 ILW983051 IVS983051 JFO983051 JPK983051 JZG983051 KJC983051 KSY983051 LCU983051 LMQ983051 LWM983051 MGI983051 MQE983051 NAA983051 NJW983051 NTS983051 ODO983051 ONK983051 OXG983051 PHC983051 PQY983051 QAU983051 QKQ983051 QUM983051 REI983051 ROE983051 RYA983051 SHW983051 SRS983051 TBO983051 TLK983051 TVG983051 UFC983051 UOY983051 UYU983051 VIQ983051 VSM983051 WCI983051 WME983051 WWA983051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AA131092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AA196628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AA262164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AA327700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AA393236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AA458772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AA524308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AA589844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AA655380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AA720916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AA786452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AA851988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AA917524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AA983060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WWI983060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AC65556 JY65556 TU65556 ADQ65556 ANM65556 AXI65556 BHE65556 BRA65556 CAW65556 CKS65556 CUO65556 DEK65556 DOG65556 DYC65556 EHY65556 ERU65556 FBQ65556 FLM65556 FVI65556 GFE65556 GPA65556 GYW65556 HIS65556 HSO65556 ICK65556 IMG65556 IWC65556 JFY65556 JPU65556 JZQ65556 KJM65556 KTI65556 LDE65556 LNA65556 LWW65556 MGS65556 MQO65556 NAK65556 NKG65556 NUC65556 ODY65556 ONU65556 OXQ65556 PHM65556 PRI65556 QBE65556 QLA65556 QUW65556 RES65556 ROO65556 RYK65556 SIG65556 SSC65556 TBY65556 TLU65556 TVQ65556 UFM65556 UPI65556 UZE65556 VJA65556 VSW65556 WCS65556 WMO65556 WWK65556 AC131092 JY131092 TU131092 ADQ131092 ANM131092 AXI131092 BHE131092 BRA131092 CAW131092 CKS131092 CUO131092 DEK131092 DOG131092 DYC131092 EHY131092 ERU131092 FBQ131092 FLM131092 FVI131092 GFE131092 GPA131092 GYW131092 HIS131092 HSO131092 ICK131092 IMG131092 IWC131092 JFY131092 JPU131092 JZQ131092 KJM131092 KTI131092 LDE131092 LNA131092 LWW131092 MGS131092 MQO131092 NAK131092 NKG131092 NUC131092 ODY131092 ONU131092 OXQ131092 PHM131092 PRI131092 QBE131092 QLA131092 QUW131092 RES131092 ROO131092 RYK131092 SIG131092 SSC131092 TBY131092 TLU131092 TVQ131092 UFM131092 UPI131092 UZE131092 VJA131092 VSW131092 WCS131092 WMO131092 WWK131092 AC196628 JY196628 TU196628 ADQ196628 ANM196628 AXI196628 BHE196628 BRA196628 CAW196628 CKS196628 CUO196628 DEK196628 DOG196628 DYC196628 EHY196628 ERU196628 FBQ196628 FLM196628 FVI196628 GFE196628 GPA196628 GYW196628 HIS196628 HSO196628 ICK196628 IMG196628 IWC196628 JFY196628 JPU196628 JZQ196628 KJM196628 KTI196628 LDE196628 LNA196628 LWW196628 MGS196628 MQO196628 NAK196628 NKG196628 NUC196628 ODY196628 ONU196628 OXQ196628 PHM196628 PRI196628 QBE196628 QLA196628 QUW196628 RES196628 ROO196628 RYK196628 SIG196628 SSC196628 TBY196628 TLU196628 TVQ196628 UFM196628 UPI196628 UZE196628 VJA196628 VSW196628 WCS196628 WMO196628 WWK196628 AC262164 JY262164 TU262164 ADQ262164 ANM262164 AXI262164 BHE262164 BRA262164 CAW262164 CKS262164 CUO262164 DEK262164 DOG262164 DYC262164 EHY262164 ERU262164 FBQ262164 FLM262164 FVI262164 GFE262164 GPA262164 GYW262164 HIS262164 HSO262164 ICK262164 IMG262164 IWC262164 JFY262164 JPU262164 JZQ262164 KJM262164 KTI262164 LDE262164 LNA262164 LWW262164 MGS262164 MQO262164 NAK262164 NKG262164 NUC262164 ODY262164 ONU262164 OXQ262164 PHM262164 PRI262164 QBE262164 QLA262164 QUW262164 RES262164 ROO262164 RYK262164 SIG262164 SSC262164 TBY262164 TLU262164 TVQ262164 UFM262164 UPI262164 UZE262164 VJA262164 VSW262164 WCS262164 WMO262164 WWK262164 AC327700 JY327700 TU327700 ADQ327700 ANM327700 AXI327700 BHE327700 BRA327700 CAW327700 CKS327700 CUO327700 DEK327700 DOG327700 DYC327700 EHY327700 ERU327700 FBQ327700 FLM327700 FVI327700 GFE327700 GPA327700 GYW327700 HIS327700 HSO327700 ICK327700 IMG327700 IWC327700 JFY327700 JPU327700 JZQ327700 KJM327700 KTI327700 LDE327700 LNA327700 LWW327700 MGS327700 MQO327700 NAK327700 NKG327700 NUC327700 ODY327700 ONU327700 OXQ327700 PHM327700 PRI327700 QBE327700 QLA327700 QUW327700 RES327700 ROO327700 RYK327700 SIG327700 SSC327700 TBY327700 TLU327700 TVQ327700 UFM327700 UPI327700 UZE327700 VJA327700 VSW327700 WCS327700 WMO327700 WWK327700 AC393236 JY393236 TU393236 ADQ393236 ANM393236 AXI393236 BHE393236 BRA393236 CAW393236 CKS393236 CUO393236 DEK393236 DOG393236 DYC393236 EHY393236 ERU393236 FBQ393236 FLM393236 FVI393236 GFE393236 GPA393236 GYW393236 HIS393236 HSO393236 ICK393236 IMG393236 IWC393236 JFY393236 JPU393236 JZQ393236 KJM393236 KTI393236 LDE393236 LNA393236 LWW393236 MGS393236 MQO393236 NAK393236 NKG393236 NUC393236 ODY393236 ONU393236 OXQ393236 PHM393236 PRI393236 QBE393236 QLA393236 QUW393236 RES393236 ROO393236 RYK393236 SIG393236 SSC393236 TBY393236 TLU393236 TVQ393236 UFM393236 UPI393236 UZE393236 VJA393236 VSW393236 WCS393236 WMO393236 WWK393236 AC458772 JY458772 TU458772 ADQ458772 ANM458772 AXI458772 BHE458772 BRA458772 CAW458772 CKS458772 CUO458772 DEK458772 DOG458772 DYC458772 EHY458772 ERU458772 FBQ458772 FLM458772 FVI458772 GFE458772 GPA458772 GYW458772 HIS458772 HSO458772 ICK458772 IMG458772 IWC458772 JFY458772 JPU458772 JZQ458772 KJM458772 KTI458772 LDE458772 LNA458772 LWW458772 MGS458772 MQO458772 NAK458772 NKG458772 NUC458772 ODY458772 ONU458772 OXQ458772 PHM458772 PRI458772 QBE458772 QLA458772 QUW458772 RES458772 ROO458772 RYK458772 SIG458772 SSC458772 TBY458772 TLU458772 TVQ458772 UFM458772 UPI458772 UZE458772 VJA458772 VSW458772 WCS458772 WMO458772 WWK458772 AC524308 JY524308 TU524308 ADQ524308 ANM524308 AXI524308 BHE524308 BRA524308 CAW524308 CKS524308 CUO524308 DEK524308 DOG524308 DYC524308 EHY524308 ERU524308 FBQ524308 FLM524308 FVI524308 GFE524308 GPA524308 GYW524308 HIS524308 HSO524308 ICK524308 IMG524308 IWC524308 JFY524308 JPU524308 JZQ524308 KJM524308 KTI524308 LDE524308 LNA524308 LWW524308 MGS524308 MQO524308 NAK524308 NKG524308 NUC524308 ODY524308 ONU524308 OXQ524308 PHM524308 PRI524308 QBE524308 QLA524308 QUW524308 RES524308 ROO524308 RYK524308 SIG524308 SSC524308 TBY524308 TLU524308 TVQ524308 UFM524308 UPI524308 UZE524308 VJA524308 VSW524308 WCS524308 WMO524308 WWK524308 AC589844 JY589844 TU589844 ADQ589844 ANM589844 AXI589844 BHE589844 BRA589844 CAW589844 CKS589844 CUO589844 DEK589844 DOG589844 DYC589844 EHY589844 ERU589844 FBQ589844 FLM589844 FVI589844 GFE589844 GPA589844 GYW589844 HIS589844 HSO589844 ICK589844 IMG589844 IWC589844 JFY589844 JPU589844 JZQ589844 KJM589844 KTI589844 LDE589844 LNA589844 LWW589844 MGS589844 MQO589844 NAK589844 NKG589844 NUC589844 ODY589844 ONU589844 OXQ589844 PHM589844 PRI589844 QBE589844 QLA589844 QUW589844 RES589844 ROO589844 RYK589844 SIG589844 SSC589844 TBY589844 TLU589844 TVQ589844 UFM589844 UPI589844 UZE589844 VJA589844 VSW589844 WCS589844 WMO589844 WWK589844 AC655380 JY655380 TU655380 ADQ655380 ANM655380 AXI655380 BHE655380 BRA655380 CAW655380 CKS655380 CUO655380 DEK655380 DOG655380 DYC655380 EHY655380 ERU655380 FBQ655380 FLM655380 FVI655380 GFE655380 GPA655380 GYW655380 HIS655380 HSO655380 ICK655380 IMG655380 IWC655380 JFY655380 JPU655380 JZQ655380 KJM655380 KTI655380 LDE655380 LNA655380 LWW655380 MGS655380 MQO655380 NAK655380 NKG655380 NUC655380 ODY655380 ONU655380 OXQ655380 PHM655380 PRI655380 QBE655380 QLA655380 QUW655380 RES655380 ROO655380 RYK655380 SIG655380 SSC655380 TBY655380 TLU655380 TVQ655380 UFM655380 UPI655380 UZE655380 VJA655380 VSW655380 WCS655380 WMO655380 WWK655380 AC720916 JY720916 TU720916 ADQ720916 ANM720916 AXI720916 BHE720916 BRA720916 CAW720916 CKS720916 CUO720916 DEK720916 DOG720916 DYC720916 EHY720916 ERU720916 FBQ720916 FLM720916 FVI720916 GFE720916 GPA720916 GYW720916 HIS720916 HSO720916 ICK720916 IMG720916 IWC720916 JFY720916 JPU720916 JZQ720916 KJM720916 KTI720916 LDE720916 LNA720916 LWW720916 MGS720916 MQO720916 NAK720916 NKG720916 NUC720916 ODY720916 ONU720916 OXQ720916 PHM720916 PRI720916 QBE720916 QLA720916 QUW720916 RES720916 ROO720916 RYK720916 SIG720916 SSC720916 TBY720916 TLU720916 TVQ720916 UFM720916 UPI720916 UZE720916 VJA720916 VSW720916 WCS720916 WMO720916 WWK720916 AC786452 JY786452 TU786452 ADQ786452 ANM786452 AXI786452 BHE786452 BRA786452 CAW786452 CKS786452 CUO786452 DEK786452 DOG786452 DYC786452 EHY786452 ERU786452 FBQ786452 FLM786452 FVI786452 GFE786452 GPA786452 GYW786452 HIS786452 HSO786452 ICK786452 IMG786452 IWC786452 JFY786452 JPU786452 JZQ786452 KJM786452 KTI786452 LDE786452 LNA786452 LWW786452 MGS786452 MQO786452 NAK786452 NKG786452 NUC786452 ODY786452 ONU786452 OXQ786452 PHM786452 PRI786452 QBE786452 QLA786452 QUW786452 RES786452 ROO786452 RYK786452 SIG786452 SSC786452 TBY786452 TLU786452 TVQ786452 UFM786452 UPI786452 UZE786452 VJA786452 VSW786452 WCS786452 WMO786452 WWK786452 AC851988 JY851988 TU851988 ADQ851988 ANM851988 AXI851988 BHE851988 BRA851988 CAW851988 CKS851988 CUO851988 DEK851988 DOG851988 DYC851988 EHY851988 ERU851988 FBQ851988 FLM851988 FVI851988 GFE851988 GPA851988 GYW851988 HIS851988 HSO851988 ICK851988 IMG851988 IWC851988 JFY851988 JPU851988 JZQ851988 KJM851988 KTI851988 LDE851988 LNA851988 LWW851988 MGS851988 MQO851988 NAK851988 NKG851988 NUC851988 ODY851988 ONU851988 OXQ851988 PHM851988 PRI851988 QBE851988 QLA851988 QUW851988 RES851988 ROO851988 RYK851988 SIG851988 SSC851988 TBY851988 TLU851988 TVQ851988 UFM851988 UPI851988 UZE851988 VJA851988 VSW851988 WCS851988 WMO851988 WWK851988 AC917524 JY917524 TU917524 ADQ917524 ANM917524 AXI917524 BHE917524 BRA917524 CAW917524 CKS917524 CUO917524 DEK917524 DOG917524 DYC917524 EHY917524 ERU917524 FBQ917524 FLM917524 FVI917524 GFE917524 GPA917524 GYW917524 HIS917524 HSO917524 ICK917524 IMG917524 IWC917524 JFY917524 JPU917524 JZQ917524 KJM917524 KTI917524 LDE917524 LNA917524 LWW917524 MGS917524 MQO917524 NAK917524 NKG917524 NUC917524 ODY917524 ONU917524 OXQ917524 PHM917524 PRI917524 QBE917524 QLA917524 QUW917524 RES917524 ROO917524 RYK917524 SIG917524 SSC917524 TBY917524 TLU917524 TVQ917524 UFM917524 UPI917524 UZE917524 VJA917524 VSW917524 WCS917524 WMO917524 WWK917524 AC983060 JY983060 TU983060 ADQ983060 ANM983060 AXI983060 BHE983060 BRA983060 CAW983060 CKS983060 CUO983060 DEK983060 DOG983060 DYC983060 EHY983060 ERU983060 FBQ983060 FLM983060 FVI983060 GFE983060 GPA983060 GYW983060 HIS983060 HSO983060 ICK983060 IMG983060 IWC983060 JFY983060 JPU983060 JZQ983060 KJM983060 KTI983060 LDE983060 LNA983060 LWW983060 MGS983060 MQO983060 NAK983060 NKG983060 NUC983060 ODY983060 ONU983060 OXQ983060 PHM983060 PRI983060 QBE983060 QLA983060 QUW983060 RES983060 ROO983060 RYK983060 SIG983060 SSC983060 TBY983060 TLU983060 TVQ983060 UFM983060 UPI983060 UZE983060 VJA983060 VSW983060 WCS983060 WMO983060 WWK983060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AA131095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AA196631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AA262167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AA327703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AA393239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AA458775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AA524311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AA589847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AA655383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AA720919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AA786455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AA851991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AA917527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AA983063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AC65559 JY65559 TU65559 ADQ65559 ANM65559 AXI65559 BHE65559 BRA65559 CAW65559 CKS65559 CUO65559 DEK65559 DOG65559 DYC65559 EHY65559 ERU65559 FBQ65559 FLM65559 FVI65559 GFE65559 GPA65559 GYW65559 HIS65559 HSO65559 ICK65559 IMG65559 IWC65559 JFY65559 JPU65559 JZQ65559 KJM65559 KTI65559 LDE65559 LNA65559 LWW65559 MGS65559 MQO65559 NAK65559 NKG65559 NUC65559 ODY65559 ONU65559 OXQ65559 PHM65559 PRI65559 QBE65559 QLA65559 QUW65559 RES65559 ROO65559 RYK65559 SIG65559 SSC65559 TBY65559 TLU65559 TVQ65559 UFM65559 UPI65559 UZE65559 VJA65559 VSW65559 WCS65559 WMO65559 WWK65559 AC131095 JY131095 TU131095 ADQ131095 ANM131095 AXI131095 BHE131095 BRA131095 CAW131095 CKS131095 CUO131095 DEK131095 DOG131095 DYC131095 EHY131095 ERU131095 FBQ131095 FLM131095 FVI131095 GFE131095 GPA131095 GYW131095 HIS131095 HSO131095 ICK131095 IMG131095 IWC131095 JFY131095 JPU131095 JZQ131095 KJM131095 KTI131095 LDE131095 LNA131095 LWW131095 MGS131095 MQO131095 NAK131095 NKG131095 NUC131095 ODY131095 ONU131095 OXQ131095 PHM131095 PRI131095 QBE131095 QLA131095 QUW131095 RES131095 ROO131095 RYK131095 SIG131095 SSC131095 TBY131095 TLU131095 TVQ131095 UFM131095 UPI131095 UZE131095 VJA131095 VSW131095 WCS131095 WMO131095 WWK131095 AC196631 JY196631 TU196631 ADQ196631 ANM196631 AXI196631 BHE196631 BRA196631 CAW196631 CKS196631 CUO196631 DEK196631 DOG196631 DYC196631 EHY196631 ERU196631 FBQ196631 FLM196631 FVI196631 GFE196631 GPA196631 GYW196631 HIS196631 HSO196631 ICK196631 IMG196631 IWC196631 JFY196631 JPU196631 JZQ196631 KJM196631 KTI196631 LDE196631 LNA196631 LWW196631 MGS196631 MQO196631 NAK196631 NKG196631 NUC196631 ODY196631 ONU196631 OXQ196631 PHM196631 PRI196631 QBE196631 QLA196631 QUW196631 RES196631 ROO196631 RYK196631 SIG196631 SSC196631 TBY196631 TLU196631 TVQ196631 UFM196631 UPI196631 UZE196631 VJA196631 VSW196631 WCS196631 WMO196631 WWK196631 AC262167 JY262167 TU262167 ADQ262167 ANM262167 AXI262167 BHE262167 BRA262167 CAW262167 CKS262167 CUO262167 DEK262167 DOG262167 DYC262167 EHY262167 ERU262167 FBQ262167 FLM262167 FVI262167 GFE262167 GPA262167 GYW262167 HIS262167 HSO262167 ICK262167 IMG262167 IWC262167 JFY262167 JPU262167 JZQ262167 KJM262167 KTI262167 LDE262167 LNA262167 LWW262167 MGS262167 MQO262167 NAK262167 NKG262167 NUC262167 ODY262167 ONU262167 OXQ262167 PHM262167 PRI262167 QBE262167 QLA262167 QUW262167 RES262167 ROO262167 RYK262167 SIG262167 SSC262167 TBY262167 TLU262167 TVQ262167 UFM262167 UPI262167 UZE262167 VJA262167 VSW262167 WCS262167 WMO262167 WWK262167 AC327703 JY327703 TU327703 ADQ327703 ANM327703 AXI327703 BHE327703 BRA327703 CAW327703 CKS327703 CUO327703 DEK327703 DOG327703 DYC327703 EHY327703 ERU327703 FBQ327703 FLM327703 FVI327703 GFE327703 GPA327703 GYW327703 HIS327703 HSO327703 ICK327703 IMG327703 IWC327703 JFY327703 JPU327703 JZQ327703 KJM327703 KTI327703 LDE327703 LNA327703 LWW327703 MGS327703 MQO327703 NAK327703 NKG327703 NUC327703 ODY327703 ONU327703 OXQ327703 PHM327703 PRI327703 QBE327703 QLA327703 QUW327703 RES327703 ROO327703 RYK327703 SIG327703 SSC327703 TBY327703 TLU327703 TVQ327703 UFM327703 UPI327703 UZE327703 VJA327703 VSW327703 WCS327703 WMO327703 WWK327703 AC393239 JY393239 TU393239 ADQ393239 ANM393239 AXI393239 BHE393239 BRA393239 CAW393239 CKS393239 CUO393239 DEK393239 DOG393239 DYC393239 EHY393239 ERU393239 FBQ393239 FLM393239 FVI393239 GFE393239 GPA393239 GYW393239 HIS393239 HSO393239 ICK393239 IMG393239 IWC393239 JFY393239 JPU393239 JZQ393239 KJM393239 KTI393239 LDE393239 LNA393239 LWW393239 MGS393239 MQO393239 NAK393239 NKG393239 NUC393239 ODY393239 ONU393239 OXQ393239 PHM393239 PRI393239 QBE393239 QLA393239 QUW393239 RES393239 ROO393239 RYK393239 SIG393239 SSC393239 TBY393239 TLU393239 TVQ393239 UFM393239 UPI393239 UZE393239 VJA393239 VSW393239 WCS393239 WMO393239 WWK393239 AC458775 JY458775 TU458775 ADQ458775 ANM458775 AXI458775 BHE458775 BRA458775 CAW458775 CKS458775 CUO458775 DEK458775 DOG458775 DYC458775 EHY458775 ERU458775 FBQ458775 FLM458775 FVI458775 GFE458775 GPA458775 GYW458775 HIS458775 HSO458775 ICK458775 IMG458775 IWC458775 JFY458775 JPU458775 JZQ458775 KJM458775 KTI458775 LDE458775 LNA458775 LWW458775 MGS458775 MQO458775 NAK458775 NKG458775 NUC458775 ODY458775 ONU458775 OXQ458775 PHM458775 PRI458775 QBE458775 QLA458775 QUW458775 RES458775 ROO458775 RYK458775 SIG458775 SSC458775 TBY458775 TLU458775 TVQ458775 UFM458775 UPI458775 UZE458775 VJA458775 VSW458775 WCS458775 WMO458775 WWK458775 AC524311 JY524311 TU524311 ADQ524311 ANM524311 AXI524311 BHE524311 BRA524311 CAW524311 CKS524311 CUO524311 DEK524311 DOG524311 DYC524311 EHY524311 ERU524311 FBQ524311 FLM524311 FVI524311 GFE524311 GPA524311 GYW524311 HIS524311 HSO524311 ICK524311 IMG524311 IWC524311 JFY524311 JPU524311 JZQ524311 KJM524311 KTI524311 LDE524311 LNA524311 LWW524311 MGS524311 MQO524311 NAK524311 NKG524311 NUC524311 ODY524311 ONU524311 OXQ524311 PHM524311 PRI524311 QBE524311 QLA524311 QUW524311 RES524311 ROO524311 RYK524311 SIG524311 SSC524311 TBY524311 TLU524311 TVQ524311 UFM524311 UPI524311 UZE524311 VJA524311 VSW524311 WCS524311 WMO524311 WWK524311 AC589847 JY589847 TU589847 ADQ589847 ANM589847 AXI589847 BHE589847 BRA589847 CAW589847 CKS589847 CUO589847 DEK589847 DOG589847 DYC589847 EHY589847 ERU589847 FBQ589847 FLM589847 FVI589847 GFE589847 GPA589847 GYW589847 HIS589847 HSO589847 ICK589847 IMG589847 IWC589847 JFY589847 JPU589847 JZQ589847 KJM589847 KTI589847 LDE589847 LNA589847 LWW589847 MGS589847 MQO589847 NAK589847 NKG589847 NUC589847 ODY589847 ONU589847 OXQ589847 PHM589847 PRI589847 QBE589847 QLA589847 QUW589847 RES589847 ROO589847 RYK589847 SIG589847 SSC589847 TBY589847 TLU589847 TVQ589847 UFM589847 UPI589847 UZE589847 VJA589847 VSW589847 WCS589847 WMO589847 WWK589847 AC655383 JY655383 TU655383 ADQ655383 ANM655383 AXI655383 BHE655383 BRA655383 CAW655383 CKS655383 CUO655383 DEK655383 DOG655383 DYC655383 EHY655383 ERU655383 FBQ655383 FLM655383 FVI655383 GFE655383 GPA655383 GYW655383 HIS655383 HSO655383 ICK655383 IMG655383 IWC655383 JFY655383 JPU655383 JZQ655383 KJM655383 KTI655383 LDE655383 LNA655383 LWW655383 MGS655383 MQO655383 NAK655383 NKG655383 NUC655383 ODY655383 ONU655383 OXQ655383 PHM655383 PRI655383 QBE655383 QLA655383 QUW655383 RES655383 ROO655383 RYK655383 SIG655383 SSC655383 TBY655383 TLU655383 TVQ655383 UFM655383 UPI655383 UZE655383 VJA655383 VSW655383 WCS655383 WMO655383 WWK655383 AC720919 JY720919 TU720919 ADQ720919 ANM720919 AXI720919 BHE720919 BRA720919 CAW720919 CKS720919 CUO720919 DEK720919 DOG720919 DYC720919 EHY720919 ERU720919 FBQ720919 FLM720919 FVI720919 GFE720919 GPA720919 GYW720919 HIS720919 HSO720919 ICK720919 IMG720919 IWC720919 JFY720919 JPU720919 JZQ720919 KJM720919 KTI720919 LDE720919 LNA720919 LWW720919 MGS720919 MQO720919 NAK720919 NKG720919 NUC720919 ODY720919 ONU720919 OXQ720919 PHM720919 PRI720919 QBE720919 QLA720919 QUW720919 RES720919 ROO720919 RYK720919 SIG720919 SSC720919 TBY720919 TLU720919 TVQ720919 UFM720919 UPI720919 UZE720919 VJA720919 VSW720919 WCS720919 WMO720919 WWK720919 AC786455 JY786455 TU786455 ADQ786455 ANM786455 AXI786455 BHE786455 BRA786455 CAW786455 CKS786455 CUO786455 DEK786455 DOG786455 DYC786455 EHY786455 ERU786455 FBQ786455 FLM786455 FVI786455 GFE786455 GPA786455 GYW786455 HIS786455 HSO786455 ICK786455 IMG786455 IWC786455 JFY786455 JPU786455 JZQ786455 KJM786455 KTI786455 LDE786455 LNA786455 LWW786455 MGS786455 MQO786455 NAK786455 NKG786455 NUC786455 ODY786455 ONU786455 OXQ786455 PHM786455 PRI786455 QBE786455 QLA786455 QUW786455 RES786455 ROO786455 RYK786455 SIG786455 SSC786455 TBY786455 TLU786455 TVQ786455 UFM786455 UPI786455 UZE786455 VJA786455 VSW786455 WCS786455 WMO786455 WWK786455 AC851991 JY851991 TU851991 ADQ851991 ANM851991 AXI851991 BHE851991 BRA851991 CAW851991 CKS851991 CUO851991 DEK851991 DOG851991 DYC851991 EHY851991 ERU851991 FBQ851991 FLM851991 FVI851991 GFE851991 GPA851991 GYW851991 HIS851991 HSO851991 ICK851991 IMG851991 IWC851991 JFY851991 JPU851991 JZQ851991 KJM851991 KTI851991 LDE851991 LNA851991 LWW851991 MGS851991 MQO851991 NAK851991 NKG851991 NUC851991 ODY851991 ONU851991 OXQ851991 PHM851991 PRI851991 QBE851991 QLA851991 QUW851991 RES851991 ROO851991 RYK851991 SIG851991 SSC851991 TBY851991 TLU851991 TVQ851991 UFM851991 UPI851991 UZE851991 VJA851991 VSW851991 WCS851991 WMO851991 WWK851991 AC917527 JY917527 TU917527 ADQ917527 ANM917527 AXI917527 BHE917527 BRA917527 CAW917527 CKS917527 CUO917527 DEK917527 DOG917527 DYC917527 EHY917527 ERU917527 FBQ917527 FLM917527 FVI917527 GFE917527 GPA917527 GYW917527 HIS917527 HSO917527 ICK917527 IMG917527 IWC917527 JFY917527 JPU917527 JZQ917527 KJM917527 KTI917527 LDE917527 LNA917527 LWW917527 MGS917527 MQO917527 NAK917527 NKG917527 NUC917527 ODY917527 ONU917527 OXQ917527 PHM917527 PRI917527 QBE917527 QLA917527 QUW917527 RES917527 ROO917527 RYK917527 SIG917527 SSC917527 TBY917527 TLU917527 TVQ917527 UFM917527 UPI917527 UZE917527 VJA917527 VSW917527 WCS917527 WMO917527 WWK917527 AC983063 JY983063 TU983063 ADQ983063 ANM983063 AXI983063 BHE983063 BRA983063 CAW983063 CKS983063 CUO983063 DEK983063 DOG983063 DYC983063 EHY983063 ERU983063 FBQ983063 FLM983063 FVI983063 GFE983063 GPA983063 GYW983063 HIS983063 HSO983063 ICK983063 IMG983063 IWC983063 JFY983063 JPU983063 JZQ983063 KJM983063 KTI983063 LDE983063 LNA983063 LWW983063 MGS983063 MQO983063 NAK983063 NKG983063 NUC983063 ODY983063 ONU983063 OXQ983063 PHM983063 PRI983063 QBE983063 QLA983063 QUW983063 RES983063 ROO983063 RYK983063 SIG983063 SSC983063 TBY983063 TLU983063 TVQ983063 UFM983063 UPI983063 UZE983063 VJA983063 VSW983063 WCS983063 WMO983063 WWK983063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AA65571 JW65571 TS65571 ADO65571 ANK65571 AXG65571 BHC65571 BQY65571 CAU65571 CKQ65571 CUM65571 DEI65571 DOE65571 DYA65571 EHW65571 ERS65571 FBO65571 FLK65571 FVG65571 GFC65571 GOY65571 GYU65571 HIQ65571 HSM65571 ICI65571 IME65571 IWA65571 JFW65571 JPS65571 JZO65571 KJK65571 KTG65571 LDC65571 LMY65571 LWU65571 MGQ65571 MQM65571 NAI65571 NKE65571 NUA65571 ODW65571 ONS65571 OXO65571 PHK65571 PRG65571 QBC65571 QKY65571 QUU65571 REQ65571 ROM65571 RYI65571 SIE65571 SSA65571 TBW65571 TLS65571 TVO65571 UFK65571 UPG65571 UZC65571 VIY65571 VSU65571 WCQ65571 WMM65571 WWI65571 AA131107 JW131107 TS131107 ADO131107 ANK131107 AXG131107 BHC131107 BQY131107 CAU131107 CKQ131107 CUM131107 DEI131107 DOE131107 DYA131107 EHW131107 ERS131107 FBO131107 FLK131107 FVG131107 GFC131107 GOY131107 GYU131107 HIQ131107 HSM131107 ICI131107 IME131107 IWA131107 JFW131107 JPS131107 JZO131107 KJK131107 KTG131107 LDC131107 LMY131107 LWU131107 MGQ131107 MQM131107 NAI131107 NKE131107 NUA131107 ODW131107 ONS131107 OXO131107 PHK131107 PRG131107 QBC131107 QKY131107 QUU131107 REQ131107 ROM131107 RYI131107 SIE131107 SSA131107 TBW131107 TLS131107 TVO131107 UFK131107 UPG131107 UZC131107 VIY131107 VSU131107 WCQ131107 WMM131107 WWI131107 AA196643 JW196643 TS196643 ADO196643 ANK196643 AXG196643 BHC196643 BQY196643 CAU196643 CKQ196643 CUM196643 DEI196643 DOE196643 DYA196643 EHW196643 ERS196643 FBO196643 FLK196643 FVG196643 GFC196643 GOY196643 GYU196643 HIQ196643 HSM196643 ICI196643 IME196643 IWA196643 JFW196643 JPS196643 JZO196643 KJK196643 KTG196643 LDC196643 LMY196643 LWU196643 MGQ196643 MQM196643 NAI196643 NKE196643 NUA196643 ODW196643 ONS196643 OXO196643 PHK196643 PRG196643 QBC196643 QKY196643 QUU196643 REQ196643 ROM196643 RYI196643 SIE196643 SSA196643 TBW196643 TLS196643 TVO196643 UFK196643 UPG196643 UZC196643 VIY196643 VSU196643 WCQ196643 WMM196643 WWI196643 AA262179 JW262179 TS262179 ADO262179 ANK262179 AXG262179 BHC262179 BQY262179 CAU262179 CKQ262179 CUM262179 DEI262179 DOE262179 DYA262179 EHW262179 ERS262179 FBO262179 FLK262179 FVG262179 GFC262179 GOY262179 GYU262179 HIQ262179 HSM262179 ICI262179 IME262179 IWA262179 JFW262179 JPS262179 JZO262179 KJK262179 KTG262179 LDC262179 LMY262179 LWU262179 MGQ262179 MQM262179 NAI262179 NKE262179 NUA262179 ODW262179 ONS262179 OXO262179 PHK262179 PRG262179 QBC262179 QKY262179 QUU262179 REQ262179 ROM262179 RYI262179 SIE262179 SSA262179 TBW262179 TLS262179 TVO262179 UFK262179 UPG262179 UZC262179 VIY262179 VSU262179 WCQ262179 WMM262179 WWI262179 AA327715 JW327715 TS327715 ADO327715 ANK327715 AXG327715 BHC327715 BQY327715 CAU327715 CKQ327715 CUM327715 DEI327715 DOE327715 DYA327715 EHW327715 ERS327715 FBO327715 FLK327715 FVG327715 GFC327715 GOY327715 GYU327715 HIQ327715 HSM327715 ICI327715 IME327715 IWA327715 JFW327715 JPS327715 JZO327715 KJK327715 KTG327715 LDC327715 LMY327715 LWU327715 MGQ327715 MQM327715 NAI327715 NKE327715 NUA327715 ODW327715 ONS327715 OXO327715 PHK327715 PRG327715 QBC327715 QKY327715 QUU327715 REQ327715 ROM327715 RYI327715 SIE327715 SSA327715 TBW327715 TLS327715 TVO327715 UFK327715 UPG327715 UZC327715 VIY327715 VSU327715 WCQ327715 WMM327715 WWI327715 AA393251 JW393251 TS393251 ADO393251 ANK393251 AXG393251 BHC393251 BQY393251 CAU393251 CKQ393251 CUM393251 DEI393251 DOE393251 DYA393251 EHW393251 ERS393251 FBO393251 FLK393251 FVG393251 GFC393251 GOY393251 GYU393251 HIQ393251 HSM393251 ICI393251 IME393251 IWA393251 JFW393251 JPS393251 JZO393251 KJK393251 KTG393251 LDC393251 LMY393251 LWU393251 MGQ393251 MQM393251 NAI393251 NKE393251 NUA393251 ODW393251 ONS393251 OXO393251 PHK393251 PRG393251 QBC393251 QKY393251 QUU393251 REQ393251 ROM393251 RYI393251 SIE393251 SSA393251 TBW393251 TLS393251 TVO393251 UFK393251 UPG393251 UZC393251 VIY393251 VSU393251 WCQ393251 WMM393251 WWI393251 AA458787 JW458787 TS458787 ADO458787 ANK458787 AXG458787 BHC458787 BQY458787 CAU458787 CKQ458787 CUM458787 DEI458787 DOE458787 DYA458787 EHW458787 ERS458787 FBO458787 FLK458787 FVG458787 GFC458787 GOY458787 GYU458787 HIQ458787 HSM458787 ICI458787 IME458787 IWA458787 JFW458787 JPS458787 JZO458787 KJK458787 KTG458787 LDC458787 LMY458787 LWU458787 MGQ458787 MQM458787 NAI458787 NKE458787 NUA458787 ODW458787 ONS458787 OXO458787 PHK458787 PRG458787 QBC458787 QKY458787 QUU458787 REQ458787 ROM458787 RYI458787 SIE458787 SSA458787 TBW458787 TLS458787 TVO458787 UFK458787 UPG458787 UZC458787 VIY458787 VSU458787 WCQ458787 WMM458787 WWI458787 AA524323 JW524323 TS524323 ADO524323 ANK524323 AXG524323 BHC524323 BQY524323 CAU524323 CKQ524323 CUM524323 DEI524323 DOE524323 DYA524323 EHW524323 ERS524323 FBO524323 FLK524323 FVG524323 GFC524323 GOY524323 GYU524323 HIQ524323 HSM524323 ICI524323 IME524323 IWA524323 JFW524323 JPS524323 JZO524323 KJK524323 KTG524323 LDC524323 LMY524323 LWU524323 MGQ524323 MQM524323 NAI524323 NKE524323 NUA524323 ODW524323 ONS524323 OXO524323 PHK524323 PRG524323 QBC524323 QKY524323 QUU524323 REQ524323 ROM524323 RYI524323 SIE524323 SSA524323 TBW524323 TLS524323 TVO524323 UFK524323 UPG524323 UZC524323 VIY524323 VSU524323 WCQ524323 WMM524323 WWI524323 AA589859 JW589859 TS589859 ADO589859 ANK589859 AXG589859 BHC589859 BQY589859 CAU589859 CKQ589859 CUM589859 DEI589859 DOE589859 DYA589859 EHW589859 ERS589859 FBO589859 FLK589859 FVG589859 GFC589859 GOY589859 GYU589859 HIQ589859 HSM589859 ICI589859 IME589859 IWA589859 JFW589859 JPS589859 JZO589859 KJK589859 KTG589859 LDC589859 LMY589859 LWU589859 MGQ589859 MQM589859 NAI589859 NKE589859 NUA589859 ODW589859 ONS589859 OXO589859 PHK589859 PRG589859 QBC589859 QKY589859 QUU589859 REQ589859 ROM589859 RYI589859 SIE589859 SSA589859 TBW589859 TLS589859 TVO589859 UFK589859 UPG589859 UZC589859 VIY589859 VSU589859 WCQ589859 WMM589859 WWI589859 AA655395 JW655395 TS655395 ADO655395 ANK655395 AXG655395 BHC655395 BQY655395 CAU655395 CKQ655395 CUM655395 DEI655395 DOE655395 DYA655395 EHW655395 ERS655395 FBO655395 FLK655395 FVG655395 GFC655395 GOY655395 GYU655395 HIQ655395 HSM655395 ICI655395 IME655395 IWA655395 JFW655395 JPS655395 JZO655395 KJK655395 KTG655395 LDC655395 LMY655395 LWU655395 MGQ655395 MQM655395 NAI655395 NKE655395 NUA655395 ODW655395 ONS655395 OXO655395 PHK655395 PRG655395 QBC655395 QKY655395 QUU655395 REQ655395 ROM655395 RYI655395 SIE655395 SSA655395 TBW655395 TLS655395 TVO655395 UFK655395 UPG655395 UZC655395 VIY655395 VSU655395 WCQ655395 WMM655395 WWI655395 AA720931 JW720931 TS720931 ADO720931 ANK720931 AXG720931 BHC720931 BQY720931 CAU720931 CKQ720931 CUM720931 DEI720931 DOE720931 DYA720931 EHW720931 ERS720931 FBO720931 FLK720931 FVG720931 GFC720931 GOY720931 GYU720931 HIQ720931 HSM720931 ICI720931 IME720931 IWA720931 JFW720931 JPS720931 JZO720931 KJK720931 KTG720931 LDC720931 LMY720931 LWU720931 MGQ720931 MQM720931 NAI720931 NKE720931 NUA720931 ODW720931 ONS720931 OXO720931 PHK720931 PRG720931 QBC720931 QKY720931 QUU720931 REQ720931 ROM720931 RYI720931 SIE720931 SSA720931 TBW720931 TLS720931 TVO720931 UFK720931 UPG720931 UZC720931 VIY720931 VSU720931 WCQ720931 WMM720931 WWI720931 AA786467 JW786467 TS786467 ADO786467 ANK786467 AXG786467 BHC786467 BQY786467 CAU786467 CKQ786467 CUM786467 DEI786467 DOE786467 DYA786467 EHW786467 ERS786467 FBO786467 FLK786467 FVG786467 GFC786467 GOY786467 GYU786467 HIQ786467 HSM786467 ICI786467 IME786467 IWA786467 JFW786467 JPS786467 JZO786467 KJK786467 KTG786467 LDC786467 LMY786467 LWU786467 MGQ786467 MQM786467 NAI786467 NKE786467 NUA786467 ODW786467 ONS786467 OXO786467 PHK786467 PRG786467 QBC786467 QKY786467 QUU786467 REQ786467 ROM786467 RYI786467 SIE786467 SSA786467 TBW786467 TLS786467 TVO786467 UFK786467 UPG786467 UZC786467 VIY786467 VSU786467 WCQ786467 WMM786467 WWI786467 AA852003 JW852003 TS852003 ADO852003 ANK852003 AXG852003 BHC852003 BQY852003 CAU852003 CKQ852003 CUM852003 DEI852003 DOE852003 DYA852003 EHW852003 ERS852003 FBO852003 FLK852003 FVG852003 GFC852003 GOY852003 GYU852003 HIQ852003 HSM852003 ICI852003 IME852003 IWA852003 JFW852003 JPS852003 JZO852003 KJK852003 KTG852003 LDC852003 LMY852003 LWU852003 MGQ852003 MQM852003 NAI852003 NKE852003 NUA852003 ODW852003 ONS852003 OXO852003 PHK852003 PRG852003 QBC852003 QKY852003 QUU852003 REQ852003 ROM852003 RYI852003 SIE852003 SSA852003 TBW852003 TLS852003 TVO852003 UFK852003 UPG852003 UZC852003 VIY852003 VSU852003 WCQ852003 WMM852003 WWI852003 AA917539 JW917539 TS917539 ADO917539 ANK917539 AXG917539 BHC917539 BQY917539 CAU917539 CKQ917539 CUM917539 DEI917539 DOE917539 DYA917539 EHW917539 ERS917539 FBO917539 FLK917539 FVG917539 GFC917539 GOY917539 GYU917539 HIQ917539 HSM917539 ICI917539 IME917539 IWA917539 JFW917539 JPS917539 JZO917539 KJK917539 KTG917539 LDC917539 LMY917539 LWU917539 MGQ917539 MQM917539 NAI917539 NKE917539 NUA917539 ODW917539 ONS917539 OXO917539 PHK917539 PRG917539 QBC917539 QKY917539 QUU917539 REQ917539 ROM917539 RYI917539 SIE917539 SSA917539 TBW917539 TLS917539 TVO917539 UFK917539 UPG917539 UZC917539 VIY917539 VSU917539 WCQ917539 WMM917539 WWI917539 AA983075 JW983075 TS983075 ADO983075 ANK983075 AXG983075 BHC983075 BQY983075 CAU983075 CKQ983075 CUM983075 DEI983075 DOE983075 DYA983075 EHW983075 ERS983075 FBO983075 FLK983075 FVG983075 GFC983075 GOY983075 GYU983075 HIQ983075 HSM983075 ICI983075 IME983075 IWA983075 JFW983075 JPS983075 JZO983075 KJK983075 KTG983075 LDC983075 LMY983075 LWU983075 MGQ983075 MQM983075 NAI983075 NKE983075 NUA983075 ODW983075 ONS983075 OXO983075 PHK983075 PRG983075 QBC983075 QKY983075 QUU983075 REQ983075 ROM983075 RYI983075 SIE983075 SSA983075 TBW983075 TLS983075 TVO983075 UFK983075 UPG983075 UZC983075 VIY983075 VSU983075 WCQ983075 WMM983075 WWI983075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AC65571 JY65571 TU65571 ADQ65571 ANM65571 AXI65571 BHE65571 BRA65571 CAW65571 CKS65571 CUO65571 DEK65571 DOG65571 DYC65571 EHY65571 ERU65571 FBQ65571 FLM65571 FVI65571 GFE65571 GPA65571 GYW65571 HIS65571 HSO65571 ICK65571 IMG65571 IWC65571 JFY65571 JPU65571 JZQ65571 KJM65571 KTI65571 LDE65571 LNA65571 LWW65571 MGS65571 MQO65571 NAK65571 NKG65571 NUC65571 ODY65571 ONU65571 OXQ65571 PHM65571 PRI65571 QBE65571 QLA65571 QUW65571 RES65571 ROO65571 RYK65571 SIG65571 SSC65571 TBY65571 TLU65571 TVQ65571 UFM65571 UPI65571 UZE65571 VJA65571 VSW65571 WCS65571 WMO65571 WWK65571 AC131107 JY131107 TU131107 ADQ131107 ANM131107 AXI131107 BHE131107 BRA131107 CAW131107 CKS131107 CUO131107 DEK131107 DOG131107 DYC131107 EHY131107 ERU131107 FBQ131107 FLM131107 FVI131107 GFE131107 GPA131107 GYW131107 HIS131107 HSO131107 ICK131107 IMG131107 IWC131107 JFY131107 JPU131107 JZQ131107 KJM131107 KTI131107 LDE131107 LNA131107 LWW131107 MGS131107 MQO131107 NAK131107 NKG131107 NUC131107 ODY131107 ONU131107 OXQ131107 PHM131107 PRI131107 QBE131107 QLA131107 QUW131107 RES131107 ROO131107 RYK131107 SIG131107 SSC131107 TBY131107 TLU131107 TVQ131107 UFM131107 UPI131107 UZE131107 VJA131107 VSW131107 WCS131107 WMO131107 WWK131107 AC196643 JY196643 TU196643 ADQ196643 ANM196643 AXI196643 BHE196643 BRA196643 CAW196643 CKS196643 CUO196643 DEK196643 DOG196643 DYC196643 EHY196643 ERU196643 FBQ196643 FLM196643 FVI196643 GFE196643 GPA196643 GYW196643 HIS196643 HSO196643 ICK196643 IMG196643 IWC196643 JFY196643 JPU196643 JZQ196643 KJM196643 KTI196643 LDE196643 LNA196643 LWW196643 MGS196643 MQO196643 NAK196643 NKG196643 NUC196643 ODY196643 ONU196643 OXQ196643 PHM196643 PRI196643 QBE196643 QLA196643 QUW196643 RES196643 ROO196643 RYK196643 SIG196643 SSC196643 TBY196643 TLU196643 TVQ196643 UFM196643 UPI196643 UZE196643 VJA196643 VSW196643 WCS196643 WMO196643 WWK196643 AC262179 JY262179 TU262179 ADQ262179 ANM262179 AXI262179 BHE262179 BRA262179 CAW262179 CKS262179 CUO262179 DEK262179 DOG262179 DYC262179 EHY262179 ERU262179 FBQ262179 FLM262179 FVI262179 GFE262179 GPA262179 GYW262179 HIS262179 HSO262179 ICK262179 IMG262179 IWC262179 JFY262179 JPU262179 JZQ262179 KJM262179 KTI262179 LDE262179 LNA262179 LWW262179 MGS262179 MQO262179 NAK262179 NKG262179 NUC262179 ODY262179 ONU262179 OXQ262179 PHM262179 PRI262179 QBE262179 QLA262179 QUW262179 RES262179 ROO262179 RYK262179 SIG262179 SSC262179 TBY262179 TLU262179 TVQ262179 UFM262179 UPI262179 UZE262179 VJA262179 VSW262179 WCS262179 WMO262179 WWK262179 AC327715 JY327715 TU327715 ADQ327715 ANM327715 AXI327715 BHE327715 BRA327715 CAW327715 CKS327715 CUO327715 DEK327715 DOG327715 DYC327715 EHY327715 ERU327715 FBQ327715 FLM327715 FVI327715 GFE327715 GPA327715 GYW327715 HIS327715 HSO327715 ICK327715 IMG327715 IWC327715 JFY327715 JPU327715 JZQ327715 KJM327715 KTI327715 LDE327715 LNA327715 LWW327715 MGS327715 MQO327715 NAK327715 NKG327715 NUC327715 ODY327715 ONU327715 OXQ327715 PHM327715 PRI327715 QBE327715 QLA327715 QUW327715 RES327715 ROO327715 RYK327715 SIG327715 SSC327715 TBY327715 TLU327715 TVQ327715 UFM327715 UPI327715 UZE327715 VJA327715 VSW327715 WCS327715 WMO327715 WWK327715 AC393251 JY393251 TU393251 ADQ393251 ANM393251 AXI393251 BHE393251 BRA393251 CAW393251 CKS393251 CUO393251 DEK393251 DOG393251 DYC393251 EHY393251 ERU393251 FBQ393251 FLM393251 FVI393251 GFE393251 GPA393251 GYW393251 HIS393251 HSO393251 ICK393251 IMG393251 IWC393251 JFY393251 JPU393251 JZQ393251 KJM393251 KTI393251 LDE393251 LNA393251 LWW393251 MGS393251 MQO393251 NAK393251 NKG393251 NUC393251 ODY393251 ONU393251 OXQ393251 PHM393251 PRI393251 QBE393251 QLA393251 QUW393251 RES393251 ROO393251 RYK393251 SIG393251 SSC393251 TBY393251 TLU393251 TVQ393251 UFM393251 UPI393251 UZE393251 VJA393251 VSW393251 WCS393251 WMO393251 WWK393251 AC458787 JY458787 TU458787 ADQ458787 ANM458787 AXI458787 BHE458787 BRA458787 CAW458787 CKS458787 CUO458787 DEK458787 DOG458787 DYC458787 EHY458787 ERU458787 FBQ458787 FLM458787 FVI458787 GFE458787 GPA458787 GYW458787 HIS458787 HSO458787 ICK458787 IMG458787 IWC458787 JFY458787 JPU458787 JZQ458787 KJM458787 KTI458787 LDE458787 LNA458787 LWW458787 MGS458787 MQO458787 NAK458787 NKG458787 NUC458787 ODY458787 ONU458787 OXQ458787 PHM458787 PRI458787 QBE458787 QLA458787 QUW458787 RES458787 ROO458787 RYK458787 SIG458787 SSC458787 TBY458787 TLU458787 TVQ458787 UFM458787 UPI458787 UZE458787 VJA458787 VSW458787 WCS458787 WMO458787 WWK458787 AC524323 JY524323 TU524323 ADQ524323 ANM524323 AXI524323 BHE524323 BRA524323 CAW524323 CKS524323 CUO524323 DEK524323 DOG524323 DYC524323 EHY524323 ERU524323 FBQ524323 FLM524323 FVI524323 GFE524323 GPA524323 GYW524323 HIS524323 HSO524323 ICK524323 IMG524323 IWC524323 JFY524323 JPU524323 JZQ524323 KJM524323 KTI524323 LDE524323 LNA524323 LWW524323 MGS524323 MQO524323 NAK524323 NKG524323 NUC524323 ODY524323 ONU524323 OXQ524323 PHM524323 PRI524323 QBE524323 QLA524323 QUW524323 RES524323 ROO524323 RYK524323 SIG524323 SSC524323 TBY524323 TLU524323 TVQ524323 UFM524323 UPI524323 UZE524323 VJA524323 VSW524323 WCS524323 WMO524323 WWK524323 AC589859 JY589859 TU589859 ADQ589859 ANM589859 AXI589859 BHE589859 BRA589859 CAW589859 CKS589859 CUO589859 DEK589859 DOG589859 DYC589859 EHY589859 ERU589859 FBQ589859 FLM589859 FVI589859 GFE589859 GPA589859 GYW589859 HIS589859 HSO589859 ICK589859 IMG589859 IWC589859 JFY589859 JPU589859 JZQ589859 KJM589859 KTI589859 LDE589859 LNA589859 LWW589859 MGS589859 MQO589859 NAK589859 NKG589859 NUC589859 ODY589859 ONU589859 OXQ589859 PHM589859 PRI589859 QBE589859 QLA589859 QUW589859 RES589859 ROO589859 RYK589859 SIG589859 SSC589859 TBY589859 TLU589859 TVQ589859 UFM589859 UPI589859 UZE589859 VJA589859 VSW589859 WCS589859 WMO589859 WWK589859 AC655395 JY655395 TU655395 ADQ655395 ANM655395 AXI655395 BHE655395 BRA655395 CAW655395 CKS655395 CUO655395 DEK655395 DOG655395 DYC655395 EHY655395 ERU655395 FBQ655395 FLM655395 FVI655395 GFE655395 GPA655395 GYW655395 HIS655395 HSO655395 ICK655395 IMG655395 IWC655395 JFY655395 JPU655395 JZQ655395 KJM655395 KTI655395 LDE655395 LNA655395 LWW655395 MGS655395 MQO655395 NAK655395 NKG655395 NUC655395 ODY655395 ONU655395 OXQ655395 PHM655395 PRI655395 QBE655395 QLA655395 QUW655395 RES655395 ROO655395 RYK655395 SIG655395 SSC655395 TBY655395 TLU655395 TVQ655395 UFM655395 UPI655395 UZE655395 VJA655395 VSW655395 WCS655395 WMO655395 WWK655395 AC720931 JY720931 TU720931 ADQ720931 ANM720931 AXI720931 BHE720931 BRA720931 CAW720931 CKS720931 CUO720931 DEK720931 DOG720931 DYC720931 EHY720931 ERU720931 FBQ720931 FLM720931 FVI720931 GFE720931 GPA720931 GYW720931 HIS720931 HSO720931 ICK720931 IMG720931 IWC720931 JFY720931 JPU720931 JZQ720931 KJM720931 KTI720931 LDE720931 LNA720931 LWW720931 MGS720931 MQO720931 NAK720931 NKG720931 NUC720931 ODY720931 ONU720931 OXQ720931 PHM720931 PRI720931 QBE720931 QLA720931 QUW720931 RES720931 ROO720931 RYK720931 SIG720931 SSC720931 TBY720931 TLU720931 TVQ720931 UFM720931 UPI720931 UZE720931 VJA720931 VSW720931 WCS720931 WMO720931 WWK720931 AC786467 JY786467 TU786467 ADQ786467 ANM786467 AXI786467 BHE786467 BRA786467 CAW786467 CKS786467 CUO786467 DEK786467 DOG786467 DYC786467 EHY786467 ERU786467 FBQ786467 FLM786467 FVI786467 GFE786467 GPA786467 GYW786467 HIS786467 HSO786467 ICK786467 IMG786467 IWC786467 JFY786467 JPU786467 JZQ786467 KJM786467 KTI786467 LDE786467 LNA786467 LWW786467 MGS786467 MQO786467 NAK786467 NKG786467 NUC786467 ODY786467 ONU786467 OXQ786467 PHM786467 PRI786467 QBE786467 QLA786467 QUW786467 RES786467 ROO786467 RYK786467 SIG786467 SSC786467 TBY786467 TLU786467 TVQ786467 UFM786467 UPI786467 UZE786467 VJA786467 VSW786467 WCS786467 WMO786467 WWK786467 AC852003 JY852003 TU852003 ADQ852003 ANM852003 AXI852003 BHE852003 BRA852003 CAW852003 CKS852003 CUO852003 DEK852003 DOG852003 DYC852003 EHY852003 ERU852003 FBQ852003 FLM852003 FVI852003 GFE852003 GPA852003 GYW852003 HIS852003 HSO852003 ICK852003 IMG852003 IWC852003 JFY852003 JPU852003 JZQ852003 KJM852003 KTI852003 LDE852003 LNA852003 LWW852003 MGS852003 MQO852003 NAK852003 NKG852003 NUC852003 ODY852003 ONU852003 OXQ852003 PHM852003 PRI852003 QBE852003 QLA852003 QUW852003 RES852003 ROO852003 RYK852003 SIG852003 SSC852003 TBY852003 TLU852003 TVQ852003 UFM852003 UPI852003 UZE852003 VJA852003 VSW852003 WCS852003 WMO852003 WWK852003 AC917539 JY917539 TU917539 ADQ917539 ANM917539 AXI917539 BHE917539 BRA917539 CAW917539 CKS917539 CUO917539 DEK917539 DOG917539 DYC917539 EHY917539 ERU917539 FBQ917539 FLM917539 FVI917539 GFE917539 GPA917539 GYW917539 HIS917539 HSO917539 ICK917539 IMG917539 IWC917539 JFY917539 JPU917539 JZQ917539 KJM917539 KTI917539 LDE917539 LNA917539 LWW917539 MGS917539 MQO917539 NAK917539 NKG917539 NUC917539 ODY917539 ONU917539 OXQ917539 PHM917539 PRI917539 QBE917539 QLA917539 QUW917539 RES917539 ROO917539 RYK917539 SIG917539 SSC917539 TBY917539 TLU917539 TVQ917539 UFM917539 UPI917539 UZE917539 VJA917539 VSW917539 WCS917539 WMO917539 WWK917539 AC983075 JY983075 TU983075 ADQ983075 ANM983075 AXI983075 BHE983075 BRA983075 CAW983075 CKS983075 CUO983075 DEK983075 DOG983075 DYC983075 EHY983075 ERU983075 FBQ983075 FLM983075 FVI983075 GFE983075 GPA983075 GYW983075 HIS983075 HSO983075 ICK983075 IMG983075 IWC983075 JFY983075 JPU983075 JZQ983075 KJM983075 KTI983075 LDE983075 LNA983075 LWW983075 MGS983075 MQO983075 NAK983075 NKG983075 NUC983075 ODY983075 ONU983075 OXQ983075 PHM983075 PRI983075 QBE983075 QLA983075 QUW983075 RES983075 ROO983075 RYK983075 SIG983075 SSC983075 TBY983075 TLU983075 TVQ983075 UFM983075 UPI983075 UZE983075 VJA983075 VSW983075 WCS983075 WMO983075 WWK983075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AA65579 JW65579 TS65579 ADO65579 ANK65579 AXG65579 BHC65579 BQY65579 CAU65579 CKQ65579 CUM65579 DEI65579 DOE65579 DYA65579 EHW65579 ERS65579 FBO65579 FLK65579 FVG65579 GFC65579 GOY65579 GYU65579 HIQ65579 HSM65579 ICI65579 IME65579 IWA65579 JFW65579 JPS65579 JZO65579 KJK65579 KTG65579 LDC65579 LMY65579 LWU65579 MGQ65579 MQM65579 NAI65579 NKE65579 NUA65579 ODW65579 ONS65579 OXO65579 PHK65579 PRG65579 QBC65579 QKY65579 QUU65579 REQ65579 ROM65579 RYI65579 SIE65579 SSA65579 TBW65579 TLS65579 TVO65579 UFK65579 UPG65579 UZC65579 VIY65579 VSU65579 WCQ65579 WMM65579 WWI65579 AA131115 JW131115 TS131115 ADO131115 ANK131115 AXG131115 BHC131115 BQY131115 CAU131115 CKQ131115 CUM131115 DEI131115 DOE131115 DYA131115 EHW131115 ERS131115 FBO131115 FLK131115 FVG131115 GFC131115 GOY131115 GYU131115 HIQ131115 HSM131115 ICI131115 IME131115 IWA131115 JFW131115 JPS131115 JZO131115 KJK131115 KTG131115 LDC131115 LMY131115 LWU131115 MGQ131115 MQM131115 NAI131115 NKE131115 NUA131115 ODW131115 ONS131115 OXO131115 PHK131115 PRG131115 QBC131115 QKY131115 QUU131115 REQ131115 ROM131115 RYI131115 SIE131115 SSA131115 TBW131115 TLS131115 TVO131115 UFK131115 UPG131115 UZC131115 VIY131115 VSU131115 WCQ131115 WMM131115 WWI131115 AA196651 JW196651 TS196651 ADO196651 ANK196651 AXG196651 BHC196651 BQY196651 CAU196651 CKQ196651 CUM196651 DEI196651 DOE196651 DYA196651 EHW196651 ERS196651 FBO196651 FLK196651 FVG196651 GFC196651 GOY196651 GYU196651 HIQ196651 HSM196651 ICI196651 IME196651 IWA196651 JFW196651 JPS196651 JZO196651 KJK196651 KTG196651 LDC196651 LMY196651 LWU196651 MGQ196651 MQM196651 NAI196651 NKE196651 NUA196651 ODW196651 ONS196651 OXO196651 PHK196651 PRG196651 QBC196651 QKY196651 QUU196651 REQ196651 ROM196651 RYI196651 SIE196651 SSA196651 TBW196651 TLS196651 TVO196651 UFK196651 UPG196651 UZC196651 VIY196651 VSU196651 WCQ196651 WMM196651 WWI196651 AA262187 JW262187 TS262187 ADO262187 ANK262187 AXG262187 BHC262187 BQY262187 CAU262187 CKQ262187 CUM262187 DEI262187 DOE262187 DYA262187 EHW262187 ERS262187 FBO262187 FLK262187 FVG262187 GFC262187 GOY262187 GYU262187 HIQ262187 HSM262187 ICI262187 IME262187 IWA262187 JFW262187 JPS262187 JZO262187 KJK262187 KTG262187 LDC262187 LMY262187 LWU262187 MGQ262187 MQM262187 NAI262187 NKE262187 NUA262187 ODW262187 ONS262187 OXO262187 PHK262187 PRG262187 QBC262187 QKY262187 QUU262187 REQ262187 ROM262187 RYI262187 SIE262187 SSA262187 TBW262187 TLS262187 TVO262187 UFK262187 UPG262187 UZC262187 VIY262187 VSU262187 WCQ262187 WMM262187 WWI262187 AA327723 JW327723 TS327723 ADO327723 ANK327723 AXG327723 BHC327723 BQY327723 CAU327723 CKQ327723 CUM327723 DEI327723 DOE327723 DYA327723 EHW327723 ERS327723 FBO327723 FLK327723 FVG327723 GFC327723 GOY327723 GYU327723 HIQ327723 HSM327723 ICI327723 IME327723 IWA327723 JFW327723 JPS327723 JZO327723 KJK327723 KTG327723 LDC327723 LMY327723 LWU327723 MGQ327723 MQM327723 NAI327723 NKE327723 NUA327723 ODW327723 ONS327723 OXO327723 PHK327723 PRG327723 QBC327723 QKY327723 QUU327723 REQ327723 ROM327723 RYI327723 SIE327723 SSA327723 TBW327723 TLS327723 TVO327723 UFK327723 UPG327723 UZC327723 VIY327723 VSU327723 WCQ327723 WMM327723 WWI327723 AA393259 JW393259 TS393259 ADO393259 ANK393259 AXG393259 BHC393259 BQY393259 CAU393259 CKQ393259 CUM393259 DEI393259 DOE393259 DYA393259 EHW393259 ERS393259 FBO393259 FLK393259 FVG393259 GFC393259 GOY393259 GYU393259 HIQ393259 HSM393259 ICI393259 IME393259 IWA393259 JFW393259 JPS393259 JZO393259 KJK393259 KTG393259 LDC393259 LMY393259 LWU393259 MGQ393259 MQM393259 NAI393259 NKE393259 NUA393259 ODW393259 ONS393259 OXO393259 PHK393259 PRG393259 QBC393259 QKY393259 QUU393259 REQ393259 ROM393259 RYI393259 SIE393259 SSA393259 TBW393259 TLS393259 TVO393259 UFK393259 UPG393259 UZC393259 VIY393259 VSU393259 WCQ393259 WMM393259 WWI393259 AA458795 JW458795 TS458795 ADO458795 ANK458795 AXG458795 BHC458795 BQY458795 CAU458795 CKQ458795 CUM458795 DEI458795 DOE458795 DYA458795 EHW458795 ERS458795 FBO458795 FLK458795 FVG458795 GFC458795 GOY458795 GYU458795 HIQ458795 HSM458795 ICI458795 IME458795 IWA458795 JFW458795 JPS458795 JZO458795 KJK458795 KTG458795 LDC458795 LMY458795 LWU458795 MGQ458795 MQM458795 NAI458795 NKE458795 NUA458795 ODW458795 ONS458795 OXO458795 PHK458795 PRG458795 QBC458795 QKY458795 QUU458795 REQ458795 ROM458795 RYI458795 SIE458795 SSA458795 TBW458795 TLS458795 TVO458795 UFK458795 UPG458795 UZC458795 VIY458795 VSU458795 WCQ458795 WMM458795 WWI458795 AA524331 JW524331 TS524331 ADO524331 ANK524331 AXG524331 BHC524331 BQY524331 CAU524331 CKQ524331 CUM524331 DEI524331 DOE524331 DYA524331 EHW524331 ERS524331 FBO524331 FLK524331 FVG524331 GFC524331 GOY524331 GYU524331 HIQ524331 HSM524331 ICI524331 IME524331 IWA524331 JFW524331 JPS524331 JZO524331 KJK524331 KTG524331 LDC524331 LMY524331 LWU524331 MGQ524331 MQM524331 NAI524331 NKE524331 NUA524331 ODW524331 ONS524331 OXO524331 PHK524331 PRG524331 QBC524331 QKY524331 QUU524331 REQ524331 ROM524331 RYI524331 SIE524331 SSA524331 TBW524331 TLS524331 TVO524331 UFK524331 UPG524331 UZC524331 VIY524331 VSU524331 WCQ524331 WMM524331 WWI524331 AA589867 JW589867 TS589867 ADO589867 ANK589867 AXG589867 BHC589867 BQY589867 CAU589867 CKQ589867 CUM589867 DEI589867 DOE589867 DYA589867 EHW589867 ERS589867 FBO589867 FLK589867 FVG589867 GFC589867 GOY589867 GYU589867 HIQ589867 HSM589867 ICI589867 IME589867 IWA589867 JFW589867 JPS589867 JZO589867 KJK589867 KTG589867 LDC589867 LMY589867 LWU589867 MGQ589867 MQM589867 NAI589867 NKE589867 NUA589867 ODW589867 ONS589867 OXO589867 PHK589867 PRG589867 QBC589867 QKY589867 QUU589867 REQ589867 ROM589867 RYI589867 SIE589867 SSA589867 TBW589867 TLS589867 TVO589867 UFK589867 UPG589867 UZC589867 VIY589867 VSU589867 WCQ589867 WMM589867 WWI589867 AA655403 JW655403 TS655403 ADO655403 ANK655403 AXG655403 BHC655403 BQY655403 CAU655403 CKQ655403 CUM655403 DEI655403 DOE655403 DYA655403 EHW655403 ERS655403 FBO655403 FLK655403 FVG655403 GFC655403 GOY655403 GYU655403 HIQ655403 HSM655403 ICI655403 IME655403 IWA655403 JFW655403 JPS655403 JZO655403 KJK655403 KTG655403 LDC655403 LMY655403 LWU655403 MGQ655403 MQM655403 NAI655403 NKE655403 NUA655403 ODW655403 ONS655403 OXO655403 PHK655403 PRG655403 QBC655403 QKY655403 QUU655403 REQ655403 ROM655403 RYI655403 SIE655403 SSA655403 TBW655403 TLS655403 TVO655403 UFK655403 UPG655403 UZC655403 VIY655403 VSU655403 WCQ655403 WMM655403 WWI655403 AA720939 JW720939 TS720939 ADO720939 ANK720939 AXG720939 BHC720939 BQY720939 CAU720939 CKQ720939 CUM720939 DEI720939 DOE720939 DYA720939 EHW720939 ERS720939 FBO720939 FLK720939 FVG720939 GFC720939 GOY720939 GYU720939 HIQ720939 HSM720939 ICI720939 IME720939 IWA720939 JFW720939 JPS720939 JZO720939 KJK720939 KTG720939 LDC720939 LMY720939 LWU720939 MGQ720939 MQM720939 NAI720939 NKE720939 NUA720939 ODW720939 ONS720939 OXO720939 PHK720939 PRG720939 QBC720939 QKY720939 QUU720939 REQ720939 ROM720939 RYI720939 SIE720939 SSA720939 TBW720939 TLS720939 TVO720939 UFK720939 UPG720939 UZC720939 VIY720939 VSU720939 WCQ720939 WMM720939 WWI720939 AA786475 JW786475 TS786475 ADO786475 ANK786475 AXG786475 BHC786475 BQY786475 CAU786475 CKQ786475 CUM786475 DEI786475 DOE786475 DYA786475 EHW786475 ERS786475 FBO786475 FLK786475 FVG786475 GFC786475 GOY786475 GYU786475 HIQ786475 HSM786475 ICI786475 IME786475 IWA786475 JFW786475 JPS786475 JZO786475 KJK786475 KTG786475 LDC786475 LMY786475 LWU786475 MGQ786475 MQM786475 NAI786475 NKE786475 NUA786475 ODW786475 ONS786475 OXO786475 PHK786475 PRG786475 QBC786475 QKY786475 QUU786475 REQ786475 ROM786475 RYI786475 SIE786475 SSA786475 TBW786475 TLS786475 TVO786475 UFK786475 UPG786475 UZC786475 VIY786475 VSU786475 WCQ786475 WMM786475 WWI786475 AA852011 JW852011 TS852011 ADO852011 ANK852011 AXG852011 BHC852011 BQY852011 CAU852011 CKQ852011 CUM852011 DEI852011 DOE852011 DYA852011 EHW852011 ERS852011 FBO852011 FLK852011 FVG852011 GFC852011 GOY852011 GYU852011 HIQ852011 HSM852011 ICI852011 IME852011 IWA852011 JFW852011 JPS852011 JZO852011 KJK852011 KTG852011 LDC852011 LMY852011 LWU852011 MGQ852011 MQM852011 NAI852011 NKE852011 NUA852011 ODW852011 ONS852011 OXO852011 PHK852011 PRG852011 QBC852011 QKY852011 QUU852011 REQ852011 ROM852011 RYI852011 SIE852011 SSA852011 TBW852011 TLS852011 TVO852011 UFK852011 UPG852011 UZC852011 VIY852011 VSU852011 WCQ852011 WMM852011 WWI852011 AA917547 JW917547 TS917547 ADO917547 ANK917547 AXG917547 BHC917547 BQY917547 CAU917547 CKQ917547 CUM917547 DEI917547 DOE917547 DYA917547 EHW917547 ERS917547 FBO917547 FLK917547 FVG917547 GFC917547 GOY917547 GYU917547 HIQ917547 HSM917547 ICI917547 IME917547 IWA917547 JFW917547 JPS917547 JZO917547 KJK917547 KTG917547 LDC917547 LMY917547 LWU917547 MGQ917547 MQM917547 NAI917547 NKE917547 NUA917547 ODW917547 ONS917547 OXO917547 PHK917547 PRG917547 QBC917547 QKY917547 QUU917547 REQ917547 ROM917547 RYI917547 SIE917547 SSA917547 TBW917547 TLS917547 TVO917547 UFK917547 UPG917547 UZC917547 VIY917547 VSU917547 WCQ917547 WMM917547 WWI917547 AA983083 JW983083 TS983083 ADO983083 ANK983083 AXG983083 BHC983083 BQY983083 CAU983083 CKQ983083 CUM983083 DEI983083 DOE983083 DYA983083 EHW983083 ERS983083 FBO983083 FLK983083 FVG983083 GFC983083 GOY983083 GYU983083 HIQ983083 HSM983083 ICI983083 IME983083 IWA983083 JFW983083 JPS983083 JZO983083 KJK983083 KTG983083 LDC983083 LMY983083 LWU983083 MGQ983083 MQM983083 NAI983083 NKE983083 NUA983083 ODW983083 ONS983083 OXO983083 PHK983083 PRG983083 QBC983083 QKY983083 QUU983083 REQ983083 ROM983083 RYI983083 SIE983083 SSA983083 TBW983083 TLS983083 TVO983083 UFK983083 UPG983083 UZC983083 VIY983083 VSU983083 WCQ983083 WMM983083 WWI983083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AC65579 JY65579 TU65579 ADQ65579 ANM65579 AXI65579 BHE65579 BRA65579 CAW65579 CKS65579 CUO65579 DEK65579 DOG65579 DYC65579 EHY65579 ERU65579 FBQ65579 FLM65579 FVI65579 GFE65579 GPA65579 GYW65579 HIS65579 HSO65579 ICK65579 IMG65579 IWC65579 JFY65579 JPU65579 JZQ65579 KJM65579 KTI65579 LDE65579 LNA65579 LWW65579 MGS65579 MQO65579 NAK65579 NKG65579 NUC65579 ODY65579 ONU65579 OXQ65579 PHM65579 PRI65579 QBE65579 QLA65579 QUW65579 RES65579 ROO65579 RYK65579 SIG65579 SSC65579 TBY65579 TLU65579 TVQ65579 UFM65579 UPI65579 UZE65579 VJA65579 VSW65579 WCS65579 WMO65579 WWK65579 AC131115 JY131115 TU131115 ADQ131115 ANM131115 AXI131115 BHE131115 BRA131115 CAW131115 CKS131115 CUO131115 DEK131115 DOG131115 DYC131115 EHY131115 ERU131115 FBQ131115 FLM131115 FVI131115 GFE131115 GPA131115 GYW131115 HIS131115 HSO131115 ICK131115 IMG131115 IWC131115 JFY131115 JPU131115 JZQ131115 KJM131115 KTI131115 LDE131115 LNA131115 LWW131115 MGS131115 MQO131115 NAK131115 NKG131115 NUC131115 ODY131115 ONU131115 OXQ131115 PHM131115 PRI131115 QBE131115 QLA131115 QUW131115 RES131115 ROO131115 RYK131115 SIG131115 SSC131115 TBY131115 TLU131115 TVQ131115 UFM131115 UPI131115 UZE131115 VJA131115 VSW131115 WCS131115 WMO131115 WWK131115 AC196651 JY196651 TU196651 ADQ196651 ANM196651 AXI196651 BHE196651 BRA196651 CAW196651 CKS196651 CUO196651 DEK196651 DOG196651 DYC196651 EHY196651 ERU196651 FBQ196651 FLM196651 FVI196651 GFE196651 GPA196651 GYW196651 HIS196651 HSO196651 ICK196651 IMG196651 IWC196651 JFY196651 JPU196651 JZQ196651 KJM196651 KTI196651 LDE196651 LNA196651 LWW196651 MGS196651 MQO196651 NAK196651 NKG196651 NUC196651 ODY196651 ONU196651 OXQ196651 PHM196651 PRI196651 QBE196651 QLA196651 QUW196651 RES196651 ROO196651 RYK196651 SIG196651 SSC196651 TBY196651 TLU196651 TVQ196651 UFM196651 UPI196651 UZE196651 VJA196651 VSW196651 WCS196651 WMO196651 WWK196651 AC262187 JY262187 TU262187 ADQ262187 ANM262187 AXI262187 BHE262187 BRA262187 CAW262187 CKS262187 CUO262187 DEK262187 DOG262187 DYC262187 EHY262187 ERU262187 FBQ262187 FLM262187 FVI262187 GFE262187 GPA262187 GYW262187 HIS262187 HSO262187 ICK262187 IMG262187 IWC262187 JFY262187 JPU262187 JZQ262187 KJM262187 KTI262187 LDE262187 LNA262187 LWW262187 MGS262187 MQO262187 NAK262187 NKG262187 NUC262187 ODY262187 ONU262187 OXQ262187 PHM262187 PRI262187 QBE262187 QLA262187 QUW262187 RES262187 ROO262187 RYK262187 SIG262187 SSC262187 TBY262187 TLU262187 TVQ262187 UFM262187 UPI262187 UZE262187 VJA262187 VSW262187 WCS262187 WMO262187 WWK262187 AC327723 JY327723 TU327723 ADQ327723 ANM327723 AXI327723 BHE327723 BRA327723 CAW327723 CKS327723 CUO327723 DEK327723 DOG327723 DYC327723 EHY327723 ERU327723 FBQ327723 FLM327723 FVI327723 GFE327723 GPA327723 GYW327723 HIS327723 HSO327723 ICK327723 IMG327723 IWC327723 JFY327723 JPU327723 JZQ327723 KJM327723 KTI327723 LDE327723 LNA327723 LWW327723 MGS327723 MQO327723 NAK327723 NKG327723 NUC327723 ODY327723 ONU327723 OXQ327723 PHM327723 PRI327723 QBE327723 QLA327723 QUW327723 RES327723 ROO327723 RYK327723 SIG327723 SSC327723 TBY327723 TLU327723 TVQ327723 UFM327723 UPI327723 UZE327723 VJA327723 VSW327723 WCS327723 WMO327723 WWK327723 AC393259 JY393259 TU393259 ADQ393259 ANM393259 AXI393259 BHE393259 BRA393259 CAW393259 CKS393259 CUO393259 DEK393259 DOG393259 DYC393259 EHY393259 ERU393259 FBQ393259 FLM393259 FVI393259 GFE393259 GPA393259 GYW393259 HIS393259 HSO393259 ICK393259 IMG393259 IWC393259 JFY393259 JPU393259 JZQ393259 KJM393259 KTI393259 LDE393259 LNA393259 LWW393259 MGS393259 MQO393259 NAK393259 NKG393259 NUC393259 ODY393259 ONU393259 OXQ393259 PHM393259 PRI393259 QBE393259 QLA393259 QUW393259 RES393259 ROO393259 RYK393259 SIG393259 SSC393259 TBY393259 TLU393259 TVQ393259 UFM393259 UPI393259 UZE393259 VJA393259 VSW393259 WCS393259 WMO393259 WWK393259 AC458795 JY458795 TU458795 ADQ458795 ANM458795 AXI458795 BHE458795 BRA458795 CAW458795 CKS458795 CUO458795 DEK458795 DOG458795 DYC458795 EHY458795 ERU458795 FBQ458795 FLM458795 FVI458795 GFE458795 GPA458795 GYW458795 HIS458795 HSO458795 ICK458795 IMG458795 IWC458795 JFY458795 JPU458795 JZQ458795 KJM458795 KTI458795 LDE458795 LNA458795 LWW458795 MGS458795 MQO458795 NAK458795 NKG458795 NUC458795 ODY458795 ONU458795 OXQ458795 PHM458795 PRI458795 QBE458795 QLA458795 QUW458795 RES458795 ROO458795 RYK458795 SIG458795 SSC458795 TBY458795 TLU458795 TVQ458795 UFM458795 UPI458795 UZE458795 VJA458795 VSW458795 WCS458795 WMO458795 WWK458795 AC524331 JY524331 TU524331 ADQ524331 ANM524331 AXI524331 BHE524331 BRA524331 CAW524331 CKS524331 CUO524331 DEK524331 DOG524331 DYC524331 EHY524331 ERU524331 FBQ524331 FLM524331 FVI524331 GFE524331 GPA524331 GYW524331 HIS524331 HSO524331 ICK524331 IMG524331 IWC524331 JFY524331 JPU524331 JZQ524331 KJM524331 KTI524331 LDE524331 LNA524331 LWW524331 MGS524331 MQO524331 NAK524331 NKG524331 NUC524331 ODY524331 ONU524331 OXQ524331 PHM524331 PRI524331 QBE524331 QLA524331 QUW524331 RES524331 ROO524331 RYK524331 SIG524331 SSC524331 TBY524331 TLU524331 TVQ524331 UFM524331 UPI524331 UZE524331 VJA524331 VSW524331 WCS524331 WMO524331 WWK524331 AC589867 JY589867 TU589867 ADQ589867 ANM589867 AXI589867 BHE589867 BRA589867 CAW589867 CKS589867 CUO589867 DEK589867 DOG589867 DYC589867 EHY589867 ERU589867 FBQ589867 FLM589867 FVI589867 GFE589867 GPA589867 GYW589867 HIS589867 HSO589867 ICK589867 IMG589867 IWC589867 JFY589867 JPU589867 JZQ589867 KJM589867 KTI589867 LDE589867 LNA589867 LWW589867 MGS589867 MQO589867 NAK589867 NKG589867 NUC589867 ODY589867 ONU589867 OXQ589867 PHM589867 PRI589867 QBE589867 QLA589867 QUW589867 RES589867 ROO589867 RYK589867 SIG589867 SSC589867 TBY589867 TLU589867 TVQ589867 UFM589867 UPI589867 UZE589867 VJA589867 VSW589867 WCS589867 WMO589867 WWK589867 AC655403 JY655403 TU655403 ADQ655403 ANM655403 AXI655403 BHE655403 BRA655403 CAW655403 CKS655403 CUO655403 DEK655403 DOG655403 DYC655403 EHY655403 ERU655403 FBQ655403 FLM655403 FVI655403 GFE655403 GPA655403 GYW655403 HIS655403 HSO655403 ICK655403 IMG655403 IWC655403 JFY655403 JPU655403 JZQ655403 KJM655403 KTI655403 LDE655403 LNA655403 LWW655403 MGS655403 MQO655403 NAK655403 NKG655403 NUC655403 ODY655403 ONU655403 OXQ655403 PHM655403 PRI655403 QBE655403 QLA655403 QUW655403 RES655403 ROO655403 RYK655403 SIG655403 SSC655403 TBY655403 TLU655403 TVQ655403 UFM655403 UPI655403 UZE655403 VJA655403 VSW655403 WCS655403 WMO655403 WWK655403 AC720939 JY720939 TU720939 ADQ720939 ANM720939 AXI720939 BHE720939 BRA720939 CAW720939 CKS720939 CUO720939 DEK720939 DOG720939 DYC720939 EHY720939 ERU720939 FBQ720939 FLM720939 FVI720939 GFE720939 GPA720939 GYW720939 HIS720939 HSO720939 ICK720939 IMG720939 IWC720939 JFY720939 JPU720939 JZQ720939 KJM720939 KTI720939 LDE720939 LNA720939 LWW720939 MGS720939 MQO720939 NAK720939 NKG720939 NUC720939 ODY720939 ONU720939 OXQ720939 PHM720939 PRI720939 QBE720939 QLA720939 QUW720939 RES720939 ROO720939 RYK720939 SIG720939 SSC720939 TBY720939 TLU720939 TVQ720939 UFM720939 UPI720939 UZE720939 VJA720939 VSW720939 WCS720939 WMO720939 WWK720939 AC786475 JY786475 TU786475 ADQ786475 ANM786475 AXI786475 BHE786475 BRA786475 CAW786475 CKS786475 CUO786475 DEK786475 DOG786475 DYC786475 EHY786475 ERU786475 FBQ786475 FLM786475 FVI786475 GFE786475 GPA786475 GYW786475 HIS786475 HSO786475 ICK786475 IMG786475 IWC786475 JFY786475 JPU786475 JZQ786475 KJM786475 KTI786475 LDE786475 LNA786475 LWW786475 MGS786475 MQO786475 NAK786475 NKG786475 NUC786475 ODY786475 ONU786475 OXQ786475 PHM786475 PRI786475 QBE786475 QLA786475 QUW786475 RES786475 ROO786475 RYK786475 SIG786475 SSC786475 TBY786475 TLU786475 TVQ786475 UFM786475 UPI786475 UZE786475 VJA786475 VSW786475 WCS786475 WMO786475 WWK786475 AC852011 JY852011 TU852011 ADQ852011 ANM852011 AXI852011 BHE852011 BRA852011 CAW852011 CKS852011 CUO852011 DEK852011 DOG852011 DYC852011 EHY852011 ERU852011 FBQ852011 FLM852011 FVI852011 GFE852011 GPA852011 GYW852011 HIS852011 HSO852011 ICK852011 IMG852011 IWC852011 JFY852011 JPU852011 JZQ852011 KJM852011 KTI852011 LDE852011 LNA852011 LWW852011 MGS852011 MQO852011 NAK852011 NKG852011 NUC852011 ODY852011 ONU852011 OXQ852011 PHM852011 PRI852011 QBE852011 QLA852011 QUW852011 RES852011 ROO852011 RYK852011 SIG852011 SSC852011 TBY852011 TLU852011 TVQ852011 UFM852011 UPI852011 UZE852011 VJA852011 VSW852011 WCS852011 WMO852011 WWK852011 AC917547 JY917547 TU917547 ADQ917547 ANM917547 AXI917547 BHE917547 BRA917547 CAW917547 CKS917547 CUO917547 DEK917547 DOG917547 DYC917547 EHY917547 ERU917547 FBQ917547 FLM917547 FVI917547 GFE917547 GPA917547 GYW917547 HIS917547 HSO917547 ICK917547 IMG917547 IWC917547 JFY917547 JPU917547 JZQ917547 KJM917547 KTI917547 LDE917547 LNA917547 LWW917547 MGS917547 MQO917547 NAK917547 NKG917547 NUC917547 ODY917547 ONU917547 OXQ917547 PHM917547 PRI917547 QBE917547 QLA917547 QUW917547 RES917547 ROO917547 RYK917547 SIG917547 SSC917547 TBY917547 TLU917547 TVQ917547 UFM917547 UPI917547 UZE917547 VJA917547 VSW917547 WCS917547 WMO917547 WWK917547 AC983083 JY983083 TU983083 ADQ983083 ANM983083 AXI983083 BHE983083 BRA983083 CAW983083 CKS983083 CUO983083 DEK983083 DOG983083 DYC983083 EHY983083 ERU983083 FBQ983083 FLM983083 FVI983083 GFE983083 GPA983083 GYW983083 HIS983083 HSO983083 ICK983083 IMG983083 IWC983083 JFY983083 JPU983083 JZQ983083 KJM983083 KTI983083 LDE983083 LNA983083 LWW983083 MGS983083 MQO983083 NAK983083 NKG983083 NUC983083 ODY983083 ONU983083 OXQ983083 PHM983083 PRI983083 QBE983083 QLA983083 QUW983083 RES983083 ROO983083 RYK983083 SIG983083 SSC983083 TBY983083 TLU983083 TVQ983083 UFM983083 UPI983083 UZE983083 VJA983083 VSW983083 WCS983083 WMO983083 WWK983083 AA50 JW50 TS50 ADO50 ANK50 AXG50 BHC50 BQY50 CAU50 CKQ50 CUM50 DEI50 DOE50 DYA50 EHW50 ERS50 FBO50 FLK50 FVG50 GFC50 GOY50 GYU50 HIQ50 HSM50 ICI50 IME50 IWA50 JFW50 JPS50 JZO50 KJK50 KTG50 LDC50 LMY50 LWU50 MGQ50 MQM50 NAI50 NKE50 NUA50 ODW50 ONS50 OXO50 PHK50 PRG50 QBC50 QKY50 QUU50 REQ50 ROM50 RYI50 SIE50 SSA50 TBW50 TLS50 TVO50 UFK50 UPG50 UZC50 VIY50 VSU50 WCQ50 WMM50 WWI50 AA65584 JW65584 TS65584 ADO65584 ANK65584 AXG65584 BHC65584 BQY65584 CAU65584 CKQ65584 CUM65584 DEI65584 DOE65584 DYA65584 EHW65584 ERS65584 FBO65584 FLK65584 FVG65584 GFC65584 GOY65584 GYU65584 HIQ65584 HSM65584 ICI65584 IME65584 IWA65584 JFW65584 JPS65584 JZO65584 KJK65584 KTG65584 LDC65584 LMY65584 LWU65584 MGQ65584 MQM65584 NAI65584 NKE65584 NUA65584 ODW65584 ONS65584 OXO65584 PHK65584 PRG65584 QBC65584 QKY65584 QUU65584 REQ65584 ROM65584 RYI65584 SIE65584 SSA65584 TBW65584 TLS65584 TVO65584 UFK65584 UPG65584 UZC65584 VIY65584 VSU65584 WCQ65584 WMM65584 WWI65584 AA131120 JW131120 TS131120 ADO131120 ANK131120 AXG131120 BHC131120 BQY131120 CAU131120 CKQ131120 CUM131120 DEI131120 DOE131120 DYA131120 EHW131120 ERS131120 FBO131120 FLK131120 FVG131120 GFC131120 GOY131120 GYU131120 HIQ131120 HSM131120 ICI131120 IME131120 IWA131120 JFW131120 JPS131120 JZO131120 KJK131120 KTG131120 LDC131120 LMY131120 LWU131120 MGQ131120 MQM131120 NAI131120 NKE131120 NUA131120 ODW131120 ONS131120 OXO131120 PHK131120 PRG131120 QBC131120 QKY131120 QUU131120 REQ131120 ROM131120 RYI131120 SIE131120 SSA131120 TBW131120 TLS131120 TVO131120 UFK131120 UPG131120 UZC131120 VIY131120 VSU131120 WCQ131120 WMM131120 WWI131120 AA196656 JW196656 TS196656 ADO196656 ANK196656 AXG196656 BHC196656 BQY196656 CAU196656 CKQ196656 CUM196656 DEI196656 DOE196656 DYA196656 EHW196656 ERS196656 FBO196656 FLK196656 FVG196656 GFC196656 GOY196656 GYU196656 HIQ196656 HSM196656 ICI196656 IME196656 IWA196656 JFW196656 JPS196656 JZO196656 KJK196656 KTG196656 LDC196656 LMY196656 LWU196656 MGQ196656 MQM196656 NAI196656 NKE196656 NUA196656 ODW196656 ONS196656 OXO196656 PHK196656 PRG196656 QBC196656 QKY196656 QUU196656 REQ196656 ROM196656 RYI196656 SIE196656 SSA196656 TBW196656 TLS196656 TVO196656 UFK196656 UPG196656 UZC196656 VIY196656 VSU196656 WCQ196656 WMM196656 WWI196656 AA262192 JW262192 TS262192 ADO262192 ANK262192 AXG262192 BHC262192 BQY262192 CAU262192 CKQ262192 CUM262192 DEI262192 DOE262192 DYA262192 EHW262192 ERS262192 FBO262192 FLK262192 FVG262192 GFC262192 GOY262192 GYU262192 HIQ262192 HSM262192 ICI262192 IME262192 IWA262192 JFW262192 JPS262192 JZO262192 KJK262192 KTG262192 LDC262192 LMY262192 LWU262192 MGQ262192 MQM262192 NAI262192 NKE262192 NUA262192 ODW262192 ONS262192 OXO262192 PHK262192 PRG262192 QBC262192 QKY262192 QUU262192 REQ262192 ROM262192 RYI262192 SIE262192 SSA262192 TBW262192 TLS262192 TVO262192 UFK262192 UPG262192 UZC262192 VIY262192 VSU262192 WCQ262192 WMM262192 WWI262192 AA327728 JW327728 TS327728 ADO327728 ANK327728 AXG327728 BHC327728 BQY327728 CAU327728 CKQ327728 CUM327728 DEI327728 DOE327728 DYA327728 EHW327728 ERS327728 FBO327728 FLK327728 FVG327728 GFC327728 GOY327728 GYU327728 HIQ327728 HSM327728 ICI327728 IME327728 IWA327728 JFW327728 JPS327728 JZO327728 KJK327728 KTG327728 LDC327728 LMY327728 LWU327728 MGQ327728 MQM327728 NAI327728 NKE327728 NUA327728 ODW327728 ONS327728 OXO327728 PHK327728 PRG327728 QBC327728 QKY327728 QUU327728 REQ327728 ROM327728 RYI327728 SIE327728 SSA327728 TBW327728 TLS327728 TVO327728 UFK327728 UPG327728 UZC327728 VIY327728 VSU327728 WCQ327728 WMM327728 WWI327728 AA393264 JW393264 TS393264 ADO393264 ANK393264 AXG393264 BHC393264 BQY393264 CAU393264 CKQ393264 CUM393264 DEI393264 DOE393264 DYA393264 EHW393264 ERS393264 FBO393264 FLK393264 FVG393264 GFC393264 GOY393264 GYU393264 HIQ393264 HSM393264 ICI393264 IME393264 IWA393264 JFW393264 JPS393264 JZO393264 KJK393264 KTG393264 LDC393264 LMY393264 LWU393264 MGQ393264 MQM393264 NAI393264 NKE393264 NUA393264 ODW393264 ONS393264 OXO393264 PHK393264 PRG393264 QBC393264 QKY393264 QUU393264 REQ393264 ROM393264 RYI393264 SIE393264 SSA393264 TBW393264 TLS393264 TVO393264 UFK393264 UPG393264 UZC393264 VIY393264 VSU393264 WCQ393264 WMM393264 WWI393264 AA458800 JW458800 TS458800 ADO458800 ANK458800 AXG458800 BHC458800 BQY458800 CAU458800 CKQ458800 CUM458800 DEI458800 DOE458800 DYA458800 EHW458800 ERS458800 FBO458800 FLK458800 FVG458800 GFC458800 GOY458800 GYU458800 HIQ458800 HSM458800 ICI458800 IME458800 IWA458800 JFW458800 JPS458800 JZO458800 KJK458800 KTG458800 LDC458800 LMY458800 LWU458800 MGQ458800 MQM458800 NAI458800 NKE458800 NUA458800 ODW458800 ONS458800 OXO458800 PHK458800 PRG458800 QBC458800 QKY458800 QUU458800 REQ458800 ROM458800 RYI458800 SIE458800 SSA458800 TBW458800 TLS458800 TVO458800 UFK458800 UPG458800 UZC458800 VIY458800 VSU458800 WCQ458800 WMM458800 WWI458800 AA524336 JW524336 TS524336 ADO524336 ANK524336 AXG524336 BHC524336 BQY524336 CAU524336 CKQ524336 CUM524336 DEI524336 DOE524336 DYA524336 EHW524336 ERS524336 FBO524336 FLK524336 FVG524336 GFC524336 GOY524336 GYU524336 HIQ524336 HSM524336 ICI524336 IME524336 IWA524336 JFW524336 JPS524336 JZO524336 KJK524336 KTG524336 LDC524336 LMY524336 LWU524336 MGQ524336 MQM524336 NAI524336 NKE524336 NUA524336 ODW524336 ONS524336 OXO524336 PHK524336 PRG524336 QBC524336 QKY524336 QUU524336 REQ524336 ROM524336 RYI524336 SIE524336 SSA524336 TBW524336 TLS524336 TVO524336 UFK524336 UPG524336 UZC524336 VIY524336 VSU524336 WCQ524336 WMM524336 WWI524336 AA589872 JW589872 TS589872 ADO589872 ANK589872 AXG589872 BHC589872 BQY589872 CAU589872 CKQ589872 CUM589872 DEI589872 DOE589872 DYA589872 EHW589872 ERS589872 FBO589872 FLK589872 FVG589872 GFC589872 GOY589872 GYU589872 HIQ589872 HSM589872 ICI589872 IME589872 IWA589872 JFW589872 JPS589872 JZO589872 KJK589872 KTG589872 LDC589872 LMY589872 LWU589872 MGQ589872 MQM589872 NAI589872 NKE589872 NUA589872 ODW589872 ONS589872 OXO589872 PHK589872 PRG589872 QBC589872 QKY589872 QUU589872 REQ589872 ROM589872 RYI589872 SIE589872 SSA589872 TBW589872 TLS589872 TVO589872 UFK589872 UPG589872 UZC589872 VIY589872 VSU589872 WCQ589872 WMM589872 WWI589872 AA655408 JW655408 TS655408 ADO655408 ANK655408 AXG655408 BHC655408 BQY655408 CAU655408 CKQ655408 CUM655408 DEI655408 DOE655408 DYA655408 EHW655408 ERS655408 FBO655408 FLK655408 FVG655408 GFC655408 GOY655408 GYU655408 HIQ655408 HSM655408 ICI655408 IME655408 IWA655408 JFW655408 JPS655408 JZO655408 KJK655408 KTG655408 LDC655408 LMY655408 LWU655408 MGQ655408 MQM655408 NAI655408 NKE655408 NUA655408 ODW655408 ONS655408 OXO655408 PHK655408 PRG655408 QBC655408 QKY655408 QUU655408 REQ655408 ROM655408 RYI655408 SIE655408 SSA655408 TBW655408 TLS655408 TVO655408 UFK655408 UPG655408 UZC655408 VIY655408 VSU655408 WCQ655408 WMM655408 WWI655408 AA720944 JW720944 TS720944 ADO720944 ANK720944 AXG720944 BHC720944 BQY720944 CAU720944 CKQ720944 CUM720944 DEI720944 DOE720944 DYA720944 EHW720944 ERS720944 FBO720944 FLK720944 FVG720944 GFC720944 GOY720944 GYU720944 HIQ720944 HSM720944 ICI720944 IME720944 IWA720944 JFW720944 JPS720944 JZO720944 KJK720944 KTG720944 LDC720944 LMY720944 LWU720944 MGQ720944 MQM720944 NAI720944 NKE720944 NUA720944 ODW720944 ONS720944 OXO720944 PHK720944 PRG720944 QBC720944 QKY720944 QUU720944 REQ720944 ROM720944 RYI720944 SIE720944 SSA720944 TBW720944 TLS720944 TVO720944 UFK720944 UPG720944 UZC720944 VIY720944 VSU720944 WCQ720944 WMM720944 WWI720944 AA786480 JW786480 TS786480 ADO786480 ANK786480 AXG786480 BHC786480 BQY786480 CAU786480 CKQ786480 CUM786480 DEI786480 DOE786480 DYA786480 EHW786480 ERS786480 FBO786480 FLK786480 FVG786480 GFC786480 GOY786480 GYU786480 HIQ786480 HSM786480 ICI786480 IME786480 IWA786480 JFW786480 JPS786480 JZO786480 KJK786480 KTG786480 LDC786480 LMY786480 LWU786480 MGQ786480 MQM786480 NAI786480 NKE786480 NUA786480 ODW786480 ONS786480 OXO786480 PHK786480 PRG786480 QBC786480 QKY786480 QUU786480 REQ786480 ROM786480 RYI786480 SIE786480 SSA786480 TBW786480 TLS786480 TVO786480 UFK786480 UPG786480 UZC786480 VIY786480 VSU786480 WCQ786480 WMM786480 WWI786480 AA852016 JW852016 TS852016 ADO852016 ANK852016 AXG852016 BHC852016 BQY852016 CAU852016 CKQ852016 CUM852016 DEI852016 DOE852016 DYA852016 EHW852016 ERS852016 FBO852016 FLK852016 FVG852016 GFC852016 GOY852016 GYU852016 HIQ852016 HSM852016 ICI852016 IME852016 IWA852016 JFW852016 JPS852016 JZO852016 KJK852016 KTG852016 LDC852016 LMY852016 LWU852016 MGQ852016 MQM852016 NAI852016 NKE852016 NUA852016 ODW852016 ONS852016 OXO852016 PHK852016 PRG852016 QBC852016 QKY852016 QUU852016 REQ852016 ROM852016 RYI852016 SIE852016 SSA852016 TBW852016 TLS852016 TVO852016 UFK852016 UPG852016 UZC852016 VIY852016 VSU852016 WCQ852016 WMM852016 WWI852016 AA917552 JW917552 TS917552 ADO917552 ANK917552 AXG917552 BHC917552 BQY917552 CAU917552 CKQ917552 CUM917552 DEI917552 DOE917552 DYA917552 EHW917552 ERS917552 FBO917552 FLK917552 FVG917552 GFC917552 GOY917552 GYU917552 HIQ917552 HSM917552 ICI917552 IME917552 IWA917552 JFW917552 JPS917552 JZO917552 KJK917552 KTG917552 LDC917552 LMY917552 LWU917552 MGQ917552 MQM917552 NAI917552 NKE917552 NUA917552 ODW917552 ONS917552 OXO917552 PHK917552 PRG917552 QBC917552 QKY917552 QUU917552 REQ917552 ROM917552 RYI917552 SIE917552 SSA917552 TBW917552 TLS917552 TVO917552 UFK917552 UPG917552 UZC917552 VIY917552 VSU917552 WCQ917552 WMM917552 WWI917552 AA983088 JW983088 TS983088 ADO983088 ANK983088 AXG983088 BHC983088 BQY983088 CAU983088 CKQ983088 CUM983088 DEI983088 DOE983088 DYA983088 EHW983088 ERS983088 FBO983088 FLK983088 FVG983088 GFC983088 GOY983088 GYU983088 HIQ983088 HSM983088 ICI983088 IME983088 IWA983088 JFW983088 JPS983088 JZO983088 KJK983088 KTG983088 LDC983088 LMY983088 LWU983088 MGQ983088 MQM983088 NAI983088 NKE983088 NUA983088 ODW983088 ONS983088 OXO983088 PHK983088 PRG983088 QBC983088 QKY983088 QUU983088 REQ983088 ROM983088 RYI983088 SIE983088 SSA983088 TBW983088 TLS983088 TVO983088 UFK983088 UPG983088 UZC983088 VIY983088 VSU983088 WCQ983088 WMM983088 WWI983088 AC50 JY50 TU50 ADQ50 ANM50 AXI50 BHE50 BRA50 CAW50 CKS50 CUO50 DEK50 DOG50 DYC50 EHY50 ERU50 FBQ50 FLM50 FVI50 GFE50 GPA50 GYW50 HIS50 HSO50 ICK50 IMG50 IWC50 JFY50 JPU50 JZQ50 KJM50 KTI50 LDE50 LNA50 LWW50 MGS50 MQO50 NAK50 NKG50 NUC50 ODY50 ONU50 OXQ50 PHM50 PRI50 QBE50 QLA50 QUW50 RES50 ROO50 RYK50 SIG50 SSC50 TBY50 TLU50 TVQ50 UFM50 UPI50 UZE50 VJA50 VSW50 WCS50 WMO50 WWK50 AC65584 JY65584 TU65584 ADQ65584 ANM65584 AXI65584 BHE65584 BRA65584 CAW65584 CKS65584 CUO65584 DEK65584 DOG65584 DYC65584 EHY65584 ERU65584 FBQ65584 FLM65584 FVI65584 GFE65584 GPA65584 GYW65584 HIS65584 HSO65584 ICK65584 IMG65584 IWC65584 JFY65584 JPU65584 JZQ65584 KJM65584 KTI65584 LDE65584 LNA65584 LWW65584 MGS65584 MQO65584 NAK65584 NKG65584 NUC65584 ODY65584 ONU65584 OXQ65584 PHM65584 PRI65584 QBE65584 QLA65584 QUW65584 RES65584 ROO65584 RYK65584 SIG65584 SSC65584 TBY65584 TLU65584 TVQ65584 UFM65584 UPI65584 UZE65584 VJA65584 VSW65584 WCS65584 WMO65584 WWK65584 AC131120 JY131120 TU131120 ADQ131120 ANM131120 AXI131120 BHE131120 BRA131120 CAW131120 CKS131120 CUO131120 DEK131120 DOG131120 DYC131120 EHY131120 ERU131120 FBQ131120 FLM131120 FVI131120 GFE131120 GPA131120 GYW131120 HIS131120 HSO131120 ICK131120 IMG131120 IWC131120 JFY131120 JPU131120 JZQ131120 KJM131120 KTI131120 LDE131120 LNA131120 LWW131120 MGS131120 MQO131120 NAK131120 NKG131120 NUC131120 ODY131120 ONU131120 OXQ131120 PHM131120 PRI131120 QBE131120 QLA131120 QUW131120 RES131120 ROO131120 RYK131120 SIG131120 SSC131120 TBY131120 TLU131120 TVQ131120 UFM131120 UPI131120 UZE131120 VJA131120 VSW131120 WCS131120 WMO131120 WWK131120 AC196656 JY196656 TU196656 ADQ196656 ANM196656 AXI196656 BHE196656 BRA196656 CAW196656 CKS196656 CUO196656 DEK196656 DOG196656 DYC196656 EHY196656 ERU196656 FBQ196656 FLM196656 FVI196656 GFE196656 GPA196656 GYW196656 HIS196656 HSO196656 ICK196656 IMG196656 IWC196656 JFY196656 JPU196656 JZQ196656 KJM196656 KTI196656 LDE196656 LNA196656 LWW196656 MGS196656 MQO196656 NAK196656 NKG196656 NUC196656 ODY196656 ONU196656 OXQ196656 PHM196656 PRI196656 QBE196656 QLA196656 QUW196656 RES196656 ROO196656 RYK196656 SIG196656 SSC196656 TBY196656 TLU196656 TVQ196656 UFM196656 UPI196656 UZE196656 VJA196656 VSW196656 WCS196656 WMO196656 WWK196656 AC262192 JY262192 TU262192 ADQ262192 ANM262192 AXI262192 BHE262192 BRA262192 CAW262192 CKS262192 CUO262192 DEK262192 DOG262192 DYC262192 EHY262192 ERU262192 FBQ262192 FLM262192 FVI262192 GFE262192 GPA262192 GYW262192 HIS262192 HSO262192 ICK262192 IMG262192 IWC262192 JFY262192 JPU262192 JZQ262192 KJM262192 KTI262192 LDE262192 LNA262192 LWW262192 MGS262192 MQO262192 NAK262192 NKG262192 NUC262192 ODY262192 ONU262192 OXQ262192 PHM262192 PRI262192 QBE262192 QLA262192 QUW262192 RES262192 ROO262192 RYK262192 SIG262192 SSC262192 TBY262192 TLU262192 TVQ262192 UFM262192 UPI262192 UZE262192 VJA262192 VSW262192 WCS262192 WMO262192 WWK262192 AC327728 JY327728 TU327728 ADQ327728 ANM327728 AXI327728 BHE327728 BRA327728 CAW327728 CKS327728 CUO327728 DEK327728 DOG327728 DYC327728 EHY327728 ERU327728 FBQ327728 FLM327728 FVI327728 GFE327728 GPA327728 GYW327728 HIS327728 HSO327728 ICK327728 IMG327728 IWC327728 JFY327728 JPU327728 JZQ327728 KJM327728 KTI327728 LDE327728 LNA327728 LWW327728 MGS327728 MQO327728 NAK327728 NKG327728 NUC327728 ODY327728 ONU327728 OXQ327728 PHM327728 PRI327728 QBE327728 QLA327728 QUW327728 RES327728 ROO327728 RYK327728 SIG327728 SSC327728 TBY327728 TLU327728 TVQ327728 UFM327728 UPI327728 UZE327728 VJA327728 VSW327728 WCS327728 WMO327728 WWK327728 AC393264 JY393264 TU393264 ADQ393264 ANM393264 AXI393264 BHE393264 BRA393264 CAW393264 CKS393264 CUO393264 DEK393264 DOG393264 DYC393264 EHY393264 ERU393264 FBQ393264 FLM393264 FVI393264 GFE393264 GPA393264 GYW393264 HIS393264 HSO393264 ICK393264 IMG393264 IWC393264 JFY393264 JPU393264 JZQ393264 KJM393264 KTI393264 LDE393264 LNA393264 LWW393264 MGS393264 MQO393264 NAK393264 NKG393264 NUC393264 ODY393264 ONU393264 OXQ393264 PHM393264 PRI393264 QBE393264 QLA393264 QUW393264 RES393264 ROO393264 RYK393264 SIG393264 SSC393264 TBY393264 TLU393264 TVQ393264 UFM393264 UPI393264 UZE393264 VJA393264 VSW393264 WCS393264 WMO393264 WWK393264 AC458800 JY458800 TU458800 ADQ458800 ANM458800 AXI458800 BHE458800 BRA458800 CAW458800 CKS458800 CUO458800 DEK458800 DOG458800 DYC458800 EHY458800 ERU458800 FBQ458800 FLM458800 FVI458800 GFE458800 GPA458800 GYW458800 HIS458800 HSO458800 ICK458800 IMG458800 IWC458800 JFY458800 JPU458800 JZQ458800 KJM458800 KTI458800 LDE458800 LNA458800 LWW458800 MGS458800 MQO458800 NAK458800 NKG458800 NUC458800 ODY458800 ONU458800 OXQ458800 PHM458800 PRI458800 QBE458800 QLA458800 QUW458800 RES458800 ROO458800 RYK458800 SIG458800 SSC458800 TBY458800 TLU458800 TVQ458800 UFM458800 UPI458800 UZE458800 VJA458800 VSW458800 WCS458800 WMO458800 WWK458800 AC524336 JY524336 TU524336 ADQ524336 ANM524336 AXI524336 BHE524336 BRA524336 CAW524336 CKS524336 CUO524336 DEK524336 DOG524336 DYC524336 EHY524336 ERU524336 FBQ524336 FLM524336 FVI524336 GFE524336 GPA524336 GYW524336 HIS524336 HSO524336 ICK524336 IMG524336 IWC524336 JFY524336 JPU524336 JZQ524336 KJM524336 KTI524336 LDE524336 LNA524336 LWW524336 MGS524336 MQO524336 NAK524336 NKG524336 NUC524336 ODY524336 ONU524336 OXQ524336 PHM524336 PRI524336 QBE524336 QLA524336 QUW524336 RES524336 ROO524336 RYK524336 SIG524336 SSC524336 TBY524336 TLU524336 TVQ524336 UFM524336 UPI524336 UZE524336 VJA524336 VSW524336 WCS524336 WMO524336 WWK524336 AC589872 JY589872 TU589872 ADQ589872 ANM589872 AXI589872 BHE589872 BRA589872 CAW589872 CKS589872 CUO589872 DEK589872 DOG589872 DYC589872 EHY589872 ERU589872 FBQ589872 FLM589872 FVI589872 GFE589872 GPA589872 GYW589872 HIS589872 HSO589872 ICK589872 IMG589872 IWC589872 JFY589872 JPU589872 JZQ589872 KJM589872 KTI589872 LDE589872 LNA589872 LWW589872 MGS589872 MQO589872 NAK589872 NKG589872 NUC589872 ODY589872 ONU589872 OXQ589872 PHM589872 PRI589872 QBE589872 QLA589872 QUW589872 RES589872 ROO589872 RYK589872 SIG589872 SSC589872 TBY589872 TLU589872 TVQ589872 UFM589872 UPI589872 UZE589872 VJA589872 VSW589872 WCS589872 WMO589872 WWK589872 AC655408 JY655408 TU655408 ADQ655408 ANM655408 AXI655408 BHE655408 BRA655408 CAW655408 CKS655408 CUO655408 DEK655408 DOG655408 DYC655408 EHY655408 ERU655408 FBQ655408 FLM655408 FVI655408 GFE655408 GPA655408 GYW655408 HIS655408 HSO655408 ICK655408 IMG655408 IWC655408 JFY655408 JPU655408 JZQ655408 KJM655408 KTI655408 LDE655408 LNA655408 LWW655408 MGS655408 MQO655408 NAK655408 NKG655408 NUC655408 ODY655408 ONU655408 OXQ655408 PHM655408 PRI655408 QBE655408 QLA655408 QUW655408 RES655408 ROO655408 RYK655408 SIG655408 SSC655408 TBY655408 TLU655408 TVQ655408 UFM655408 UPI655408 UZE655408 VJA655408 VSW655408 WCS655408 WMO655408 WWK655408 AC720944 JY720944 TU720944 ADQ720944 ANM720944 AXI720944 BHE720944 BRA720944 CAW720944 CKS720944 CUO720944 DEK720944 DOG720944 DYC720944 EHY720944 ERU720944 FBQ720944 FLM720944 FVI720944 GFE720944 GPA720944 GYW720944 HIS720944 HSO720944 ICK720944 IMG720944 IWC720944 JFY720944 JPU720944 JZQ720944 KJM720944 KTI720944 LDE720944 LNA720944 LWW720944 MGS720944 MQO720944 NAK720944 NKG720944 NUC720944 ODY720944 ONU720944 OXQ720944 PHM720944 PRI720944 QBE720944 QLA720944 QUW720944 RES720944 ROO720944 RYK720944 SIG720944 SSC720944 TBY720944 TLU720944 TVQ720944 UFM720944 UPI720944 UZE720944 VJA720944 VSW720944 WCS720944 WMO720944 WWK720944 AC786480 JY786480 TU786480 ADQ786480 ANM786480 AXI786480 BHE786480 BRA786480 CAW786480 CKS786480 CUO786480 DEK786480 DOG786480 DYC786480 EHY786480 ERU786480 FBQ786480 FLM786480 FVI786480 GFE786480 GPA786480 GYW786480 HIS786480 HSO786480 ICK786480 IMG786480 IWC786480 JFY786480 JPU786480 JZQ786480 KJM786480 KTI786480 LDE786480 LNA786480 LWW786480 MGS786480 MQO786480 NAK786480 NKG786480 NUC786480 ODY786480 ONU786480 OXQ786480 PHM786480 PRI786480 QBE786480 QLA786480 QUW786480 RES786480 ROO786480 RYK786480 SIG786480 SSC786480 TBY786480 TLU786480 TVQ786480 UFM786480 UPI786480 UZE786480 VJA786480 VSW786480 WCS786480 WMO786480 WWK786480 AC852016 JY852016 TU852016 ADQ852016 ANM852016 AXI852016 BHE852016 BRA852016 CAW852016 CKS852016 CUO852016 DEK852016 DOG852016 DYC852016 EHY852016 ERU852016 FBQ852016 FLM852016 FVI852016 GFE852016 GPA852016 GYW852016 HIS852016 HSO852016 ICK852016 IMG852016 IWC852016 JFY852016 JPU852016 JZQ852016 KJM852016 KTI852016 LDE852016 LNA852016 LWW852016 MGS852016 MQO852016 NAK852016 NKG852016 NUC852016 ODY852016 ONU852016 OXQ852016 PHM852016 PRI852016 QBE852016 QLA852016 QUW852016 RES852016 ROO852016 RYK852016 SIG852016 SSC852016 TBY852016 TLU852016 TVQ852016 UFM852016 UPI852016 UZE852016 VJA852016 VSW852016 WCS852016 WMO852016 WWK852016 AC917552 JY917552 TU917552 ADQ917552 ANM917552 AXI917552 BHE917552 BRA917552 CAW917552 CKS917552 CUO917552 DEK917552 DOG917552 DYC917552 EHY917552 ERU917552 FBQ917552 FLM917552 FVI917552 GFE917552 GPA917552 GYW917552 HIS917552 HSO917552 ICK917552 IMG917552 IWC917552 JFY917552 JPU917552 JZQ917552 KJM917552 KTI917552 LDE917552 LNA917552 LWW917552 MGS917552 MQO917552 NAK917552 NKG917552 NUC917552 ODY917552 ONU917552 OXQ917552 PHM917552 PRI917552 QBE917552 QLA917552 QUW917552 RES917552 ROO917552 RYK917552 SIG917552 SSC917552 TBY917552 TLU917552 TVQ917552 UFM917552 UPI917552 UZE917552 VJA917552 VSW917552 WCS917552 WMO917552 WWK917552 AC983088 JY983088 TU983088 ADQ983088 ANM983088 AXI983088 BHE983088 BRA983088 CAW983088 CKS983088 CUO983088 DEK983088 DOG983088 DYC983088 EHY983088 ERU983088 FBQ983088 FLM983088 FVI983088 GFE983088 GPA983088 GYW983088 HIS983088 HSO983088 ICK983088 IMG983088 IWC983088 JFY983088 JPU983088 JZQ983088 KJM983088 KTI983088 LDE983088 LNA983088 LWW983088 MGS983088 MQO983088 NAK983088 NKG983088 NUC983088 ODY983088 ONU983088 OXQ983088 PHM983088 PRI983088 QBE983088 QLA983088 QUW983088 RES983088 ROO983088 RYK983088 SIG983088 SSC983088 TBY983088 TLU983088 TVQ983088 UFM983088 UPI983088 UZE983088 VJA983088 VSW983088 WCS983088 WMO983088 WWK983088 AA55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WMM55 WWI55 AA65589 JW65589 TS65589 ADO65589 ANK65589 AXG65589 BHC65589 BQY65589 CAU65589 CKQ65589 CUM65589 DEI65589 DOE65589 DYA65589 EHW65589 ERS65589 FBO65589 FLK65589 FVG65589 GFC65589 GOY65589 GYU65589 HIQ65589 HSM65589 ICI65589 IME65589 IWA65589 JFW65589 JPS65589 JZO65589 KJK65589 KTG65589 LDC65589 LMY65589 LWU65589 MGQ65589 MQM65589 NAI65589 NKE65589 NUA65589 ODW65589 ONS65589 OXO65589 PHK65589 PRG65589 QBC65589 QKY65589 QUU65589 REQ65589 ROM65589 RYI65589 SIE65589 SSA65589 TBW65589 TLS65589 TVO65589 UFK65589 UPG65589 UZC65589 VIY65589 VSU65589 WCQ65589 WMM65589 WWI65589 AA131125 JW131125 TS131125 ADO131125 ANK131125 AXG131125 BHC131125 BQY131125 CAU131125 CKQ131125 CUM131125 DEI131125 DOE131125 DYA131125 EHW131125 ERS131125 FBO131125 FLK131125 FVG131125 GFC131125 GOY131125 GYU131125 HIQ131125 HSM131125 ICI131125 IME131125 IWA131125 JFW131125 JPS131125 JZO131125 KJK131125 KTG131125 LDC131125 LMY131125 LWU131125 MGQ131125 MQM131125 NAI131125 NKE131125 NUA131125 ODW131125 ONS131125 OXO131125 PHK131125 PRG131125 QBC131125 QKY131125 QUU131125 REQ131125 ROM131125 RYI131125 SIE131125 SSA131125 TBW131125 TLS131125 TVO131125 UFK131125 UPG131125 UZC131125 VIY131125 VSU131125 WCQ131125 WMM131125 WWI131125 AA196661 JW196661 TS196661 ADO196661 ANK196661 AXG196661 BHC196661 BQY196661 CAU196661 CKQ196661 CUM196661 DEI196661 DOE196661 DYA196661 EHW196661 ERS196661 FBO196661 FLK196661 FVG196661 GFC196661 GOY196661 GYU196661 HIQ196661 HSM196661 ICI196661 IME196661 IWA196661 JFW196661 JPS196661 JZO196661 KJK196661 KTG196661 LDC196661 LMY196661 LWU196661 MGQ196661 MQM196661 NAI196661 NKE196661 NUA196661 ODW196661 ONS196661 OXO196661 PHK196661 PRG196661 QBC196661 QKY196661 QUU196661 REQ196661 ROM196661 RYI196661 SIE196661 SSA196661 TBW196661 TLS196661 TVO196661 UFK196661 UPG196661 UZC196661 VIY196661 VSU196661 WCQ196661 WMM196661 WWI196661 AA262197 JW262197 TS262197 ADO262197 ANK262197 AXG262197 BHC262197 BQY262197 CAU262197 CKQ262197 CUM262197 DEI262197 DOE262197 DYA262197 EHW262197 ERS262197 FBO262197 FLK262197 FVG262197 GFC262197 GOY262197 GYU262197 HIQ262197 HSM262197 ICI262197 IME262197 IWA262197 JFW262197 JPS262197 JZO262197 KJK262197 KTG262197 LDC262197 LMY262197 LWU262197 MGQ262197 MQM262197 NAI262197 NKE262197 NUA262197 ODW262197 ONS262197 OXO262197 PHK262197 PRG262197 QBC262197 QKY262197 QUU262197 REQ262197 ROM262197 RYI262197 SIE262197 SSA262197 TBW262197 TLS262197 TVO262197 UFK262197 UPG262197 UZC262197 VIY262197 VSU262197 WCQ262197 WMM262197 WWI262197 AA327733 JW327733 TS327733 ADO327733 ANK327733 AXG327733 BHC327733 BQY327733 CAU327733 CKQ327733 CUM327733 DEI327733 DOE327733 DYA327733 EHW327733 ERS327733 FBO327733 FLK327733 FVG327733 GFC327733 GOY327733 GYU327733 HIQ327733 HSM327733 ICI327733 IME327733 IWA327733 JFW327733 JPS327733 JZO327733 KJK327733 KTG327733 LDC327733 LMY327733 LWU327733 MGQ327733 MQM327733 NAI327733 NKE327733 NUA327733 ODW327733 ONS327733 OXO327733 PHK327733 PRG327733 QBC327733 QKY327733 QUU327733 REQ327733 ROM327733 RYI327733 SIE327733 SSA327733 TBW327733 TLS327733 TVO327733 UFK327733 UPG327733 UZC327733 VIY327733 VSU327733 WCQ327733 WMM327733 WWI327733 AA393269 JW393269 TS393269 ADO393269 ANK393269 AXG393269 BHC393269 BQY393269 CAU393269 CKQ393269 CUM393269 DEI393269 DOE393269 DYA393269 EHW393269 ERS393269 FBO393269 FLK393269 FVG393269 GFC393269 GOY393269 GYU393269 HIQ393269 HSM393269 ICI393269 IME393269 IWA393269 JFW393269 JPS393269 JZO393269 KJK393269 KTG393269 LDC393269 LMY393269 LWU393269 MGQ393269 MQM393269 NAI393269 NKE393269 NUA393269 ODW393269 ONS393269 OXO393269 PHK393269 PRG393269 QBC393269 QKY393269 QUU393269 REQ393269 ROM393269 RYI393269 SIE393269 SSA393269 TBW393269 TLS393269 TVO393269 UFK393269 UPG393269 UZC393269 VIY393269 VSU393269 WCQ393269 WMM393269 WWI393269 AA458805 JW458805 TS458805 ADO458805 ANK458805 AXG458805 BHC458805 BQY458805 CAU458805 CKQ458805 CUM458805 DEI458805 DOE458805 DYA458805 EHW458805 ERS458805 FBO458805 FLK458805 FVG458805 GFC458805 GOY458805 GYU458805 HIQ458805 HSM458805 ICI458805 IME458805 IWA458805 JFW458805 JPS458805 JZO458805 KJK458805 KTG458805 LDC458805 LMY458805 LWU458805 MGQ458805 MQM458805 NAI458805 NKE458805 NUA458805 ODW458805 ONS458805 OXO458805 PHK458805 PRG458805 QBC458805 QKY458805 QUU458805 REQ458805 ROM458805 RYI458805 SIE458805 SSA458805 TBW458805 TLS458805 TVO458805 UFK458805 UPG458805 UZC458805 VIY458805 VSU458805 WCQ458805 WMM458805 WWI458805 AA524341 JW524341 TS524341 ADO524341 ANK524341 AXG524341 BHC524341 BQY524341 CAU524341 CKQ524341 CUM524341 DEI524341 DOE524341 DYA524341 EHW524341 ERS524341 FBO524341 FLK524341 FVG524341 GFC524341 GOY524341 GYU524341 HIQ524341 HSM524341 ICI524341 IME524341 IWA524341 JFW524341 JPS524341 JZO524341 KJK524341 KTG524341 LDC524341 LMY524341 LWU524341 MGQ524341 MQM524341 NAI524341 NKE524341 NUA524341 ODW524341 ONS524341 OXO524341 PHK524341 PRG524341 QBC524341 QKY524341 QUU524341 REQ524341 ROM524341 RYI524341 SIE524341 SSA524341 TBW524341 TLS524341 TVO524341 UFK524341 UPG524341 UZC524341 VIY524341 VSU524341 WCQ524341 WMM524341 WWI524341 AA589877 JW589877 TS589877 ADO589877 ANK589877 AXG589877 BHC589877 BQY589877 CAU589877 CKQ589877 CUM589877 DEI589877 DOE589877 DYA589877 EHW589877 ERS589877 FBO589877 FLK589877 FVG589877 GFC589877 GOY589877 GYU589877 HIQ589877 HSM589877 ICI589877 IME589877 IWA589877 JFW589877 JPS589877 JZO589877 KJK589877 KTG589877 LDC589877 LMY589877 LWU589877 MGQ589877 MQM589877 NAI589877 NKE589877 NUA589877 ODW589877 ONS589877 OXO589877 PHK589877 PRG589877 QBC589877 QKY589877 QUU589877 REQ589877 ROM589877 RYI589877 SIE589877 SSA589877 TBW589877 TLS589877 TVO589877 UFK589877 UPG589877 UZC589877 VIY589877 VSU589877 WCQ589877 WMM589877 WWI589877 AA655413 JW655413 TS655413 ADO655413 ANK655413 AXG655413 BHC655413 BQY655413 CAU655413 CKQ655413 CUM655413 DEI655413 DOE655413 DYA655413 EHW655413 ERS655413 FBO655413 FLK655413 FVG655413 GFC655413 GOY655413 GYU655413 HIQ655413 HSM655413 ICI655413 IME655413 IWA655413 JFW655413 JPS655413 JZO655413 KJK655413 KTG655413 LDC655413 LMY655413 LWU655413 MGQ655413 MQM655413 NAI655413 NKE655413 NUA655413 ODW655413 ONS655413 OXO655413 PHK655413 PRG655413 QBC655413 QKY655413 QUU655413 REQ655413 ROM655413 RYI655413 SIE655413 SSA655413 TBW655413 TLS655413 TVO655413 UFK655413 UPG655413 UZC655413 VIY655413 VSU655413 WCQ655413 WMM655413 WWI655413 AA720949 JW720949 TS720949 ADO720949 ANK720949 AXG720949 BHC720949 BQY720949 CAU720949 CKQ720949 CUM720949 DEI720949 DOE720949 DYA720949 EHW720949 ERS720949 FBO720949 FLK720949 FVG720949 GFC720949 GOY720949 GYU720949 HIQ720949 HSM720949 ICI720949 IME720949 IWA720949 JFW720949 JPS720949 JZO720949 KJK720949 KTG720949 LDC720949 LMY720949 LWU720949 MGQ720949 MQM720949 NAI720949 NKE720949 NUA720949 ODW720949 ONS720949 OXO720949 PHK720949 PRG720949 QBC720949 QKY720949 QUU720949 REQ720949 ROM720949 RYI720949 SIE720949 SSA720949 TBW720949 TLS720949 TVO720949 UFK720949 UPG720949 UZC720949 VIY720949 VSU720949 WCQ720949 WMM720949 WWI720949 AA786485 JW786485 TS786485 ADO786485 ANK786485 AXG786485 BHC786485 BQY786485 CAU786485 CKQ786485 CUM786485 DEI786485 DOE786485 DYA786485 EHW786485 ERS786485 FBO786485 FLK786485 FVG786485 GFC786485 GOY786485 GYU786485 HIQ786485 HSM786485 ICI786485 IME786485 IWA786485 JFW786485 JPS786485 JZO786485 KJK786485 KTG786485 LDC786485 LMY786485 LWU786485 MGQ786485 MQM786485 NAI786485 NKE786485 NUA786485 ODW786485 ONS786485 OXO786485 PHK786485 PRG786485 QBC786485 QKY786485 QUU786485 REQ786485 ROM786485 RYI786485 SIE786485 SSA786485 TBW786485 TLS786485 TVO786485 UFK786485 UPG786485 UZC786485 VIY786485 VSU786485 WCQ786485 WMM786485 WWI786485 AA852021 JW852021 TS852021 ADO852021 ANK852021 AXG852021 BHC852021 BQY852021 CAU852021 CKQ852021 CUM852021 DEI852021 DOE852021 DYA852021 EHW852021 ERS852021 FBO852021 FLK852021 FVG852021 GFC852021 GOY852021 GYU852021 HIQ852021 HSM852021 ICI852021 IME852021 IWA852021 JFW852021 JPS852021 JZO852021 KJK852021 KTG852021 LDC852021 LMY852021 LWU852021 MGQ852021 MQM852021 NAI852021 NKE852021 NUA852021 ODW852021 ONS852021 OXO852021 PHK852021 PRG852021 QBC852021 QKY852021 QUU852021 REQ852021 ROM852021 RYI852021 SIE852021 SSA852021 TBW852021 TLS852021 TVO852021 UFK852021 UPG852021 UZC852021 VIY852021 VSU852021 WCQ852021 WMM852021 WWI852021 AA917557 JW917557 TS917557 ADO917557 ANK917557 AXG917557 BHC917557 BQY917557 CAU917557 CKQ917557 CUM917557 DEI917557 DOE917557 DYA917557 EHW917557 ERS917557 FBO917557 FLK917557 FVG917557 GFC917557 GOY917557 GYU917557 HIQ917557 HSM917557 ICI917557 IME917557 IWA917557 JFW917557 JPS917557 JZO917557 KJK917557 KTG917557 LDC917557 LMY917557 LWU917557 MGQ917557 MQM917557 NAI917557 NKE917557 NUA917557 ODW917557 ONS917557 OXO917557 PHK917557 PRG917557 QBC917557 QKY917557 QUU917557 REQ917557 ROM917557 RYI917557 SIE917557 SSA917557 TBW917557 TLS917557 TVO917557 UFK917557 UPG917557 UZC917557 VIY917557 VSU917557 WCQ917557 WMM917557 WWI917557 AA983093 JW983093 TS983093 ADO983093 ANK983093 AXG983093 BHC983093 BQY983093 CAU983093 CKQ983093 CUM983093 DEI983093 DOE983093 DYA983093 EHW983093 ERS983093 FBO983093 FLK983093 FVG983093 GFC983093 GOY983093 GYU983093 HIQ983093 HSM983093 ICI983093 IME983093 IWA983093 JFW983093 JPS983093 JZO983093 KJK983093 KTG983093 LDC983093 LMY983093 LWU983093 MGQ983093 MQM983093 NAI983093 NKE983093 NUA983093 ODW983093 ONS983093 OXO983093 PHK983093 PRG983093 QBC983093 QKY983093 QUU983093 REQ983093 ROM983093 RYI983093 SIE983093 SSA983093 TBW983093 TLS983093 TVO983093 UFK983093 UPG983093 UZC983093 VIY983093 VSU983093 WCQ983093 WMM983093 WWI983093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AC65589 JY65589 TU65589 ADQ65589 ANM65589 AXI65589 BHE65589 BRA65589 CAW65589 CKS65589 CUO65589 DEK65589 DOG65589 DYC65589 EHY65589 ERU65589 FBQ65589 FLM65589 FVI65589 GFE65589 GPA65589 GYW65589 HIS65589 HSO65589 ICK65589 IMG65589 IWC65589 JFY65589 JPU65589 JZQ65589 KJM65589 KTI65589 LDE65589 LNA65589 LWW65589 MGS65589 MQO65589 NAK65589 NKG65589 NUC65589 ODY65589 ONU65589 OXQ65589 PHM65589 PRI65589 QBE65589 QLA65589 QUW65589 RES65589 ROO65589 RYK65589 SIG65589 SSC65589 TBY65589 TLU65589 TVQ65589 UFM65589 UPI65589 UZE65589 VJA65589 VSW65589 WCS65589 WMO65589 WWK65589 AC131125 JY131125 TU131125 ADQ131125 ANM131125 AXI131125 BHE131125 BRA131125 CAW131125 CKS131125 CUO131125 DEK131125 DOG131125 DYC131125 EHY131125 ERU131125 FBQ131125 FLM131125 FVI131125 GFE131125 GPA131125 GYW131125 HIS131125 HSO131125 ICK131125 IMG131125 IWC131125 JFY131125 JPU131125 JZQ131125 KJM131125 KTI131125 LDE131125 LNA131125 LWW131125 MGS131125 MQO131125 NAK131125 NKG131125 NUC131125 ODY131125 ONU131125 OXQ131125 PHM131125 PRI131125 QBE131125 QLA131125 QUW131125 RES131125 ROO131125 RYK131125 SIG131125 SSC131125 TBY131125 TLU131125 TVQ131125 UFM131125 UPI131125 UZE131125 VJA131125 VSW131125 WCS131125 WMO131125 WWK131125 AC196661 JY196661 TU196661 ADQ196661 ANM196661 AXI196661 BHE196661 BRA196661 CAW196661 CKS196661 CUO196661 DEK196661 DOG196661 DYC196661 EHY196661 ERU196661 FBQ196661 FLM196661 FVI196661 GFE196661 GPA196661 GYW196661 HIS196661 HSO196661 ICK196661 IMG196661 IWC196661 JFY196661 JPU196661 JZQ196661 KJM196661 KTI196661 LDE196661 LNA196661 LWW196661 MGS196661 MQO196661 NAK196661 NKG196661 NUC196661 ODY196661 ONU196661 OXQ196661 PHM196661 PRI196661 QBE196661 QLA196661 QUW196661 RES196661 ROO196661 RYK196661 SIG196661 SSC196661 TBY196661 TLU196661 TVQ196661 UFM196661 UPI196661 UZE196661 VJA196661 VSW196661 WCS196661 WMO196661 WWK196661 AC262197 JY262197 TU262197 ADQ262197 ANM262197 AXI262197 BHE262197 BRA262197 CAW262197 CKS262197 CUO262197 DEK262197 DOG262197 DYC262197 EHY262197 ERU262197 FBQ262197 FLM262197 FVI262197 GFE262197 GPA262197 GYW262197 HIS262197 HSO262197 ICK262197 IMG262197 IWC262197 JFY262197 JPU262197 JZQ262197 KJM262197 KTI262197 LDE262197 LNA262197 LWW262197 MGS262197 MQO262197 NAK262197 NKG262197 NUC262197 ODY262197 ONU262197 OXQ262197 PHM262197 PRI262197 QBE262197 QLA262197 QUW262197 RES262197 ROO262197 RYK262197 SIG262197 SSC262197 TBY262197 TLU262197 TVQ262197 UFM262197 UPI262197 UZE262197 VJA262197 VSW262197 WCS262197 WMO262197 WWK262197 AC327733 JY327733 TU327733 ADQ327733 ANM327733 AXI327733 BHE327733 BRA327733 CAW327733 CKS327733 CUO327733 DEK327733 DOG327733 DYC327733 EHY327733 ERU327733 FBQ327733 FLM327733 FVI327733 GFE327733 GPA327733 GYW327733 HIS327733 HSO327733 ICK327733 IMG327733 IWC327733 JFY327733 JPU327733 JZQ327733 KJM327733 KTI327733 LDE327733 LNA327733 LWW327733 MGS327733 MQO327733 NAK327733 NKG327733 NUC327733 ODY327733 ONU327733 OXQ327733 PHM327733 PRI327733 QBE327733 QLA327733 QUW327733 RES327733 ROO327733 RYK327733 SIG327733 SSC327733 TBY327733 TLU327733 TVQ327733 UFM327733 UPI327733 UZE327733 VJA327733 VSW327733 WCS327733 WMO327733 WWK327733 AC393269 JY393269 TU393269 ADQ393269 ANM393269 AXI393269 BHE393269 BRA393269 CAW393269 CKS393269 CUO393269 DEK393269 DOG393269 DYC393269 EHY393269 ERU393269 FBQ393269 FLM393269 FVI393269 GFE393269 GPA393269 GYW393269 HIS393269 HSO393269 ICK393269 IMG393269 IWC393269 JFY393269 JPU393269 JZQ393269 KJM393269 KTI393269 LDE393269 LNA393269 LWW393269 MGS393269 MQO393269 NAK393269 NKG393269 NUC393269 ODY393269 ONU393269 OXQ393269 PHM393269 PRI393269 QBE393269 QLA393269 QUW393269 RES393269 ROO393269 RYK393269 SIG393269 SSC393269 TBY393269 TLU393269 TVQ393269 UFM393269 UPI393269 UZE393269 VJA393269 VSW393269 WCS393269 WMO393269 WWK393269 AC458805 JY458805 TU458805 ADQ458805 ANM458805 AXI458805 BHE458805 BRA458805 CAW458805 CKS458805 CUO458805 DEK458805 DOG458805 DYC458805 EHY458805 ERU458805 FBQ458805 FLM458805 FVI458805 GFE458805 GPA458805 GYW458805 HIS458805 HSO458805 ICK458805 IMG458805 IWC458805 JFY458805 JPU458805 JZQ458805 KJM458805 KTI458805 LDE458805 LNA458805 LWW458805 MGS458805 MQO458805 NAK458805 NKG458805 NUC458805 ODY458805 ONU458805 OXQ458805 PHM458805 PRI458805 QBE458805 QLA458805 QUW458805 RES458805 ROO458805 RYK458805 SIG458805 SSC458805 TBY458805 TLU458805 TVQ458805 UFM458805 UPI458805 UZE458805 VJA458805 VSW458805 WCS458805 WMO458805 WWK458805 AC524341 JY524341 TU524341 ADQ524341 ANM524341 AXI524341 BHE524341 BRA524341 CAW524341 CKS524341 CUO524341 DEK524341 DOG524341 DYC524341 EHY524341 ERU524341 FBQ524341 FLM524341 FVI524341 GFE524341 GPA524341 GYW524341 HIS524341 HSO524341 ICK524341 IMG524341 IWC524341 JFY524341 JPU524341 JZQ524341 KJM524341 KTI524341 LDE524341 LNA524341 LWW524341 MGS524341 MQO524341 NAK524341 NKG524341 NUC524341 ODY524341 ONU524341 OXQ524341 PHM524341 PRI524341 QBE524341 QLA524341 QUW524341 RES524341 ROO524341 RYK524341 SIG524341 SSC524341 TBY524341 TLU524341 TVQ524341 UFM524341 UPI524341 UZE524341 VJA524341 VSW524341 WCS524341 WMO524341 WWK524341 AC589877 JY589877 TU589877 ADQ589877 ANM589877 AXI589877 BHE589877 BRA589877 CAW589877 CKS589877 CUO589877 DEK589877 DOG589877 DYC589877 EHY589877 ERU589877 FBQ589877 FLM589877 FVI589877 GFE589877 GPA589877 GYW589877 HIS589877 HSO589877 ICK589877 IMG589877 IWC589877 JFY589877 JPU589877 JZQ589877 KJM589877 KTI589877 LDE589877 LNA589877 LWW589877 MGS589877 MQO589877 NAK589877 NKG589877 NUC589877 ODY589877 ONU589877 OXQ589877 PHM589877 PRI589877 QBE589877 QLA589877 QUW589877 RES589877 ROO589877 RYK589877 SIG589877 SSC589877 TBY589877 TLU589877 TVQ589877 UFM589877 UPI589877 UZE589877 VJA589877 VSW589877 WCS589877 WMO589877 WWK589877 AC655413 JY655413 TU655413 ADQ655413 ANM655413 AXI655413 BHE655413 BRA655413 CAW655413 CKS655413 CUO655413 DEK655413 DOG655413 DYC655413 EHY655413 ERU655413 FBQ655413 FLM655413 FVI655413 GFE655413 GPA655413 GYW655413 HIS655413 HSO655413 ICK655413 IMG655413 IWC655413 JFY655413 JPU655413 JZQ655413 KJM655413 KTI655413 LDE655413 LNA655413 LWW655413 MGS655413 MQO655413 NAK655413 NKG655413 NUC655413 ODY655413 ONU655413 OXQ655413 PHM655413 PRI655413 QBE655413 QLA655413 QUW655413 RES655413 ROO655413 RYK655413 SIG655413 SSC655413 TBY655413 TLU655413 TVQ655413 UFM655413 UPI655413 UZE655413 VJA655413 VSW655413 WCS655413 WMO655413 WWK655413 AC720949 JY720949 TU720949 ADQ720949 ANM720949 AXI720949 BHE720949 BRA720949 CAW720949 CKS720949 CUO720949 DEK720949 DOG720949 DYC720949 EHY720949 ERU720949 FBQ720949 FLM720949 FVI720949 GFE720949 GPA720949 GYW720949 HIS720949 HSO720949 ICK720949 IMG720949 IWC720949 JFY720949 JPU720949 JZQ720949 KJM720949 KTI720949 LDE720949 LNA720949 LWW720949 MGS720949 MQO720949 NAK720949 NKG720949 NUC720949 ODY720949 ONU720949 OXQ720949 PHM720949 PRI720949 QBE720949 QLA720949 QUW720949 RES720949 ROO720949 RYK720949 SIG720949 SSC720949 TBY720949 TLU720949 TVQ720949 UFM720949 UPI720949 UZE720949 VJA720949 VSW720949 WCS720949 WMO720949 WWK720949 AC786485 JY786485 TU786485 ADQ786485 ANM786485 AXI786485 BHE786485 BRA786485 CAW786485 CKS786485 CUO786485 DEK786485 DOG786485 DYC786485 EHY786485 ERU786485 FBQ786485 FLM786485 FVI786485 GFE786485 GPA786485 GYW786485 HIS786485 HSO786485 ICK786485 IMG786485 IWC786485 JFY786485 JPU786485 JZQ786485 KJM786485 KTI786485 LDE786485 LNA786485 LWW786485 MGS786485 MQO786485 NAK786485 NKG786485 NUC786485 ODY786485 ONU786485 OXQ786485 PHM786485 PRI786485 QBE786485 QLA786485 QUW786485 RES786485 ROO786485 RYK786485 SIG786485 SSC786485 TBY786485 TLU786485 TVQ786485 UFM786485 UPI786485 UZE786485 VJA786485 VSW786485 WCS786485 WMO786485 WWK786485 AC852021 JY852021 TU852021 ADQ852021 ANM852021 AXI852021 BHE852021 BRA852021 CAW852021 CKS852021 CUO852021 DEK852021 DOG852021 DYC852021 EHY852021 ERU852021 FBQ852021 FLM852021 FVI852021 GFE852021 GPA852021 GYW852021 HIS852021 HSO852021 ICK852021 IMG852021 IWC852021 JFY852021 JPU852021 JZQ852021 KJM852021 KTI852021 LDE852021 LNA852021 LWW852021 MGS852021 MQO852021 NAK852021 NKG852021 NUC852021 ODY852021 ONU852021 OXQ852021 PHM852021 PRI852021 QBE852021 QLA852021 QUW852021 RES852021 ROO852021 RYK852021 SIG852021 SSC852021 TBY852021 TLU852021 TVQ852021 UFM852021 UPI852021 UZE852021 VJA852021 VSW852021 WCS852021 WMO852021 WWK852021 AC917557 JY917557 TU917557 ADQ917557 ANM917557 AXI917557 BHE917557 BRA917557 CAW917557 CKS917557 CUO917557 DEK917557 DOG917557 DYC917557 EHY917557 ERU917557 FBQ917557 FLM917557 FVI917557 GFE917557 GPA917557 GYW917557 HIS917557 HSO917557 ICK917557 IMG917557 IWC917557 JFY917557 JPU917557 JZQ917557 KJM917557 KTI917557 LDE917557 LNA917557 LWW917557 MGS917557 MQO917557 NAK917557 NKG917557 NUC917557 ODY917557 ONU917557 OXQ917557 PHM917557 PRI917557 QBE917557 QLA917557 QUW917557 RES917557 ROO917557 RYK917557 SIG917557 SSC917557 TBY917557 TLU917557 TVQ917557 UFM917557 UPI917557 UZE917557 VJA917557 VSW917557 WCS917557 WMO917557 WWK917557 AC983093 JY983093 TU983093 ADQ983093 ANM983093 AXI983093 BHE983093 BRA983093 CAW983093 CKS983093 CUO983093 DEK983093 DOG983093 DYC983093 EHY983093 ERU983093 FBQ983093 FLM983093 FVI983093 GFE983093 GPA983093 GYW983093 HIS983093 HSO983093 ICK983093 IMG983093 IWC983093 JFY983093 JPU983093 JZQ983093 KJM983093 KTI983093 LDE983093 LNA983093 LWW983093 MGS983093 MQO983093 NAK983093 NKG983093 NUC983093 ODY983093 ONU983093 OXQ983093 PHM983093 PRI983093 QBE983093 QLA983093 QUW983093 RES983093 ROO983093 RYK983093 SIG983093 SSC983093 TBY983093 TLU983093 TVQ983093 UFM983093 UPI983093 UZE983093 VJA983093 VSW983093 WCS983093 WMO983093 WWK983093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K78"/>
  <sheetViews>
    <sheetView view="pageBreakPreview" topLeftCell="A58" zoomScaleNormal="100" zoomScaleSheetLayoutView="100" workbookViewId="0">
      <selection activeCell="AW27" sqref="AW27"/>
    </sheetView>
  </sheetViews>
  <sheetFormatPr defaultColWidth="3.09765625" defaultRowHeight="13.2" x14ac:dyDescent="0.2"/>
  <cols>
    <col min="1" max="1" width="3.09765625" style="149"/>
    <col min="2" max="2" width="2.69921875" style="148" customWidth="1"/>
    <col min="3" max="7" width="3.09765625" style="149"/>
    <col min="8" max="8" width="2.19921875" style="149" customWidth="1"/>
    <col min="9" max="257" width="3.09765625" style="149"/>
    <col min="258" max="258" width="2.69921875" style="149" customWidth="1"/>
    <col min="259" max="263" width="3.09765625" style="149"/>
    <col min="264" max="264" width="2.19921875" style="149" customWidth="1"/>
    <col min="265" max="513" width="3.09765625" style="149"/>
    <col min="514" max="514" width="2.69921875" style="149" customWidth="1"/>
    <col min="515" max="519" width="3.09765625" style="149"/>
    <col min="520" max="520" width="2.19921875" style="149" customWidth="1"/>
    <col min="521" max="769" width="3.09765625" style="149"/>
    <col min="770" max="770" width="2.69921875" style="149" customWidth="1"/>
    <col min="771" max="775" width="3.09765625" style="149"/>
    <col min="776" max="776" width="2.19921875" style="149" customWidth="1"/>
    <col min="777" max="1025" width="3.09765625" style="149"/>
    <col min="1026" max="1026" width="2.69921875" style="149" customWidth="1"/>
    <col min="1027" max="1031" width="3.09765625" style="149"/>
    <col min="1032" max="1032" width="2.19921875" style="149" customWidth="1"/>
    <col min="1033" max="1281" width="3.09765625" style="149"/>
    <col min="1282" max="1282" width="2.69921875" style="149" customWidth="1"/>
    <col min="1283" max="1287" width="3.09765625" style="149"/>
    <col min="1288" max="1288" width="2.19921875" style="149" customWidth="1"/>
    <col min="1289" max="1537" width="3.09765625" style="149"/>
    <col min="1538" max="1538" width="2.69921875" style="149" customWidth="1"/>
    <col min="1539" max="1543" width="3.09765625" style="149"/>
    <col min="1544" max="1544" width="2.19921875" style="149" customWidth="1"/>
    <col min="1545" max="1793" width="3.09765625" style="149"/>
    <col min="1794" max="1794" width="2.69921875" style="149" customWidth="1"/>
    <col min="1795" max="1799" width="3.09765625" style="149"/>
    <col min="1800" max="1800" width="2.19921875" style="149" customWidth="1"/>
    <col min="1801" max="2049" width="3.09765625" style="149"/>
    <col min="2050" max="2050" width="2.69921875" style="149" customWidth="1"/>
    <col min="2051" max="2055" width="3.09765625" style="149"/>
    <col min="2056" max="2056" width="2.19921875" style="149" customWidth="1"/>
    <col min="2057" max="2305" width="3.09765625" style="149"/>
    <col min="2306" max="2306" width="2.69921875" style="149" customWidth="1"/>
    <col min="2307" max="2311" width="3.09765625" style="149"/>
    <col min="2312" max="2312" width="2.19921875" style="149" customWidth="1"/>
    <col min="2313" max="2561" width="3.09765625" style="149"/>
    <col min="2562" max="2562" width="2.69921875" style="149" customWidth="1"/>
    <col min="2563" max="2567" width="3.09765625" style="149"/>
    <col min="2568" max="2568" width="2.19921875" style="149" customWidth="1"/>
    <col min="2569" max="2817" width="3.09765625" style="149"/>
    <col min="2818" max="2818" width="2.69921875" style="149" customWidth="1"/>
    <col min="2819" max="2823" width="3.09765625" style="149"/>
    <col min="2824" max="2824" width="2.19921875" style="149" customWidth="1"/>
    <col min="2825" max="3073" width="3.09765625" style="149"/>
    <col min="3074" max="3074" width="2.69921875" style="149" customWidth="1"/>
    <col min="3075" max="3079" width="3.09765625" style="149"/>
    <col min="3080" max="3080" width="2.19921875" style="149" customWidth="1"/>
    <col min="3081" max="3329" width="3.09765625" style="149"/>
    <col min="3330" max="3330" width="2.69921875" style="149" customWidth="1"/>
    <col min="3331" max="3335" width="3.09765625" style="149"/>
    <col min="3336" max="3336" width="2.19921875" style="149" customWidth="1"/>
    <col min="3337" max="3585" width="3.09765625" style="149"/>
    <col min="3586" max="3586" width="2.69921875" style="149" customWidth="1"/>
    <col min="3587" max="3591" width="3.09765625" style="149"/>
    <col min="3592" max="3592" width="2.19921875" style="149" customWidth="1"/>
    <col min="3593" max="3841" width="3.09765625" style="149"/>
    <col min="3842" max="3842" width="2.69921875" style="149" customWidth="1"/>
    <col min="3843" max="3847" width="3.09765625" style="149"/>
    <col min="3848" max="3848" width="2.19921875" style="149" customWidth="1"/>
    <col min="3849" max="4097" width="3.09765625" style="149"/>
    <col min="4098" max="4098" width="2.69921875" style="149" customWidth="1"/>
    <col min="4099" max="4103" width="3.09765625" style="149"/>
    <col min="4104" max="4104" width="2.19921875" style="149" customWidth="1"/>
    <col min="4105" max="4353" width="3.09765625" style="149"/>
    <col min="4354" max="4354" width="2.69921875" style="149" customWidth="1"/>
    <col min="4355" max="4359" width="3.09765625" style="149"/>
    <col min="4360" max="4360" width="2.19921875" style="149" customWidth="1"/>
    <col min="4361" max="4609" width="3.09765625" style="149"/>
    <col min="4610" max="4610" width="2.69921875" style="149" customWidth="1"/>
    <col min="4611" max="4615" width="3.09765625" style="149"/>
    <col min="4616" max="4616" width="2.19921875" style="149" customWidth="1"/>
    <col min="4617" max="4865" width="3.09765625" style="149"/>
    <col min="4866" max="4866" width="2.69921875" style="149" customWidth="1"/>
    <col min="4867" max="4871" width="3.09765625" style="149"/>
    <col min="4872" max="4872" width="2.19921875" style="149" customWidth="1"/>
    <col min="4873" max="5121" width="3.09765625" style="149"/>
    <col min="5122" max="5122" width="2.69921875" style="149" customWidth="1"/>
    <col min="5123" max="5127" width="3.09765625" style="149"/>
    <col min="5128" max="5128" width="2.19921875" style="149" customWidth="1"/>
    <col min="5129" max="5377" width="3.09765625" style="149"/>
    <col min="5378" max="5378" width="2.69921875" style="149" customWidth="1"/>
    <col min="5379" max="5383" width="3.09765625" style="149"/>
    <col min="5384" max="5384" width="2.19921875" style="149" customWidth="1"/>
    <col min="5385" max="5633" width="3.09765625" style="149"/>
    <col min="5634" max="5634" width="2.69921875" style="149" customWidth="1"/>
    <col min="5635" max="5639" width="3.09765625" style="149"/>
    <col min="5640" max="5640" width="2.19921875" style="149" customWidth="1"/>
    <col min="5641" max="5889" width="3.09765625" style="149"/>
    <col min="5890" max="5890" width="2.69921875" style="149" customWidth="1"/>
    <col min="5891" max="5895" width="3.09765625" style="149"/>
    <col min="5896" max="5896" width="2.19921875" style="149" customWidth="1"/>
    <col min="5897" max="6145" width="3.09765625" style="149"/>
    <col min="6146" max="6146" width="2.69921875" style="149" customWidth="1"/>
    <col min="6147" max="6151" width="3.09765625" style="149"/>
    <col min="6152" max="6152" width="2.19921875" style="149" customWidth="1"/>
    <col min="6153" max="6401" width="3.09765625" style="149"/>
    <col min="6402" max="6402" width="2.69921875" style="149" customWidth="1"/>
    <col min="6403" max="6407" width="3.09765625" style="149"/>
    <col min="6408" max="6408" width="2.19921875" style="149" customWidth="1"/>
    <col min="6409" max="6657" width="3.09765625" style="149"/>
    <col min="6658" max="6658" width="2.69921875" style="149" customWidth="1"/>
    <col min="6659" max="6663" width="3.09765625" style="149"/>
    <col min="6664" max="6664" width="2.19921875" style="149" customWidth="1"/>
    <col min="6665" max="6913" width="3.09765625" style="149"/>
    <col min="6914" max="6914" width="2.69921875" style="149" customWidth="1"/>
    <col min="6915" max="6919" width="3.09765625" style="149"/>
    <col min="6920" max="6920" width="2.19921875" style="149" customWidth="1"/>
    <col min="6921" max="7169" width="3.09765625" style="149"/>
    <col min="7170" max="7170" width="2.69921875" style="149" customWidth="1"/>
    <col min="7171" max="7175" width="3.09765625" style="149"/>
    <col min="7176" max="7176" width="2.19921875" style="149" customWidth="1"/>
    <col min="7177" max="7425" width="3.09765625" style="149"/>
    <col min="7426" max="7426" width="2.69921875" style="149" customWidth="1"/>
    <col min="7427" max="7431" width="3.09765625" style="149"/>
    <col min="7432" max="7432" width="2.19921875" style="149" customWidth="1"/>
    <col min="7433" max="7681" width="3.09765625" style="149"/>
    <col min="7682" max="7682" width="2.69921875" style="149" customWidth="1"/>
    <col min="7683" max="7687" width="3.09765625" style="149"/>
    <col min="7688" max="7688" width="2.19921875" style="149" customWidth="1"/>
    <col min="7689" max="7937" width="3.09765625" style="149"/>
    <col min="7938" max="7938" width="2.69921875" style="149" customWidth="1"/>
    <col min="7939" max="7943" width="3.09765625" style="149"/>
    <col min="7944" max="7944" width="2.19921875" style="149" customWidth="1"/>
    <col min="7945" max="8193" width="3.09765625" style="149"/>
    <col min="8194" max="8194" width="2.69921875" style="149" customWidth="1"/>
    <col min="8195" max="8199" width="3.09765625" style="149"/>
    <col min="8200" max="8200" width="2.19921875" style="149" customWidth="1"/>
    <col min="8201" max="8449" width="3.09765625" style="149"/>
    <col min="8450" max="8450" width="2.69921875" style="149" customWidth="1"/>
    <col min="8451" max="8455" width="3.09765625" style="149"/>
    <col min="8456" max="8456" width="2.19921875" style="149" customWidth="1"/>
    <col min="8457" max="8705" width="3.09765625" style="149"/>
    <col min="8706" max="8706" width="2.69921875" style="149" customWidth="1"/>
    <col min="8707" max="8711" width="3.09765625" style="149"/>
    <col min="8712" max="8712" width="2.19921875" style="149" customWidth="1"/>
    <col min="8713" max="8961" width="3.09765625" style="149"/>
    <col min="8962" max="8962" width="2.69921875" style="149" customWidth="1"/>
    <col min="8963" max="8967" width="3.09765625" style="149"/>
    <col min="8968" max="8968" width="2.19921875" style="149" customWidth="1"/>
    <col min="8969" max="9217" width="3.09765625" style="149"/>
    <col min="9218" max="9218" width="2.69921875" style="149" customWidth="1"/>
    <col min="9219" max="9223" width="3.09765625" style="149"/>
    <col min="9224" max="9224" width="2.19921875" style="149" customWidth="1"/>
    <col min="9225" max="9473" width="3.09765625" style="149"/>
    <col min="9474" max="9474" width="2.69921875" style="149" customWidth="1"/>
    <col min="9475" max="9479" width="3.09765625" style="149"/>
    <col min="9480" max="9480" width="2.19921875" style="149" customWidth="1"/>
    <col min="9481" max="9729" width="3.09765625" style="149"/>
    <col min="9730" max="9730" width="2.69921875" style="149" customWidth="1"/>
    <col min="9731" max="9735" width="3.09765625" style="149"/>
    <col min="9736" max="9736" width="2.19921875" style="149" customWidth="1"/>
    <col min="9737" max="9985" width="3.09765625" style="149"/>
    <col min="9986" max="9986" width="2.69921875" style="149" customWidth="1"/>
    <col min="9987" max="9991" width="3.09765625" style="149"/>
    <col min="9992" max="9992" width="2.19921875" style="149" customWidth="1"/>
    <col min="9993" max="10241" width="3.09765625" style="149"/>
    <col min="10242" max="10242" width="2.69921875" style="149" customWidth="1"/>
    <col min="10243" max="10247" width="3.09765625" style="149"/>
    <col min="10248" max="10248" width="2.19921875" style="149" customWidth="1"/>
    <col min="10249" max="10497" width="3.09765625" style="149"/>
    <col min="10498" max="10498" width="2.69921875" style="149" customWidth="1"/>
    <col min="10499" max="10503" width="3.09765625" style="149"/>
    <col min="10504" max="10504" width="2.19921875" style="149" customWidth="1"/>
    <col min="10505" max="10753" width="3.09765625" style="149"/>
    <col min="10754" max="10754" width="2.69921875" style="149" customWidth="1"/>
    <col min="10755" max="10759" width="3.09765625" style="149"/>
    <col min="10760" max="10760" width="2.19921875" style="149" customWidth="1"/>
    <col min="10761" max="11009" width="3.09765625" style="149"/>
    <col min="11010" max="11010" width="2.69921875" style="149" customWidth="1"/>
    <col min="11011" max="11015" width="3.09765625" style="149"/>
    <col min="11016" max="11016" width="2.19921875" style="149" customWidth="1"/>
    <col min="11017" max="11265" width="3.09765625" style="149"/>
    <col min="11266" max="11266" width="2.69921875" style="149" customWidth="1"/>
    <col min="11267" max="11271" width="3.09765625" style="149"/>
    <col min="11272" max="11272" width="2.19921875" style="149" customWidth="1"/>
    <col min="11273" max="11521" width="3.09765625" style="149"/>
    <col min="11522" max="11522" width="2.69921875" style="149" customWidth="1"/>
    <col min="11523" max="11527" width="3.09765625" style="149"/>
    <col min="11528" max="11528" width="2.19921875" style="149" customWidth="1"/>
    <col min="11529" max="11777" width="3.09765625" style="149"/>
    <col min="11778" max="11778" width="2.69921875" style="149" customWidth="1"/>
    <col min="11779" max="11783" width="3.09765625" style="149"/>
    <col min="11784" max="11784" width="2.19921875" style="149" customWidth="1"/>
    <col min="11785" max="12033" width="3.09765625" style="149"/>
    <col min="12034" max="12034" width="2.69921875" style="149" customWidth="1"/>
    <col min="12035" max="12039" width="3.09765625" style="149"/>
    <col min="12040" max="12040" width="2.19921875" style="149" customWidth="1"/>
    <col min="12041" max="12289" width="3.09765625" style="149"/>
    <col min="12290" max="12290" width="2.69921875" style="149" customWidth="1"/>
    <col min="12291" max="12295" width="3.09765625" style="149"/>
    <col min="12296" max="12296" width="2.19921875" style="149" customWidth="1"/>
    <col min="12297" max="12545" width="3.09765625" style="149"/>
    <col min="12546" max="12546" width="2.69921875" style="149" customWidth="1"/>
    <col min="12547" max="12551" width="3.09765625" style="149"/>
    <col min="12552" max="12552" width="2.19921875" style="149" customWidth="1"/>
    <col min="12553" max="12801" width="3.09765625" style="149"/>
    <col min="12802" max="12802" width="2.69921875" style="149" customWidth="1"/>
    <col min="12803" max="12807" width="3.09765625" style="149"/>
    <col min="12808" max="12808" width="2.19921875" style="149" customWidth="1"/>
    <col min="12809" max="13057" width="3.09765625" style="149"/>
    <col min="13058" max="13058" width="2.69921875" style="149" customWidth="1"/>
    <col min="13059" max="13063" width="3.09765625" style="149"/>
    <col min="13064" max="13064" width="2.19921875" style="149" customWidth="1"/>
    <col min="13065" max="13313" width="3.09765625" style="149"/>
    <col min="13314" max="13314" width="2.69921875" style="149" customWidth="1"/>
    <col min="13315" max="13319" width="3.09765625" style="149"/>
    <col min="13320" max="13320" width="2.19921875" style="149" customWidth="1"/>
    <col min="13321" max="13569" width="3.09765625" style="149"/>
    <col min="13570" max="13570" width="2.69921875" style="149" customWidth="1"/>
    <col min="13571" max="13575" width="3.09765625" style="149"/>
    <col min="13576" max="13576" width="2.19921875" style="149" customWidth="1"/>
    <col min="13577" max="13825" width="3.09765625" style="149"/>
    <col min="13826" max="13826" width="2.69921875" style="149" customWidth="1"/>
    <col min="13827" max="13831" width="3.09765625" style="149"/>
    <col min="13832" max="13832" width="2.19921875" style="149" customWidth="1"/>
    <col min="13833" max="14081" width="3.09765625" style="149"/>
    <col min="14082" max="14082" width="2.69921875" style="149" customWidth="1"/>
    <col min="14083" max="14087" width="3.09765625" style="149"/>
    <col min="14088" max="14088" width="2.19921875" style="149" customWidth="1"/>
    <col min="14089" max="14337" width="3.09765625" style="149"/>
    <col min="14338" max="14338" width="2.69921875" style="149" customWidth="1"/>
    <col min="14339" max="14343" width="3.09765625" style="149"/>
    <col min="14344" max="14344" width="2.19921875" style="149" customWidth="1"/>
    <col min="14345" max="14593" width="3.09765625" style="149"/>
    <col min="14594" max="14594" width="2.69921875" style="149" customWidth="1"/>
    <col min="14595" max="14599" width="3.09765625" style="149"/>
    <col min="14600" max="14600" width="2.19921875" style="149" customWidth="1"/>
    <col min="14601" max="14849" width="3.09765625" style="149"/>
    <col min="14850" max="14850" width="2.69921875" style="149" customWidth="1"/>
    <col min="14851" max="14855" width="3.09765625" style="149"/>
    <col min="14856" max="14856" width="2.19921875" style="149" customWidth="1"/>
    <col min="14857" max="15105" width="3.09765625" style="149"/>
    <col min="15106" max="15106" width="2.69921875" style="149" customWidth="1"/>
    <col min="15107" max="15111" width="3.09765625" style="149"/>
    <col min="15112" max="15112" width="2.19921875" style="149" customWidth="1"/>
    <col min="15113" max="15361" width="3.09765625" style="149"/>
    <col min="15362" max="15362" width="2.69921875" style="149" customWidth="1"/>
    <col min="15363" max="15367" width="3.09765625" style="149"/>
    <col min="15368" max="15368" width="2.19921875" style="149" customWidth="1"/>
    <col min="15369" max="15617" width="3.09765625" style="149"/>
    <col min="15618" max="15618" width="2.69921875" style="149" customWidth="1"/>
    <col min="15619" max="15623" width="3.09765625" style="149"/>
    <col min="15624" max="15624" width="2.19921875" style="149" customWidth="1"/>
    <col min="15625" max="15873" width="3.09765625" style="149"/>
    <col min="15874" max="15874" width="2.69921875" style="149" customWidth="1"/>
    <col min="15875" max="15879" width="3.09765625" style="149"/>
    <col min="15880" max="15880" width="2.19921875" style="149" customWidth="1"/>
    <col min="15881" max="16129" width="3.09765625" style="149"/>
    <col min="16130" max="16130" width="2.69921875" style="149" customWidth="1"/>
    <col min="16131" max="16135" width="3.09765625" style="149"/>
    <col min="16136" max="16136" width="2.19921875" style="149" customWidth="1"/>
    <col min="16137" max="16384" width="3.09765625" style="149"/>
  </cols>
  <sheetData>
    <row r="1" spans="2:27" s="96" customFormat="1" x14ac:dyDescent="0.45"/>
    <row r="2" spans="2:27" s="96" customFormat="1" x14ac:dyDescent="0.45">
      <c r="B2" s="96" t="s">
        <v>821</v>
      </c>
      <c r="U2" s="445"/>
      <c r="V2" s="445"/>
      <c r="W2" s="445"/>
      <c r="X2" s="445"/>
      <c r="Y2" s="445"/>
      <c r="Z2" s="445"/>
      <c r="AA2" s="460" t="s">
        <v>822</v>
      </c>
    </row>
    <row r="3" spans="2:27" s="96" customFormat="1" ht="8.25" customHeight="1" x14ac:dyDescent="0.45"/>
    <row r="4" spans="2:27" s="96" customFormat="1" x14ac:dyDescent="0.45">
      <c r="B4" s="589" t="s">
        <v>823</v>
      </c>
      <c r="C4" s="589"/>
      <c r="D4" s="589"/>
      <c r="E4" s="589"/>
      <c r="F4" s="589"/>
      <c r="G4" s="589"/>
      <c r="H4" s="589"/>
      <c r="I4" s="589"/>
      <c r="J4" s="589"/>
      <c r="K4" s="589"/>
      <c r="L4" s="589"/>
      <c r="M4" s="589"/>
      <c r="N4" s="589"/>
      <c r="O4" s="589"/>
      <c r="P4" s="589"/>
      <c r="Q4" s="589"/>
      <c r="R4" s="589"/>
      <c r="S4" s="589"/>
      <c r="T4" s="589"/>
      <c r="U4" s="589"/>
      <c r="V4" s="589"/>
      <c r="W4" s="589"/>
      <c r="X4" s="589"/>
      <c r="Y4" s="589"/>
      <c r="Z4" s="589"/>
      <c r="AA4" s="589"/>
    </row>
    <row r="5" spans="2:27" s="96" customFormat="1" ht="6.75" customHeight="1" x14ac:dyDescent="0.45"/>
    <row r="6" spans="2:27" s="96" customFormat="1" ht="18.600000000000001" customHeight="1" x14ac:dyDescent="0.45">
      <c r="B6" s="836" t="s">
        <v>681</v>
      </c>
      <c r="C6" s="836"/>
      <c r="D6" s="836"/>
      <c r="E6" s="836"/>
      <c r="F6" s="836"/>
      <c r="G6" s="622"/>
      <c r="H6" s="623"/>
      <c r="I6" s="623"/>
      <c r="J6" s="623"/>
      <c r="K6" s="623"/>
      <c r="L6" s="623"/>
      <c r="M6" s="623"/>
      <c r="N6" s="623"/>
      <c r="O6" s="623"/>
      <c r="P6" s="623"/>
      <c r="Q6" s="623"/>
      <c r="R6" s="623"/>
      <c r="S6" s="623"/>
      <c r="T6" s="623"/>
      <c r="U6" s="623"/>
      <c r="V6" s="623"/>
      <c r="W6" s="623"/>
      <c r="X6" s="623"/>
      <c r="Y6" s="623"/>
      <c r="Z6" s="623"/>
      <c r="AA6" s="624"/>
    </row>
    <row r="7" spans="2:27" s="96" customFormat="1" ht="19.5" customHeight="1" x14ac:dyDescent="0.45">
      <c r="B7" s="836" t="s">
        <v>699</v>
      </c>
      <c r="C7" s="836"/>
      <c r="D7" s="836"/>
      <c r="E7" s="836"/>
      <c r="F7" s="836"/>
      <c r="G7" s="622"/>
      <c r="H7" s="623"/>
      <c r="I7" s="623"/>
      <c r="J7" s="623"/>
      <c r="K7" s="623"/>
      <c r="L7" s="623"/>
      <c r="M7" s="623"/>
      <c r="N7" s="623"/>
      <c r="O7" s="623"/>
      <c r="P7" s="623"/>
      <c r="Q7" s="623"/>
      <c r="R7" s="623"/>
      <c r="S7" s="623"/>
      <c r="T7" s="623"/>
      <c r="U7" s="623"/>
      <c r="V7" s="623"/>
      <c r="W7" s="623"/>
      <c r="X7" s="623"/>
      <c r="Y7" s="623"/>
      <c r="Z7" s="623"/>
      <c r="AA7" s="624"/>
    </row>
    <row r="8" spans="2:27" s="96" customFormat="1" ht="19.5" customHeight="1" x14ac:dyDescent="0.45">
      <c r="B8" s="593" t="s">
        <v>824</v>
      </c>
      <c r="C8" s="594"/>
      <c r="D8" s="594"/>
      <c r="E8" s="594"/>
      <c r="F8" s="595"/>
      <c r="G8" s="833" t="s">
        <v>825</v>
      </c>
      <c r="H8" s="834"/>
      <c r="I8" s="834"/>
      <c r="J8" s="834"/>
      <c r="K8" s="834"/>
      <c r="L8" s="834"/>
      <c r="M8" s="834"/>
      <c r="N8" s="834"/>
      <c r="O8" s="834"/>
      <c r="P8" s="834"/>
      <c r="Q8" s="834"/>
      <c r="R8" s="834"/>
      <c r="S8" s="834"/>
      <c r="T8" s="834"/>
      <c r="U8" s="834"/>
      <c r="V8" s="834"/>
      <c r="W8" s="834"/>
      <c r="X8" s="834"/>
      <c r="Y8" s="834"/>
      <c r="Z8" s="834"/>
      <c r="AA8" s="835"/>
    </row>
    <row r="9" spans="2:27" ht="20.100000000000001" customHeight="1" x14ac:dyDescent="0.2">
      <c r="B9" s="781" t="s">
        <v>826</v>
      </c>
      <c r="C9" s="782"/>
      <c r="D9" s="782"/>
      <c r="E9" s="782"/>
      <c r="F9" s="782"/>
      <c r="G9" s="838" t="s">
        <v>827</v>
      </c>
      <c r="H9" s="838"/>
      <c r="I9" s="838"/>
      <c r="J9" s="838"/>
      <c r="K9" s="838"/>
      <c r="L9" s="838"/>
      <c r="M9" s="838"/>
      <c r="N9" s="838" t="s">
        <v>828</v>
      </c>
      <c r="O9" s="838"/>
      <c r="P9" s="838"/>
      <c r="Q9" s="838"/>
      <c r="R9" s="838"/>
      <c r="S9" s="838"/>
      <c r="T9" s="838"/>
      <c r="U9" s="840" t="s">
        <v>829</v>
      </c>
      <c r="V9" s="840"/>
      <c r="W9" s="840"/>
      <c r="X9" s="840"/>
      <c r="Y9" s="840"/>
      <c r="Z9" s="840"/>
      <c r="AA9" s="840"/>
    </row>
    <row r="10" spans="2:27" ht="20.100000000000001" customHeight="1" x14ac:dyDescent="0.2">
      <c r="B10" s="784"/>
      <c r="C10" s="589"/>
      <c r="D10" s="589"/>
      <c r="E10" s="589"/>
      <c r="F10" s="589"/>
      <c r="G10" s="838" t="s">
        <v>830</v>
      </c>
      <c r="H10" s="838"/>
      <c r="I10" s="838"/>
      <c r="J10" s="838"/>
      <c r="K10" s="838"/>
      <c r="L10" s="838"/>
      <c r="M10" s="838"/>
      <c r="N10" s="838" t="s">
        <v>831</v>
      </c>
      <c r="O10" s="838"/>
      <c r="P10" s="838"/>
      <c r="Q10" s="838"/>
      <c r="R10" s="838"/>
      <c r="S10" s="838"/>
      <c r="T10" s="838"/>
      <c r="U10" s="838" t="s">
        <v>832</v>
      </c>
      <c r="V10" s="838"/>
      <c r="W10" s="838"/>
      <c r="X10" s="838"/>
      <c r="Y10" s="838"/>
      <c r="Z10" s="838"/>
      <c r="AA10" s="838"/>
    </row>
    <row r="11" spans="2:27" ht="20.100000000000001" customHeight="1" x14ac:dyDescent="0.2">
      <c r="B11" s="784"/>
      <c r="C11" s="589"/>
      <c r="D11" s="589"/>
      <c r="E11" s="589"/>
      <c r="F11" s="589"/>
      <c r="G11" s="838" t="s">
        <v>833</v>
      </c>
      <c r="H11" s="838"/>
      <c r="I11" s="838"/>
      <c r="J11" s="838"/>
      <c r="K11" s="838"/>
      <c r="L11" s="838"/>
      <c r="M11" s="838"/>
      <c r="N11" s="838" t="s">
        <v>834</v>
      </c>
      <c r="O11" s="838"/>
      <c r="P11" s="838"/>
      <c r="Q11" s="838"/>
      <c r="R11" s="838"/>
      <c r="S11" s="838"/>
      <c r="T11" s="838"/>
      <c r="U11" s="838" t="s">
        <v>835</v>
      </c>
      <c r="V11" s="838"/>
      <c r="W11" s="838"/>
      <c r="X11" s="838"/>
      <c r="Y11" s="838"/>
      <c r="Z11" s="838"/>
      <c r="AA11" s="838"/>
    </row>
    <row r="12" spans="2:27" ht="20.100000000000001" customHeight="1" x14ac:dyDescent="0.2">
      <c r="B12" s="784"/>
      <c r="C12" s="589"/>
      <c r="D12" s="589"/>
      <c r="E12" s="589"/>
      <c r="F12" s="589"/>
      <c r="G12" s="838" t="s">
        <v>836</v>
      </c>
      <c r="H12" s="838"/>
      <c r="I12" s="838"/>
      <c r="J12" s="838"/>
      <c r="K12" s="838"/>
      <c r="L12" s="838"/>
      <c r="M12" s="838"/>
      <c r="N12" s="838" t="s">
        <v>837</v>
      </c>
      <c r="O12" s="838"/>
      <c r="P12" s="838"/>
      <c r="Q12" s="838"/>
      <c r="R12" s="838"/>
      <c r="S12" s="838"/>
      <c r="T12" s="838"/>
      <c r="U12" s="839" t="s">
        <v>838</v>
      </c>
      <c r="V12" s="839"/>
      <c r="W12" s="839"/>
      <c r="X12" s="839"/>
      <c r="Y12" s="839"/>
      <c r="Z12" s="839"/>
      <c r="AA12" s="839"/>
    </row>
    <row r="13" spans="2:27" ht="20.100000000000001" customHeight="1" x14ac:dyDescent="0.2">
      <c r="B13" s="784"/>
      <c r="C13" s="589"/>
      <c r="D13" s="589"/>
      <c r="E13" s="589"/>
      <c r="F13" s="589"/>
      <c r="G13" s="838" t="s">
        <v>839</v>
      </c>
      <c r="H13" s="838"/>
      <c r="I13" s="838"/>
      <c r="J13" s="838"/>
      <c r="K13" s="838"/>
      <c r="L13" s="838"/>
      <c r="M13" s="838"/>
      <c r="N13" s="840" t="s">
        <v>840</v>
      </c>
      <c r="O13" s="840"/>
      <c r="P13" s="840"/>
      <c r="Q13" s="840"/>
      <c r="R13" s="840"/>
      <c r="S13" s="840"/>
      <c r="T13" s="840"/>
      <c r="U13" s="839" t="s">
        <v>841</v>
      </c>
      <c r="V13" s="839"/>
      <c r="W13" s="839"/>
      <c r="X13" s="839"/>
      <c r="Y13" s="839"/>
      <c r="Z13" s="839"/>
      <c r="AA13" s="839"/>
    </row>
    <row r="14" spans="2:27" ht="20.100000000000001" customHeight="1" x14ac:dyDescent="0.2">
      <c r="B14" s="844"/>
      <c r="C14" s="845"/>
      <c r="D14" s="845"/>
      <c r="E14" s="845"/>
      <c r="F14" s="845"/>
      <c r="G14" s="838" t="s">
        <v>842</v>
      </c>
      <c r="H14" s="838"/>
      <c r="I14" s="838"/>
      <c r="J14" s="838"/>
      <c r="K14" s="838"/>
      <c r="L14" s="838"/>
      <c r="M14" s="838"/>
      <c r="N14" s="838"/>
      <c r="O14" s="838"/>
      <c r="P14" s="838"/>
      <c r="Q14" s="838"/>
      <c r="R14" s="838"/>
      <c r="S14" s="838"/>
      <c r="T14" s="838"/>
      <c r="U14" s="839"/>
      <c r="V14" s="839"/>
      <c r="W14" s="839"/>
      <c r="X14" s="839"/>
      <c r="Y14" s="839"/>
      <c r="Z14" s="839"/>
      <c r="AA14" s="839"/>
    </row>
    <row r="15" spans="2:27" ht="20.25" customHeight="1" x14ac:dyDescent="0.2">
      <c r="B15" s="593" t="s">
        <v>843</v>
      </c>
      <c r="C15" s="594"/>
      <c r="D15" s="594"/>
      <c r="E15" s="594"/>
      <c r="F15" s="595"/>
      <c r="G15" s="841" t="s">
        <v>844</v>
      </c>
      <c r="H15" s="842"/>
      <c r="I15" s="842"/>
      <c r="J15" s="842"/>
      <c r="K15" s="842"/>
      <c r="L15" s="842"/>
      <c r="M15" s="842"/>
      <c r="N15" s="842"/>
      <c r="O15" s="842"/>
      <c r="P15" s="842"/>
      <c r="Q15" s="842"/>
      <c r="R15" s="842"/>
      <c r="S15" s="842"/>
      <c r="T15" s="842"/>
      <c r="U15" s="842"/>
      <c r="V15" s="842"/>
      <c r="W15" s="842"/>
      <c r="X15" s="842"/>
      <c r="Y15" s="842"/>
      <c r="Z15" s="842"/>
      <c r="AA15" s="843"/>
    </row>
    <row r="16" spans="2:27" s="96" customFormat="1" ht="9" customHeight="1" x14ac:dyDescent="0.45"/>
    <row r="17" spans="2:27" s="96" customFormat="1" ht="17.25" customHeight="1" x14ac:dyDescent="0.45">
      <c r="B17" s="96" t="s">
        <v>845</v>
      </c>
    </row>
    <row r="18" spans="2:27" s="96" customFormat="1" ht="6" customHeight="1" x14ac:dyDescent="0.45">
      <c r="B18" s="100"/>
      <c r="C18" s="369"/>
      <c r="D18" s="369"/>
      <c r="E18" s="369"/>
      <c r="F18" s="369"/>
      <c r="G18" s="369"/>
      <c r="H18" s="369"/>
      <c r="I18" s="369"/>
      <c r="J18" s="369"/>
      <c r="K18" s="369"/>
      <c r="L18" s="369"/>
      <c r="M18" s="369"/>
      <c r="N18" s="369"/>
      <c r="O18" s="369"/>
      <c r="P18" s="369"/>
      <c r="Q18" s="369"/>
      <c r="R18" s="369"/>
      <c r="S18" s="369"/>
      <c r="T18" s="369"/>
      <c r="U18" s="369"/>
      <c r="V18" s="369"/>
      <c r="W18" s="369"/>
      <c r="X18" s="369"/>
      <c r="Y18" s="369"/>
      <c r="Z18" s="369"/>
      <c r="AA18" s="371"/>
    </row>
    <row r="19" spans="2:27" s="96" customFormat="1" ht="19.5" customHeight="1" x14ac:dyDescent="0.45">
      <c r="B19" s="117"/>
      <c r="C19" s="96" t="s">
        <v>846</v>
      </c>
      <c r="D19" s="85"/>
      <c r="E19" s="85"/>
      <c r="F19" s="85"/>
      <c r="G19" s="85"/>
      <c r="H19" s="85"/>
      <c r="I19" s="85"/>
      <c r="J19" s="85"/>
      <c r="K19" s="85"/>
      <c r="L19" s="85"/>
      <c r="M19" s="85"/>
      <c r="N19" s="85"/>
      <c r="O19" s="85"/>
      <c r="Y19" s="837" t="s">
        <v>847</v>
      </c>
      <c r="Z19" s="837"/>
      <c r="AA19" s="372"/>
    </row>
    <row r="20" spans="2:27" s="96" customFormat="1" x14ac:dyDescent="0.45">
      <c r="B20" s="117"/>
      <c r="D20" s="85"/>
      <c r="E20" s="85"/>
      <c r="F20" s="85"/>
      <c r="G20" s="85"/>
      <c r="H20" s="85"/>
      <c r="I20" s="85"/>
      <c r="J20" s="85"/>
      <c r="K20" s="85"/>
      <c r="L20" s="85"/>
      <c r="M20" s="85"/>
      <c r="N20" s="85"/>
      <c r="O20" s="85"/>
      <c r="Y20" s="375"/>
      <c r="Z20" s="375"/>
      <c r="AA20" s="372"/>
    </row>
    <row r="21" spans="2:27" s="96" customFormat="1" x14ac:dyDescent="0.45">
      <c r="B21" s="117"/>
      <c r="C21" s="96" t="s">
        <v>848</v>
      </c>
      <c r="D21" s="85"/>
      <c r="E21" s="85"/>
      <c r="F21" s="85"/>
      <c r="G21" s="85"/>
      <c r="H21" s="85"/>
      <c r="I21" s="85"/>
      <c r="J21" s="85"/>
      <c r="K21" s="85"/>
      <c r="L21" s="85"/>
      <c r="M21" s="85"/>
      <c r="N21" s="85"/>
      <c r="O21" s="85"/>
      <c r="Y21" s="375"/>
      <c r="Z21" s="375"/>
      <c r="AA21" s="372"/>
    </row>
    <row r="22" spans="2:27" s="96" customFormat="1" ht="19.5" customHeight="1" x14ac:dyDescent="0.45">
      <c r="B22" s="117"/>
      <c r="C22" s="96" t="s">
        <v>849</v>
      </c>
      <c r="D22" s="85"/>
      <c r="E22" s="85"/>
      <c r="F22" s="85"/>
      <c r="G22" s="85"/>
      <c r="H22" s="85"/>
      <c r="I22" s="85"/>
      <c r="J22" s="85"/>
      <c r="K22" s="85"/>
      <c r="L22" s="85"/>
      <c r="M22" s="85"/>
      <c r="N22" s="85"/>
      <c r="O22" s="85"/>
      <c r="Y22" s="837" t="s">
        <v>847</v>
      </c>
      <c r="Z22" s="837"/>
      <c r="AA22" s="372"/>
    </row>
    <row r="23" spans="2:27" s="96" customFormat="1" ht="19.5" customHeight="1" x14ac:dyDescent="0.45">
      <c r="B23" s="117"/>
      <c r="C23" s="96" t="s">
        <v>850</v>
      </c>
      <c r="D23" s="85"/>
      <c r="E23" s="85"/>
      <c r="F23" s="85"/>
      <c r="G23" s="85"/>
      <c r="H23" s="85"/>
      <c r="I23" s="85"/>
      <c r="J23" s="85"/>
      <c r="K23" s="85"/>
      <c r="L23" s="85"/>
      <c r="M23" s="85"/>
      <c r="N23" s="85"/>
      <c r="O23" s="85"/>
      <c r="Y23" s="837" t="s">
        <v>847</v>
      </c>
      <c r="Z23" s="837"/>
      <c r="AA23" s="372"/>
    </row>
    <row r="24" spans="2:27" s="96" customFormat="1" ht="19.5" customHeight="1" x14ac:dyDescent="0.45">
      <c r="B24" s="117"/>
      <c r="C24" s="96" t="s">
        <v>851</v>
      </c>
      <c r="D24" s="85"/>
      <c r="E24" s="85"/>
      <c r="F24" s="85"/>
      <c r="G24" s="85"/>
      <c r="H24" s="85"/>
      <c r="I24" s="85"/>
      <c r="J24" s="85"/>
      <c r="K24" s="85"/>
      <c r="L24" s="85"/>
      <c r="M24" s="85"/>
      <c r="N24" s="85"/>
      <c r="O24" s="85"/>
      <c r="Y24" s="837" t="s">
        <v>847</v>
      </c>
      <c r="Z24" s="837"/>
      <c r="AA24" s="372"/>
    </row>
    <row r="25" spans="2:27" s="96" customFormat="1" ht="19.5" customHeight="1" x14ac:dyDescent="0.45">
      <c r="B25" s="117"/>
      <c r="D25" s="774" t="s">
        <v>1007</v>
      </c>
      <c r="E25" s="774"/>
      <c r="F25" s="774"/>
      <c r="G25" s="774"/>
      <c r="H25" s="774"/>
      <c r="I25" s="774"/>
      <c r="J25" s="774"/>
      <c r="K25" s="85"/>
      <c r="L25" s="85"/>
      <c r="M25" s="85"/>
      <c r="N25" s="85"/>
      <c r="O25" s="85"/>
      <c r="Y25" s="375"/>
      <c r="Z25" s="375"/>
      <c r="AA25" s="372"/>
    </row>
    <row r="26" spans="2:27" s="96" customFormat="1" ht="24.9" customHeight="1" x14ac:dyDescent="0.45">
      <c r="B26" s="117"/>
      <c r="C26" s="96" t="s">
        <v>852</v>
      </c>
      <c r="AA26" s="372"/>
    </row>
    <row r="27" spans="2:27" s="96" customFormat="1" ht="6.75" customHeight="1" x14ac:dyDescent="0.45">
      <c r="B27" s="117"/>
      <c r="AA27" s="372"/>
    </row>
    <row r="28" spans="2:27" s="96" customFormat="1" ht="23.25" customHeight="1" x14ac:dyDescent="0.45">
      <c r="B28" s="117" t="s">
        <v>853</v>
      </c>
      <c r="C28" s="593" t="s">
        <v>854</v>
      </c>
      <c r="D28" s="594"/>
      <c r="E28" s="594"/>
      <c r="F28" s="594"/>
      <c r="G28" s="594"/>
      <c r="H28" s="595"/>
      <c r="I28" s="847"/>
      <c r="J28" s="847"/>
      <c r="K28" s="847"/>
      <c r="L28" s="847"/>
      <c r="M28" s="847"/>
      <c r="N28" s="847"/>
      <c r="O28" s="847"/>
      <c r="P28" s="847"/>
      <c r="Q28" s="847"/>
      <c r="R28" s="847"/>
      <c r="S28" s="847"/>
      <c r="T28" s="847"/>
      <c r="U28" s="847"/>
      <c r="V28" s="847"/>
      <c r="W28" s="847"/>
      <c r="X28" s="847"/>
      <c r="Y28" s="847"/>
      <c r="Z28" s="848"/>
      <c r="AA28" s="372"/>
    </row>
    <row r="29" spans="2:27" s="96" customFormat="1" ht="23.25" customHeight="1" x14ac:dyDescent="0.45">
      <c r="B29" s="117" t="s">
        <v>853</v>
      </c>
      <c r="C29" s="593" t="s">
        <v>855</v>
      </c>
      <c r="D29" s="594"/>
      <c r="E29" s="594"/>
      <c r="F29" s="594"/>
      <c r="G29" s="594"/>
      <c r="H29" s="595"/>
      <c r="I29" s="847"/>
      <c r="J29" s="847"/>
      <c r="K29" s="847"/>
      <c r="L29" s="847"/>
      <c r="M29" s="847"/>
      <c r="N29" s="847"/>
      <c r="O29" s="847"/>
      <c r="P29" s="847"/>
      <c r="Q29" s="847"/>
      <c r="R29" s="847"/>
      <c r="S29" s="847"/>
      <c r="T29" s="847"/>
      <c r="U29" s="847"/>
      <c r="V29" s="847"/>
      <c r="W29" s="847"/>
      <c r="X29" s="847"/>
      <c r="Y29" s="847"/>
      <c r="Z29" s="848"/>
      <c r="AA29" s="372"/>
    </row>
    <row r="30" spans="2:27" s="96" customFormat="1" ht="23.25" customHeight="1" x14ac:dyDescent="0.45">
      <c r="B30" s="117" t="s">
        <v>853</v>
      </c>
      <c r="C30" s="593" t="s">
        <v>856</v>
      </c>
      <c r="D30" s="594"/>
      <c r="E30" s="594"/>
      <c r="F30" s="594"/>
      <c r="G30" s="594"/>
      <c r="H30" s="595"/>
      <c r="I30" s="847"/>
      <c r="J30" s="847"/>
      <c r="K30" s="847"/>
      <c r="L30" s="847"/>
      <c r="M30" s="847"/>
      <c r="N30" s="847"/>
      <c r="O30" s="847"/>
      <c r="P30" s="847"/>
      <c r="Q30" s="847"/>
      <c r="R30" s="847"/>
      <c r="S30" s="847"/>
      <c r="T30" s="847"/>
      <c r="U30" s="847"/>
      <c r="V30" s="847"/>
      <c r="W30" s="847"/>
      <c r="X30" s="847"/>
      <c r="Y30" s="847"/>
      <c r="Z30" s="848"/>
      <c r="AA30" s="372"/>
    </row>
    <row r="31" spans="2:27" s="96" customFormat="1" ht="9" customHeight="1" x14ac:dyDescent="0.45">
      <c r="B31" s="117"/>
      <c r="C31" s="85"/>
      <c r="D31" s="85"/>
      <c r="E31" s="85"/>
      <c r="F31" s="85"/>
      <c r="G31" s="85"/>
      <c r="H31" s="85"/>
      <c r="I31" s="86"/>
      <c r="J31" s="86"/>
      <c r="K31" s="86"/>
      <c r="L31" s="86"/>
      <c r="M31" s="86"/>
      <c r="N31" s="86"/>
      <c r="O31" s="86"/>
      <c r="P31" s="86"/>
      <c r="Q31" s="86"/>
      <c r="R31" s="86"/>
      <c r="S31" s="86"/>
      <c r="T31" s="86"/>
      <c r="U31" s="86"/>
      <c r="V31" s="86"/>
      <c r="W31" s="86"/>
      <c r="X31" s="86"/>
      <c r="Y31" s="86"/>
      <c r="Z31" s="86"/>
      <c r="AA31" s="372"/>
    </row>
    <row r="32" spans="2:27" s="96" customFormat="1" ht="19.5" customHeight="1" x14ac:dyDescent="0.45">
      <c r="B32" s="117"/>
      <c r="C32" s="96" t="s">
        <v>857</v>
      </c>
      <c r="D32" s="85"/>
      <c r="E32" s="85"/>
      <c r="F32" s="85"/>
      <c r="G32" s="85"/>
      <c r="H32" s="85"/>
      <c r="I32" s="85"/>
      <c r="J32" s="85"/>
      <c r="K32" s="85"/>
      <c r="L32" s="85"/>
      <c r="M32" s="85"/>
      <c r="N32" s="85"/>
      <c r="O32" s="85"/>
      <c r="Y32" s="837" t="s">
        <v>847</v>
      </c>
      <c r="Z32" s="837"/>
      <c r="AA32" s="372"/>
    </row>
    <row r="33" spans="1:37" s="96" customFormat="1" ht="12.75" customHeight="1" x14ac:dyDescent="0.45">
      <c r="B33" s="117"/>
      <c r="D33" s="85"/>
      <c r="E33" s="85"/>
      <c r="F33" s="85"/>
      <c r="G33" s="85"/>
      <c r="H33" s="85"/>
      <c r="I33" s="85"/>
      <c r="J33" s="85"/>
      <c r="K33" s="85"/>
      <c r="L33" s="85"/>
      <c r="M33" s="85"/>
      <c r="N33" s="85"/>
      <c r="O33" s="85"/>
      <c r="Y33" s="375"/>
      <c r="Z33" s="375"/>
      <c r="AA33" s="372"/>
    </row>
    <row r="34" spans="1:37" s="96" customFormat="1" ht="19.5" customHeight="1" x14ac:dyDescent="0.45">
      <c r="B34" s="117"/>
      <c r="C34" s="846" t="s">
        <v>858</v>
      </c>
      <c r="D34" s="846"/>
      <c r="E34" s="846"/>
      <c r="F34" s="846"/>
      <c r="G34" s="846"/>
      <c r="H34" s="846"/>
      <c r="I34" s="846"/>
      <c r="J34" s="846"/>
      <c r="K34" s="846"/>
      <c r="L34" s="846"/>
      <c r="M34" s="846"/>
      <c r="N34" s="846"/>
      <c r="O34" s="846"/>
      <c r="P34" s="846"/>
      <c r="Q34" s="846"/>
      <c r="R34" s="846"/>
      <c r="S34" s="846"/>
      <c r="T34" s="846"/>
      <c r="U34" s="846"/>
      <c r="V34" s="846"/>
      <c r="W34" s="846"/>
      <c r="X34" s="846"/>
      <c r="Y34" s="846"/>
      <c r="Z34" s="846"/>
      <c r="AA34" s="372"/>
    </row>
    <row r="35" spans="1:37" s="96" customFormat="1" ht="19.5" customHeight="1" x14ac:dyDescent="0.45">
      <c r="B35" s="117"/>
      <c r="C35" s="846" t="s">
        <v>859</v>
      </c>
      <c r="D35" s="846"/>
      <c r="E35" s="846"/>
      <c r="F35" s="846"/>
      <c r="G35" s="846"/>
      <c r="H35" s="846"/>
      <c r="I35" s="846"/>
      <c r="J35" s="846"/>
      <c r="K35" s="846"/>
      <c r="L35" s="846"/>
      <c r="M35" s="846"/>
      <c r="N35" s="846"/>
      <c r="O35" s="846"/>
      <c r="P35" s="846"/>
      <c r="Q35" s="846"/>
      <c r="R35" s="846"/>
      <c r="S35" s="846"/>
      <c r="T35" s="846"/>
      <c r="U35" s="846"/>
      <c r="V35" s="846"/>
      <c r="W35" s="846"/>
      <c r="X35" s="846"/>
      <c r="Y35" s="846"/>
      <c r="Z35" s="846"/>
      <c r="AA35" s="372"/>
    </row>
    <row r="36" spans="1:37" s="96" customFormat="1" ht="19.5" customHeight="1" x14ac:dyDescent="0.45">
      <c r="B36" s="117"/>
      <c r="C36" s="774" t="s">
        <v>860</v>
      </c>
      <c r="D36" s="774"/>
      <c r="E36" s="774"/>
      <c r="F36" s="774"/>
      <c r="G36" s="774"/>
      <c r="H36" s="774"/>
      <c r="I36" s="774"/>
      <c r="J36" s="774"/>
      <c r="K36" s="774"/>
      <c r="L36" s="774"/>
      <c r="M36" s="774"/>
      <c r="N36" s="774"/>
      <c r="O36" s="774"/>
      <c r="P36" s="774"/>
      <c r="Q36" s="774"/>
      <c r="R36" s="774"/>
      <c r="S36" s="774"/>
      <c r="T36" s="774"/>
      <c r="U36" s="774"/>
      <c r="V36" s="774"/>
      <c r="W36" s="774"/>
      <c r="X36" s="774"/>
      <c r="Y36" s="774"/>
      <c r="Z36" s="774"/>
      <c r="AA36" s="372"/>
    </row>
    <row r="37" spans="1:37" s="86" customFormat="1" ht="12.75" customHeight="1" x14ac:dyDescent="0.45">
      <c r="A37" s="96"/>
      <c r="B37" s="117"/>
      <c r="C37" s="85"/>
      <c r="D37" s="85"/>
      <c r="E37" s="85"/>
      <c r="F37" s="85"/>
      <c r="G37" s="85"/>
      <c r="H37" s="85"/>
      <c r="I37" s="85"/>
      <c r="J37" s="85"/>
      <c r="K37" s="85"/>
      <c r="L37" s="85"/>
      <c r="M37" s="85"/>
      <c r="N37" s="85"/>
      <c r="O37" s="85"/>
      <c r="P37" s="96"/>
      <c r="Q37" s="96"/>
      <c r="R37" s="96"/>
      <c r="S37" s="96"/>
      <c r="T37" s="96"/>
      <c r="U37" s="96"/>
      <c r="V37" s="96"/>
      <c r="W37" s="96"/>
      <c r="X37" s="96"/>
      <c r="Y37" s="96"/>
      <c r="Z37" s="96"/>
      <c r="AA37" s="372"/>
      <c r="AB37" s="96"/>
      <c r="AC37" s="96"/>
      <c r="AD37" s="96"/>
      <c r="AE37" s="96"/>
      <c r="AF37" s="96"/>
      <c r="AG37" s="96"/>
      <c r="AH37" s="96"/>
      <c r="AI37" s="96"/>
      <c r="AJ37" s="96"/>
      <c r="AK37" s="96"/>
    </row>
    <row r="38" spans="1:37" s="86" customFormat="1" ht="18" customHeight="1" x14ac:dyDescent="0.45">
      <c r="A38" s="96"/>
      <c r="B38" s="117"/>
      <c r="C38" s="96"/>
      <c r="D38" s="846" t="s">
        <v>861</v>
      </c>
      <c r="E38" s="846"/>
      <c r="F38" s="846"/>
      <c r="G38" s="846"/>
      <c r="H38" s="846"/>
      <c r="I38" s="846"/>
      <c r="J38" s="846"/>
      <c r="K38" s="846"/>
      <c r="L38" s="846"/>
      <c r="M38" s="846"/>
      <c r="N38" s="846"/>
      <c r="O38" s="846"/>
      <c r="P38" s="846"/>
      <c r="Q38" s="846"/>
      <c r="R38" s="846"/>
      <c r="S38" s="846"/>
      <c r="T38" s="846"/>
      <c r="U38" s="846"/>
      <c r="V38" s="846"/>
      <c r="W38" s="96"/>
      <c r="X38" s="96"/>
      <c r="Y38" s="837" t="s">
        <v>847</v>
      </c>
      <c r="Z38" s="837"/>
      <c r="AA38" s="372"/>
      <c r="AB38" s="96"/>
      <c r="AC38" s="96"/>
      <c r="AD38" s="96"/>
      <c r="AE38" s="96"/>
      <c r="AF38" s="96"/>
      <c r="AG38" s="96"/>
      <c r="AH38" s="96"/>
      <c r="AI38" s="96"/>
      <c r="AJ38" s="96"/>
      <c r="AK38" s="96"/>
    </row>
    <row r="39" spans="1:37" s="86" customFormat="1" ht="37.5" customHeight="1" x14ac:dyDescent="0.45">
      <c r="B39" s="374"/>
      <c r="D39" s="846" t="s">
        <v>862</v>
      </c>
      <c r="E39" s="846"/>
      <c r="F39" s="846"/>
      <c r="G39" s="846"/>
      <c r="H39" s="846"/>
      <c r="I39" s="846"/>
      <c r="J39" s="846"/>
      <c r="K39" s="846"/>
      <c r="L39" s="846"/>
      <c r="M39" s="846"/>
      <c r="N39" s="846"/>
      <c r="O39" s="846"/>
      <c r="P39" s="846"/>
      <c r="Q39" s="846"/>
      <c r="R39" s="846"/>
      <c r="S39" s="846"/>
      <c r="T39" s="846"/>
      <c r="U39" s="846"/>
      <c r="V39" s="846"/>
      <c r="Y39" s="837" t="s">
        <v>847</v>
      </c>
      <c r="Z39" s="837"/>
      <c r="AA39" s="131"/>
    </row>
    <row r="40" spans="1:37" ht="19.5" customHeight="1" x14ac:dyDescent="0.2">
      <c r="A40" s="86"/>
      <c r="B40" s="374"/>
      <c r="C40" s="86"/>
      <c r="D40" s="846" t="s">
        <v>863</v>
      </c>
      <c r="E40" s="846"/>
      <c r="F40" s="846"/>
      <c r="G40" s="846"/>
      <c r="H40" s="846"/>
      <c r="I40" s="846"/>
      <c r="J40" s="846"/>
      <c r="K40" s="846"/>
      <c r="L40" s="846"/>
      <c r="M40" s="846"/>
      <c r="N40" s="846"/>
      <c r="O40" s="846"/>
      <c r="P40" s="846"/>
      <c r="Q40" s="846"/>
      <c r="R40" s="846"/>
      <c r="S40" s="846"/>
      <c r="T40" s="846"/>
      <c r="U40" s="846"/>
      <c r="V40" s="846"/>
      <c r="W40" s="86"/>
      <c r="X40" s="86"/>
      <c r="Y40" s="837" t="s">
        <v>847</v>
      </c>
      <c r="Z40" s="837"/>
      <c r="AA40" s="131"/>
      <c r="AB40" s="86"/>
      <c r="AC40" s="86"/>
      <c r="AD40" s="86"/>
      <c r="AE40" s="86"/>
      <c r="AF40" s="86"/>
      <c r="AG40" s="86"/>
      <c r="AH40" s="86"/>
      <c r="AI40" s="86"/>
      <c r="AJ40" s="86"/>
      <c r="AK40" s="86"/>
    </row>
    <row r="41" spans="1:37" s="96" customFormat="1" ht="19.5" customHeight="1" x14ac:dyDescent="0.45">
      <c r="A41" s="86"/>
      <c r="B41" s="374"/>
      <c r="C41" s="86"/>
      <c r="D41" s="846" t="s">
        <v>1008</v>
      </c>
      <c r="E41" s="846"/>
      <c r="F41" s="846"/>
      <c r="G41" s="846"/>
      <c r="H41" s="846"/>
      <c r="I41" s="846"/>
      <c r="J41" s="846"/>
      <c r="K41" s="846"/>
      <c r="L41" s="846"/>
      <c r="M41" s="846"/>
      <c r="N41" s="846"/>
      <c r="O41" s="846"/>
      <c r="P41" s="846"/>
      <c r="Q41" s="846"/>
      <c r="R41" s="846"/>
      <c r="S41" s="846"/>
      <c r="T41" s="846"/>
      <c r="U41" s="846"/>
      <c r="V41" s="846"/>
      <c r="W41" s="86"/>
      <c r="X41" s="86"/>
      <c r="Y41" s="837" t="s">
        <v>847</v>
      </c>
      <c r="Z41" s="837"/>
      <c r="AA41" s="131"/>
      <c r="AB41" s="86"/>
      <c r="AC41" s="86"/>
      <c r="AD41" s="86"/>
      <c r="AE41" s="86"/>
      <c r="AF41" s="86"/>
      <c r="AG41" s="86"/>
      <c r="AH41" s="86"/>
      <c r="AI41" s="86"/>
      <c r="AJ41" s="86"/>
      <c r="AK41" s="86"/>
    </row>
    <row r="42" spans="1:37" s="96" customFormat="1" ht="16.5" customHeight="1" x14ac:dyDescent="0.45">
      <c r="A42" s="86"/>
      <c r="B42" s="374"/>
      <c r="C42" s="86"/>
      <c r="D42" s="846" t="s">
        <v>864</v>
      </c>
      <c r="E42" s="846"/>
      <c r="F42" s="846"/>
      <c r="G42" s="846"/>
      <c r="H42" s="846"/>
      <c r="I42" s="846"/>
      <c r="J42" s="846"/>
      <c r="K42" s="846"/>
      <c r="L42" s="846"/>
      <c r="M42" s="846"/>
      <c r="N42" s="846"/>
      <c r="O42" s="846"/>
      <c r="P42" s="846"/>
      <c r="Q42" s="846"/>
      <c r="R42" s="846"/>
      <c r="S42" s="846"/>
      <c r="T42" s="846"/>
      <c r="U42" s="846"/>
      <c r="V42" s="846"/>
      <c r="W42" s="86"/>
      <c r="X42" s="86"/>
      <c r="Y42" s="431"/>
      <c r="Z42" s="431"/>
      <c r="AA42" s="131"/>
      <c r="AB42" s="86"/>
      <c r="AC42" s="86"/>
      <c r="AD42" s="86"/>
      <c r="AE42" s="86"/>
      <c r="AF42" s="86"/>
      <c r="AG42" s="86"/>
      <c r="AH42" s="86"/>
      <c r="AI42" s="86"/>
      <c r="AJ42" s="86"/>
      <c r="AK42" s="86"/>
    </row>
    <row r="43" spans="1:37" s="96" customFormat="1" ht="8.25" customHeight="1" x14ac:dyDescent="0.2">
      <c r="A43" s="149"/>
      <c r="B43" s="453"/>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5"/>
      <c r="AB43" s="149"/>
      <c r="AC43" s="149"/>
      <c r="AD43" s="149"/>
      <c r="AE43" s="149"/>
      <c r="AF43" s="149"/>
      <c r="AG43" s="149"/>
      <c r="AH43" s="149"/>
      <c r="AI43" s="149"/>
      <c r="AJ43" s="149"/>
      <c r="AK43" s="149"/>
    </row>
    <row r="44" spans="1:37" s="96" customFormat="1" x14ac:dyDescent="0.45"/>
    <row r="45" spans="1:37" s="96" customFormat="1" ht="19.5" customHeight="1" x14ac:dyDescent="0.45">
      <c r="B45" s="96" t="s">
        <v>865</v>
      </c>
    </row>
    <row r="46" spans="1:37" s="96" customFormat="1" ht="19.5" customHeight="1" x14ac:dyDescent="0.45">
      <c r="B46" s="100"/>
      <c r="C46" s="369"/>
      <c r="D46" s="369"/>
      <c r="E46" s="369"/>
      <c r="F46" s="369"/>
      <c r="G46" s="369"/>
      <c r="H46" s="369"/>
      <c r="I46" s="369"/>
      <c r="J46" s="369"/>
      <c r="K46" s="369"/>
      <c r="L46" s="369"/>
      <c r="M46" s="369"/>
      <c r="N46" s="369"/>
      <c r="O46" s="369"/>
      <c r="P46" s="369"/>
      <c r="Q46" s="369"/>
      <c r="R46" s="369"/>
      <c r="S46" s="369"/>
      <c r="T46" s="369"/>
      <c r="U46" s="369"/>
      <c r="V46" s="369"/>
      <c r="W46" s="369"/>
      <c r="X46" s="369"/>
      <c r="Y46" s="369"/>
      <c r="Z46" s="369"/>
      <c r="AA46" s="371"/>
    </row>
    <row r="47" spans="1:37" s="96" customFormat="1" ht="19.5" customHeight="1" x14ac:dyDescent="0.45">
      <c r="B47" s="117"/>
      <c r="C47" s="96" t="s">
        <v>866</v>
      </c>
      <c r="D47" s="85"/>
      <c r="E47" s="85"/>
      <c r="F47" s="85"/>
      <c r="G47" s="85"/>
      <c r="H47" s="85"/>
      <c r="I47" s="85"/>
      <c r="J47" s="85"/>
      <c r="K47" s="85"/>
      <c r="L47" s="85"/>
      <c r="M47" s="85"/>
      <c r="N47" s="85"/>
      <c r="O47" s="85"/>
      <c r="Y47" s="375"/>
      <c r="Z47" s="375"/>
      <c r="AA47" s="372"/>
    </row>
    <row r="48" spans="1:37" s="96" customFormat="1" ht="19.5" customHeight="1" x14ac:dyDescent="0.45">
      <c r="B48" s="117"/>
      <c r="C48" s="96" t="s">
        <v>867</v>
      </c>
      <c r="D48" s="85"/>
      <c r="E48" s="85"/>
      <c r="F48" s="85"/>
      <c r="G48" s="85"/>
      <c r="H48" s="85"/>
      <c r="I48" s="85"/>
      <c r="J48" s="85"/>
      <c r="K48" s="85"/>
      <c r="L48" s="85"/>
      <c r="M48" s="85"/>
      <c r="N48" s="85"/>
      <c r="O48" s="85"/>
      <c r="Y48" s="837" t="s">
        <v>847</v>
      </c>
      <c r="Z48" s="837"/>
      <c r="AA48" s="372"/>
    </row>
    <row r="49" spans="1:37" s="96" customFormat="1" ht="19.5" customHeight="1" x14ac:dyDescent="0.45">
      <c r="B49" s="117"/>
      <c r="D49" s="849" t="s">
        <v>868</v>
      </c>
      <c r="E49" s="850"/>
      <c r="F49" s="850"/>
      <c r="G49" s="850"/>
      <c r="H49" s="850"/>
      <c r="I49" s="850"/>
      <c r="J49" s="850"/>
      <c r="K49" s="850"/>
      <c r="L49" s="850"/>
      <c r="M49" s="850"/>
      <c r="N49" s="850"/>
      <c r="O49" s="850"/>
      <c r="P49" s="850"/>
      <c r="Q49" s="850"/>
      <c r="R49" s="851" t="s">
        <v>32</v>
      </c>
      <c r="S49" s="852"/>
      <c r="T49" s="852"/>
      <c r="U49" s="852"/>
      <c r="V49" s="853"/>
      <c r="AA49" s="372"/>
    </row>
    <row r="50" spans="1:37" s="96" customFormat="1" ht="19.5" customHeight="1" x14ac:dyDescent="0.45">
      <c r="B50" s="117"/>
      <c r="D50" s="854" t="s">
        <v>869</v>
      </c>
      <c r="E50" s="855"/>
      <c r="F50" s="855"/>
      <c r="G50" s="855"/>
      <c r="H50" s="855"/>
      <c r="I50" s="855"/>
      <c r="J50" s="855"/>
      <c r="K50" s="855"/>
      <c r="L50" s="855"/>
      <c r="M50" s="855"/>
      <c r="N50" s="855"/>
      <c r="O50" s="855"/>
      <c r="P50" s="855"/>
      <c r="Q50" s="856"/>
      <c r="R50" s="851" t="s">
        <v>32</v>
      </c>
      <c r="S50" s="852"/>
      <c r="T50" s="852"/>
      <c r="U50" s="852"/>
      <c r="V50" s="853"/>
      <c r="AA50" s="372"/>
    </row>
    <row r="51" spans="1:37" s="96" customFormat="1" ht="19.5" customHeight="1" x14ac:dyDescent="0.45">
      <c r="B51" s="117"/>
      <c r="C51" s="96" t="s">
        <v>850</v>
      </c>
      <c r="D51" s="85"/>
      <c r="E51" s="85"/>
      <c r="F51" s="85"/>
      <c r="G51" s="85"/>
      <c r="H51" s="85"/>
      <c r="I51" s="85"/>
      <c r="J51" s="85"/>
      <c r="K51" s="85"/>
      <c r="L51" s="85"/>
      <c r="M51" s="85"/>
      <c r="N51" s="85"/>
      <c r="O51" s="85"/>
      <c r="Y51" s="837" t="s">
        <v>847</v>
      </c>
      <c r="Z51" s="837"/>
      <c r="AA51" s="372"/>
    </row>
    <row r="52" spans="1:37" s="96" customFormat="1" ht="19.5" customHeight="1" x14ac:dyDescent="0.45">
      <c r="B52" s="117"/>
      <c r="C52" s="96" t="s">
        <v>851</v>
      </c>
      <c r="D52" s="85"/>
      <c r="E52" s="85"/>
      <c r="F52" s="85"/>
      <c r="G52" s="85"/>
      <c r="H52" s="85"/>
      <c r="I52" s="85"/>
      <c r="J52" s="85"/>
      <c r="K52" s="85"/>
      <c r="L52" s="85"/>
      <c r="M52" s="85"/>
      <c r="N52" s="85"/>
      <c r="O52" s="85"/>
      <c r="Y52" s="837" t="s">
        <v>847</v>
      </c>
      <c r="Z52" s="837"/>
      <c r="AA52" s="372"/>
    </row>
    <row r="53" spans="1:37" s="96" customFormat="1" ht="23.25" customHeight="1" x14ac:dyDescent="0.45">
      <c r="B53" s="117"/>
      <c r="D53" s="774" t="s">
        <v>1007</v>
      </c>
      <c r="E53" s="774"/>
      <c r="F53" s="774"/>
      <c r="G53" s="774"/>
      <c r="H53" s="774"/>
      <c r="I53" s="774"/>
      <c r="J53" s="774"/>
      <c r="K53" s="85"/>
      <c r="L53" s="85"/>
      <c r="M53" s="85"/>
      <c r="N53" s="85"/>
      <c r="O53" s="85"/>
      <c r="Y53" s="375"/>
      <c r="Z53" s="375"/>
      <c r="AA53" s="372"/>
    </row>
    <row r="54" spans="1:37" s="96" customFormat="1" ht="23.25" customHeight="1" x14ac:dyDescent="0.45">
      <c r="B54" s="117"/>
      <c r="C54" s="96" t="s">
        <v>852</v>
      </c>
      <c r="AA54" s="372"/>
    </row>
    <row r="55" spans="1:37" s="96" customFormat="1" ht="6.75" customHeight="1" x14ac:dyDescent="0.45">
      <c r="B55" s="117"/>
      <c r="AA55" s="372"/>
    </row>
    <row r="56" spans="1:37" s="96" customFormat="1" ht="19.5" customHeight="1" x14ac:dyDescent="0.45">
      <c r="B56" s="117" t="s">
        <v>853</v>
      </c>
      <c r="C56" s="593" t="s">
        <v>854</v>
      </c>
      <c r="D56" s="594"/>
      <c r="E56" s="594"/>
      <c r="F56" s="594"/>
      <c r="G56" s="594"/>
      <c r="H56" s="595"/>
      <c r="I56" s="847"/>
      <c r="J56" s="847"/>
      <c r="K56" s="847"/>
      <c r="L56" s="847"/>
      <c r="M56" s="847"/>
      <c r="N56" s="847"/>
      <c r="O56" s="847"/>
      <c r="P56" s="847"/>
      <c r="Q56" s="847"/>
      <c r="R56" s="847"/>
      <c r="S56" s="847"/>
      <c r="T56" s="847"/>
      <c r="U56" s="847"/>
      <c r="V56" s="847"/>
      <c r="W56" s="847"/>
      <c r="X56" s="847"/>
      <c r="Y56" s="847"/>
      <c r="Z56" s="848"/>
      <c r="AA56" s="372"/>
    </row>
    <row r="57" spans="1:37" s="96" customFormat="1" ht="19.5" customHeight="1" x14ac:dyDescent="0.45">
      <c r="B57" s="117" t="s">
        <v>853</v>
      </c>
      <c r="C57" s="593" t="s">
        <v>855</v>
      </c>
      <c r="D57" s="594"/>
      <c r="E57" s="594"/>
      <c r="F57" s="594"/>
      <c r="G57" s="594"/>
      <c r="H57" s="595"/>
      <c r="I57" s="847"/>
      <c r="J57" s="847"/>
      <c r="K57" s="847"/>
      <c r="L57" s="847"/>
      <c r="M57" s="847"/>
      <c r="N57" s="847"/>
      <c r="O57" s="847"/>
      <c r="P57" s="847"/>
      <c r="Q57" s="847"/>
      <c r="R57" s="847"/>
      <c r="S57" s="847"/>
      <c r="T57" s="847"/>
      <c r="U57" s="847"/>
      <c r="V57" s="847"/>
      <c r="W57" s="847"/>
      <c r="X57" s="847"/>
      <c r="Y57" s="847"/>
      <c r="Z57" s="848"/>
      <c r="AA57" s="372"/>
    </row>
    <row r="58" spans="1:37" s="96" customFormat="1" ht="19.5" customHeight="1" x14ac:dyDescent="0.45">
      <c r="B58" s="117" t="s">
        <v>853</v>
      </c>
      <c r="C58" s="593" t="s">
        <v>856</v>
      </c>
      <c r="D58" s="594"/>
      <c r="E58" s="594"/>
      <c r="F58" s="594"/>
      <c r="G58" s="594"/>
      <c r="H58" s="595"/>
      <c r="I58" s="847"/>
      <c r="J58" s="847"/>
      <c r="K58" s="847"/>
      <c r="L58" s="847"/>
      <c r="M58" s="847"/>
      <c r="N58" s="847"/>
      <c r="O58" s="847"/>
      <c r="P58" s="847"/>
      <c r="Q58" s="847"/>
      <c r="R58" s="847"/>
      <c r="S58" s="847"/>
      <c r="T58" s="847"/>
      <c r="U58" s="847"/>
      <c r="V58" s="847"/>
      <c r="W58" s="847"/>
      <c r="X58" s="847"/>
      <c r="Y58" s="847"/>
      <c r="Z58" s="848"/>
      <c r="AA58" s="372"/>
    </row>
    <row r="59" spans="1:37" s="96" customFormat="1" ht="19.5" customHeight="1" x14ac:dyDescent="0.45">
      <c r="B59" s="117"/>
      <c r="C59" s="85"/>
      <c r="D59" s="85"/>
      <c r="E59" s="85"/>
      <c r="F59" s="85"/>
      <c r="G59" s="85"/>
      <c r="H59" s="85"/>
      <c r="I59" s="86"/>
      <c r="J59" s="86"/>
      <c r="K59" s="86"/>
      <c r="L59" s="86"/>
      <c r="M59" s="86"/>
      <c r="N59" s="86"/>
      <c r="O59" s="86"/>
      <c r="P59" s="86"/>
      <c r="Q59" s="86"/>
      <c r="R59" s="86"/>
      <c r="S59" s="86"/>
      <c r="T59" s="86"/>
      <c r="U59" s="86"/>
      <c r="V59" s="86"/>
      <c r="W59" s="86"/>
      <c r="X59" s="86"/>
      <c r="Y59" s="86"/>
      <c r="Z59" s="86"/>
      <c r="AA59" s="372"/>
    </row>
    <row r="60" spans="1:37" s="86" customFormat="1" ht="18" customHeight="1" x14ac:dyDescent="0.45">
      <c r="A60" s="96"/>
      <c r="B60" s="117"/>
      <c r="C60" s="857" t="s">
        <v>870</v>
      </c>
      <c r="D60" s="857"/>
      <c r="E60" s="857"/>
      <c r="F60" s="857"/>
      <c r="G60" s="857"/>
      <c r="H60" s="857"/>
      <c r="I60" s="857"/>
      <c r="J60" s="857"/>
      <c r="K60" s="857"/>
      <c r="L60" s="857"/>
      <c r="M60" s="857"/>
      <c r="N60" s="857"/>
      <c r="O60" s="857"/>
      <c r="P60" s="857"/>
      <c r="Q60" s="857"/>
      <c r="R60" s="857"/>
      <c r="S60" s="857"/>
      <c r="T60" s="857"/>
      <c r="U60" s="857"/>
      <c r="V60" s="857"/>
      <c r="W60" s="857"/>
      <c r="X60" s="857"/>
      <c r="Y60" s="857"/>
      <c r="Z60" s="857"/>
      <c r="AA60" s="858"/>
      <c r="AB60" s="96"/>
      <c r="AC60" s="96"/>
      <c r="AD60" s="96"/>
      <c r="AE60" s="96"/>
      <c r="AF60" s="96"/>
      <c r="AG60" s="96"/>
      <c r="AH60" s="96"/>
      <c r="AI60" s="96"/>
      <c r="AJ60" s="96"/>
      <c r="AK60" s="96"/>
    </row>
    <row r="61" spans="1:37" s="86" customFormat="1" ht="18" customHeight="1" x14ac:dyDescent="0.45">
      <c r="A61" s="96"/>
      <c r="B61" s="117"/>
      <c r="C61" s="85"/>
      <c r="D61" s="85"/>
      <c r="E61" s="85"/>
      <c r="F61" s="85"/>
      <c r="G61" s="85"/>
      <c r="H61" s="85"/>
      <c r="I61" s="85"/>
      <c r="J61" s="85"/>
      <c r="K61" s="85"/>
      <c r="L61" s="85"/>
      <c r="M61" s="85"/>
      <c r="N61" s="85"/>
      <c r="O61" s="85"/>
      <c r="P61" s="96"/>
      <c r="Q61" s="96"/>
      <c r="R61" s="96"/>
      <c r="S61" s="96"/>
      <c r="T61" s="96"/>
      <c r="U61" s="96"/>
      <c r="V61" s="96"/>
      <c r="W61" s="96"/>
      <c r="X61" s="96"/>
      <c r="Y61" s="96"/>
      <c r="Z61" s="96"/>
      <c r="AA61" s="372"/>
      <c r="AB61" s="96"/>
      <c r="AC61" s="96"/>
      <c r="AD61" s="96"/>
      <c r="AE61" s="96"/>
      <c r="AF61" s="96"/>
      <c r="AG61" s="96"/>
      <c r="AH61" s="96"/>
      <c r="AI61" s="96"/>
      <c r="AJ61" s="96"/>
      <c r="AK61" s="96"/>
    </row>
    <row r="62" spans="1:37" s="86" customFormat="1" ht="19.5" customHeight="1" x14ac:dyDescent="0.45">
      <c r="A62" s="96"/>
      <c r="B62" s="117"/>
      <c r="C62" s="96"/>
      <c r="D62" s="846" t="s">
        <v>871</v>
      </c>
      <c r="E62" s="846"/>
      <c r="F62" s="846"/>
      <c r="G62" s="846"/>
      <c r="H62" s="846"/>
      <c r="I62" s="846"/>
      <c r="J62" s="846"/>
      <c r="K62" s="846"/>
      <c r="L62" s="846"/>
      <c r="M62" s="846"/>
      <c r="N62" s="846"/>
      <c r="O62" s="846"/>
      <c r="P62" s="846"/>
      <c r="Q62" s="846"/>
      <c r="R62" s="846"/>
      <c r="S62" s="846"/>
      <c r="T62" s="846"/>
      <c r="U62" s="846"/>
      <c r="V62" s="846"/>
      <c r="W62" s="96"/>
      <c r="X62" s="96"/>
      <c r="Y62" s="837" t="s">
        <v>847</v>
      </c>
      <c r="Z62" s="837"/>
      <c r="AA62" s="372"/>
      <c r="AB62" s="96"/>
      <c r="AC62" s="96"/>
      <c r="AD62" s="96"/>
      <c r="AE62" s="96"/>
      <c r="AF62" s="96"/>
      <c r="AG62" s="96"/>
      <c r="AH62" s="96"/>
      <c r="AI62" s="96"/>
      <c r="AJ62" s="96"/>
      <c r="AK62" s="96"/>
    </row>
    <row r="63" spans="1:37" ht="19.5" customHeight="1" x14ac:dyDescent="0.2">
      <c r="A63" s="86"/>
      <c r="B63" s="374"/>
      <c r="C63" s="86"/>
      <c r="D63" s="846" t="s">
        <v>862</v>
      </c>
      <c r="E63" s="846"/>
      <c r="F63" s="846"/>
      <c r="G63" s="846"/>
      <c r="H63" s="846"/>
      <c r="I63" s="846"/>
      <c r="J63" s="846"/>
      <c r="K63" s="846"/>
      <c r="L63" s="846"/>
      <c r="M63" s="846"/>
      <c r="N63" s="846"/>
      <c r="O63" s="846"/>
      <c r="P63" s="846"/>
      <c r="Q63" s="846"/>
      <c r="R63" s="846"/>
      <c r="S63" s="846"/>
      <c r="T63" s="846"/>
      <c r="U63" s="846"/>
      <c r="V63" s="846"/>
      <c r="W63" s="86"/>
      <c r="X63" s="86"/>
      <c r="Y63" s="837" t="s">
        <v>847</v>
      </c>
      <c r="Z63" s="837"/>
      <c r="AA63" s="131"/>
      <c r="AB63" s="86"/>
      <c r="AC63" s="86"/>
      <c r="AD63" s="86"/>
      <c r="AE63" s="86"/>
      <c r="AF63" s="86"/>
      <c r="AG63" s="86"/>
      <c r="AH63" s="86"/>
      <c r="AI63" s="86"/>
      <c r="AJ63" s="86"/>
      <c r="AK63" s="86"/>
    </row>
    <row r="64" spans="1:37" ht="19.5" customHeight="1" x14ac:dyDescent="0.2">
      <c r="A64" s="86"/>
      <c r="B64" s="374"/>
      <c r="C64" s="86"/>
      <c r="D64" s="846" t="s">
        <v>863</v>
      </c>
      <c r="E64" s="846"/>
      <c r="F64" s="846"/>
      <c r="G64" s="846"/>
      <c r="H64" s="846"/>
      <c r="I64" s="846"/>
      <c r="J64" s="846"/>
      <c r="K64" s="846"/>
      <c r="L64" s="846"/>
      <c r="M64" s="846"/>
      <c r="N64" s="846"/>
      <c r="O64" s="846"/>
      <c r="P64" s="846"/>
      <c r="Q64" s="846"/>
      <c r="R64" s="846"/>
      <c r="S64" s="846"/>
      <c r="T64" s="846"/>
      <c r="U64" s="846"/>
      <c r="V64" s="846"/>
      <c r="W64" s="86"/>
      <c r="X64" s="86"/>
      <c r="Y64" s="837" t="s">
        <v>847</v>
      </c>
      <c r="Z64" s="837"/>
      <c r="AA64" s="131"/>
      <c r="AB64" s="86"/>
      <c r="AC64" s="86"/>
      <c r="AD64" s="86"/>
      <c r="AE64" s="86"/>
      <c r="AF64" s="86"/>
      <c r="AG64" s="86"/>
      <c r="AH64" s="86"/>
      <c r="AI64" s="86"/>
      <c r="AJ64" s="86"/>
      <c r="AK64" s="86"/>
    </row>
    <row r="65" spans="1:37" ht="19.5" customHeight="1" x14ac:dyDescent="0.2">
      <c r="A65" s="86"/>
      <c r="B65" s="374"/>
      <c r="C65" s="86"/>
      <c r="D65" s="846" t="s">
        <v>1008</v>
      </c>
      <c r="E65" s="846"/>
      <c r="F65" s="846"/>
      <c r="G65" s="846"/>
      <c r="H65" s="846"/>
      <c r="I65" s="846"/>
      <c r="J65" s="846"/>
      <c r="K65" s="846"/>
      <c r="L65" s="846"/>
      <c r="M65" s="846"/>
      <c r="N65" s="846"/>
      <c r="O65" s="846"/>
      <c r="P65" s="846"/>
      <c r="Q65" s="846"/>
      <c r="R65" s="846"/>
      <c r="S65" s="846"/>
      <c r="T65" s="846"/>
      <c r="U65" s="846"/>
      <c r="V65" s="846"/>
      <c r="W65" s="86"/>
      <c r="X65" s="86"/>
      <c r="Y65" s="837" t="s">
        <v>847</v>
      </c>
      <c r="Z65" s="837"/>
      <c r="AA65" s="131"/>
      <c r="AB65" s="86"/>
      <c r="AC65" s="86"/>
      <c r="AD65" s="86"/>
      <c r="AE65" s="86"/>
      <c r="AF65" s="86"/>
      <c r="AG65" s="86"/>
      <c r="AH65" s="86"/>
      <c r="AI65" s="86"/>
      <c r="AJ65" s="86"/>
      <c r="AK65" s="86"/>
    </row>
    <row r="66" spans="1:37" s="86" customFormat="1" x14ac:dyDescent="0.45">
      <c r="B66" s="374"/>
      <c r="D66" s="846" t="s">
        <v>864</v>
      </c>
      <c r="E66" s="846"/>
      <c r="F66" s="846"/>
      <c r="G66" s="846"/>
      <c r="H66" s="846"/>
      <c r="I66" s="846"/>
      <c r="J66" s="846"/>
      <c r="K66" s="846"/>
      <c r="L66" s="846"/>
      <c r="M66" s="846"/>
      <c r="N66" s="846"/>
      <c r="O66" s="846"/>
      <c r="P66" s="846"/>
      <c r="Q66" s="846"/>
      <c r="R66" s="846"/>
      <c r="S66" s="846"/>
      <c r="T66" s="846"/>
      <c r="U66" s="846"/>
      <c r="V66" s="846"/>
      <c r="Y66" s="431"/>
      <c r="Z66" s="431"/>
      <c r="AA66" s="131"/>
    </row>
    <row r="67" spans="1:37" s="86" customFormat="1" x14ac:dyDescent="0.2">
      <c r="A67" s="149"/>
      <c r="B67" s="453"/>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5"/>
      <c r="AB67" s="149"/>
      <c r="AC67" s="149"/>
      <c r="AD67" s="149"/>
      <c r="AE67" s="149"/>
      <c r="AF67" s="149"/>
      <c r="AG67" s="149"/>
      <c r="AH67" s="149"/>
      <c r="AI67" s="149"/>
      <c r="AJ67" s="149"/>
      <c r="AK67" s="149"/>
    </row>
    <row r="68" spans="1:37" s="86" customFormat="1" x14ac:dyDescent="0.2">
      <c r="A68" s="149"/>
      <c r="B68" s="148"/>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c r="AJ68" s="149"/>
      <c r="AK68" s="149"/>
    </row>
    <row r="69" spans="1:37" ht="36.9" customHeight="1" x14ac:dyDescent="0.2">
      <c r="B69" s="859" t="s">
        <v>872</v>
      </c>
      <c r="C69" s="859"/>
      <c r="D69" s="859"/>
      <c r="E69" s="859"/>
      <c r="F69" s="859"/>
      <c r="G69" s="859"/>
      <c r="H69" s="859"/>
      <c r="I69" s="859"/>
      <c r="J69" s="859"/>
      <c r="K69" s="859"/>
      <c r="L69" s="859"/>
      <c r="M69" s="859"/>
      <c r="N69" s="859"/>
      <c r="O69" s="859"/>
      <c r="P69" s="859"/>
      <c r="Q69" s="859"/>
      <c r="R69" s="859"/>
      <c r="S69" s="859"/>
      <c r="T69" s="859"/>
      <c r="U69" s="859"/>
      <c r="V69" s="859"/>
      <c r="W69" s="859"/>
      <c r="X69" s="859"/>
      <c r="Y69" s="859"/>
      <c r="Z69" s="859"/>
      <c r="AA69" s="859"/>
    </row>
    <row r="70" spans="1:37" x14ac:dyDescent="0.2">
      <c r="A70" s="86"/>
      <c r="B70" s="859" t="s">
        <v>873</v>
      </c>
      <c r="C70" s="859"/>
      <c r="D70" s="859"/>
      <c r="E70" s="859"/>
      <c r="F70" s="859"/>
      <c r="G70" s="859"/>
      <c r="H70" s="859"/>
      <c r="I70" s="859"/>
      <c r="J70" s="859"/>
      <c r="K70" s="859"/>
      <c r="L70" s="859"/>
      <c r="M70" s="859"/>
      <c r="N70" s="859"/>
      <c r="O70" s="859"/>
      <c r="P70" s="859"/>
      <c r="Q70" s="859"/>
      <c r="R70" s="859"/>
      <c r="S70" s="859"/>
      <c r="T70" s="859"/>
      <c r="U70" s="859"/>
      <c r="V70" s="859"/>
      <c r="W70" s="859"/>
      <c r="X70" s="859"/>
      <c r="Y70" s="859"/>
      <c r="Z70" s="859"/>
      <c r="AA70" s="859"/>
      <c r="AB70" s="86"/>
      <c r="AC70" s="86"/>
      <c r="AD70" s="86"/>
      <c r="AE70" s="86"/>
      <c r="AF70" s="86"/>
      <c r="AG70" s="86"/>
      <c r="AH70" s="86"/>
      <c r="AI70" s="86"/>
      <c r="AJ70" s="86"/>
      <c r="AK70" s="86"/>
    </row>
    <row r="71" spans="1:37" ht="13.5" customHeight="1" x14ac:dyDescent="0.2">
      <c r="A71" s="86"/>
      <c r="B71" s="859" t="s">
        <v>874</v>
      </c>
      <c r="C71" s="859"/>
      <c r="D71" s="859"/>
      <c r="E71" s="859"/>
      <c r="F71" s="859"/>
      <c r="G71" s="859"/>
      <c r="H71" s="859"/>
      <c r="I71" s="859"/>
      <c r="J71" s="859"/>
      <c r="K71" s="859"/>
      <c r="L71" s="859"/>
      <c r="M71" s="859"/>
      <c r="N71" s="859"/>
      <c r="O71" s="859"/>
      <c r="P71" s="859"/>
      <c r="Q71" s="859"/>
      <c r="R71" s="859"/>
      <c r="S71" s="859"/>
      <c r="T71" s="859"/>
      <c r="U71" s="859"/>
      <c r="V71" s="859"/>
      <c r="W71" s="859"/>
      <c r="X71" s="859"/>
      <c r="Y71" s="859"/>
      <c r="Z71" s="859"/>
      <c r="AA71" s="859"/>
      <c r="AB71" s="86"/>
      <c r="AC71" s="86"/>
      <c r="AD71" s="86"/>
      <c r="AE71" s="86"/>
      <c r="AF71" s="86"/>
      <c r="AG71" s="86"/>
      <c r="AH71" s="86"/>
      <c r="AI71" s="86"/>
      <c r="AJ71" s="86"/>
      <c r="AK71" s="86"/>
    </row>
    <row r="72" spans="1:37" x14ac:dyDescent="0.2">
      <c r="A72" s="86"/>
      <c r="B72" s="859" t="s">
        <v>875</v>
      </c>
      <c r="C72" s="859"/>
      <c r="D72" s="859"/>
      <c r="E72" s="859"/>
      <c r="F72" s="859"/>
      <c r="G72" s="859"/>
      <c r="H72" s="859"/>
      <c r="I72" s="859"/>
      <c r="J72" s="859"/>
      <c r="K72" s="859"/>
      <c r="L72" s="859"/>
      <c r="M72" s="859"/>
      <c r="N72" s="859"/>
      <c r="O72" s="859"/>
      <c r="P72" s="859"/>
      <c r="Q72" s="859"/>
      <c r="R72" s="859"/>
      <c r="S72" s="859"/>
      <c r="T72" s="859"/>
      <c r="U72" s="859"/>
      <c r="V72" s="859"/>
      <c r="W72" s="859"/>
      <c r="X72" s="859"/>
      <c r="Y72" s="859"/>
      <c r="Z72" s="859"/>
      <c r="AA72" s="859"/>
      <c r="AB72" s="86"/>
      <c r="AC72" s="86"/>
      <c r="AD72" s="86"/>
      <c r="AE72" s="86"/>
      <c r="AF72" s="86"/>
      <c r="AG72" s="86"/>
      <c r="AH72" s="86"/>
      <c r="AI72" s="86"/>
      <c r="AJ72" s="86"/>
      <c r="AK72" s="86"/>
    </row>
    <row r="73" spans="1:37" x14ac:dyDescent="0.2">
      <c r="B73" s="859" t="s">
        <v>876</v>
      </c>
      <c r="C73" s="859"/>
      <c r="D73" s="859"/>
      <c r="E73" s="859"/>
      <c r="F73" s="859"/>
      <c r="G73" s="859"/>
      <c r="H73" s="859"/>
      <c r="I73" s="859"/>
      <c r="J73" s="859"/>
      <c r="K73" s="859"/>
      <c r="L73" s="859"/>
      <c r="M73" s="859"/>
      <c r="N73" s="859"/>
      <c r="O73" s="859"/>
      <c r="P73" s="859"/>
      <c r="Q73" s="859"/>
      <c r="R73" s="859"/>
      <c r="S73" s="859"/>
      <c r="T73" s="859"/>
      <c r="U73" s="859"/>
      <c r="V73" s="859"/>
      <c r="W73" s="859"/>
      <c r="X73" s="859"/>
      <c r="Y73" s="859"/>
      <c r="Z73" s="859"/>
      <c r="AA73" s="859"/>
      <c r="AB73" s="456"/>
    </row>
    <row r="74" spans="1:37" x14ac:dyDescent="0.2">
      <c r="B74" s="859" t="s">
        <v>877</v>
      </c>
      <c r="C74" s="859"/>
      <c r="D74" s="859"/>
      <c r="E74" s="859"/>
      <c r="F74" s="859"/>
      <c r="G74" s="859"/>
      <c r="H74" s="859"/>
      <c r="I74" s="859"/>
      <c r="J74" s="859"/>
      <c r="K74" s="859"/>
      <c r="L74" s="859"/>
      <c r="M74" s="859"/>
      <c r="N74" s="859"/>
      <c r="O74" s="859"/>
      <c r="P74" s="859"/>
      <c r="Q74" s="859"/>
      <c r="R74" s="859"/>
      <c r="S74" s="859"/>
      <c r="T74" s="859"/>
      <c r="U74" s="859"/>
      <c r="V74" s="859"/>
      <c r="W74" s="859"/>
      <c r="X74" s="859"/>
      <c r="Y74" s="859"/>
      <c r="Z74" s="859"/>
      <c r="AA74" s="457"/>
      <c r="AB74" s="456"/>
    </row>
    <row r="75" spans="1:37" x14ac:dyDescent="0.2">
      <c r="B75" s="458"/>
      <c r="D75" s="459"/>
    </row>
    <row r="76" spans="1:37" x14ac:dyDescent="0.2">
      <c r="B76" s="458"/>
      <c r="D76" s="459"/>
    </row>
    <row r="77" spans="1:37" x14ac:dyDescent="0.2">
      <c r="B77" s="458"/>
      <c r="D77" s="459"/>
    </row>
    <row r="78" spans="1:37" x14ac:dyDescent="0.2">
      <c r="B78" s="458"/>
      <c r="D78" s="459"/>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rintOptions horizontalCentered="1"/>
  <pageMargins left="0.70866141732283472" right="0.39370078740157483" top="0.51181102362204722" bottom="0.35433070866141736" header="0.31496062992125984" footer="0.31496062992125984"/>
  <pageSetup paperSize="9" orientation="portrait" r:id="rId1"/>
  <headerFooter>
    <oddFooter>&amp;C1－&amp;P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72597E8E445B54E8F95F2363FB233E6" ma:contentTypeVersion="13" ma:contentTypeDescription="新しいドキュメントを作成します。" ma:contentTypeScope="" ma:versionID="11b0d798f7a7c3195cea67670a28950e">
  <xsd:schema xmlns:xsd="http://www.w3.org/2001/XMLSchema" xmlns:xs="http://www.w3.org/2001/XMLSchema" xmlns:p="http://schemas.microsoft.com/office/2006/metadata/properties" xmlns:ns3="3d02b007-38f9-4305-b1bd-1c2c0dfa93dd" xmlns:ns4="0edd966d-d04a-4525-a0cb-143c2a183622" targetNamespace="http://schemas.microsoft.com/office/2006/metadata/properties" ma:root="true" ma:fieldsID="d9360b10d14c91971362690099f3a7f8" ns3:_="" ns4:_="">
    <xsd:import namespace="3d02b007-38f9-4305-b1bd-1c2c0dfa93dd"/>
    <xsd:import namespace="0edd966d-d04a-4525-a0cb-143c2a183622"/>
    <xsd:element name="properties">
      <xsd:complexType>
        <xsd:sequence>
          <xsd:element name="documentManagement">
            <xsd:complexType>
              <xsd:all>
                <xsd:element ref="ns3:_activity" minOccurs="0"/>
                <xsd:element ref="ns4:SharedWithUsers" minOccurs="0"/>
                <xsd:element ref="ns4:SharedWithDetails" minOccurs="0"/>
                <xsd:element ref="ns4:SharingHintHash" minOccurs="0"/>
                <xsd:element ref="ns3:MediaServiceMetadata" minOccurs="0"/>
                <xsd:element ref="ns3:MediaServiceFastMetadata" minOccurs="0"/>
                <xsd:element ref="ns3:MediaServiceDateTaken" minOccurs="0"/>
                <xsd:element ref="ns3:MediaServiceObjectDetectorVersions" minOccurs="0"/>
                <xsd:element ref="ns3:MediaServiceAutoTags" minOccurs="0"/>
                <xsd:element ref="ns3:MediaLengthInSeconds" minOccurs="0"/>
                <xsd:element ref="ns3:MediaServiceSystemTag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02b007-38f9-4305-b1bd-1c2c0dfa93dd"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SystemTags" ma:index="18" nillable="true" ma:displayName="MediaServiceSystemTags" ma:hidden="true" ma:internalName="MediaServiceSystemTags" ma:readOnly="true">
      <xsd:simpleType>
        <xsd:restriction base="dms:Note"/>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edd966d-d04a-4525-a0cb-143c2a183622" elementFormDefault="qualified">
    <xsd:import namespace="http://schemas.microsoft.com/office/2006/documentManagement/types"/>
    <xsd:import namespace="http://schemas.microsoft.com/office/infopath/2007/PartnerControls"/>
    <xsd:element name="SharedWithUsers" ma:index="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0" nillable="true" ma:displayName="共有相手の詳細情報" ma:internalName="SharedWithDetails" ma:readOnly="true">
      <xsd:simpleType>
        <xsd:restriction base="dms:Note">
          <xsd:maxLength value="255"/>
        </xsd:restriction>
      </xsd:simpleType>
    </xsd:element>
    <xsd:element name="SharingHintHash" ma:index="11"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3d02b007-38f9-4305-b1bd-1c2c0dfa93dd" xsi:nil="true"/>
  </documentManagement>
</p:properties>
</file>

<file path=customXml/itemProps1.xml><?xml version="1.0" encoding="utf-8"?>
<ds:datastoreItem xmlns:ds="http://schemas.openxmlformats.org/officeDocument/2006/customXml" ds:itemID="{1C719288-4236-4100-ADAD-94AE66C1E4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02b007-38f9-4305-b1bd-1c2c0dfa93dd"/>
    <ds:schemaRef ds:uri="0edd966d-d04a-4525-a0cb-143c2a1836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499188-2DFE-44F5-916D-DF68A1FD29CD}">
  <ds:schemaRefs>
    <ds:schemaRef ds:uri="http://schemas.microsoft.com/sharepoint/v3/contenttype/forms"/>
  </ds:schemaRefs>
</ds:datastoreItem>
</file>

<file path=customXml/itemProps3.xml><?xml version="1.0" encoding="utf-8"?>
<ds:datastoreItem xmlns:ds="http://schemas.openxmlformats.org/officeDocument/2006/customXml" ds:itemID="{280EF157-61C7-45BE-A675-6702740F9B9A}">
  <ds:schemaRefs>
    <ds:schemaRef ds:uri="http://schemas.microsoft.com/office/2006/documentManagement/types"/>
    <ds:schemaRef ds:uri="http://purl.org/dc/terms/"/>
    <ds:schemaRef ds:uri="3d02b007-38f9-4305-b1bd-1c2c0dfa93dd"/>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0edd966d-d04a-4525-a0cb-143c2a18362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5</vt:i4>
      </vt:variant>
    </vt:vector>
  </HeadingPairs>
  <TitlesOfParts>
    <vt:vector size="30" baseType="lpstr">
      <vt:lpstr>提出書類一覧</vt:lpstr>
      <vt:lpstr>届出書（別紙2）</vt:lpstr>
      <vt:lpstr>別紙１ー1</vt:lpstr>
      <vt:lpstr>備考（1）</vt:lpstr>
      <vt:lpstr>別紙１－２</vt:lpstr>
      <vt:lpstr>備考（1－2）</vt:lpstr>
      <vt:lpstr>別紙12-2</vt:lpstr>
      <vt:lpstr>別紙14-6</vt:lpstr>
      <vt:lpstr>別紙28</vt:lpstr>
      <vt:lpstr>別紙32</vt:lpstr>
      <vt:lpstr>別紙32-2</vt:lpstr>
      <vt:lpstr>別紙33</vt:lpstr>
      <vt:lpstr>別紙34-2</vt:lpstr>
      <vt:lpstr>別紙35</vt:lpstr>
      <vt:lpstr>参考計算書Ａ（有資格者の割合）</vt:lpstr>
      <vt:lpstr>参考計算書B（勤続年数）</vt:lpstr>
      <vt:lpstr>参考計算書Ｃ（常勤職員の割合）</vt:lpstr>
      <vt:lpstr>参考様式１（勤務表）</vt:lpstr>
      <vt:lpstr>参考様式１（勤務表_シフト記号表）</vt:lpstr>
      <vt:lpstr>プルダウン・リスト</vt:lpstr>
      <vt:lpstr>記入方法</vt:lpstr>
      <vt:lpstr>【記載例】参考様式１（勤務表）</vt:lpstr>
      <vt:lpstr>【記載例】参考様式１（勤務表_シフト記号表）</vt:lpstr>
      <vt:lpstr>別紙5</vt:lpstr>
      <vt:lpstr>参考様式（短期利用）</vt:lpstr>
      <vt:lpstr>'別紙12-2'!Print_Area</vt:lpstr>
      <vt:lpstr>'別紙14-6'!Print_Area</vt:lpstr>
      <vt:lpstr>提出書類一覧!Print_Titles</vt:lpstr>
      <vt:lpstr>職種</vt:lpstr>
      <vt:lpstr>生活相談員</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　侑哉</dc:creator>
  <cp:lastModifiedBy>太田　瞳</cp:lastModifiedBy>
  <cp:lastPrinted>2024-03-25T04:38:48Z</cp:lastPrinted>
  <dcterms:created xsi:type="dcterms:W3CDTF">2024-03-24T22:50:43Z</dcterms:created>
  <dcterms:modified xsi:type="dcterms:W3CDTF">2025-03-27T03:07:00Z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0x010100372597E8E445B54E8F95F2363FB233E6</vt:lpwstr>
  </property>
</Properties>
</file>