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T0530901\Desktop\"/>
    </mc:Choice>
  </mc:AlternateContent>
  <bookViews>
    <workbookView xWindow="28680" yWindow="-120" windowWidth="29040" windowHeight="15840"/>
  </bookViews>
  <sheets>
    <sheet name="提出書類一覧" sheetId="1" r:id="rId1"/>
    <sheet name="届出書（別紙2）" sheetId="5" r:id="rId2"/>
    <sheet name="別紙１ー1" sheetId="6" r:id="rId3"/>
    <sheet name="備考（1）" sheetId="7" r:id="rId4"/>
    <sheet name="別紙１－２" sheetId="8" r:id="rId5"/>
    <sheet name="備考（1－2）" sheetId="9" r:id="rId6"/>
    <sheet name="別紙12-2" sheetId="17" r:id="rId7"/>
    <sheet name="別紙14-6" sheetId="18" r:id="rId8"/>
    <sheet name="別紙28" sheetId="19" r:id="rId9"/>
    <sheet name="別紙32" sheetId="20" r:id="rId10"/>
    <sheet name="別紙32-2" sheetId="21" r:id="rId11"/>
    <sheet name="別紙33" sheetId="22" r:id="rId12"/>
    <sheet name="別紙34-2" sheetId="23" r:id="rId13"/>
    <sheet name="別紙35" sheetId="24" r:id="rId14"/>
    <sheet name="参考計算書Ａ（有資格者の割合）" sheetId="2" r:id="rId15"/>
    <sheet name="参考計算書B（勤続年数）" sheetId="3" r:id="rId16"/>
    <sheet name="参考計算書Ｃ（常勤職員の割合）" sheetId="4" r:id="rId17"/>
    <sheet name="参考様式１（勤務表）" sheetId="10" r:id="rId18"/>
    <sheet name="参考様式１（勤務表_シフト記号表）" sheetId="11" r:id="rId19"/>
    <sheet name="プルダウン・リスト" sheetId="15" state="hidden" r:id="rId20"/>
    <sheet name="記入方法" sheetId="12" r:id="rId21"/>
    <sheet name="【記載例】参考様式１（勤務表）" sheetId="13" r:id="rId22"/>
    <sheet name="【記載例】参考様式１（勤務表_シフト記号表）" sheetId="14" r:id="rId23"/>
    <sheet name="別紙5" sheetId="16" r:id="rId24"/>
    <sheet name="参考様式（短期利用）" sheetId="25" r:id="rId25"/>
  </sheets>
  <definedNames>
    <definedName name="_xlnm.Print_Area" localSheetId="6">'別紙12-2'!$A$1:$AH$70</definedName>
    <definedName name="_xlnm.Print_Area" localSheetId="7">'別紙14-6'!$A$1:$AE$59</definedName>
    <definedName name="_xlnm.Print_Titles" localSheetId="0">提出書類一覧!$2:$2</definedName>
    <definedName name="職種">プルダウン・リスト!$C$21:$L$21</definedName>
    <definedName name="生活相談員">プルダウン・リスト!$D$22:$D$31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4" i="17" l="1"/>
  <c r="T24" i="17"/>
  <c r="L47" i="14"/>
  <c r="D47" i="14"/>
  <c r="L46" i="14"/>
  <c r="L45" i="14"/>
  <c r="L44" i="14"/>
  <c r="D44" i="14"/>
  <c r="L43" i="14"/>
  <c r="L42" i="14"/>
  <c r="L41" i="14"/>
  <c r="D41" i="14"/>
  <c r="L40" i="14"/>
  <c r="L39" i="14"/>
  <c r="D38" i="14"/>
  <c r="D37" i="14"/>
  <c r="D36" i="14"/>
  <c r="D35" i="14"/>
  <c r="D34" i="14"/>
  <c r="D33" i="14"/>
  <c r="D32" i="14"/>
  <c r="D31" i="14"/>
  <c r="D30" i="14"/>
  <c r="D29" i="14"/>
  <c r="D28" i="14"/>
  <c r="D27" i="14"/>
  <c r="D26" i="14"/>
  <c r="D25" i="14"/>
  <c r="D24" i="14"/>
  <c r="D23" i="14"/>
  <c r="L22" i="14"/>
  <c r="D22" i="14"/>
  <c r="L21" i="14"/>
  <c r="D21" i="14"/>
  <c r="L20" i="14"/>
  <c r="D20" i="14"/>
  <c r="L19" i="14"/>
  <c r="D19" i="14"/>
  <c r="L18" i="14"/>
  <c r="D18" i="14"/>
  <c r="L17" i="14"/>
  <c r="D17" i="14"/>
  <c r="L16" i="14"/>
  <c r="D16" i="14"/>
  <c r="L15" i="14"/>
  <c r="D15" i="14"/>
  <c r="L14" i="14"/>
  <c r="D14" i="14"/>
  <c r="L13" i="14"/>
  <c r="D13" i="14"/>
  <c r="L12" i="14"/>
  <c r="D12" i="14"/>
  <c r="L11" i="14"/>
  <c r="D11" i="14"/>
  <c r="L10" i="14"/>
  <c r="D10" i="14"/>
  <c r="L9" i="14"/>
  <c r="D9" i="14"/>
  <c r="L8" i="14"/>
  <c r="D8" i="14"/>
  <c r="L7" i="14"/>
  <c r="D7" i="14"/>
  <c r="L6" i="14"/>
  <c r="D6" i="14"/>
  <c r="AA96" i="13"/>
  <c r="K96" i="13"/>
  <c r="AF91" i="13"/>
  <c r="AA91" i="13"/>
  <c r="AK91" i="13" s="1"/>
  <c r="AF96" i="13" s="1"/>
  <c r="AK96" i="13" s="1"/>
  <c r="AV82" i="13" s="1"/>
  <c r="U91" i="13"/>
  <c r="P96" i="13" s="1"/>
  <c r="P91" i="13"/>
  <c r="K91" i="13"/>
  <c r="AF90" i="13"/>
  <c r="AA90" i="13"/>
  <c r="P90" i="13"/>
  <c r="K90" i="13"/>
  <c r="AH88" i="13"/>
  <c r="AM86" i="13"/>
  <c r="AJ86" i="13"/>
  <c r="AH86" i="13"/>
  <c r="W86" i="13"/>
  <c r="T86" i="13"/>
  <c r="R86" i="13"/>
  <c r="AE85" i="13"/>
  <c r="AC85" i="13"/>
  <c r="O85" i="13"/>
  <c r="M85" i="13"/>
  <c r="O84" i="13"/>
  <c r="M84" i="13"/>
  <c r="AE83" i="13"/>
  <c r="AC83" i="13"/>
  <c r="BD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H76" i="13"/>
  <c r="F76"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BB74" i="13" s="1"/>
  <c r="BD74" i="13" s="1"/>
  <c r="AA74" i="13"/>
  <c r="Z74" i="13"/>
  <c r="Y74" i="13"/>
  <c r="X74" i="13"/>
  <c r="W74" i="13"/>
  <c r="H74" i="13"/>
  <c r="F74"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BB72" i="13" s="1"/>
  <c r="BD72" i="13" s="1"/>
  <c r="X72" i="13"/>
  <c r="W72" i="13"/>
  <c r="H72" i="13"/>
  <c r="F72" i="13"/>
  <c r="BB70" i="13"/>
  <c r="BD70" i="13" s="1"/>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H70" i="13"/>
  <c r="F70"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BB68" i="13" s="1"/>
  <c r="BD68" i="13" s="1"/>
  <c r="X68" i="13"/>
  <c r="W68" i="13"/>
  <c r="H68" i="13"/>
  <c r="F68" i="13"/>
  <c r="BB66" i="13"/>
  <c r="BD66" i="13" s="1"/>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H66" i="13"/>
  <c r="F66"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BB64" i="13" s="1"/>
  <c r="BD64" i="13" s="1"/>
  <c r="X64" i="13"/>
  <c r="W64" i="13"/>
  <c r="H64" i="13"/>
  <c r="F64" i="13"/>
  <c r="BB62" i="13"/>
  <c r="BD62" i="13" s="1"/>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H62" i="13"/>
  <c r="F62" i="13"/>
  <c r="BA60" i="13"/>
  <c r="AZ60" i="13"/>
  <c r="AY60" i="13"/>
  <c r="AX60" i="13"/>
  <c r="AW60" i="13"/>
  <c r="AV60" i="13"/>
  <c r="AU60" i="13"/>
  <c r="AT60" i="13"/>
  <c r="AS60" i="13"/>
  <c r="AR60" i="13"/>
  <c r="AQ60" i="13"/>
  <c r="AP60" i="13"/>
  <c r="AO60" i="13"/>
  <c r="AN60" i="13"/>
  <c r="AM60" i="13"/>
  <c r="AL60" i="13"/>
  <c r="BB60" i="13" s="1"/>
  <c r="BD60" i="13" s="1"/>
  <c r="AK60" i="13"/>
  <c r="AJ60" i="13"/>
  <c r="AI60" i="13"/>
  <c r="AH60" i="13"/>
  <c r="AG60" i="13"/>
  <c r="AF60" i="13"/>
  <c r="AE60" i="13"/>
  <c r="AD60" i="13"/>
  <c r="AC60" i="13"/>
  <c r="AB60" i="13"/>
  <c r="AA60" i="13"/>
  <c r="Z60" i="13"/>
  <c r="Y60" i="13"/>
  <c r="X60" i="13"/>
  <c r="W60" i="13"/>
  <c r="H60" i="13"/>
  <c r="F60" i="13"/>
  <c r="BB58" i="13"/>
  <c r="BD58" i="13" s="1"/>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H58" i="13"/>
  <c r="F58" i="13"/>
  <c r="BD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H56" i="13"/>
  <c r="F56" i="13"/>
  <c r="BB54" i="13"/>
  <c r="BD54" i="13" s="1"/>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H54" i="13"/>
  <c r="F54" i="13"/>
  <c r="BD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H52" i="13"/>
  <c r="F52" i="13"/>
  <c r="BB50" i="13"/>
  <c r="BD50" i="13" s="1"/>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H50" i="13"/>
  <c r="F50" i="13"/>
  <c r="BD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H48" i="13"/>
  <c r="F48" i="13"/>
  <c r="BB46" i="13"/>
  <c r="BD46" i="13" s="1"/>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H46" i="13"/>
  <c r="F46" i="13"/>
  <c r="BD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H44" i="13"/>
  <c r="F44" i="13"/>
  <c r="BB42" i="13"/>
  <c r="BD42" i="13" s="1"/>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H42" i="13"/>
  <c r="F42" i="13"/>
  <c r="BD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H40" i="13"/>
  <c r="F40" i="13"/>
  <c r="BB38" i="13"/>
  <c r="AC82" i="13" s="1"/>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H38" i="13"/>
  <c r="F38" i="13"/>
  <c r="BD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H36" i="13"/>
  <c r="F36" i="13"/>
  <c r="BB34" i="13"/>
  <c r="BD34" i="13" s="1"/>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H34" i="13"/>
  <c r="F34" i="13"/>
  <c r="BD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W32" i="13"/>
  <c r="H32" i="13"/>
  <c r="F32" i="13"/>
  <c r="BB30" i="13"/>
  <c r="BD30" i="13" s="1"/>
  <c r="O83" i="13" s="1"/>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H30" i="13"/>
  <c r="F30" i="13"/>
  <c r="BD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H28" i="13"/>
  <c r="F28" i="13"/>
  <c r="BB26" i="13"/>
  <c r="BD26" i="13" s="1"/>
  <c r="BA26" i="13"/>
  <c r="AZ26" i="13"/>
  <c r="AY26" i="13"/>
  <c r="AX26" i="13"/>
  <c r="AW26" i="13"/>
  <c r="AV26" i="13"/>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H26" i="13"/>
  <c r="F26" i="13"/>
  <c r="BD24" i="13"/>
  <c r="BB24" i="13"/>
  <c r="M83" i="13" s="1"/>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H24" i="13"/>
  <c r="F24" i="13"/>
  <c r="B23" i="13"/>
  <c r="B25" i="13" s="1"/>
  <c r="B27" i="13" s="1"/>
  <c r="B29" i="13" s="1"/>
  <c r="B31" i="13" s="1"/>
  <c r="B33" i="13" s="1"/>
  <c r="B35" i="13" s="1"/>
  <c r="B37" i="13" s="1"/>
  <c r="B39" i="13" s="1"/>
  <c r="B41" i="13" s="1"/>
  <c r="B43" i="13" s="1"/>
  <c r="B45" i="13" s="1"/>
  <c r="B47" i="13" s="1"/>
  <c r="B49" i="13" s="1"/>
  <c r="B51" i="13" s="1"/>
  <c r="B53" i="13" s="1"/>
  <c r="B55" i="13" s="1"/>
  <c r="B57" i="13" s="1"/>
  <c r="B59" i="13" s="1"/>
  <c r="B61" i="13" s="1"/>
  <c r="B63" i="13" s="1"/>
  <c r="B65" i="13" s="1"/>
  <c r="B67" i="13" s="1"/>
  <c r="B69" i="13" s="1"/>
  <c r="B71" i="13" s="1"/>
  <c r="B73" i="13" s="1"/>
  <c r="B75" i="13" s="1"/>
  <c r="BB22" i="13"/>
  <c r="M82" i="13" s="1"/>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H22" i="13"/>
  <c r="F22" i="13"/>
  <c r="B21" i="13"/>
  <c r="BD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H20" i="13"/>
  <c r="F20" i="13"/>
  <c r="B19"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H18" i="13"/>
  <c r="F18" i="13"/>
  <c r="B17" i="13"/>
  <c r="BA14" i="13"/>
  <c r="BA15" i="13" s="1"/>
  <c r="BA16" i="13" s="1"/>
  <c r="AZ14" i="13"/>
  <c r="AZ15" i="13" s="1"/>
  <c r="AZ16" i="13" s="1"/>
  <c r="AY14" i="13"/>
  <c r="AY15" i="13" s="1"/>
  <c r="AY16" i="13" s="1"/>
  <c r="BB12" i="13"/>
  <c r="AF2" i="13"/>
  <c r="AS15" i="13" s="1"/>
  <c r="AS16" i="13" s="1"/>
  <c r="L47" i="11"/>
  <c r="D47" i="11"/>
  <c r="L46" i="11"/>
  <c r="L45" i="11"/>
  <c r="L44" i="11"/>
  <c r="D44" i="11"/>
  <c r="L43" i="11"/>
  <c r="L42" i="11"/>
  <c r="L41" i="11"/>
  <c r="D41" i="11"/>
  <c r="L40" i="11"/>
  <c r="L39" i="11"/>
  <c r="D38" i="11"/>
  <c r="D37" i="11"/>
  <c r="D36" i="11"/>
  <c r="D35" i="11"/>
  <c r="D34" i="11"/>
  <c r="D33" i="11"/>
  <c r="D32" i="11"/>
  <c r="D31" i="11"/>
  <c r="D30" i="11"/>
  <c r="D29" i="11"/>
  <c r="D28" i="11"/>
  <c r="D27" i="11"/>
  <c r="D26" i="11"/>
  <c r="D25" i="11"/>
  <c r="D24" i="11"/>
  <c r="D23" i="11"/>
  <c r="L22" i="11"/>
  <c r="D22" i="11"/>
  <c r="L21" i="11"/>
  <c r="D21" i="11"/>
  <c r="L20" i="11"/>
  <c r="D20" i="11"/>
  <c r="L19" i="11"/>
  <c r="D19" i="11"/>
  <c r="L18" i="11"/>
  <c r="D18" i="11"/>
  <c r="L17" i="11"/>
  <c r="D17" i="11"/>
  <c r="L16" i="11"/>
  <c r="D16" i="11"/>
  <c r="L15" i="11"/>
  <c r="D15" i="11"/>
  <c r="L14" i="11"/>
  <c r="D14" i="11"/>
  <c r="L13" i="11"/>
  <c r="D13" i="11"/>
  <c r="L12" i="11"/>
  <c r="D12" i="11"/>
  <c r="L11" i="11"/>
  <c r="D11" i="11"/>
  <c r="L10" i="11"/>
  <c r="D10" i="11"/>
  <c r="L9" i="11"/>
  <c r="D9" i="11"/>
  <c r="L8" i="11"/>
  <c r="D8" i="11"/>
  <c r="L7" i="11"/>
  <c r="D7" i="11"/>
  <c r="L6" i="11"/>
  <c r="D6" i="11"/>
  <c r="AA236" i="10"/>
  <c r="U236" i="10"/>
  <c r="AQ222" i="10" s="1"/>
  <c r="P236" i="10"/>
  <c r="K236" i="10"/>
  <c r="AK231" i="10"/>
  <c r="AF236" i="10" s="1"/>
  <c r="AK236" i="10" s="1"/>
  <c r="AV222" i="10" s="1"/>
  <c r="AF231" i="10"/>
  <c r="AA231" i="10"/>
  <c r="U231" i="10"/>
  <c r="P231" i="10"/>
  <c r="K231" i="10"/>
  <c r="AF230" i="10"/>
  <c r="AA230" i="10"/>
  <c r="P230" i="10"/>
  <c r="K230" i="10"/>
  <c r="AH228" i="10"/>
  <c r="AM226" i="10"/>
  <c r="AJ226" i="10"/>
  <c r="AH226" i="10"/>
  <c r="W226" i="10"/>
  <c r="T226" i="10"/>
  <c r="R226" i="10"/>
  <c r="BB216" i="10"/>
  <c r="BD216" i="10" s="1"/>
  <c r="BA216" i="10"/>
  <c r="AZ216" i="10"/>
  <c r="AY216" i="10"/>
  <c r="AX216" i="10"/>
  <c r="AW216" i="10"/>
  <c r="AV216" i="10"/>
  <c r="AU216" i="10"/>
  <c r="AT216" i="10"/>
  <c r="AS216" i="10"/>
  <c r="AR216" i="10"/>
  <c r="AQ216" i="10"/>
  <c r="AP216" i="10"/>
  <c r="AO216" i="10"/>
  <c r="AN216" i="10"/>
  <c r="AM216" i="10"/>
  <c r="AL216" i="10"/>
  <c r="AK216" i="10"/>
  <c r="AJ216" i="10"/>
  <c r="AI216" i="10"/>
  <c r="AH216" i="10"/>
  <c r="AG216" i="10"/>
  <c r="AF216" i="10"/>
  <c r="AE216" i="10"/>
  <c r="AD216" i="10"/>
  <c r="AC216" i="10"/>
  <c r="AB216" i="10"/>
  <c r="AA216" i="10"/>
  <c r="Z216" i="10"/>
  <c r="Y216" i="10"/>
  <c r="X216" i="10"/>
  <c r="W216" i="10"/>
  <c r="H216" i="10"/>
  <c r="F216" i="10"/>
  <c r="BB214" i="10"/>
  <c r="BD214" i="10" s="1"/>
  <c r="BA214" i="10"/>
  <c r="AZ214" i="10"/>
  <c r="AY214" i="10"/>
  <c r="AX214" i="10"/>
  <c r="AW214" i="10"/>
  <c r="AV214" i="10"/>
  <c r="AU214" i="10"/>
  <c r="AT214" i="10"/>
  <c r="AS214" i="10"/>
  <c r="AR214" i="10"/>
  <c r="AQ214" i="10"/>
  <c r="AP214" i="10"/>
  <c r="AO214" i="10"/>
  <c r="AN214" i="10"/>
  <c r="AM214" i="10"/>
  <c r="AL214" i="10"/>
  <c r="AK214" i="10"/>
  <c r="AJ214" i="10"/>
  <c r="AI214" i="10"/>
  <c r="AH214" i="10"/>
  <c r="AG214" i="10"/>
  <c r="AF214" i="10"/>
  <c r="AE214" i="10"/>
  <c r="AD214" i="10"/>
  <c r="AC214" i="10"/>
  <c r="AB214" i="10"/>
  <c r="AA214" i="10"/>
  <c r="Z214" i="10"/>
  <c r="Y214" i="10"/>
  <c r="X214" i="10"/>
  <c r="W214" i="10"/>
  <c r="H214" i="10"/>
  <c r="F214" i="10"/>
  <c r="BD212" i="10"/>
  <c r="BB212" i="10"/>
  <c r="BA212" i="10"/>
  <c r="AZ212" i="10"/>
  <c r="AY212" i="10"/>
  <c r="AX212" i="10"/>
  <c r="AW212" i="10"/>
  <c r="AV212" i="10"/>
  <c r="AU212" i="10"/>
  <c r="AT212" i="10"/>
  <c r="AS212" i="10"/>
  <c r="AR212" i="10"/>
  <c r="AQ212" i="10"/>
  <c r="AP212" i="10"/>
  <c r="AO212" i="10"/>
  <c r="AN212" i="10"/>
  <c r="AM212" i="10"/>
  <c r="AL212" i="10"/>
  <c r="AK212" i="10"/>
  <c r="AJ212" i="10"/>
  <c r="AI212" i="10"/>
  <c r="AH212" i="10"/>
  <c r="AG212" i="10"/>
  <c r="AF212" i="10"/>
  <c r="AE212" i="10"/>
  <c r="AD212" i="10"/>
  <c r="AC212" i="10"/>
  <c r="AB212" i="10"/>
  <c r="AA212" i="10"/>
  <c r="Z212" i="10"/>
  <c r="Y212" i="10"/>
  <c r="X212" i="10"/>
  <c r="W212" i="10"/>
  <c r="H212" i="10"/>
  <c r="F212" i="10"/>
  <c r="BB210" i="10"/>
  <c r="BD210" i="10" s="1"/>
  <c r="BA210" i="10"/>
  <c r="AZ210" i="10"/>
  <c r="AY210" i="10"/>
  <c r="AX210" i="10"/>
  <c r="AW210" i="10"/>
  <c r="AV210" i="10"/>
  <c r="AU210" i="10"/>
  <c r="AT210" i="10"/>
  <c r="AS210" i="10"/>
  <c r="AR210" i="10"/>
  <c r="AQ210" i="10"/>
  <c r="AP210" i="10"/>
  <c r="AO210" i="10"/>
  <c r="AN210" i="10"/>
  <c r="AM210" i="10"/>
  <c r="AL210" i="10"/>
  <c r="AK210" i="10"/>
  <c r="AJ210" i="10"/>
  <c r="AI210" i="10"/>
  <c r="AH210" i="10"/>
  <c r="AG210" i="10"/>
  <c r="AF210" i="10"/>
  <c r="AE210" i="10"/>
  <c r="AD210" i="10"/>
  <c r="AC210" i="10"/>
  <c r="AB210" i="10"/>
  <c r="AA210" i="10"/>
  <c r="Z210" i="10"/>
  <c r="Y210" i="10"/>
  <c r="X210" i="10"/>
  <c r="W210" i="10"/>
  <c r="H210" i="10"/>
  <c r="F210" i="10"/>
  <c r="BB208" i="10"/>
  <c r="BD208" i="10" s="1"/>
  <c r="BA208" i="10"/>
  <c r="AZ208" i="10"/>
  <c r="AY208" i="10"/>
  <c r="AX208" i="10"/>
  <c r="AW208" i="10"/>
  <c r="AV208" i="10"/>
  <c r="AU208" i="10"/>
  <c r="AT208" i="10"/>
  <c r="AS208" i="10"/>
  <c r="AR208" i="10"/>
  <c r="AQ208" i="10"/>
  <c r="AP208" i="10"/>
  <c r="AO208" i="10"/>
  <c r="AN208" i="10"/>
  <c r="AM208" i="10"/>
  <c r="AL208" i="10"/>
  <c r="AK208" i="10"/>
  <c r="AJ208" i="10"/>
  <c r="AI208" i="10"/>
  <c r="AH208" i="10"/>
  <c r="AG208" i="10"/>
  <c r="AF208" i="10"/>
  <c r="AE208" i="10"/>
  <c r="AD208" i="10"/>
  <c r="AC208" i="10"/>
  <c r="AB208" i="10"/>
  <c r="AA208" i="10"/>
  <c r="Z208" i="10"/>
  <c r="Y208" i="10"/>
  <c r="X208" i="10"/>
  <c r="W208" i="10"/>
  <c r="H208" i="10"/>
  <c r="F208" i="10"/>
  <c r="BB206" i="10"/>
  <c r="BD206" i="10" s="1"/>
  <c r="BA206" i="10"/>
  <c r="AZ206" i="10"/>
  <c r="AY206" i="10"/>
  <c r="AX206" i="10"/>
  <c r="AW206" i="10"/>
  <c r="AV206" i="10"/>
  <c r="AU206" i="10"/>
  <c r="AT206" i="10"/>
  <c r="AS206" i="10"/>
  <c r="AR206" i="10"/>
  <c r="AQ206" i="10"/>
  <c r="AP206" i="10"/>
  <c r="AO206" i="10"/>
  <c r="AN206" i="10"/>
  <c r="AM206" i="10"/>
  <c r="AL206" i="10"/>
  <c r="AK206" i="10"/>
  <c r="AJ206" i="10"/>
  <c r="AI206" i="10"/>
  <c r="AH206" i="10"/>
  <c r="AG206" i="10"/>
  <c r="AF206" i="10"/>
  <c r="AE206" i="10"/>
  <c r="AD206" i="10"/>
  <c r="AC206" i="10"/>
  <c r="AB206" i="10"/>
  <c r="AA206" i="10"/>
  <c r="Z206" i="10"/>
  <c r="Y206" i="10"/>
  <c r="X206" i="10"/>
  <c r="W206" i="10"/>
  <c r="H206" i="10"/>
  <c r="F206" i="10"/>
  <c r="BD204" i="10"/>
  <c r="BB204" i="10"/>
  <c r="BA204" i="10"/>
  <c r="AZ204" i="10"/>
  <c r="AY204" i="10"/>
  <c r="AX204" i="10"/>
  <c r="AW204" i="10"/>
  <c r="AV204" i="10"/>
  <c r="AU204" i="10"/>
  <c r="AT204" i="10"/>
  <c r="AS204" i="10"/>
  <c r="AR204" i="10"/>
  <c r="AQ204" i="10"/>
  <c r="AP204" i="10"/>
  <c r="AO204" i="10"/>
  <c r="AN204" i="10"/>
  <c r="AM204" i="10"/>
  <c r="AL204" i="10"/>
  <c r="AK204" i="10"/>
  <c r="AJ204" i="10"/>
  <c r="AI204" i="10"/>
  <c r="AH204" i="10"/>
  <c r="AG204" i="10"/>
  <c r="AF204" i="10"/>
  <c r="AE204" i="10"/>
  <c r="AD204" i="10"/>
  <c r="AC204" i="10"/>
  <c r="AB204" i="10"/>
  <c r="AA204" i="10"/>
  <c r="Z204" i="10"/>
  <c r="Y204" i="10"/>
  <c r="X204" i="10"/>
  <c r="W204" i="10"/>
  <c r="H204" i="10"/>
  <c r="F204" i="10"/>
  <c r="BB202" i="10"/>
  <c r="BD202" i="10" s="1"/>
  <c r="BA202" i="10"/>
  <c r="AZ202" i="10"/>
  <c r="AY202" i="10"/>
  <c r="AX202" i="10"/>
  <c r="AW202" i="10"/>
  <c r="AV202" i="10"/>
  <c r="AU202" i="10"/>
  <c r="AT202" i="10"/>
  <c r="AS202" i="10"/>
  <c r="AR202" i="10"/>
  <c r="AQ202" i="10"/>
  <c r="AP202" i="10"/>
  <c r="AO202" i="10"/>
  <c r="AN202" i="10"/>
  <c r="AM202" i="10"/>
  <c r="AL202" i="10"/>
  <c r="AK202" i="10"/>
  <c r="AJ202" i="10"/>
  <c r="AI202" i="10"/>
  <c r="AH202" i="10"/>
  <c r="AG202" i="10"/>
  <c r="AF202" i="10"/>
  <c r="AE202" i="10"/>
  <c r="AD202" i="10"/>
  <c r="AC202" i="10"/>
  <c r="AB202" i="10"/>
  <c r="AA202" i="10"/>
  <c r="Z202" i="10"/>
  <c r="Y202" i="10"/>
  <c r="X202" i="10"/>
  <c r="W202" i="10"/>
  <c r="H202" i="10"/>
  <c r="F202" i="10"/>
  <c r="BB200" i="10"/>
  <c r="BD200" i="10" s="1"/>
  <c r="BA200" i="10"/>
  <c r="AZ200" i="10"/>
  <c r="AY200" i="10"/>
  <c r="AX200" i="10"/>
  <c r="AW200" i="10"/>
  <c r="AV200" i="10"/>
  <c r="AU200" i="10"/>
  <c r="AT200" i="10"/>
  <c r="AS200" i="10"/>
  <c r="AR200" i="10"/>
  <c r="AQ200" i="10"/>
  <c r="AP200" i="10"/>
  <c r="AO200" i="10"/>
  <c r="AN200" i="10"/>
  <c r="AM200" i="10"/>
  <c r="AL200" i="10"/>
  <c r="AK200" i="10"/>
  <c r="AJ200" i="10"/>
  <c r="AI200" i="10"/>
  <c r="AH200" i="10"/>
  <c r="AG200" i="10"/>
  <c r="AF200" i="10"/>
  <c r="AE200" i="10"/>
  <c r="AD200" i="10"/>
  <c r="AC200" i="10"/>
  <c r="AB200" i="10"/>
  <c r="AA200" i="10"/>
  <c r="Z200" i="10"/>
  <c r="Y200" i="10"/>
  <c r="X200" i="10"/>
  <c r="W200" i="10"/>
  <c r="H200" i="10"/>
  <c r="F200" i="10"/>
  <c r="BB198" i="10"/>
  <c r="BD198" i="10" s="1"/>
  <c r="BA198" i="10"/>
  <c r="AZ198" i="10"/>
  <c r="AY198" i="10"/>
  <c r="AX198" i="10"/>
  <c r="AW198" i="10"/>
  <c r="AV198" i="10"/>
  <c r="AU198" i="10"/>
  <c r="AT198" i="10"/>
  <c r="AS198" i="10"/>
  <c r="AR198" i="10"/>
  <c r="AQ198" i="10"/>
  <c r="AP198" i="10"/>
  <c r="AO198" i="10"/>
  <c r="AN198" i="10"/>
  <c r="AM198" i="10"/>
  <c r="AL198" i="10"/>
  <c r="AK198" i="10"/>
  <c r="AJ198" i="10"/>
  <c r="AI198" i="10"/>
  <c r="AH198" i="10"/>
  <c r="AG198" i="10"/>
  <c r="AF198" i="10"/>
  <c r="AE198" i="10"/>
  <c r="AD198" i="10"/>
  <c r="AC198" i="10"/>
  <c r="AB198" i="10"/>
  <c r="AA198" i="10"/>
  <c r="Z198" i="10"/>
  <c r="Y198" i="10"/>
  <c r="X198" i="10"/>
  <c r="W198" i="10"/>
  <c r="H198" i="10"/>
  <c r="F198" i="10"/>
  <c r="BD196" i="10"/>
  <c r="BB196" i="10"/>
  <c r="BA196" i="10"/>
  <c r="AZ196" i="10"/>
  <c r="AY196" i="10"/>
  <c r="AX196" i="10"/>
  <c r="AW196" i="10"/>
  <c r="AV196" i="10"/>
  <c r="AU196" i="10"/>
  <c r="AT196" i="10"/>
  <c r="AS196" i="10"/>
  <c r="AR196" i="10"/>
  <c r="AQ196" i="10"/>
  <c r="AP196" i="10"/>
  <c r="AO196" i="10"/>
  <c r="AN196" i="10"/>
  <c r="AM196" i="10"/>
  <c r="AL196" i="10"/>
  <c r="AK196" i="10"/>
  <c r="AJ196" i="10"/>
  <c r="AI196" i="10"/>
  <c r="AH196" i="10"/>
  <c r="AG196" i="10"/>
  <c r="AF196" i="10"/>
  <c r="AE196" i="10"/>
  <c r="AD196" i="10"/>
  <c r="AC196" i="10"/>
  <c r="AB196" i="10"/>
  <c r="AA196" i="10"/>
  <c r="Z196" i="10"/>
  <c r="Y196" i="10"/>
  <c r="X196" i="10"/>
  <c r="W196" i="10"/>
  <c r="H196" i="10"/>
  <c r="F196" i="10"/>
  <c r="BB194" i="10"/>
  <c r="BD194" i="10" s="1"/>
  <c r="BA194" i="10"/>
  <c r="AZ194" i="10"/>
  <c r="AY194" i="10"/>
  <c r="AX194" i="10"/>
  <c r="AW194" i="10"/>
  <c r="AV194" i="10"/>
  <c r="AU194" i="10"/>
  <c r="AT194" i="10"/>
  <c r="AS194" i="10"/>
  <c r="AR194" i="10"/>
  <c r="AQ194" i="10"/>
  <c r="AP194" i="10"/>
  <c r="AO194" i="10"/>
  <c r="AN194" i="10"/>
  <c r="AM194" i="10"/>
  <c r="AL194" i="10"/>
  <c r="AK194" i="10"/>
  <c r="AJ194" i="10"/>
  <c r="AI194" i="10"/>
  <c r="AH194" i="10"/>
  <c r="AG194" i="10"/>
  <c r="AF194" i="10"/>
  <c r="AE194" i="10"/>
  <c r="AD194" i="10"/>
  <c r="AC194" i="10"/>
  <c r="AB194" i="10"/>
  <c r="AA194" i="10"/>
  <c r="Z194" i="10"/>
  <c r="Y194" i="10"/>
  <c r="X194" i="10"/>
  <c r="W194" i="10"/>
  <c r="H194" i="10"/>
  <c r="F194" i="10"/>
  <c r="BB192" i="10"/>
  <c r="BD192" i="10" s="1"/>
  <c r="BA192" i="10"/>
  <c r="AZ192" i="10"/>
  <c r="AY192" i="10"/>
  <c r="AX192" i="10"/>
  <c r="AW192" i="10"/>
  <c r="AV192" i="10"/>
  <c r="AU192" i="10"/>
  <c r="AT192" i="10"/>
  <c r="AS192" i="10"/>
  <c r="AR192" i="10"/>
  <c r="AQ192" i="10"/>
  <c r="AP192" i="10"/>
  <c r="AO192" i="10"/>
  <c r="AN192" i="10"/>
  <c r="AM192" i="10"/>
  <c r="AL192" i="10"/>
  <c r="AK192" i="10"/>
  <c r="AJ192" i="10"/>
  <c r="AI192" i="10"/>
  <c r="AH192" i="10"/>
  <c r="AG192" i="10"/>
  <c r="AF192" i="10"/>
  <c r="AE192" i="10"/>
  <c r="AD192" i="10"/>
  <c r="AC192" i="10"/>
  <c r="AB192" i="10"/>
  <c r="AA192" i="10"/>
  <c r="Z192" i="10"/>
  <c r="Y192" i="10"/>
  <c r="X192" i="10"/>
  <c r="W192" i="10"/>
  <c r="H192" i="10"/>
  <c r="F192" i="10"/>
  <c r="BB190" i="10"/>
  <c r="BD190" i="10" s="1"/>
  <c r="BA190" i="10"/>
  <c r="AZ190" i="10"/>
  <c r="AY190" i="10"/>
  <c r="AX190" i="10"/>
  <c r="AW190" i="10"/>
  <c r="AV190" i="10"/>
  <c r="AU190" i="10"/>
  <c r="AT190" i="10"/>
  <c r="AS190" i="10"/>
  <c r="AR190" i="10"/>
  <c r="AQ190" i="10"/>
  <c r="AP190" i="10"/>
  <c r="AO190" i="10"/>
  <c r="AN190" i="10"/>
  <c r="AM190" i="10"/>
  <c r="AL190" i="10"/>
  <c r="AK190" i="10"/>
  <c r="AJ190" i="10"/>
  <c r="AI190" i="10"/>
  <c r="AH190" i="10"/>
  <c r="AG190" i="10"/>
  <c r="AF190" i="10"/>
  <c r="AE190" i="10"/>
  <c r="AD190" i="10"/>
  <c r="AC190" i="10"/>
  <c r="AB190" i="10"/>
  <c r="AA190" i="10"/>
  <c r="Z190" i="10"/>
  <c r="Y190" i="10"/>
  <c r="X190" i="10"/>
  <c r="W190" i="10"/>
  <c r="H190" i="10"/>
  <c r="F190" i="10"/>
  <c r="BD188" i="10"/>
  <c r="BB188" i="10"/>
  <c r="BA188" i="10"/>
  <c r="AZ188" i="10"/>
  <c r="AY188" i="10"/>
  <c r="AX188" i="10"/>
  <c r="AW188" i="10"/>
  <c r="AV188" i="10"/>
  <c r="AU188" i="10"/>
  <c r="AT188" i="10"/>
  <c r="AS188" i="10"/>
  <c r="AR188" i="10"/>
  <c r="AQ188" i="10"/>
  <c r="AP188" i="10"/>
  <c r="AO188" i="10"/>
  <c r="AN188" i="10"/>
  <c r="AM188" i="10"/>
  <c r="AL188" i="10"/>
  <c r="AK188" i="10"/>
  <c r="AJ188" i="10"/>
  <c r="AI188" i="10"/>
  <c r="AH188" i="10"/>
  <c r="AG188" i="10"/>
  <c r="AF188" i="10"/>
  <c r="AE188" i="10"/>
  <c r="AD188" i="10"/>
  <c r="AC188" i="10"/>
  <c r="AB188" i="10"/>
  <c r="AA188" i="10"/>
  <c r="Z188" i="10"/>
  <c r="Y188" i="10"/>
  <c r="X188" i="10"/>
  <c r="W188" i="10"/>
  <c r="H188" i="10"/>
  <c r="F188" i="10"/>
  <c r="BB186" i="10"/>
  <c r="BD186" i="10" s="1"/>
  <c r="BA186" i="10"/>
  <c r="AZ186" i="10"/>
  <c r="AY186" i="10"/>
  <c r="AX186" i="10"/>
  <c r="AW186" i="10"/>
  <c r="AV186" i="10"/>
  <c r="AU186" i="10"/>
  <c r="AT186" i="10"/>
  <c r="AS186" i="10"/>
  <c r="AR186" i="10"/>
  <c r="AQ186" i="10"/>
  <c r="AP186" i="10"/>
  <c r="AO186" i="10"/>
  <c r="AN186" i="10"/>
  <c r="AM186" i="10"/>
  <c r="AL186" i="10"/>
  <c r="AK186" i="10"/>
  <c r="AJ186" i="10"/>
  <c r="AI186" i="10"/>
  <c r="AH186" i="10"/>
  <c r="AG186" i="10"/>
  <c r="AF186" i="10"/>
  <c r="AE186" i="10"/>
  <c r="AD186" i="10"/>
  <c r="AC186" i="10"/>
  <c r="AB186" i="10"/>
  <c r="AA186" i="10"/>
  <c r="Z186" i="10"/>
  <c r="Y186" i="10"/>
  <c r="X186" i="10"/>
  <c r="W186" i="10"/>
  <c r="H186" i="10"/>
  <c r="F186" i="10"/>
  <c r="BB184" i="10"/>
  <c r="BD184" i="10" s="1"/>
  <c r="BA184" i="10"/>
  <c r="AZ184" i="10"/>
  <c r="AY184" i="10"/>
  <c r="AX184" i="10"/>
  <c r="AW184" i="10"/>
  <c r="AV184" i="10"/>
  <c r="AU184" i="10"/>
  <c r="AT184" i="10"/>
  <c r="AS184"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H184" i="10"/>
  <c r="F184" i="10"/>
  <c r="BB182" i="10"/>
  <c r="BD182" i="10" s="1"/>
  <c r="BA182" i="10"/>
  <c r="AZ182" i="10"/>
  <c r="AY182" i="10"/>
  <c r="AX182" i="10"/>
  <c r="AW182" i="10"/>
  <c r="AV182" i="10"/>
  <c r="AU182" i="10"/>
  <c r="AT182" i="10"/>
  <c r="AS182" i="10"/>
  <c r="AR182" i="10"/>
  <c r="AQ182" i="10"/>
  <c r="AP182" i="10"/>
  <c r="AO182" i="10"/>
  <c r="AN182" i="10"/>
  <c r="AM182" i="10"/>
  <c r="AL182" i="10"/>
  <c r="AK182" i="10"/>
  <c r="AJ182" i="10"/>
  <c r="AI182" i="10"/>
  <c r="AH182" i="10"/>
  <c r="AG182" i="10"/>
  <c r="AF182" i="10"/>
  <c r="AE182" i="10"/>
  <c r="AD182" i="10"/>
  <c r="AC182" i="10"/>
  <c r="AB182" i="10"/>
  <c r="AA182" i="10"/>
  <c r="Z182" i="10"/>
  <c r="Y182" i="10"/>
  <c r="X182" i="10"/>
  <c r="W182" i="10"/>
  <c r="H182" i="10"/>
  <c r="F182" i="10"/>
  <c r="BD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H180" i="10"/>
  <c r="F180" i="10"/>
  <c r="BB178" i="10"/>
  <c r="BD178" i="10" s="1"/>
  <c r="BA178" i="10"/>
  <c r="AZ178" i="10"/>
  <c r="AY178" i="10"/>
  <c r="AX178" i="10"/>
  <c r="AW178" i="10"/>
  <c r="AV178" i="10"/>
  <c r="AU178" i="10"/>
  <c r="AT178" i="10"/>
  <c r="AS178" i="10"/>
  <c r="AR178" i="10"/>
  <c r="AQ178" i="10"/>
  <c r="AP178" i="10"/>
  <c r="AO178" i="10"/>
  <c r="AN178" i="10"/>
  <c r="AM178" i="10"/>
  <c r="AL178" i="10"/>
  <c r="AK178" i="10"/>
  <c r="AJ178" i="10"/>
  <c r="AI178" i="10"/>
  <c r="AH178" i="10"/>
  <c r="AG178" i="10"/>
  <c r="AF178" i="10"/>
  <c r="AE178" i="10"/>
  <c r="AD178" i="10"/>
  <c r="AC178" i="10"/>
  <c r="AB178" i="10"/>
  <c r="AA178" i="10"/>
  <c r="Z178" i="10"/>
  <c r="Y178" i="10"/>
  <c r="X178" i="10"/>
  <c r="W178" i="10"/>
  <c r="H178" i="10"/>
  <c r="F178" i="10"/>
  <c r="BB176" i="10"/>
  <c r="BD176" i="10" s="1"/>
  <c r="BA176" i="10"/>
  <c r="AZ176" i="10"/>
  <c r="AY176" i="10"/>
  <c r="AX176" i="10"/>
  <c r="AW176" i="10"/>
  <c r="AV176" i="10"/>
  <c r="AU176" i="10"/>
  <c r="AT176" i="10"/>
  <c r="AS176" i="10"/>
  <c r="AR176" i="10"/>
  <c r="AQ176" i="10"/>
  <c r="AP176" i="10"/>
  <c r="AO176" i="10"/>
  <c r="AN176" i="10"/>
  <c r="AM176" i="10"/>
  <c r="AL176" i="10"/>
  <c r="AK176" i="10"/>
  <c r="AJ176" i="10"/>
  <c r="AI176" i="10"/>
  <c r="AH176" i="10"/>
  <c r="AG176" i="10"/>
  <c r="AF176" i="10"/>
  <c r="AE176" i="10"/>
  <c r="AD176" i="10"/>
  <c r="AC176" i="10"/>
  <c r="AB176" i="10"/>
  <c r="AA176" i="10"/>
  <c r="Z176" i="10"/>
  <c r="Y176" i="10"/>
  <c r="X176" i="10"/>
  <c r="W176" i="10"/>
  <c r="H176" i="10"/>
  <c r="F176" i="10"/>
  <c r="BB174" i="10"/>
  <c r="BD174" i="10" s="1"/>
  <c r="BA174" i="10"/>
  <c r="AZ174" i="10"/>
  <c r="AY174" i="10"/>
  <c r="AX174" i="10"/>
  <c r="AW174" i="10"/>
  <c r="AV174" i="10"/>
  <c r="AU174" i="10"/>
  <c r="AT174" i="10"/>
  <c r="AS174" i="10"/>
  <c r="AR174" i="10"/>
  <c r="AQ174" i="10"/>
  <c r="AP174" i="10"/>
  <c r="AO174" i="10"/>
  <c r="AN174" i="10"/>
  <c r="AM174" i="10"/>
  <c r="AL174" i="10"/>
  <c r="AK174" i="10"/>
  <c r="AJ174" i="10"/>
  <c r="AI174" i="10"/>
  <c r="AH174" i="10"/>
  <c r="AG174" i="10"/>
  <c r="AF174" i="10"/>
  <c r="AE174" i="10"/>
  <c r="AD174" i="10"/>
  <c r="AC174" i="10"/>
  <c r="AB174" i="10"/>
  <c r="AA174" i="10"/>
  <c r="Z174" i="10"/>
  <c r="Y174" i="10"/>
  <c r="X174" i="10"/>
  <c r="W174" i="10"/>
  <c r="H174" i="10"/>
  <c r="F174" i="10"/>
  <c r="BD172" i="10"/>
  <c r="BB172" i="10"/>
  <c r="BA172" i="10"/>
  <c r="AZ172" i="10"/>
  <c r="AY172" i="10"/>
  <c r="AX172" i="10"/>
  <c r="AW172" i="10"/>
  <c r="AV172" i="10"/>
  <c r="AU172" i="10"/>
  <c r="AT172" i="10"/>
  <c r="AS172" i="10"/>
  <c r="AR172" i="10"/>
  <c r="AQ172" i="10"/>
  <c r="AP172" i="10"/>
  <c r="AO172" i="10"/>
  <c r="AN172" i="10"/>
  <c r="AM172" i="10"/>
  <c r="AL172" i="10"/>
  <c r="AK172" i="10"/>
  <c r="AJ172" i="10"/>
  <c r="AI172" i="10"/>
  <c r="AH172" i="10"/>
  <c r="AG172" i="10"/>
  <c r="AF172" i="10"/>
  <c r="AE172" i="10"/>
  <c r="AD172" i="10"/>
  <c r="AC172" i="10"/>
  <c r="AB172" i="10"/>
  <c r="AA172" i="10"/>
  <c r="Z172" i="10"/>
  <c r="Y172" i="10"/>
  <c r="X172" i="10"/>
  <c r="W172" i="10"/>
  <c r="H172" i="10"/>
  <c r="F172" i="10"/>
  <c r="BB170" i="10"/>
  <c r="BD170" i="10" s="1"/>
  <c r="BA170" i="10"/>
  <c r="AZ170" i="10"/>
  <c r="AY170" i="10"/>
  <c r="AX170" i="10"/>
  <c r="AW170" i="10"/>
  <c r="AV170" i="10"/>
  <c r="AU170" i="10"/>
  <c r="AT170" i="10"/>
  <c r="AS170" i="10"/>
  <c r="AR170" i="10"/>
  <c r="AQ170" i="10"/>
  <c r="AP170" i="10"/>
  <c r="AO170" i="10"/>
  <c r="AN170" i="10"/>
  <c r="AM170" i="10"/>
  <c r="AL170" i="10"/>
  <c r="AK170" i="10"/>
  <c r="AJ170" i="10"/>
  <c r="AI170" i="10"/>
  <c r="AH170" i="10"/>
  <c r="AG170" i="10"/>
  <c r="AF170" i="10"/>
  <c r="AE170" i="10"/>
  <c r="AD170" i="10"/>
  <c r="AC170" i="10"/>
  <c r="AB170" i="10"/>
  <c r="AA170" i="10"/>
  <c r="Z170" i="10"/>
  <c r="Y170" i="10"/>
  <c r="X170" i="10"/>
  <c r="W170" i="10"/>
  <c r="H170" i="10"/>
  <c r="F170" i="10"/>
  <c r="BB168" i="10"/>
  <c r="BD168" i="10" s="1"/>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H168" i="10"/>
  <c r="F168" i="10"/>
  <c r="BB166" i="10"/>
  <c r="BD166" i="10" s="1"/>
  <c r="BA166" i="10"/>
  <c r="AZ166" i="10"/>
  <c r="AY166" i="10"/>
  <c r="AX166" i="10"/>
  <c r="AW166" i="10"/>
  <c r="AV166" i="10"/>
  <c r="AU166" i="10"/>
  <c r="AT166" i="10"/>
  <c r="AS166" i="10"/>
  <c r="AR166" i="10"/>
  <c r="AQ166" i="10"/>
  <c r="AP166" i="10"/>
  <c r="AO166" i="10"/>
  <c r="AN166" i="10"/>
  <c r="AM166" i="10"/>
  <c r="AL166" i="10"/>
  <c r="AK166" i="10"/>
  <c r="AJ166" i="10"/>
  <c r="AI166" i="10"/>
  <c r="AH166" i="10"/>
  <c r="AG166" i="10"/>
  <c r="AF166" i="10"/>
  <c r="AE166" i="10"/>
  <c r="AD166" i="10"/>
  <c r="AC166" i="10"/>
  <c r="AB166" i="10"/>
  <c r="AA166" i="10"/>
  <c r="Z166" i="10"/>
  <c r="Y166" i="10"/>
  <c r="X166" i="10"/>
  <c r="W166" i="10"/>
  <c r="H166" i="10"/>
  <c r="F166" i="10"/>
  <c r="BD164" i="10"/>
  <c r="BB164" i="10"/>
  <c r="BA164" i="10"/>
  <c r="AZ164" i="10"/>
  <c r="AY164" i="10"/>
  <c r="AX164" i="10"/>
  <c r="AW164" i="10"/>
  <c r="AV164" i="10"/>
  <c r="AU164" i="10"/>
  <c r="AT164" i="10"/>
  <c r="AS164" i="10"/>
  <c r="AR164" i="10"/>
  <c r="AQ164" i="10"/>
  <c r="AP164" i="10"/>
  <c r="AO164" i="10"/>
  <c r="AN164" i="10"/>
  <c r="AM164" i="10"/>
  <c r="AL164" i="10"/>
  <c r="AK164" i="10"/>
  <c r="AJ164" i="10"/>
  <c r="AI164" i="10"/>
  <c r="AH164" i="10"/>
  <c r="AG164" i="10"/>
  <c r="AF164" i="10"/>
  <c r="AE164" i="10"/>
  <c r="AD164" i="10"/>
  <c r="AC164" i="10"/>
  <c r="AB164" i="10"/>
  <c r="AA164" i="10"/>
  <c r="Z164" i="10"/>
  <c r="Y164" i="10"/>
  <c r="X164" i="10"/>
  <c r="W164" i="10"/>
  <c r="H164" i="10"/>
  <c r="F164" i="10"/>
  <c r="BB162" i="10"/>
  <c r="BD162" i="10" s="1"/>
  <c r="BA162" i="10"/>
  <c r="AZ162" i="10"/>
  <c r="AY162" i="10"/>
  <c r="AX162" i="10"/>
  <c r="AW162" i="10"/>
  <c r="AV162" i="10"/>
  <c r="AU162" i="10"/>
  <c r="AT162" i="10"/>
  <c r="AS162" i="10"/>
  <c r="AR162" i="10"/>
  <c r="AQ162" i="10"/>
  <c r="AP162" i="10"/>
  <c r="AO162" i="10"/>
  <c r="AN162" i="10"/>
  <c r="AM162" i="10"/>
  <c r="AL162" i="10"/>
  <c r="AK162" i="10"/>
  <c r="AJ162" i="10"/>
  <c r="AI162" i="10"/>
  <c r="AH162" i="10"/>
  <c r="AG162" i="10"/>
  <c r="AF162" i="10"/>
  <c r="AE162" i="10"/>
  <c r="AD162" i="10"/>
  <c r="AC162" i="10"/>
  <c r="AB162" i="10"/>
  <c r="AA162" i="10"/>
  <c r="Z162" i="10"/>
  <c r="Y162" i="10"/>
  <c r="X162" i="10"/>
  <c r="W162" i="10"/>
  <c r="H162" i="10"/>
  <c r="F162" i="10"/>
  <c r="BB160" i="10"/>
  <c r="BD160" i="10" s="1"/>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H160" i="10"/>
  <c r="F160" i="10"/>
  <c r="BB158" i="10"/>
  <c r="BD158" i="10" s="1"/>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AD158" i="10"/>
  <c r="AC158" i="10"/>
  <c r="AB158" i="10"/>
  <c r="AA158" i="10"/>
  <c r="Z158" i="10"/>
  <c r="Y158" i="10"/>
  <c r="X158" i="10"/>
  <c r="W158" i="10"/>
  <c r="H158" i="10"/>
  <c r="F158" i="10"/>
  <c r="BD156" i="10"/>
  <c r="BB156" i="10"/>
  <c r="BA156" i="10"/>
  <c r="AZ156" i="10"/>
  <c r="AY156" i="10"/>
  <c r="AX156" i="10"/>
  <c r="AW156" i="10"/>
  <c r="AV156" i="10"/>
  <c r="AU156" i="10"/>
  <c r="AT156" i="10"/>
  <c r="AS156" i="10"/>
  <c r="AR156" i="10"/>
  <c r="AQ156" i="10"/>
  <c r="AP156" i="10"/>
  <c r="AO156" i="10"/>
  <c r="AN156" i="10"/>
  <c r="AM156" i="10"/>
  <c r="AL156" i="10"/>
  <c r="AK156" i="10"/>
  <c r="AJ156" i="10"/>
  <c r="AI156" i="10"/>
  <c r="AH156" i="10"/>
  <c r="AG156" i="10"/>
  <c r="AF156" i="10"/>
  <c r="AE156" i="10"/>
  <c r="AD156" i="10"/>
  <c r="AC156" i="10"/>
  <c r="AB156" i="10"/>
  <c r="AA156" i="10"/>
  <c r="Z156" i="10"/>
  <c r="Y156" i="10"/>
  <c r="X156" i="10"/>
  <c r="W156" i="10"/>
  <c r="H156" i="10"/>
  <c r="F156" i="10"/>
  <c r="BB154" i="10"/>
  <c r="BD154" i="10" s="1"/>
  <c r="BA154" i="10"/>
  <c r="AZ154" i="10"/>
  <c r="AY154" i="10"/>
  <c r="AX154" i="10"/>
  <c r="AW154" i="10"/>
  <c r="AV154" i="10"/>
  <c r="AU154" i="10"/>
  <c r="AT154" i="10"/>
  <c r="AS154" i="10"/>
  <c r="AR154" i="10"/>
  <c r="AQ154" i="10"/>
  <c r="AP154" i="10"/>
  <c r="AO154" i="10"/>
  <c r="AN154" i="10"/>
  <c r="AM154" i="10"/>
  <c r="AL154" i="10"/>
  <c r="AK154" i="10"/>
  <c r="AJ154" i="10"/>
  <c r="AI154" i="10"/>
  <c r="AH154" i="10"/>
  <c r="AG154" i="10"/>
  <c r="AF154" i="10"/>
  <c r="AE154" i="10"/>
  <c r="AD154" i="10"/>
  <c r="AC154" i="10"/>
  <c r="AB154" i="10"/>
  <c r="AA154" i="10"/>
  <c r="Z154" i="10"/>
  <c r="Y154" i="10"/>
  <c r="X154" i="10"/>
  <c r="W154" i="10"/>
  <c r="H154" i="10"/>
  <c r="F154" i="10"/>
  <c r="BB152" i="10"/>
  <c r="BD152" i="10" s="1"/>
  <c r="BA152" i="10"/>
  <c r="AZ152" i="10"/>
  <c r="AY152" i="10"/>
  <c r="AX152" i="10"/>
  <c r="AW152" i="10"/>
  <c r="AV152" i="10"/>
  <c r="AU152" i="10"/>
  <c r="AT152" i="10"/>
  <c r="AS152" i="10"/>
  <c r="AR152" i="10"/>
  <c r="AQ152" i="10"/>
  <c r="AP152" i="10"/>
  <c r="AO152" i="10"/>
  <c r="AN152" i="10"/>
  <c r="AM152" i="10"/>
  <c r="AL152" i="10"/>
  <c r="AK152" i="10"/>
  <c r="AJ152" i="10"/>
  <c r="AI152" i="10"/>
  <c r="AH152" i="10"/>
  <c r="AG152" i="10"/>
  <c r="AF152" i="10"/>
  <c r="AE152" i="10"/>
  <c r="AD152" i="10"/>
  <c r="AC152" i="10"/>
  <c r="AB152" i="10"/>
  <c r="AA152" i="10"/>
  <c r="Z152" i="10"/>
  <c r="Y152" i="10"/>
  <c r="X152" i="10"/>
  <c r="W152" i="10"/>
  <c r="H152" i="10"/>
  <c r="F152" i="10"/>
  <c r="BB150" i="10"/>
  <c r="BD150" i="10" s="1"/>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H150" i="10"/>
  <c r="F150" i="10"/>
  <c r="BD148" i="10"/>
  <c r="BB148" i="10"/>
  <c r="BA148" i="10"/>
  <c r="AZ148" i="10"/>
  <c r="AY148" i="10"/>
  <c r="AX148" i="10"/>
  <c r="AW148" i="10"/>
  <c r="AV148" i="10"/>
  <c r="AU148" i="10"/>
  <c r="AT148" i="10"/>
  <c r="AS148" i="10"/>
  <c r="AR148" i="10"/>
  <c r="AQ148" i="10"/>
  <c r="AP148" i="10"/>
  <c r="AO148" i="10"/>
  <c r="AN148" i="10"/>
  <c r="AM148" i="10"/>
  <c r="AL148" i="10"/>
  <c r="AK148" i="10"/>
  <c r="AJ148" i="10"/>
  <c r="AI148" i="10"/>
  <c r="AH148" i="10"/>
  <c r="AG148" i="10"/>
  <c r="AF148" i="10"/>
  <c r="AE148" i="10"/>
  <c r="AD148" i="10"/>
  <c r="AC148" i="10"/>
  <c r="AB148" i="10"/>
  <c r="AA148" i="10"/>
  <c r="Z148" i="10"/>
  <c r="Y148" i="10"/>
  <c r="X148" i="10"/>
  <c r="W148" i="10"/>
  <c r="H148" i="10"/>
  <c r="F148" i="10"/>
  <c r="BB146" i="10"/>
  <c r="BD146" i="10" s="1"/>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D146" i="10"/>
  <c r="AC146" i="10"/>
  <c r="AB146" i="10"/>
  <c r="AA146" i="10"/>
  <c r="Z146" i="10"/>
  <c r="Y146" i="10"/>
  <c r="X146" i="10"/>
  <c r="W146" i="10"/>
  <c r="H146" i="10"/>
  <c r="F146" i="10"/>
  <c r="BB144" i="10"/>
  <c r="BD144" i="10" s="1"/>
  <c r="BA144" i="10"/>
  <c r="AZ144" i="10"/>
  <c r="AY144" i="10"/>
  <c r="AX144" i="10"/>
  <c r="AW144" i="10"/>
  <c r="AV144" i="10"/>
  <c r="AU144" i="10"/>
  <c r="AT144" i="10"/>
  <c r="AS144" i="10"/>
  <c r="AR144" i="10"/>
  <c r="AQ144" i="10"/>
  <c r="AP144" i="10"/>
  <c r="AO144" i="10"/>
  <c r="AN144" i="10"/>
  <c r="AM144" i="10"/>
  <c r="AL144" i="10"/>
  <c r="AK144" i="10"/>
  <c r="AJ144" i="10"/>
  <c r="AI144" i="10"/>
  <c r="AH144" i="10"/>
  <c r="AG144" i="10"/>
  <c r="AF144" i="10"/>
  <c r="AE144" i="10"/>
  <c r="AD144" i="10"/>
  <c r="AC144" i="10"/>
  <c r="AB144" i="10"/>
  <c r="AA144" i="10"/>
  <c r="Z144" i="10"/>
  <c r="Y144" i="10"/>
  <c r="X144" i="10"/>
  <c r="W144" i="10"/>
  <c r="H144" i="10"/>
  <c r="F144" i="10"/>
  <c r="BB142" i="10"/>
  <c r="BD142" i="10" s="1"/>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H142" i="10"/>
  <c r="F142" i="10"/>
  <c r="BD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AG140" i="10"/>
  <c r="AF140" i="10"/>
  <c r="AE140" i="10"/>
  <c r="AD140" i="10"/>
  <c r="AC140" i="10"/>
  <c r="AB140" i="10"/>
  <c r="AA140" i="10"/>
  <c r="Z140" i="10"/>
  <c r="Y140" i="10"/>
  <c r="X140" i="10"/>
  <c r="W140" i="10"/>
  <c r="H140" i="10"/>
  <c r="F140" i="10"/>
  <c r="BB138" i="10"/>
  <c r="BD138" i="10" s="1"/>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AD138" i="10"/>
  <c r="AC138" i="10"/>
  <c r="AB138" i="10"/>
  <c r="AA138" i="10"/>
  <c r="Z138" i="10"/>
  <c r="Y138" i="10"/>
  <c r="X138" i="10"/>
  <c r="W138" i="10"/>
  <c r="H138" i="10"/>
  <c r="F138" i="10"/>
  <c r="BB136" i="10"/>
  <c r="BD136" i="10" s="1"/>
  <c r="BA136" i="10"/>
  <c r="AZ136" i="10"/>
  <c r="AY136" i="10"/>
  <c r="AX136" i="10"/>
  <c r="AW136" i="10"/>
  <c r="AV136" i="10"/>
  <c r="AU136" i="10"/>
  <c r="AT136" i="10"/>
  <c r="AS136" i="10"/>
  <c r="AR136" i="10"/>
  <c r="AQ136" i="10"/>
  <c r="AP136" i="10"/>
  <c r="AO136" i="10"/>
  <c r="AN136" i="10"/>
  <c r="AM136" i="10"/>
  <c r="AL136" i="10"/>
  <c r="AK136" i="10"/>
  <c r="AJ136" i="10"/>
  <c r="AI136" i="10"/>
  <c r="AH136" i="10"/>
  <c r="AG136" i="10"/>
  <c r="AF136" i="10"/>
  <c r="AE136" i="10"/>
  <c r="AD136" i="10"/>
  <c r="AC136" i="10"/>
  <c r="AB136" i="10"/>
  <c r="AA136" i="10"/>
  <c r="Z136" i="10"/>
  <c r="Y136" i="10"/>
  <c r="X136" i="10"/>
  <c r="W136" i="10"/>
  <c r="H136" i="10"/>
  <c r="F136" i="10"/>
  <c r="BB134" i="10"/>
  <c r="BD134" i="10" s="1"/>
  <c r="BA134" i="10"/>
  <c r="AZ134" i="10"/>
  <c r="AY134" i="10"/>
  <c r="AX134" i="10"/>
  <c r="AW134" i="10"/>
  <c r="AV134" i="10"/>
  <c r="AU134" i="10"/>
  <c r="AT134" i="10"/>
  <c r="AS134" i="10"/>
  <c r="AR134" i="10"/>
  <c r="AQ134" i="10"/>
  <c r="AP134" i="10"/>
  <c r="AO134" i="10"/>
  <c r="AN134" i="10"/>
  <c r="AM134" i="10"/>
  <c r="AL134" i="10"/>
  <c r="AK134" i="10"/>
  <c r="AJ134" i="10"/>
  <c r="AI134" i="10"/>
  <c r="AH134" i="10"/>
  <c r="AG134" i="10"/>
  <c r="AF134" i="10"/>
  <c r="AE134" i="10"/>
  <c r="AD134" i="10"/>
  <c r="AC134" i="10"/>
  <c r="AB134" i="10"/>
  <c r="AA134" i="10"/>
  <c r="Z134" i="10"/>
  <c r="Y134" i="10"/>
  <c r="X134" i="10"/>
  <c r="W134" i="10"/>
  <c r="H134" i="10"/>
  <c r="F134" i="10"/>
  <c r="BD132" i="10"/>
  <c r="BB132" i="10"/>
  <c r="BA132" i="10"/>
  <c r="AZ132" i="10"/>
  <c r="AY132" i="10"/>
  <c r="AX132" i="10"/>
  <c r="AW132" i="10"/>
  <c r="AV132" i="10"/>
  <c r="AU132" i="10"/>
  <c r="AT132" i="10"/>
  <c r="AS132" i="10"/>
  <c r="AR132" i="10"/>
  <c r="AQ132" i="10"/>
  <c r="AP132" i="10"/>
  <c r="AO132" i="10"/>
  <c r="AN132" i="10"/>
  <c r="AM132" i="10"/>
  <c r="AL132" i="10"/>
  <c r="AK132" i="10"/>
  <c r="AJ132" i="10"/>
  <c r="AI132" i="10"/>
  <c r="AH132" i="10"/>
  <c r="AG132" i="10"/>
  <c r="AF132" i="10"/>
  <c r="AE132" i="10"/>
  <c r="AD132" i="10"/>
  <c r="AC132" i="10"/>
  <c r="AB132" i="10"/>
  <c r="AA132" i="10"/>
  <c r="Z132" i="10"/>
  <c r="Y132" i="10"/>
  <c r="X132" i="10"/>
  <c r="W132" i="10"/>
  <c r="H132" i="10"/>
  <c r="F132" i="10"/>
  <c r="BB130" i="10"/>
  <c r="BD130" i="10" s="1"/>
  <c r="BA130" i="10"/>
  <c r="AZ130" i="10"/>
  <c r="AY130" i="10"/>
  <c r="AX130" i="10"/>
  <c r="AW130" i="10"/>
  <c r="AV130" i="10"/>
  <c r="AU130" i="10"/>
  <c r="AT130" i="10"/>
  <c r="AS130" i="10"/>
  <c r="AR130" i="10"/>
  <c r="AQ130" i="10"/>
  <c r="AP130" i="10"/>
  <c r="AO130" i="10"/>
  <c r="AN130" i="10"/>
  <c r="AM130" i="10"/>
  <c r="AL130" i="10"/>
  <c r="AK130" i="10"/>
  <c r="AJ130" i="10"/>
  <c r="AI130" i="10"/>
  <c r="AH130" i="10"/>
  <c r="AG130" i="10"/>
  <c r="AF130" i="10"/>
  <c r="AE130" i="10"/>
  <c r="AD130" i="10"/>
  <c r="AC130" i="10"/>
  <c r="AB130" i="10"/>
  <c r="AA130" i="10"/>
  <c r="Z130" i="10"/>
  <c r="Y130" i="10"/>
  <c r="X130" i="10"/>
  <c r="W130" i="10"/>
  <c r="H130" i="10"/>
  <c r="F130" i="10"/>
  <c r="BB128" i="10"/>
  <c r="BD128" i="10" s="1"/>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H128" i="10"/>
  <c r="F128" i="10"/>
  <c r="BB126" i="10"/>
  <c r="BD126" i="10" s="1"/>
  <c r="BA126" i="10"/>
  <c r="AZ126" i="10"/>
  <c r="AY126" i="10"/>
  <c r="AX126" i="10"/>
  <c r="AW126" i="10"/>
  <c r="AV126" i="10"/>
  <c r="AU126" i="10"/>
  <c r="AT126" i="10"/>
  <c r="AS126" i="10"/>
  <c r="AR126" i="10"/>
  <c r="AQ126" i="10"/>
  <c r="AP126" i="10"/>
  <c r="AO126" i="10"/>
  <c r="AN126" i="10"/>
  <c r="AM126" i="10"/>
  <c r="AL126" i="10"/>
  <c r="AK126" i="10"/>
  <c r="AJ126" i="10"/>
  <c r="AI126" i="10"/>
  <c r="AH126" i="10"/>
  <c r="AG126" i="10"/>
  <c r="AF126" i="10"/>
  <c r="AE126" i="10"/>
  <c r="AD126" i="10"/>
  <c r="AC126" i="10"/>
  <c r="AB126" i="10"/>
  <c r="AA126" i="10"/>
  <c r="Z126" i="10"/>
  <c r="Y126" i="10"/>
  <c r="X126" i="10"/>
  <c r="W126" i="10"/>
  <c r="H126" i="10"/>
  <c r="F126" i="10"/>
  <c r="BD124" i="10"/>
  <c r="BB124" i="10"/>
  <c r="BA124" i="10"/>
  <c r="AZ124" i="10"/>
  <c r="AY124" i="10"/>
  <c r="AX124" i="10"/>
  <c r="AW124" i="10"/>
  <c r="AV124" i="10"/>
  <c r="AU124" i="10"/>
  <c r="AT124" i="10"/>
  <c r="AS124" i="10"/>
  <c r="AR124" i="10"/>
  <c r="AQ124" i="10"/>
  <c r="AP124" i="10"/>
  <c r="AO124" i="10"/>
  <c r="AN124" i="10"/>
  <c r="AM124" i="10"/>
  <c r="AL124" i="10"/>
  <c r="AK124" i="10"/>
  <c r="AJ124" i="10"/>
  <c r="AI124" i="10"/>
  <c r="AH124" i="10"/>
  <c r="AG124" i="10"/>
  <c r="AF124" i="10"/>
  <c r="AE124" i="10"/>
  <c r="AD124" i="10"/>
  <c r="AC124" i="10"/>
  <c r="AB124" i="10"/>
  <c r="AA124" i="10"/>
  <c r="Z124" i="10"/>
  <c r="Y124" i="10"/>
  <c r="X124" i="10"/>
  <c r="W124" i="10"/>
  <c r="H124" i="10"/>
  <c r="F124" i="10"/>
  <c r="BB122" i="10"/>
  <c r="BD122" i="10" s="1"/>
  <c r="BA122" i="10"/>
  <c r="AZ122" i="10"/>
  <c r="AY122" i="10"/>
  <c r="AX122" i="10"/>
  <c r="AW122" i="10"/>
  <c r="AV122" i="10"/>
  <c r="AU122" i="10"/>
  <c r="AT122" i="10"/>
  <c r="AS122" i="10"/>
  <c r="AR122" i="10"/>
  <c r="AQ122" i="10"/>
  <c r="AP122" i="10"/>
  <c r="AO122" i="10"/>
  <c r="AN122" i="10"/>
  <c r="AM122" i="10"/>
  <c r="AL122" i="10"/>
  <c r="AK122" i="10"/>
  <c r="AJ122" i="10"/>
  <c r="AI122" i="10"/>
  <c r="AH122" i="10"/>
  <c r="AG122" i="10"/>
  <c r="AF122" i="10"/>
  <c r="AE122" i="10"/>
  <c r="AD122" i="10"/>
  <c r="AC122" i="10"/>
  <c r="AB122" i="10"/>
  <c r="AA122" i="10"/>
  <c r="Z122" i="10"/>
  <c r="Y122" i="10"/>
  <c r="X122" i="10"/>
  <c r="W122" i="10"/>
  <c r="H122" i="10"/>
  <c r="F122" i="10"/>
  <c r="BB120" i="10"/>
  <c r="BD120" i="10" s="1"/>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H120" i="10"/>
  <c r="F120" i="10"/>
  <c r="BB118" i="10"/>
  <c r="BD118" i="10" s="1"/>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H118" i="10"/>
  <c r="F118" i="10"/>
  <c r="BD116" i="10"/>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AD116" i="10"/>
  <c r="AC116" i="10"/>
  <c r="AB116" i="10"/>
  <c r="AA116" i="10"/>
  <c r="Z116" i="10"/>
  <c r="Y116" i="10"/>
  <c r="X116" i="10"/>
  <c r="W116" i="10"/>
  <c r="H116" i="10"/>
  <c r="F116" i="10"/>
  <c r="BB114" i="10"/>
  <c r="BD114" i="10" s="1"/>
  <c r="BA114" i="10"/>
  <c r="AZ114" i="10"/>
  <c r="AY114" i="10"/>
  <c r="AX114" i="10"/>
  <c r="AW114" i="10"/>
  <c r="AV114" i="10"/>
  <c r="AU114" i="10"/>
  <c r="AT114" i="10"/>
  <c r="AS114" i="10"/>
  <c r="AR114" i="10"/>
  <c r="AQ114" i="10"/>
  <c r="AP114" i="10"/>
  <c r="AO114" i="10"/>
  <c r="AN114" i="10"/>
  <c r="AM114" i="10"/>
  <c r="AL114" i="10"/>
  <c r="AK114" i="10"/>
  <c r="AJ114" i="10"/>
  <c r="AI114" i="10"/>
  <c r="AH114" i="10"/>
  <c r="AG114" i="10"/>
  <c r="AF114" i="10"/>
  <c r="AE114" i="10"/>
  <c r="AD114" i="10"/>
  <c r="AC114" i="10"/>
  <c r="AB114" i="10"/>
  <c r="AA114" i="10"/>
  <c r="Z114" i="10"/>
  <c r="Y114" i="10"/>
  <c r="X114" i="10"/>
  <c r="W114" i="10"/>
  <c r="H114" i="10"/>
  <c r="F114" i="10"/>
  <c r="BB112" i="10"/>
  <c r="BD112" i="10" s="1"/>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H112" i="10"/>
  <c r="F112" i="10"/>
  <c r="BB110" i="10"/>
  <c r="BD110" i="10" s="1"/>
  <c r="BA110" i="10"/>
  <c r="AZ110" i="10"/>
  <c r="AY110" i="10"/>
  <c r="AX110" i="10"/>
  <c r="AW110" i="10"/>
  <c r="AV110" i="10"/>
  <c r="AU110" i="10"/>
  <c r="AT110" i="10"/>
  <c r="AS110" i="10"/>
  <c r="AR110" i="10"/>
  <c r="AQ110" i="10"/>
  <c r="AP110" i="10"/>
  <c r="AO110" i="10"/>
  <c r="AN110" i="10"/>
  <c r="AM110" i="10"/>
  <c r="AL110" i="10"/>
  <c r="AK110" i="10"/>
  <c r="AJ110" i="10"/>
  <c r="AI110" i="10"/>
  <c r="AH110" i="10"/>
  <c r="AG110" i="10"/>
  <c r="AF110" i="10"/>
  <c r="AE110" i="10"/>
  <c r="AD110" i="10"/>
  <c r="AC110" i="10"/>
  <c r="AB110" i="10"/>
  <c r="AA110" i="10"/>
  <c r="Z110" i="10"/>
  <c r="Y110" i="10"/>
  <c r="X110" i="10"/>
  <c r="W110" i="10"/>
  <c r="H110" i="10"/>
  <c r="F110" i="10"/>
  <c r="BD108" i="10"/>
  <c r="BB108" i="10"/>
  <c r="BA108" i="10"/>
  <c r="AZ108" i="10"/>
  <c r="AY108" i="10"/>
  <c r="AX108" i="10"/>
  <c r="AW108" i="10"/>
  <c r="AV108" i="10"/>
  <c r="AU108" i="10"/>
  <c r="AT108" i="10"/>
  <c r="AS108" i="10"/>
  <c r="AR108" i="10"/>
  <c r="AQ108" i="10"/>
  <c r="AP108" i="10"/>
  <c r="AO108" i="10"/>
  <c r="AN108" i="10"/>
  <c r="AM108" i="10"/>
  <c r="AL108" i="10"/>
  <c r="AK108" i="10"/>
  <c r="AJ108" i="10"/>
  <c r="AI108" i="10"/>
  <c r="AH108" i="10"/>
  <c r="AG108" i="10"/>
  <c r="AF108" i="10"/>
  <c r="AE108" i="10"/>
  <c r="AD108" i="10"/>
  <c r="AC108" i="10"/>
  <c r="AB108" i="10"/>
  <c r="AA108" i="10"/>
  <c r="Z108" i="10"/>
  <c r="Y108" i="10"/>
  <c r="X108" i="10"/>
  <c r="W108" i="10"/>
  <c r="H108" i="10"/>
  <c r="F108" i="10"/>
  <c r="BB106" i="10"/>
  <c r="BD106" i="10" s="1"/>
  <c r="BA106" i="10"/>
  <c r="AZ106" i="10"/>
  <c r="AY106" i="10"/>
  <c r="AX106" i="10"/>
  <c r="AW106" i="10"/>
  <c r="AV106" i="10"/>
  <c r="AU106" i="10"/>
  <c r="AT106" i="10"/>
  <c r="AS106" i="10"/>
  <c r="AR106" i="10"/>
  <c r="AQ106" i="10"/>
  <c r="AP106" i="10"/>
  <c r="AO106" i="10"/>
  <c r="AN106" i="10"/>
  <c r="AM106" i="10"/>
  <c r="AL106" i="10"/>
  <c r="AK106" i="10"/>
  <c r="AJ106" i="10"/>
  <c r="AI106" i="10"/>
  <c r="AH106" i="10"/>
  <c r="AG106" i="10"/>
  <c r="AF106" i="10"/>
  <c r="AE106" i="10"/>
  <c r="AD106" i="10"/>
  <c r="AC106" i="10"/>
  <c r="AB106" i="10"/>
  <c r="AA106" i="10"/>
  <c r="Z106" i="10"/>
  <c r="Y106" i="10"/>
  <c r="X106" i="10"/>
  <c r="W106" i="10"/>
  <c r="H106" i="10"/>
  <c r="F106" i="10"/>
  <c r="BB104" i="10"/>
  <c r="BD104" i="10" s="1"/>
  <c r="BA104" i="10"/>
  <c r="AZ104" i="10"/>
  <c r="AY104" i="10"/>
  <c r="AX104" i="10"/>
  <c r="AW104" i="10"/>
  <c r="AV104" i="10"/>
  <c r="AU104" i="10"/>
  <c r="AT104" i="10"/>
  <c r="AS104" i="10"/>
  <c r="AR104" i="10"/>
  <c r="AQ104" i="10"/>
  <c r="AP104" i="10"/>
  <c r="AO104" i="10"/>
  <c r="AN104" i="10"/>
  <c r="AM104" i="10"/>
  <c r="AL104" i="10"/>
  <c r="AK104" i="10"/>
  <c r="AJ104" i="10"/>
  <c r="AI104" i="10"/>
  <c r="AH104" i="10"/>
  <c r="AG104" i="10"/>
  <c r="AF104" i="10"/>
  <c r="AE104" i="10"/>
  <c r="AD104" i="10"/>
  <c r="AC104" i="10"/>
  <c r="AB104" i="10"/>
  <c r="AA104" i="10"/>
  <c r="Z104" i="10"/>
  <c r="Y104" i="10"/>
  <c r="X104" i="10"/>
  <c r="W104" i="10"/>
  <c r="H104" i="10"/>
  <c r="F104" i="10"/>
  <c r="BB102" i="10"/>
  <c r="BD102" i="10" s="1"/>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H102" i="10"/>
  <c r="F102" i="10"/>
  <c r="BD100" i="10"/>
  <c r="BB100" i="10"/>
  <c r="BA100" i="10"/>
  <c r="AZ100" i="10"/>
  <c r="AY100" i="10"/>
  <c r="AX100" i="10"/>
  <c r="AW100" i="10"/>
  <c r="AV100" i="10"/>
  <c r="AU100" i="10"/>
  <c r="AT100" i="10"/>
  <c r="AS100" i="10"/>
  <c r="AR100" i="10"/>
  <c r="AQ100" i="10"/>
  <c r="AP100" i="10"/>
  <c r="AO100" i="10"/>
  <c r="AN100" i="10"/>
  <c r="AM100" i="10"/>
  <c r="AL100" i="10"/>
  <c r="AK100" i="10"/>
  <c r="AJ100" i="10"/>
  <c r="AI100" i="10"/>
  <c r="AH100" i="10"/>
  <c r="AG100" i="10"/>
  <c r="AF100" i="10"/>
  <c r="AE100" i="10"/>
  <c r="AD100" i="10"/>
  <c r="AC100" i="10"/>
  <c r="AB100" i="10"/>
  <c r="AA100" i="10"/>
  <c r="Z100" i="10"/>
  <c r="Y100" i="10"/>
  <c r="X100" i="10"/>
  <c r="W100" i="10"/>
  <c r="H100" i="10"/>
  <c r="F100" i="10"/>
  <c r="BB98" i="10"/>
  <c r="BD98" i="10" s="1"/>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H98" i="10"/>
  <c r="F98" i="10"/>
  <c r="BB96" i="10"/>
  <c r="BD96" i="10" s="1"/>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H96" i="10"/>
  <c r="F96" i="10"/>
  <c r="BB94" i="10"/>
  <c r="BD94" i="10" s="1"/>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H94" i="10"/>
  <c r="F94" i="10"/>
  <c r="BD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H92" i="10"/>
  <c r="F92" i="10"/>
  <c r="BB90" i="10"/>
  <c r="BD90" i="10" s="1"/>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H90" i="10"/>
  <c r="F90" i="10"/>
  <c r="BB88" i="10"/>
  <c r="BD88" i="10" s="1"/>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H88" i="10"/>
  <c r="F88" i="10"/>
  <c r="BB86" i="10"/>
  <c r="BD86" i="10" s="1"/>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H86" i="10"/>
  <c r="F86" i="10"/>
  <c r="BD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H84" i="10"/>
  <c r="F84" i="10"/>
  <c r="BD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H82" i="10"/>
  <c r="F82" i="10"/>
  <c r="BB80" i="10"/>
  <c r="BD80" i="10" s="1"/>
  <c r="BA80" i="10"/>
  <c r="AZ80" i="10"/>
  <c r="AY80" i="10"/>
  <c r="AX80" i="10"/>
  <c r="AW80" i="10"/>
  <c r="AV80" i="10"/>
  <c r="AU80" i="10"/>
  <c r="AT80" i="10"/>
  <c r="AS80" i="10"/>
  <c r="AR80" i="10"/>
  <c r="AQ80" i="10"/>
  <c r="AP80" i="10"/>
  <c r="AO80" i="10"/>
  <c r="AN80" i="10"/>
  <c r="AM80" i="10"/>
  <c r="AL80" i="10"/>
  <c r="AK80" i="10"/>
  <c r="AJ80" i="10"/>
  <c r="AI80" i="10"/>
  <c r="AH80" i="10"/>
  <c r="AG80" i="10"/>
  <c r="AF80" i="10"/>
  <c r="AE80" i="10"/>
  <c r="AD80" i="10"/>
  <c r="AC80" i="10"/>
  <c r="AB80" i="10"/>
  <c r="AA80" i="10"/>
  <c r="Z80" i="10"/>
  <c r="Y80" i="10"/>
  <c r="X80" i="10"/>
  <c r="W80" i="10"/>
  <c r="H80" i="10"/>
  <c r="F80" i="10"/>
  <c r="BB78" i="10"/>
  <c r="BD78" i="10" s="1"/>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D78" i="10"/>
  <c r="AC78" i="10"/>
  <c r="AB78" i="10"/>
  <c r="AA78" i="10"/>
  <c r="Z78" i="10"/>
  <c r="Y78" i="10"/>
  <c r="X78" i="10"/>
  <c r="W78" i="10"/>
  <c r="H78" i="10"/>
  <c r="F78" i="10"/>
  <c r="BD76" i="10"/>
  <c r="BB76" i="10"/>
  <c r="BA76" i="10"/>
  <c r="AZ76" i="10"/>
  <c r="AY76" i="10"/>
  <c r="AX76" i="10"/>
  <c r="AW76" i="10"/>
  <c r="AV76" i="10"/>
  <c r="AU76" i="10"/>
  <c r="AT76" i="10"/>
  <c r="AS76" i="10"/>
  <c r="AR76" i="10"/>
  <c r="AQ76" i="10"/>
  <c r="AP76" i="10"/>
  <c r="AO76" i="10"/>
  <c r="AN76" i="10"/>
  <c r="AM76" i="10"/>
  <c r="AL76" i="10"/>
  <c r="AK76" i="10"/>
  <c r="AJ76" i="10"/>
  <c r="AI76" i="10"/>
  <c r="AH76" i="10"/>
  <c r="AG76" i="10"/>
  <c r="AF76" i="10"/>
  <c r="AE76" i="10"/>
  <c r="AD76" i="10"/>
  <c r="AC76" i="10"/>
  <c r="AB76" i="10"/>
  <c r="AA76" i="10"/>
  <c r="Z76" i="10"/>
  <c r="Y76" i="10"/>
  <c r="X76" i="10"/>
  <c r="W76" i="10"/>
  <c r="H76" i="10"/>
  <c r="F76" i="10"/>
  <c r="BB74" i="10"/>
  <c r="BD74" i="10" s="1"/>
  <c r="BA74" i="10"/>
  <c r="AZ74" i="10"/>
  <c r="AY74" i="10"/>
  <c r="AX74" i="10"/>
  <c r="AW74" i="10"/>
  <c r="AV74" i="10"/>
  <c r="AU74" i="10"/>
  <c r="AT74" i="10"/>
  <c r="AS74" i="10"/>
  <c r="AR74" i="10"/>
  <c r="AQ74" i="10"/>
  <c r="AP74" i="10"/>
  <c r="AO74" i="10"/>
  <c r="AN74" i="10"/>
  <c r="AM74" i="10"/>
  <c r="AL74" i="10"/>
  <c r="AK74" i="10"/>
  <c r="AJ74" i="10"/>
  <c r="AI74" i="10"/>
  <c r="AH74" i="10"/>
  <c r="AG74" i="10"/>
  <c r="AF74" i="10"/>
  <c r="AE74" i="10"/>
  <c r="AD74" i="10"/>
  <c r="AC74" i="10"/>
  <c r="AB74" i="10"/>
  <c r="AA74" i="10"/>
  <c r="Z74" i="10"/>
  <c r="Y74" i="10"/>
  <c r="X74" i="10"/>
  <c r="W74" i="10"/>
  <c r="H74" i="10"/>
  <c r="F74" i="10"/>
  <c r="BB72" i="10"/>
  <c r="BD72" i="10" s="1"/>
  <c r="BA72" i="10"/>
  <c r="AZ72" i="10"/>
  <c r="AY72" i="10"/>
  <c r="AX72" i="10"/>
  <c r="AW72" i="10"/>
  <c r="AV72" i="10"/>
  <c r="AU72" i="10"/>
  <c r="AT72" i="10"/>
  <c r="AS72" i="10"/>
  <c r="AR72" i="10"/>
  <c r="AQ72" i="10"/>
  <c r="AP72" i="10"/>
  <c r="AO72" i="10"/>
  <c r="AN72" i="10"/>
  <c r="AM72" i="10"/>
  <c r="AL72" i="10"/>
  <c r="AK72" i="10"/>
  <c r="AJ72" i="10"/>
  <c r="AI72" i="10"/>
  <c r="AH72" i="10"/>
  <c r="AG72" i="10"/>
  <c r="AF72" i="10"/>
  <c r="AE72" i="10"/>
  <c r="AD72" i="10"/>
  <c r="AC72" i="10"/>
  <c r="AB72" i="10"/>
  <c r="AA72" i="10"/>
  <c r="Z72" i="10"/>
  <c r="Y72" i="10"/>
  <c r="X72" i="10"/>
  <c r="W72" i="10"/>
  <c r="H72" i="10"/>
  <c r="F72" i="10"/>
  <c r="BB70" i="10"/>
  <c r="BD70" i="10" s="1"/>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AD70" i="10"/>
  <c r="AC70" i="10"/>
  <c r="AB70" i="10"/>
  <c r="AA70" i="10"/>
  <c r="Z70" i="10"/>
  <c r="Y70" i="10"/>
  <c r="X70" i="10"/>
  <c r="W70" i="10"/>
  <c r="H70" i="10"/>
  <c r="F70" i="10"/>
  <c r="BD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H68" i="10"/>
  <c r="F68" i="10"/>
  <c r="BB66" i="10"/>
  <c r="BD66" i="10" s="1"/>
  <c r="BA66" i="10"/>
  <c r="AZ66" i="10"/>
  <c r="AY66" i="10"/>
  <c r="AX66" i="10"/>
  <c r="AW66" i="10"/>
  <c r="AV66" i="10"/>
  <c r="AU66" i="10"/>
  <c r="AT66" i="10"/>
  <c r="AS66" i="10"/>
  <c r="AR66" i="10"/>
  <c r="AQ66" i="10"/>
  <c r="AP66" i="10"/>
  <c r="AO66" i="10"/>
  <c r="AN66" i="10"/>
  <c r="AM66" i="10"/>
  <c r="AL66" i="10"/>
  <c r="AK66" i="10"/>
  <c r="AJ66" i="10"/>
  <c r="AI66" i="10"/>
  <c r="AH66" i="10"/>
  <c r="AG66" i="10"/>
  <c r="AF66" i="10"/>
  <c r="AE66" i="10"/>
  <c r="AD66" i="10"/>
  <c r="AC66" i="10"/>
  <c r="AB66" i="10"/>
  <c r="AA66" i="10"/>
  <c r="Z66" i="10"/>
  <c r="Y66" i="10"/>
  <c r="X66" i="10"/>
  <c r="W66" i="10"/>
  <c r="H66" i="10"/>
  <c r="F66" i="10"/>
  <c r="BB64" i="10"/>
  <c r="BD64" i="10" s="1"/>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H64" i="10"/>
  <c r="F64" i="10"/>
  <c r="BB62" i="10"/>
  <c r="BD62" i="10" s="1"/>
  <c r="BA62" i="10"/>
  <c r="AZ62" i="10"/>
  <c r="AY62" i="10"/>
  <c r="AX62" i="10"/>
  <c r="AW62" i="10"/>
  <c r="AV62" i="10"/>
  <c r="AU62" i="10"/>
  <c r="AT62" i="10"/>
  <c r="AS62" i="10"/>
  <c r="AR62" i="10"/>
  <c r="AQ62" i="10"/>
  <c r="AP62" i="10"/>
  <c r="AO62" i="10"/>
  <c r="AN62" i="10"/>
  <c r="AM62" i="10"/>
  <c r="AL62" i="10"/>
  <c r="AK62" i="10"/>
  <c r="AJ62" i="10"/>
  <c r="AI62" i="10"/>
  <c r="AH62" i="10"/>
  <c r="AG62" i="10"/>
  <c r="AF62" i="10"/>
  <c r="AE62" i="10"/>
  <c r="AD62" i="10"/>
  <c r="AC62" i="10"/>
  <c r="AB62" i="10"/>
  <c r="AA62" i="10"/>
  <c r="Z62" i="10"/>
  <c r="Y62" i="10"/>
  <c r="X62" i="10"/>
  <c r="W62" i="10"/>
  <c r="H62" i="10"/>
  <c r="F62" i="10"/>
  <c r="BD60"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H60" i="10"/>
  <c r="F60" i="10"/>
  <c r="BB58" i="10"/>
  <c r="BD58" i="10" s="1"/>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H58" i="10"/>
  <c r="F58" i="10"/>
  <c r="BB56" i="10"/>
  <c r="BD56" i="10" s="1"/>
  <c r="BA56" i="10"/>
  <c r="AZ56" i="10"/>
  <c r="AY56" i="10"/>
  <c r="AX56" i="10"/>
  <c r="AW56" i="10"/>
  <c r="AV56" i="10"/>
  <c r="AU56" i="10"/>
  <c r="AT56" i="10"/>
  <c r="AS56" i="10"/>
  <c r="AR56" i="10"/>
  <c r="AQ56" i="10"/>
  <c r="AP56" i="10"/>
  <c r="AO56" i="10"/>
  <c r="AN56" i="10"/>
  <c r="AM56" i="10"/>
  <c r="AL56" i="10"/>
  <c r="AK56" i="10"/>
  <c r="AJ56" i="10"/>
  <c r="AI56" i="10"/>
  <c r="AH56" i="10"/>
  <c r="AG56" i="10"/>
  <c r="AF56" i="10"/>
  <c r="AE56" i="10"/>
  <c r="AD56" i="10"/>
  <c r="AC56" i="10"/>
  <c r="AB56" i="10"/>
  <c r="AA56" i="10"/>
  <c r="Z56" i="10"/>
  <c r="Y56" i="10"/>
  <c r="X56" i="10"/>
  <c r="W56" i="10"/>
  <c r="H56" i="10"/>
  <c r="F56" i="10"/>
  <c r="BB54" i="10"/>
  <c r="BD54" i="10" s="1"/>
  <c r="BA54" i="10"/>
  <c r="AZ54" i="10"/>
  <c r="AY54" i="10"/>
  <c r="AX54" i="10"/>
  <c r="AW54" i="10"/>
  <c r="AV54" i="10"/>
  <c r="AU54" i="10"/>
  <c r="AT54" i="10"/>
  <c r="AS54" i="10"/>
  <c r="AR54" i="10"/>
  <c r="AQ54" i="10"/>
  <c r="AP54" i="10"/>
  <c r="AO54" i="10"/>
  <c r="AN54" i="10"/>
  <c r="AM54" i="10"/>
  <c r="AL54" i="10"/>
  <c r="AK54" i="10"/>
  <c r="AJ54" i="10"/>
  <c r="AI54" i="10"/>
  <c r="AH54" i="10"/>
  <c r="AG54" i="10"/>
  <c r="AF54" i="10"/>
  <c r="AE54" i="10"/>
  <c r="AD54" i="10"/>
  <c r="AC54" i="10"/>
  <c r="AB54" i="10"/>
  <c r="AA54" i="10"/>
  <c r="Z54" i="10"/>
  <c r="Y54" i="10"/>
  <c r="X54" i="10"/>
  <c r="W54" i="10"/>
  <c r="H54" i="10"/>
  <c r="F54" i="10"/>
  <c r="BD52" i="10"/>
  <c r="BB52" i="10"/>
  <c r="BA52" i="10"/>
  <c r="AZ52" i="10"/>
  <c r="AY52" i="10"/>
  <c r="AX52" i="10"/>
  <c r="AW52" i="10"/>
  <c r="AV52" i="10"/>
  <c r="AU52" i="10"/>
  <c r="AT52" i="10"/>
  <c r="AS52" i="10"/>
  <c r="AR52" i="10"/>
  <c r="AQ52" i="10"/>
  <c r="AP52" i="10"/>
  <c r="AO52" i="10"/>
  <c r="AN52" i="10"/>
  <c r="AM52" i="10"/>
  <c r="AL52" i="10"/>
  <c r="AK52" i="10"/>
  <c r="AJ52" i="10"/>
  <c r="AI52" i="10"/>
  <c r="AH52" i="10"/>
  <c r="AG52" i="10"/>
  <c r="AF52" i="10"/>
  <c r="AE52" i="10"/>
  <c r="AD52" i="10"/>
  <c r="AC52" i="10"/>
  <c r="AB52" i="10"/>
  <c r="AA52" i="10"/>
  <c r="Z52" i="10"/>
  <c r="Y52" i="10"/>
  <c r="X52" i="10"/>
  <c r="W52" i="10"/>
  <c r="H52" i="10"/>
  <c r="F52" i="10"/>
  <c r="BD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H50" i="10"/>
  <c r="F50" i="10"/>
  <c r="BB48" i="10"/>
  <c r="BD48" i="10" s="1"/>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H48" i="10"/>
  <c r="F48" i="10"/>
  <c r="BB46" i="10"/>
  <c r="BD46" i="10" s="1"/>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W46" i="10"/>
  <c r="H46" i="10"/>
  <c r="F46" i="10"/>
  <c r="BD44" i="10"/>
  <c r="BB44"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H44" i="10"/>
  <c r="F44" i="10"/>
  <c r="BB42" i="10"/>
  <c r="BD42" i="10" s="1"/>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H42" i="10"/>
  <c r="F42" i="10"/>
  <c r="BB40" i="10"/>
  <c r="BD40" i="10" s="1"/>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H40" i="10"/>
  <c r="F40" i="10"/>
  <c r="BB38" i="10"/>
  <c r="BD38" i="10" s="1"/>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H38" i="10"/>
  <c r="F38" i="10"/>
  <c r="BD36" i="10"/>
  <c r="BB36" i="10"/>
  <c r="BA36" i="10"/>
  <c r="AZ36" i="10"/>
  <c r="AY36" i="10"/>
  <c r="AX36" i="10"/>
  <c r="AW36" i="10"/>
  <c r="AV36" i="10"/>
  <c r="AU36" i="10"/>
  <c r="AT36" i="10"/>
  <c r="AS36" i="10"/>
  <c r="AR36" i="10"/>
  <c r="AQ36" i="10"/>
  <c r="AP36" i="10"/>
  <c r="AO36" i="10"/>
  <c r="AN36" i="10"/>
  <c r="AM36" i="10"/>
  <c r="AL36" i="10"/>
  <c r="AK36" i="10"/>
  <c r="AJ36" i="10"/>
  <c r="AI36" i="10"/>
  <c r="AH36" i="10"/>
  <c r="AG36" i="10"/>
  <c r="AF36" i="10"/>
  <c r="AE36" i="10"/>
  <c r="AD36" i="10"/>
  <c r="AC36" i="10"/>
  <c r="AB36" i="10"/>
  <c r="AA36" i="10"/>
  <c r="Z36" i="10"/>
  <c r="Y36" i="10"/>
  <c r="X36" i="10"/>
  <c r="W36" i="10"/>
  <c r="H36" i="10"/>
  <c r="F36" i="10"/>
  <c r="BD34" i="10"/>
  <c r="BB34" i="10"/>
  <c r="BA34" i="10"/>
  <c r="AZ34" i="10"/>
  <c r="AY34" i="10"/>
  <c r="AX34" i="10"/>
  <c r="AW34" i="10"/>
  <c r="AV34" i="10"/>
  <c r="AU34" i="10"/>
  <c r="AT34" i="10"/>
  <c r="AS34" i="10"/>
  <c r="AR34" i="10"/>
  <c r="AQ34" i="10"/>
  <c r="AP34" i="10"/>
  <c r="AO34" i="10"/>
  <c r="AN34" i="10"/>
  <c r="AM34" i="10"/>
  <c r="AL34" i="10"/>
  <c r="AK34" i="10"/>
  <c r="AJ34" i="10"/>
  <c r="AI34" i="10"/>
  <c r="AH34" i="10"/>
  <c r="AG34" i="10"/>
  <c r="AF34" i="10"/>
  <c r="AE34" i="10"/>
  <c r="AD34" i="10"/>
  <c r="AC34" i="10"/>
  <c r="AB34" i="10"/>
  <c r="AA34" i="10"/>
  <c r="Z34" i="10"/>
  <c r="Y34" i="10"/>
  <c r="X34" i="10"/>
  <c r="W34" i="10"/>
  <c r="H34" i="10"/>
  <c r="F34" i="10"/>
  <c r="BB32" i="10"/>
  <c r="BD32" i="10" s="1"/>
  <c r="BA32" i="10"/>
  <c r="AZ32" i="10"/>
  <c r="AY32" i="10"/>
  <c r="AX32" i="10"/>
  <c r="AW32" i="10"/>
  <c r="AV32" i="10"/>
  <c r="AU32" i="10"/>
  <c r="AT32" i="10"/>
  <c r="AS32" i="10"/>
  <c r="AR32" i="10"/>
  <c r="AQ32" i="10"/>
  <c r="AP32" i="10"/>
  <c r="AO32" i="10"/>
  <c r="AN32" i="10"/>
  <c r="AM32" i="10"/>
  <c r="AL32" i="10"/>
  <c r="AK32" i="10"/>
  <c r="AJ32" i="10"/>
  <c r="AI32" i="10"/>
  <c r="AH32" i="10"/>
  <c r="AG32" i="10"/>
  <c r="AF32" i="10"/>
  <c r="AE32" i="10"/>
  <c r="AD32" i="10"/>
  <c r="AC32" i="10"/>
  <c r="AB32" i="10"/>
  <c r="AA32" i="10"/>
  <c r="Z32" i="10"/>
  <c r="Y32" i="10"/>
  <c r="X32" i="10"/>
  <c r="W32" i="10"/>
  <c r="H32" i="10"/>
  <c r="F32" i="10"/>
  <c r="BB30" i="10"/>
  <c r="BD30" i="10" s="1"/>
  <c r="BA30" i="10"/>
  <c r="AZ30" i="10"/>
  <c r="AY30" i="10"/>
  <c r="AX30" i="10"/>
  <c r="AW30" i="10"/>
  <c r="AV30" i="10"/>
  <c r="AU30"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H30" i="10"/>
  <c r="F30" i="10"/>
  <c r="BD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H28" i="10"/>
  <c r="F28" i="10"/>
  <c r="BB26" i="10"/>
  <c r="BD26" i="10" s="1"/>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H26" i="10"/>
  <c r="F26" i="10"/>
  <c r="BB24" i="10"/>
  <c r="BD24"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H24" i="10"/>
  <c r="F24" i="10"/>
  <c r="B23" i="10"/>
  <c r="B25" i="10" s="1"/>
  <c r="B27" i="10" s="1"/>
  <c r="B29" i="10" s="1"/>
  <c r="B31" i="10" s="1"/>
  <c r="B33" i="10" s="1"/>
  <c r="B35" i="10" s="1"/>
  <c r="B37" i="10" s="1"/>
  <c r="B39" i="10" s="1"/>
  <c r="B41" i="10" s="1"/>
  <c r="B43" i="10" s="1"/>
  <c r="B45" i="10" s="1"/>
  <c r="B47" i="10" s="1"/>
  <c r="B49" i="10" s="1"/>
  <c r="B51" i="10" s="1"/>
  <c r="B53" i="10" s="1"/>
  <c r="B55" i="10" s="1"/>
  <c r="B57" i="10" s="1"/>
  <c r="B59" i="10" s="1"/>
  <c r="B61" i="10" s="1"/>
  <c r="B63" i="10" s="1"/>
  <c r="B65" i="10" s="1"/>
  <c r="B67" i="10" s="1"/>
  <c r="B69" i="10" s="1"/>
  <c r="B71" i="10" s="1"/>
  <c r="B73" i="10" s="1"/>
  <c r="B75" i="10" s="1"/>
  <c r="B77" i="10" s="1"/>
  <c r="B79" i="10" s="1"/>
  <c r="B81" i="10" s="1"/>
  <c r="B83" i="10" s="1"/>
  <c r="B85" i="10" s="1"/>
  <c r="B87" i="10" s="1"/>
  <c r="B89" i="10" s="1"/>
  <c r="B91" i="10" s="1"/>
  <c r="B93" i="10" s="1"/>
  <c r="B95" i="10" s="1"/>
  <c r="B97" i="10" s="1"/>
  <c r="B99" i="10" s="1"/>
  <c r="B101" i="10" s="1"/>
  <c r="B103" i="10" s="1"/>
  <c r="B105" i="10" s="1"/>
  <c r="B107" i="10" s="1"/>
  <c r="B109" i="10" s="1"/>
  <c r="B111" i="10" s="1"/>
  <c r="B113" i="10" s="1"/>
  <c r="B115" i="10" s="1"/>
  <c r="B117" i="10" s="1"/>
  <c r="B119" i="10" s="1"/>
  <c r="B121" i="10" s="1"/>
  <c r="B123" i="10" s="1"/>
  <c r="B125" i="10" s="1"/>
  <c r="B127" i="10" s="1"/>
  <c r="B129" i="10" s="1"/>
  <c r="B131" i="10" s="1"/>
  <c r="B133" i="10" s="1"/>
  <c r="B135" i="10" s="1"/>
  <c r="B137" i="10" s="1"/>
  <c r="B139" i="10" s="1"/>
  <c r="B141" i="10" s="1"/>
  <c r="B143" i="10" s="1"/>
  <c r="B145" i="10" s="1"/>
  <c r="B147" i="10" s="1"/>
  <c r="B149" i="10" s="1"/>
  <c r="B151" i="10" s="1"/>
  <c r="B153" i="10" s="1"/>
  <c r="B155" i="10" s="1"/>
  <c r="B157" i="10" s="1"/>
  <c r="B159" i="10" s="1"/>
  <c r="B161" i="10" s="1"/>
  <c r="B163" i="10" s="1"/>
  <c r="B165" i="10" s="1"/>
  <c r="B167" i="10" s="1"/>
  <c r="B169" i="10" s="1"/>
  <c r="B171" i="10" s="1"/>
  <c r="B173" i="10" s="1"/>
  <c r="B175" i="10" s="1"/>
  <c r="B177" i="10" s="1"/>
  <c r="B179" i="10" s="1"/>
  <c r="B181" i="10" s="1"/>
  <c r="B183" i="10" s="1"/>
  <c r="B185" i="10" s="1"/>
  <c r="B187" i="10" s="1"/>
  <c r="B189" i="10" s="1"/>
  <c r="B191" i="10" s="1"/>
  <c r="B193" i="10" s="1"/>
  <c r="B195" i="10" s="1"/>
  <c r="B197" i="10" s="1"/>
  <c r="B199" i="10" s="1"/>
  <c r="B201" i="10" s="1"/>
  <c r="B203" i="10" s="1"/>
  <c r="B205" i="10" s="1"/>
  <c r="B207" i="10" s="1"/>
  <c r="B209" i="10" s="1"/>
  <c r="B211" i="10" s="1"/>
  <c r="B213" i="10" s="1"/>
  <c r="B215" i="10" s="1"/>
  <c r="BB22" i="10"/>
  <c r="BD22" i="10" s="1"/>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H22" i="10"/>
  <c r="F22" i="10"/>
  <c r="B21" i="10"/>
  <c r="BD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H20" i="10"/>
  <c r="F20" i="10"/>
  <c r="B19"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BB18" i="10" s="1"/>
  <c r="BD18" i="10" s="1"/>
  <c r="H18" i="10"/>
  <c r="F18" i="10"/>
  <c r="AE225" i="10" s="1"/>
  <c r="B17" i="10"/>
  <c r="AV16" i="10"/>
  <c r="AU16" i="10"/>
  <c r="AO16" i="10"/>
  <c r="AN16" i="10"/>
  <c r="AM16" i="10"/>
  <c r="AL16" i="10"/>
  <c r="AF16" i="10"/>
  <c r="AE16" i="10"/>
  <c r="AD16" i="10"/>
  <c r="AC16" i="10"/>
  <c r="W16" i="10"/>
  <c r="BA15" i="10"/>
  <c r="BA16" i="10" s="1"/>
  <c r="AZ15" i="10"/>
  <c r="AZ16" i="10" s="1"/>
  <c r="AY15" i="10"/>
  <c r="AY16" i="10" s="1"/>
  <c r="AV15" i="10"/>
  <c r="AU15" i="10"/>
  <c r="AT15" i="10"/>
  <c r="AT16" i="10" s="1"/>
  <c r="AS15" i="10"/>
  <c r="AS16" i="10" s="1"/>
  <c r="AR15" i="10"/>
  <c r="AR16" i="10" s="1"/>
  <c r="AQ15" i="10"/>
  <c r="AQ16" i="10" s="1"/>
  <c r="AO15" i="10"/>
  <c r="AN15" i="10"/>
  <c r="AM15" i="10"/>
  <c r="AL15" i="10"/>
  <c r="AK15" i="10"/>
  <c r="AK16" i="10" s="1"/>
  <c r="AJ15" i="10"/>
  <c r="AJ16" i="10" s="1"/>
  <c r="AI15" i="10"/>
  <c r="AI16" i="10" s="1"/>
  <c r="AF15" i="10"/>
  <c r="AE15" i="10"/>
  <c r="AD15" i="10"/>
  <c r="AC15" i="10"/>
  <c r="AB15" i="10"/>
  <c r="AB16" i="10" s="1"/>
  <c r="AA15" i="10"/>
  <c r="AA16" i="10" s="1"/>
  <c r="Y15" i="10"/>
  <c r="Y16" i="10" s="1"/>
  <c r="X15" i="10"/>
  <c r="X16" i="10" s="1"/>
  <c r="W15" i="10"/>
  <c r="BA14" i="10"/>
  <c r="AZ14" i="10"/>
  <c r="AY14" i="10"/>
  <c r="BB12" i="10"/>
  <c r="AF2" i="10"/>
  <c r="AX15" i="10" s="1"/>
  <c r="AX16" i="10" s="1"/>
  <c r="H52" i="4"/>
  <c r="H50" i="4"/>
  <c r="H48" i="4"/>
  <c r="P20" i="4" s="1"/>
  <c r="H46" i="4"/>
  <c r="N20" i="4" s="1"/>
  <c r="H44" i="4"/>
  <c r="H42" i="4"/>
  <c r="N19" i="4" s="1"/>
  <c r="H40" i="4"/>
  <c r="P18" i="4" s="1"/>
  <c r="H38" i="4"/>
  <c r="H36" i="4"/>
  <c r="L34" i="4"/>
  <c r="H34" i="4"/>
  <c r="N17" i="4" s="1"/>
  <c r="L32" i="4"/>
  <c r="P33" i="4" s="1"/>
  <c r="H32" i="4"/>
  <c r="P16" i="4" s="1"/>
  <c r="H30" i="4"/>
  <c r="N16" i="4" s="1"/>
  <c r="H28" i="4"/>
  <c r="P15" i="4" s="1"/>
  <c r="H26" i="4"/>
  <c r="H24" i="4"/>
  <c r="H22" i="4"/>
  <c r="P21" i="4"/>
  <c r="N21" i="4"/>
  <c r="H20" i="4"/>
  <c r="P19" i="4"/>
  <c r="N18" i="4"/>
  <c r="H18" i="4"/>
  <c r="N13" i="4" s="1"/>
  <c r="P17" i="4"/>
  <c r="H16" i="4"/>
  <c r="P12" i="4" s="1"/>
  <c r="N15" i="4"/>
  <c r="P14" i="4"/>
  <c r="N14" i="4"/>
  <c r="H14" i="4"/>
  <c r="P13" i="4"/>
  <c r="N12" i="4"/>
  <c r="H12" i="4"/>
  <c r="P11" i="4"/>
  <c r="N11" i="4"/>
  <c r="H10" i="4"/>
  <c r="H52" i="3"/>
  <c r="H50" i="3"/>
  <c r="N21" i="3" s="1"/>
  <c r="H48" i="3"/>
  <c r="P20" i="3" s="1"/>
  <c r="H46" i="3"/>
  <c r="H44" i="3"/>
  <c r="P19" i="3" s="1"/>
  <c r="H42" i="3"/>
  <c r="N19" i="3" s="1"/>
  <c r="H40" i="3"/>
  <c r="H38" i="3"/>
  <c r="H36" i="3"/>
  <c r="P17" i="3" s="1"/>
  <c r="L34" i="3"/>
  <c r="H34" i="3"/>
  <c r="L32" i="3"/>
  <c r="P33" i="3" s="1"/>
  <c r="H32" i="3"/>
  <c r="P16" i="3" s="1"/>
  <c r="H30" i="3"/>
  <c r="N16" i="3" s="1"/>
  <c r="H28" i="3"/>
  <c r="H26" i="3"/>
  <c r="H24" i="3"/>
  <c r="P14" i="3" s="1"/>
  <c r="H22" i="3"/>
  <c r="N14" i="3" s="1"/>
  <c r="P21" i="3"/>
  <c r="N20" i="3"/>
  <c r="H20" i="3"/>
  <c r="P18" i="3"/>
  <c r="N18" i="3"/>
  <c r="H18" i="3"/>
  <c r="N13" i="3" s="1"/>
  <c r="N17" i="3"/>
  <c r="H16" i="3"/>
  <c r="P15" i="3"/>
  <c r="N15" i="3"/>
  <c r="H14" i="3"/>
  <c r="N12" i="3" s="1"/>
  <c r="P13" i="3"/>
  <c r="P12" i="3"/>
  <c r="H12" i="3"/>
  <c r="P11" i="3"/>
  <c r="P22" i="3" s="1"/>
  <c r="H10" i="3"/>
  <c r="N11" i="3" s="1"/>
  <c r="N22" i="3" s="1"/>
  <c r="H52" i="2"/>
  <c r="P21" i="2" s="1"/>
  <c r="H50" i="2"/>
  <c r="N21" i="2" s="1"/>
  <c r="H48" i="2"/>
  <c r="H46" i="2"/>
  <c r="N20" i="2" s="1"/>
  <c r="H44" i="2"/>
  <c r="P19" i="2" s="1"/>
  <c r="H42" i="2"/>
  <c r="H40" i="2"/>
  <c r="H38" i="2"/>
  <c r="H36" i="2"/>
  <c r="L34" i="2"/>
  <c r="H34" i="2"/>
  <c r="L32" i="2"/>
  <c r="P33" i="2" s="1"/>
  <c r="H32" i="2"/>
  <c r="P16" i="2" s="1"/>
  <c r="H30" i="2"/>
  <c r="H28" i="2"/>
  <c r="H26" i="2"/>
  <c r="N15" i="2" s="1"/>
  <c r="H24" i="2"/>
  <c r="P14" i="2" s="1"/>
  <c r="H22" i="2"/>
  <c r="N14" i="2" s="1"/>
  <c r="P20" i="2"/>
  <c r="H20" i="2"/>
  <c r="N19" i="2"/>
  <c r="P18" i="2"/>
  <c r="N18" i="2"/>
  <c r="H18" i="2"/>
  <c r="P17" i="2"/>
  <c r="N17" i="2"/>
  <c r="N16" i="2"/>
  <c r="H16" i="2"/>
  <c r="P12" i="2" s="1"/>
  <c r="P15" i="2"/>
  <c r="H14" i="2"/>
  <c r="P13" i="2"/>
  <c r="N13" i="2"/>
  <c r="N12" i="2"/>
  <c r="H12" i="2"/>
  <c r="P11" i="2" s="1"/>
  <c r="P22" i="2" s="1"/>
  <c r="H10" i="2"/>
  <c r="N11" i="2" s="1"/>
  <c r="BB18" i="13" l="1"/>
  <c r="BD18" i="13" s="1"/>
  <c r="X15" i="13"/>
  <c r="X16" i="13" s="1"/>
  <c r="AO15" i="13"/>
  <c r="AO16" i="13" s="1"/>
  <c r="AP15" i="13"/>
  <c r="AP16" i="13" s="1"/>
  <c r="Z15" i="13"/>
  <c r="Z16" i="13" s="1"/>
  <c r="AN15" i="13"/>
  <c r="AN16" i="13" s="1"/>
  <c r="Y15" i="13"/>
  <c r="Y16" i="13" s="1"/>
  <c r="AD15" i="13"/>
  <c r="AD16" i="13" s="1"/>
  <c r="AT15" i="13"/>
  <c r="AT16" i="13" s="1"/>
  <c r="AE15" i="13"/>
  <c r="AE16" i="13" s="1"/>
  <c r="AU15" i="13"/>
  <c r="AU16" i="13" s="1"/>
  <c r="AF15" i="13"/>
  <c r="AF16" i="13" s="1"/>
  <c r="AV15" i="13"/>
  <c r="AV16" i="13" s="1"/>
  <c r="AG15" i="13"/>
  <c r="AG16" i="13" s="1"/>
  <c r="AW15" i="13"/>
  <c r="AW16" i="13" s="1"/>
  <c r="BE8" i="13"/>
  <c r="AH15" i="13"/>
  <c r="AH16" i="13" s="1"/>
  <c r="AX15" i="13"/>
  <c r="AX16" i="13" s="1"/>
  <c r="AI15" i="13"/>
  <c r="AI16" i="13" s="1"/>
  <c r="AJ15" i="13"/>
  <c r="AJ16" i="13" s="1"/>
  <c r="AK15" i="13"/>
  <c r="AK16" i="13" s="1"/>
  <c r="AL15" i="13"/>
  <c r="AL16" i="13" s="1"/>
  <c r="AE84" i="13"/>
  <c r="W15" i="13"/>
  <c r="W16" i="13" s="1"/>
  <c r="AM15" i="13"/>
  <c r="AM16" i="13" s="1"/>
  <c r="AA15" i="13"/>
  <c r="AA16" i="13" s="1"/>
  <c r="AB15" i="13"/>
  <c r="AB16" i="13" s="1"/>
  <c r="AR15" i="13"/>
  <c r="AR16" i="13" s="1"/>
  <c r="AQ15" i="13"/>
  <c r="AQ16" i="13" s="1"/>
  <c r="AC15" i="13"/>
  <c r="AC16" i="13" s="1"/>
  <c r="Z15" i="10"/>
  <c r="Z16" i="10" s="1"/>
  <c r="AP15" i="10"/>
  <c r="AP16" i="10" s="1"/>
  <c r="AG15" i="10"/>
  <c r="AG16" i="10" s="1"/>
  <c r="AW15" i="10"/>
  <c r="AW16" i="10" s="1"/>
  <c r="BE8" i="10"/>
  <c r="AH15" i="10"/>
  <c r="AH16" i="10" s="1"/>
  <c r="AC223" i="10"/>
  <c r="AE223" i="10"/>
  <c r="AC225" i="10"/>
  <c r="M222" i="10"/>
  <c r="O222" i="10"/>
  <c r="AC222" i="10"/>
  <c r="AE222" i="10"/>
  <c r="M223" i="10"/>
  <c r="O223" i="10"/>
  <c r="M224" i="10"/>
  <c r="O224" i="10"/>
  <c r="AC224" i="10"/>
  <c r="AE224" i="10"/>
  <c r="M225" i="10"/>
  <c r="O225" i="10"/>
  <c r="U96" i="13"/>
  <c r="AQ82" i="13" s="1"/>
  <c r="BA82" i="13" s="1"/>
  <c r="BA222" i="10"/>
  <c r="M86" i="13"/>
  <c r="AC84" i="13"/>
  <c r="AC86" i="13" s="1"/>
  <c r="BD22" i="13"/>
  <c r="O82" i="13" s="1"/>
  <c r="O86" i="13" s="1"/>
  <c r="BD38" i="13"/>
  <c r="AE82" i="13" s="1"/>
  <c r="N22" i="2"/>
  <c r="N22" i="4"/>
  <c r="P22" i="4"/>
  <c r="AE86" i="13" l="1"/>
  <c r="AE226" i="10"/>
  <c r="AC226" i="10"/>
  <c r="O226" i="10"/>
  <c r="M226" i="10"/>
</calcChain>
</file>

<file path=xl/sharedStrings.xml><?xml version="1.0" encoding="utf-8"?>
<sst xmlns="http://schemas.openxmlformats.org/spreadsheetml/2006/main" count="4448" uniqueCount="1059">
  <si>
    <t>■職員の欠員による減算の状況</t>
    <rPh sb="1" eb="3">
      <t>ショクイン</t>
    </rPh>
    <rPh sb="4" eb="6">
      <t>ケツイン</t>
    </rPh>
    <rPh sb="9" eb="11">
      <t>ゲンサン</t>
    </rPh>
    <rPh sb="12" eb="14">
      <t>ジョウキョウ</t>
    </rPh>
    <phoneticPr fontId="2"/>
  </si>
  <si>
    <t>■入居継続支援加算</t>
    <rPh sb="1" eb="3">
      <t>ニュウキョ</t>
    </rPh>
    <rPh sb="3" eb="5">
      <t>ケイゾク</t>
    </rPh>
    <rPh sb="5" eb="7">
      <t>シエン</t>
    </rPh>
    <rPh sb="7" eb="9">
      <t>カサン</t>
    </rPh>
    <phoneticPr fontId="2"/>
  </si>
  <si>
    <t>・介護福祉士の割合が分かる資料</t>
    <rPh sb="1" eb="3">
      <t>カイゴ</t>
    </rPh>
    <rPh sb="3" eb="6">
      <t>フクシシ</t>
    </rPh>
    <rPh sb="7" eb="9">
      <t>ワリアイ</t>
    </rPh>
    <rPh sb="10" eb="11">
      <t>ワ</t>
    </rPh>
    <rPh sb="13" eb="15">
      <t>シリョウ</t>
    </rPh>
    <phoneticPr fontId="2"/>
  </si>
  <si>
    <t>・入居者の状況が分かる資料</t>
    <rPh sb="1" eb="4">
      <t>ニュウキョシャ</t>
    </rPh>
    <rPh sb="5" eb="7">
      <t>ジョウキョウ</t>
    </rPh>
    <rPh sb="8" eb="9">
      <t>ワ</t>
    </rPh>
    <rPh sb="11" eb="13">
      <t>シリョウ</t>
    </rPh>
    <phoneticPr fontId="2"/>
  </si>
  <si>
    <t>■生活機能向上連携加算</t>
    <rPh sb="1" eb="3">
      <t>セイカツ</t>
    </rPh>
    <rPh sb="3" eb="5">
      <t>キノウ</t>
    </rPh>
    <rPh sb="5" eb="7">
      <t>コウジョウ</t>
    </rPh>
    <rPh sb="7" eb="9">
      <t>レンケイ</t>
    </rPh>
    <rPh sb="9" eb="11">
      <t>カサン</t>
    </rPh>
    <phoneticPr fontId="2"/>
  </si>
  <si>
    <t>■テクノロジーの導入（入居継続支援加算関係）</t>
    <rPh sb="8" eb="10">
      <t>ドウニュウ</t>
    </rPh>
    <rPh sb="11" eb="13">
      <t>ニュウキョ</t>
    </rPh>
    <rPh sb="13" eb="15">
      <t>ケイゾク</t>
    </rPh>
    <rPh sb="15" eb="17">
      <t>シエン</t>
    </rPh>
    <rPh sb="17" eb="19">
      <t>カサン</t>
    </rPh>
    <rPh sb="19" eb="21">
      <t>カンケイ</t>
    </rPh>
    <phoneticPr fontId="2"/>
  </si>
  <si>
    <t>・訪問リハ事業所、通所リハ事業所、リハビリ実施医療提供施設（原則として許可病床数200床未満）と連携していることが分かる契約書等（協定書を含む。）の写し</t>
    <rPh sb="1" eb="3">
      <t>ホウモン</t>
    </rPh>
    <rPh sb="5" eb="8">
      <t>ジギョウショ</t>
    </rPh>
    <rPh sb="9" eb="11">
      <t>ツウショ</t>
    </rPh>
    <rPh sb="13" eb="16">
      <t>ジギョウショ</t>
    </rPh>
    <rPh sb="21" eb="23">
      <t>ジッシ</t>
    </rPh>
    <rPh sb="23" eb="25">
      <t>イリョウ</t>
    </rPh>
    <rPh sb="25" eb="27">
      <t>テイキョウ</t>
    </rPh>
    <rPh sb="27" eb="29">
      <t>シセツ</t>
    </rPh>
    <rPh sb="30" eb="32">
      <t>ゲンソク</t>
    </rPh>
    <rPh sb="35" eb="37">
      <t>キョカ</t>
    </rPh>
    <rPh sb="37" eb="40">
      <t>ビョウショウスウ</t>
    </rPh>
    <rPh sb="43" eb="44">
      <t>ショウ</t>
    </rPh>
    <rPh sb="44" eb="46">
      <t>ミマン</t>
    </rPh>
    <rPh sb="48" eb="50">
      <t>レンケイ</t>
    </rPh>
    <rPh sb="57" eb="58">
      <t>ワ</t>
    </rPh>
    <rPh sb="60" eb="63">
      <t>ケイヤクショ</t>
    </rPh>
    <rPh sb="63" eb="64">
      <t>トウ</t>
    </rPh>
    <rPh sb="65" eb="68">
      <t>キョウテイショ</t>
    </rPh>
    <rPh sb="69" eb="70">
      <t>フク</t>
    </rPh>
    <rPh sb="74" eb="75">
      <t>ウツ</t>
    </rPh>
    <phoneticPr fontId="2"/>
  </si>
  <si>
    <t>■個別機能訓練加算</t>
    <rPh sb="1" eb="3">
      <t>コベツ</t>
    </rPh>
    <rPh sb="3" eb="5">
      <t>キノウ</t>
    </rPh>
    <rPh sb="5" eb="7">
      <t>クンレン</t>
    </rPh>
    <rPh sb="7" eb="9">
      <t>カサン</t>
    </rPh>
    <phoneticPr fontId="2"/>
  </si>
  <si>
    <t>・オンコール体制マニュアル（緊急時）</t>
    <rPh sb="6" eb="8">
      <t>タイセイ</t>
    </rPh>
    <rPh sb="14" eb="17">
      <t>キンキュウジ</t>
    </rPh>
    <phoneticPr fontId="2"/>
  </si>
  <si>
    <t>・重度化した場合における対応に係る指針</t>
    <rPh sb="1" eb="4">
      <t>ジュウドカ</t>
    </rPh>
    <rPh sb="6" eb="8">
      <t>バアイ</t>
    </rPh>
    <rPh sb="12" eb="14">
      <t>タイオウ</t>
    </rPh>
    <rPh sb="15" eb="16">
      <t>カカ</t>
    </rPh>
    <rPh sb="17" eb="19">
      <t>シシン</t>
    </rPh>
    <phoneticPr fontId="2"/>
  </si>
  <si>
    <t>■看取り介護加算（※夜間看護体制加算の届出をしている施設のみ届出可能）</t>
    <rPh sb="1" eb="3">
      <t>ミト</t>
    </rPh>
    <rPh sb="4" eb="6">
      <t>カイゴ</t>
    </rPh>
    <rPh sb="6" eb="8">
      <t>カサン</t>
    </rPh>
    <rPh sb="10" eb="12">
      <t>ヤカン</t>
    </rPh>
    <rPh sb="12" eb="14">
      <t>カンゴ</t>
    </rPh>
    <rPh sb="14" eb="16">
      <t>タイセイ</t>
    </rPh>
    <rPh sb="16" eb="18">
      <t>カサン</t>
    </rPh>
    <rPh sb="19" eb="21">
      <t>トドケデ</t>
    </rPh>
    <rPh sb="26" eb="28">
      <t>シセツ</t>
    </rPh>
    <rPh sb="30" eb="32">
      <t>トドケデ</t>
    </rPh>
    <rPh sb="32" eb="34">
      <t>カノウ</t>
    </rPh>
    <phoneticPr fontId="2"/>
  </si>
  <si>
    <t>・看取りに関する指針</t>
    <rPh sb="1" eb="3">
      <t>ミト</t>
    </rPh>
    <rPh sb="5" eb="6">
      <t>カン</t>
    </rPh>
    <rPh sb="8" eb="10">
      <t>シシン</t>
    </rPh>
    <phoneticPr fontId="2"/>
  </si>
  <si>
    <t>■認知症専門ケア加算</t>
    <rPh sb="1" eb="4">
      <t>ニンチショウ</t>
    </rPh>
    <rPh sb="4" eb="6">
      <t>センモン</t>
    </rPh>
    <rPh sb="8" eb="10">
      <t>カサン</t>
    </rPh>
    <phoneticPr fontId="2"/>
  </si>
  <si>
    <t>■サービス提供体制強化加算</t>
    <rPh sb="5" eb="7">
      <t>テイキョウ</t>
    </rPh>
    <rPh sb="7" eb="9">
      <t>タイセイ</t>
    </rPh>
    <rPh sb="9" eb="11">
      <t>キョウカ</t>
    </rPh>
    <rPh sb="11" eb="13">
      <t>カサン</t>
    </rPh>
    <phoneticPr fontId="2"/>
  </si>
  <si>
    <t>（</t>
    <phoneticPr fontId="2"/>
  </si>
  <si>
    <t>■特定施設入居者生活介護（短期利用型）</t>
    <rPh sb="1" eb="3">
      <t>トクテイ</t>
    </rPh>
    <rPh sb="3" eb="5">
      <t>シセツ</t>
    </rPh>
    <rPh sb="5" eb="8">
      <t>ニュウキョシャ</t>
    </rPh>
    <rPh sb="8" eb="10">
      <t>セイカツ</t>
    </rPh>
    <rPh sb="10" eb="12">
      <t>カイゴ</t>
    </rPh>
    <phoneticPr fontId="2"/>
  </si>
  <si>
    <t>参考計算書（Ａ）
有資格者の割合の計算用</t>
    <rPh sb="0" eb="2">
      <t>サンコウ</t>
    </rPh>
    <rPh sb="2" eb="4">
      <t>ケイサン</t>
    </rPh>
    <rPh sb="4" eb="5">
      <t>ショ</t>
    </rPh>
    <rPh sb="9" eb="13">
      <t>ユウシカクシャ</t>
    </rPh>
    <rPh sb="14" eb="16">
      <t>ワリアイ</t>
    </rPh>
    <rPh sb="17" eb="19">
      <t>ケイサン</t>
    </rPh>
    <rPh sb="19" eb="20">
      <t>ヨウ</t>
    </rPh>
    <phoneticPr fontId="5"/>
  </si>
  <si>
    <t>事業所名</t>
    <rPh sb="0" eb="3">
      <t>ジギョウショ</t>
    </rPh>
    <rPh sb="3" eb="4">
      <t>メイ</t>
    </rPh>
    <phoneticPr fontId="2"/>
  </si>
  <si>
    <t>事業所番号</t>
    <rPh sb="0" eb="3">
      <t>ジギョウショ</t>
    </rPh>
    <rPh sb="3" eb="5">
      <t>バンゴウ</t>
    </rPh>
    <phoneticPr fontId="2"/>
  </si>
  <si>
    <r>
      <t>　「介護福祉士の割合の算出」について、常勤換算方法により算出した前年度（３月を除く）の平均を用いて計算します。
　</t>
    </r>
    <r>
      <rPr>
        <b/>
        <u/>
        <sz val="9"/>
        <rFont val="ＭＳ Ｐ明朝"/>
        <family val="1"/>
        <charset val="128"/>
      </rPr>
      <t>勤続年数１０年以上の介護福祉士の状況の計算の際は、表中「介護福祉士」を「勤続年数１０年以上の介護福祉士」と読み替えてご使用ください。</t>
    </r>
    <r>
      <rPr>
        <sz val="9"/>
        <rFont val="ＭＳ Ｐ明朝"/>
        <family val="1"/>
        <charset val="128"/>
      </rPr>
      <t xml:space="preserve">
　（例）令和３年度については、令和２年4月から令和３年2月までの常勤換算により算出した毎月の数値の平均をもって判断します。
</t>
    </r>
    <r>
      <rPr>
        <sz val="9"/>
        <color rgb="FFFF0000"/>
        <rFont val="ＭＳ Ｐ明朝"/>
        <family val="1"/>
        <charset val="128"/>
      </rPr>
      <t>　　　　※なお、常勤換算人数の計算に当たっては、計算の都度、小数点第２位以下は切り捨てて計算してください。</t>
    </r>
    <rPh sb="2" eb="4">
      <t>カイゴ</t>
    </rPh>
    <rPh sb="4" eb="7">
      <t>フクシシ</t>
    </rPh>
    <rPh sb="8" eb="10">
      <t>ワリアイ</t>
    </rPh>
    <rPh sb="11" eb="13">
      <t>サンシュツ</t>
    </rPh>
    <rPh sb="19" eb="21">
      <t>ジョウキン</t>
    </rPh>
    <rPh sb="21" eb="23">
      <t>カンサン</t>
    </rPh>
    <rPh sb="23" eb="25">
      <t>ホウホウ</t>
    </rPh>
    <rPh sb="28" eb="30">
      <t>サンシュツ</t>
    </rPh>
    <rPh sb="32" eb="35">
      <t>ゼンネンド</t>
    </rPh>
    <rPh sb="37" eb="38">
      <t>ガツ</t>
    </rPh>
    <rPh sb="39" eb="40">
      <t>ノゾ</t>
    </rPh>
    <rPh sb="43" eb="45">
      <t>ヘイキン</t>
    </rPh>
    <rPh sb="46" eb="47">
      <t>モチ</t>
    </rPh>
    <rPh sb="49" eb="51">
      <t>ケイサン</t>
    </rPh>
    <rPh sb="126" eb="127">
      <t>レイ</t>
    </rPh>
    <rPh sb="131" eb="133">
      <t>ネンド</t>
    </rPh>
    <rPh sb="139" eb="141">
      <t>レイ</t>
    </rPh>
    <rPh sb="142" eb="143">
      <t>ネン</t>
    </rPh>
    <rPh sb="144" eb="145">
      <t>ガツ</t>
    </rPh>
    <rPh sb="147" eb="149">
      <t>レイ</t>
    </rPh>
    <rPh sb="150" eb="151">
      <t>ネン</t>
    </rPh>
    <rPh sb="152" eb="153">
      <t>ガツ</t>
    </rPh>
    <rPh sb="156" eb="158">
      <t>ジョウキン</t>
    </rPh>
    <rPh sb="158" eb="160">
      <t>カンサン</t>
    </rPh>
    <rPh sb="163" eb="165">
      <t>サンシュツ</t>
    </rPh>
    <rPh sb="167" eb="169">
      <t>マイツキ</t>
    </rPh>
    <rPh sb="170" eb="172">
      <t>スウチ</t>
    </rPh>
    <rPh sb="173" eb="175">
      <t>ヘイキン</t>
    </rPh>
    <rPh sb="179" eb="181">
      <t>ハンダン</t>
    </rPh>
    <phoneticPr fontId="5"/>
  </si>
  <si>
    <t>１　各月ごとに、実績数を元に常勤換算方法により、人数を計算してください。
　　※常勤換算人数は自動計算</t>
    <rPh sb="2" eb="3">
      <t>カク</t>
    </rPh>
    <rPh sb="3" eb="4">
      <t>ツキ</t>
    </rPh>
    <rPh sb="8" eb="10">
      <t>ジッセキ</t>
    </rPh>
    <rPh sb="10" eb="11">
      <t>スウ</t>
    </rPh>
    <rPh sb="12" eb="13">
      <t>モト</t>
    </rPh>
    <rPh sb="14" eb="16">
      <t>ジョウキン</t>
    </rPh>
    <rPh sb="16" eb="18">
      <t>カンサン</t>
    </rPh>
    <rPh sb="18" eb="20">
      <t>ホウホウ</t>
    </rPh>
    <rPh sb="24" eb="26">
      <t>ニンズウ</t>
    </rPh>
    <rPh sb="27" eb="29">
      <t>ケイサン</t>
    </rPh>
    <rPh sb="40" eb="42">
      <t>ジョウキン</t>
    </rPh>
    <rPh sb="42" eb="44">
      <t>カンサン</t>
    </rPh>
    <rPh sb="44" eb="46">
      <t>ニンズウ</t>
    </rPh>
    <rPh sb="47" eb="49">
      <t>ジドウ</t>
    </rPh>
    <rPh sb="49" eb="51">
      <t>ケイサン</t>
    </rPh>
    <phoneticPr fontId="5"/>
  </si>
  <si>
    <t>２　常勤換算後の人数（自動転記）の合計を実績月数で割って平均を計算し、【Ｄ】【Ｅ】に入力してください。
　※小数点２位以下切り捨て</t>
    <rPh sb="2" eb="4">
      <t>ジョウキン</t>
    </rPh>
    <rPh sb="4" eb="6">
      <t>カンサン</t>
    </rPh>
    <rPh sb="6" eb="7">
      <t>ゴ</t>
    </rPh>
    <rPh sb="8" eb="10">
      <t>ニンズウ</t>
    </rPh>
    <rPh sb="11" eb="13">
      <t>ジドウ</t>
    </rPh>
    <rPh sb="13" eb="15">
      <t>テンキ</t>
    </rPh>
    <rPh sb="17" eb="19">
      <t>ゴウケイ</t>
    </rPh>
    <rPh sb="20" eb="22">
      <t>ジッセキ</t>
    </rPh>
    <rPh sb="22" eb="24">
      <t>ツキスウ</t>
    </rPh>
    <rPh sb="25" eb="26">
      <t>ワ</t>
    </rPh>
    <rPh sb="28" eb="30">
      <t>ヘイキン</t>
    </rPh>
    <rPh sb="31" eb="33">
      <t>ケイサン</t>
    </rPh>
    <rPh sb="42" eb="44">
      <t>ニュウリョク</t>
    </rPh>
    <rPh sb="54" eb="57">
      <t>ショウスウテン</t>
    </rPh>
    <rPh sb="58" eb="59">
      <t>イ</t>
    </rPh>
    <rPh sb="59" eb="61">
      <t>イカ</t>
    </rPh>
    <rPh sb="61" eb="62">
      <t>キ</t>
    </rPh>
    <rPh sb="63" eb="64">
      <t>ス</t>
    </rPh>
    <phoneticPr fontId="5"/>
  </si>
  <si>
    <t>４月</t>
    <rPh sb="1" eb="2">
      <t>ガツ</t>
    </rPh>
    <phoneticPr fontId="5"/>
  </si>
  <si>
    <t>常勤職員の
勤務時間
【Ａ】</t>
    <rPh sb="0" eb="2">
      <t>ジョウキン</t>
    </rPh>
    <rPh sb="2" eb="4">
      <t>ショクイン</t>
    </rPh>
    <rPh sb="6" eb="8">
      <t>キンム</t>
    </rPh>
    <rPh sb="8" eb="10">
      <t>ジカン</t>
    </rPh>
    <phoneticPr fontId="2"/>
  </si>
  <si>
    <t>介護職員の総勤務時間数</t>
    <rPh sb="0" eb="2">
      <t>カイゴ</t>
    </rPh>
    <rPh sb="2" eb="4">
      <t>ショクイン</t>
    </rPh>
    <rPh sb="5" eb="6">
      <t>ソウ</t>
    </rPh>
    <rPh sb="6" eb="8">
      <t>キンム</t>
    </rPh>
    <rPh sb="8" eb="10">
      <t>ジカン</t>
    </rPh>
    <rPh sb="10" eb="11">
      <t>スウ</t>
    </rPh>
    <phoneticPr fontId="5"/>
  </si>
  <si>
    <t>⇒</t>
    <phoneticPr fontId="5"/>
  </si>
  <si>
    <t>（ァ）</t>
    <phoneticPr fontId="5"/>
  </si>
  <si>
    <t>時間</t>
    <rPh sb="0" eb="2">
      <t>ジカン</t>
    </rPh>
    <phoneticPr fontId="5"/>
  </si>
  <si>
    <t>常勤換算人数</t>
    <rPh sb="0" eb="2">
      <t>ジョウキン</t>
    </rPh>
    <rPh sb="2" eb="4">
      <t>カンサン</t>
    </rPh>
    <rPh sb="4" eb="6">
      <t>ニンズウ</t>
    </rPh>
    <phoneticPr fontId="5"/>
  </si>
  <si>
    <t>（常勤換算人数の計算）</t>
    <rPh sb="1" eb="3">
      <t>ジョウキン</t>
    </rPh>
    <rPh sb="3" eb="5">
      <t>カンサン</t>
    </rPh>
    <rPh sb="5" eb="7">
      <t>ニンズウ</t>
    </rPh>
    <rPh sb="8" eb="10">
      <t>ケイサン</t>
    </rPh>
    <phoneticPr fontId="5"/>
  </si>
  <si>
    <t>(ァ)÷【A】　＝</t>
    <phoneticPr fontId="5"/>
  </si>
  <si>
    <t>1)</t>
    <phoneticPr fontId="5"/>
  </si>
  <si>
    <t>人</t>
    <rPh sb="0" eb="1">
      <t>ニン</t>
    </rPh>
    <phoneticPr fontId="5"/>
  </si>
  <si>
    <t>介護職員</t>
    <rPh sb="0" eb="2">
      <t>カイゴ</t>
    </rPh>
    <rPh sb="2" eb="4">
      <t>ショクイン</t>
    </rPh>
    <phoneticPr fontId="5"/>
  </si>
  <si>
    <t>介護福祉士</t>
    <rPh sb="0" eb="2">
      <t>カイゴ</t>
    </rPh>
    <rPh sb="2" eb="4">
      <t>フクシ</t>
    </rPh>
    <rPh sb="4" eb="5">
      <t>シ</t>
    </rPh>
    <phoneticPr fontId="5"/>
  </si>
  <si>
    <t>時間</t>
    <rPh sb="0" eb="2">
      <t>ジカン</t>
    </rPh>
    <phoneticPr fontId="2"/>
  </si>
  <si>
    <t>介護福祉士の総勤務時間数</t>
    <rPh sb="6" eb="7">
      <t>ソウ</t>
    </rPh>
    <rPh sb="7" eb="9">
      <t>キンム</t>
    </rPh>
    <rPh sb="9" eb="11">
      <t>ジカン</t>
    </rPh>
    <rPh sb="11" eb="12">
      <t>スウ</t>
    </rPh>
    <phoneticPr fontId="5"/>
  </si>
  <si>
    <t>（イ）</t>
    <phoneticPr fontId="5"/>
  </si>
  <si>
    <t>４月</t>
    <rPh sb="1" eb="2">
      <t>ガツ</t>
    </rPh>
    <phoneticPr fontId="2"/>
  </si>
  <si>
    <t>2)</t>
    <phoneticPr fontId="5"/>
  </si>
  <si>
    <t>(イ)÷【A】　＝</t>
    <phoneticPr fontId="5"/>
  </si>
  <si>
    <t>５月</t>
    <rPh sb="1" eb="2">
      <t>ガツ</t>
    </rPh>
    <phoneticPr fontId="2"/>
  </si>
  <si>
    <t>3)</t>
    <phoneticPr fontId="5"/>
  </si>
  <si>
    <t>4)</t>
    <phoneticPr fontId="5"/>
  </si>
  <si>
    <t>５月</t>
    <rPh sb="1" eb="2">
      <t>ガツ</t>
    </rPh>
    <phoneticPr fontId="5"/>
  </si>
  <si>
    <t>（ア）</t>
    <phoneticPr fontId="5"/>
  </si>
  <si>
    <t>６月</t>
    <rPh sb="1" eb="2">
      <t>ガツ</t>
    </rPh>
    <phoneticPr fontId="2"/>
  </si>
  <si>
    <t>5)</t>
    <phoneticPr fontId="5"/>
  </si>
  <si>
    <t>6)</t>
    <phoneticPr fontId="5"/>
  </si>
  <si>
    <t>（ア）÷【Ａ】　＝</t>
  </si>
  <si>
    <t>７月</t>
  </si>
  <si>
    <t>7)</t>
    <phoneticPr fontId="5"/>
  </si>
  <si>
    <t>8)</t>
    <phoneticPr fontId="5"/>
  </si>
  <si>
    <t>８月</t>
  </si>
  <si>
    <t>9)</t>
    <phoneticPr fontId="5"/>
  </si>
  <si>
    <t>10)</t>
    <phoneticPr fontId="5"/>
  </si>
  <si>
    <t>（イ）÷【Ａ】　＝</t>
  </si>
  <si>
    <t>９月</t>
  </si>
  <si>
    <t>11)</t>
    <phoneticPr fontId="5"/>
  </si>
  <si>
    <t>12)</t>
    <phoneticPr fontId="5"/>
  </si>
  <si>
    <t>１０月</t>
  </si>
  <si>
    <t>13)</t>
    <phoneticPr fontId="5"/>
  </si>
  <si>
    <t>14)</t>
    <phoneticPr fontId="5"/>
  </si>
  <si>
    <t>１１月</t>
  </si>
  <si>
    <t>15)</t>
    <phoneticPr fontId="5"/>
  </si>
  <si>
    <t>16)</t>
    <phoneticPr fontId="5"/>
  </si>
  <si>
    <t>１２月</t>
  </si>
  <si>
    <t>17)</t>
    <phoneticPr fontId="5"/>
  </si>
  <si>
    <t>18)</t>
    <phoneticPr fontId="5"/>
  </si>
  <si>
    <t>１月</t>
  </si>
  <si>
    <t>19)</t>
    <phoneticPr fontId="5"/>
  </si>
  <si>
    <t>20)</t>
    <phoneticPr fontId="5"/>
  </si>
  <si>
    <t>７月</t>
    <rPh sb="1" eb="2">
      <t>ガツ</t>
    </rPh>
    <phoneticPr fontId="2"/>
  </si>
  <si>
    <t>２月</t>
  </si>
  <si>
    <t>21)</t>
    <phoneticPr fontId="5"/>
  </si>
  <si>
    <t>22)</t>
    <phoneticPr fontId="5"/>
  </si>
  <si>
    <t>合計</t>
    <rPh sb="0" eb="2">
      <t>ゴウケイ</t>
    </rPh>
    <phoneticPr fontId="5"/>
  </si>
  <si>
    <t>【B】</t>
    <phoneticPr fontId="2"/>
  </si>
  <si>
    <t>【C】</t>
    <phoneticPr fontId="2"/>
  </si>
  <si>
    <t>（【B】÷実績月数）</t>
    <rPh sb="5" eb="7">
      <t>ジッセキ</t>
    </rPh>
    <rPh sb="7" eb="8">
      <t>ツキ</t>
    </rPh>
    <rPh sb="8" eb="9">
      <t>スウ</t>
    </rPh>
    <phoneticPr fontId="5"/>
  </si>
  <si>
    <t>（【C】÷実績月数）</t>
    <rPh sb="5" eb="7">
      <t>ジッセキ</t>
    </rPh>
    <rPh sb="7" eb="9">
      <t>ツキスウ</t>
    </rPh>
    <phoneticPr fontId="5"/>
  </si>
  <si>
    <t>８月</t>
    <rPh sb="1" eb="2">
      <t>ガツ</t>
    </rPh>
    <phoneticPr fontId="2"/>
  </si>
  <si>
    <t>１月当たりの平均値</t>
    <rPh sb="1" eb="2">
      <t>ツキ</t>
    </rPh>
    <rPh sb="2" eb="3">
      <t>ア</t>
    </rPh>
    <rPh sb="6" eb="9">
      <t>ヘイキンチ</t>
    </rPh>
    <phoneticPr fontId="5"/>
  </si>
  <si>
    <t>【D】</t>
    <phoneticPr fontId="2"/>
  </si>
  <si>
    <t>【E】</t>
    <phoneticPr fontId="2"/>
  </si>
  <si>
    <t>９月</t>
    <rPh sb="1" eb="2">
      <t>ガツ</t>
    </rPh>
    <phoneticPr fontId="2"/>
  </si>
  <si>
    <t>【以下は自動計算】</t>
    <rPh sb="1" eb="3">
      <t>イカ</t>
    </rPh>
    <rPh sb="4" eb="6">
      <t>ジドウ</t>
    </rPh>
    <rPh sb="6" eb="8">
      <t>ケイサン</t>
    </rPh>
    <phoneticPr fontId="2"/>
  </si>
  <si>
    <t>【E】</t>
    <phoneticPr fontId="5"/>
  </si>
  <si>
    <t>10月</t>
    <rPh sb="2" eb="3">
      <t>ガツ</t>
    </rPh>
    <phoneticPr fontId="2"/>
  </si>
  <si>
    <t>×100%＝</t>
    <phoneticPr fontId="5"/>
  </si>
  <si>
    <t>％【F】</t>
    <phoneticPr fontId="5"/>
  </si>
  <si>
    <t>【D】</t>
    <phoneticPr fontId="5"/>
  </si>
  <si>
    <t>★上記【F】の数値が、サービス種類ごとに定められる割合以上であれば、算定できます。</t>
    <rPh sb="1" eb="3">
      <t>ジョウキ</t>
    </rPh>
    <rPh sb="7" eb="9">
      <t>スウチ</t>
    </rPh>
    <rPh sb="15" eb="17">
      <t>シュルイ</t>
    </rPh>
    <rPh sb="20" eb="21">
      <t>サダ</t>
    </rPh>
    <rPh sb="25" eb="27">
      <t>ワリアイ</t>
    </rPh>
    <rPh sb="27" eb="29">
      <t>イジョウ</t>
    </rPh>
    <rPh sb="34" eb="36">
      <t>サンテイ</t>
    </rPh>
    <phoneticPr fontId="5"/>
  </si>
  <si>
    <t>11月</t>
    <rPh sb="2" eb="3">
      <t>ガツ</t>
    </rPh>
    <phoneticPr fontId="2"/>
  </si>
  <si>
    <t>12月</t>
    <rPh sb="2" eb="3">
      <t>ガツ</t>
    </rPh>
    <phoneticPr fontId="2"/>
  </si>
  <si>
    <t>１月</t>
    <rPh sb="1" eb="2">
      <t>ガツ</t>
    </rPh>
    <phoneticPr fontId="2"/>
  </si>
  <si>
    <t>２月</t>
    <rPh sb="1" eb="2">
      <t>ガツ</t>
    </rPh>
    <phoneticPr fontId="5"/>
  </si>
  <si>
    <t>参考計算書（Ｂ）
勤続７年以上職員の割合の計算用</t>
    <rPh sb="0" eb="2">
      <t>サンコウ</t>
    </rPh>
    <rPh sb="2" eb="4">
      <t>ケイサン</t>
    </rPh>
    <rPh sb="4" eb="5">
      <t>ショ</t>
    </rPh>
    <rPh sb="9" eb="11">
      <t>キンゾク</t>
    </rPh>
    <rPh sb="12" eb="13">
      <t>ネン</t>
    </rPh>
    <rPh sb="13" eb="15">
      <t>イジョウ</t>
    </rPh>
    <rPh sb="15" eb="17">
      <t>ショクイン</t>
    </rPh>
    <rPh sb="18" eb="20">
      <t>ワリアイ</t>
    </rPh>
    <rPh sb="21" eb="23">
      <t>ケイサン</t>
    </rPh>
    <rPh sb="23" eb="24">
      <t>ヨウ</t>
    </rPh>
    <phoneticPr fontId="5"/>
  </si>
  <si>
    <r>
      <t xml:space="preserve">　「勤続７年以上職員の割合の算出」について、常勤換算方法により算出した前年度（３月を除く）の平均を用いて計算します。
　（例）令和３年度については、令和２年4月から令和３年2月までの常勤換算により算出した毎月の数値の平均をもって判断します。
</t>
    </r>
    <r>
      <rPr>
        <sz val="9"/>
        <color rgb="FFFF0000"/>
        <rFont val="ＭＳ Ｐ明朝"/>
        <family val="1"/>
        <charset val="128"/>
      </rPr>
      <t>　　　　※なお、常勤換算人数の計算に当たっては、計算の都度、小数点第２位以下は切り捨てて計算してください。</t>
    </r>
    <rPh sb="61" eb="62">
      <t>レイ</t>
    </rPh>
    <phoneticPr fontId="5"/>
  </si>
  <si>
    <t>１　各月ごとに、実績数を元に常勤換算方法により、人数を計算してください。
　　※常勤換算人数は自動計算
　　※直接提供職員とは、『生活相談員、看護職員、介護職員、機能訓練指導員』を指します。</t>
    <rPh sb="2" eb="3">
      <t>カク</t>
    </rPh>
    <rPh sb="3" eb="4">
      <t>ツキ</t>
    </rPh>
    <rPh sb="8" eb="10">
      <t>ジッセキ</t>
    </rPh>
    <rPh sb="10" eb="11">
      <t>スウ</t>
    </rPh>
    <rPh sb="12" eb="13">
      <t>モト</t>
    </rPh>
    <rPh sb="14" eb="16">
      <t>ジョウキン</t>
    </rPh>
    <rPh sb="16" eb="18">
      <t>カンサン</t>
    </rPh>
    <rPh sb="18" eb="20">
      <t>ホウホウ</t>
    </rPh>
    <rPh sb="24" eb="26">
      <t>ニンズウ</t>
    </rPh>
    <rPh sb="27" eb="29">
      <t>ケイサン</t>
    </rPh>
    <rPh sb="40" eb="42">
      <t>ジョウキン</t>
    </rPh>
    <rPh sb="42" eb="44">
      <t>カンサン</t>
    </rPh>
    <rPh sb="44" eb="46">
      <t>ニンズウ</t>
    </rPh>
    <rPh sb="47" eb="49">
      <t>ジドウ</t>
    </rPh>
    <rPh sb="49" eb="51">
      <t>ケイサン</t>
    </rPh>
    <phoneticPr fontId="5"/>
  </si>
  <si>
    <t>直接提供職員の総勤務時間数</t>
    <rPh sb="0" eb="2">
      <t>チョクセツ</t>
    </rPh>
    <rPh sb="2" eb="4">
      <t>テイキョウ</t>
    </rPh>
    <rPh sb="4" eb="6">
      <t>ショクイン</t>
    </rPh>
    <rPh sb="7" eb="8">
      <t>ソウ</t>
    </rPh>
    <rPh sb="8" eb="10">
      <t>キンム</t>
    </rPh>
    <rPh sb="10" eb="12">
      <t>ジカン</t>
    </rPh>
    <rPh sb="12" eb="13">
      <t>スウ</t>
    </rPh>
    <phoneticPr fontId="5"/>
  </si>
  <si>
    <t>(ァ)÷【Ａ】　＝</t>
    <phoneticPr fontId="5"/>
  </si>
  <si>
    <t>直接提供職員</t>
    <rPh sb="0" eb="2">
      <t>チョクセツ</t>
    </rPh>
    <rPh sb="2" eb="4">
      <t>テイキョウ</t>
    </rPh>
    <rPh sb="4" eb="6">
      <t>ショクイン</t>
    </rPh>
    <phoneticPr fontId="5"/>
  </si>
  <si>
    <t>勤続７年以上</t>
    <rPh sb="0" eb="2">
      <t>キンゾク</t>
    </rPh>
    <rPh sb="3" eb="4">
      <t>ネン</t>
    </rPh>
    <rPh sb="4" eb="6">
      <t>イジョウ</t>
    </rPh>
    <phoneticPr fontId="5"/>
  </si>
  <si>
    <t>勤続７年以上直接提供職員の総勤務時間数</t>
    <rPh sb="0" eb="2">
      <t>キンゾク</t>
    </rPh>
    <rPh sb="3" eb="6">
      <t>ネンイジョウ</t>
    </rPh>
    <rPh sb="6" eb="8">
      <t>チョクセツ</t>
    </rPh>
    <rPh sb="8" eb="10">
      <t>テイキョウ</t>
    </rPh>
    <rPh sb="10" eb="12">
      <t>ショクイン</t>
    </rPh>
    <rPh sb="13" eb="14">
      <t>ソウ</t>
    </rPh>
    <rPh sb="14" eb="16">
      <t>キンム</t>
    </rPh>
    <rPh sb="16" eb="18">
      <t>ジカン</t>
    </rPh>
    <rPh sb="18" eb="19">
      <t>スウ</t>
    </rPh>
    <phoneticPr fontId="5"/>
  </si>
  <si>
    <t>参考計算書（Ｃ）
常勤職員の割合の計算用</t>
    <rPh sb="0" eb="2">
      <t>サンコウ</t>
    </rPh>
    <rPh sb="2" eb="4">
      <t>ケイサン</t>
    </rPh>
    <rPh sb="4" eb="5">
      <t>ショ</t>
    </rPh>
    <rPh sb="9" eb="11">
      <t>ジョウキン</t>
    </rPh>
    <rPh sb="11" eb="13">
      <t>ショクイン</t>
    </rPh>
    <rPh sb="14" eb="16">
      <t>ワリアイ</t>
    </rPh>
    <rPh sb="17" eb="19">
      <t>ケイサン</t>
    </rPh>
    <rPh sb="19" eb="20">
      <t>ヨウ</t>
    </rPh>
    <phoneticPr fontId="5"/>
  </si>
  <si>
    <t>介護・看護職員の総勤務時間数</t>
    <rPh sb="0" eb="2">
      <t>カイゴ</t>
    </rPh>
    <rPh sb="3" eb="5">
      <t>カンゴ</t>
    </rPh>
    <rPh sb="5" eb="7">
      <t>ショクイン</t>
    </rPh>
    <rPh sb="8" eb="9">
      <t>ソウ</t>
    </rPh>
    <rPh sb="9" eb="11">
      <t>キンム</t>
    </rPh>
    <rPh sb="11" eb="13">
      <t>ジカン</t>
    </rPh>
    <rPh sb="13" eb="14">
      <t>スウ</t>
    </rPh>
    <phoneticPr fontId="5"/>
  </si>
  <si>
    <t>介護・看護職員</t>
    <rPh sb="0" eb="2">
      <t>カイゴ</t>
    </rPh>
    <rPh sb="3" eb="5">
      <t>カンゴ</t>
    </rPh>
    <rPh sb="5" eb="7">
      <t>ショクイン</t>
    </rPh>
    <phoneticPr fontId="5"/>
  </si>
  <si>
    <t>常勤職員</t>
    <rPh sb="0" eb="2">
      <t>ジョウキン</t>
    </rPh>
    <rPh sb="2" eb="4">
      <t>ショクイン</t>
    </rPh>
    <phoneticPr fontId="5"/>
  </si>
  <si>
    <t>常勤職員の総勤務時間数</t>
    <rPh sb="0" eb="2">
      <t>ジョウキン</t>
    </rPh>
    <rPh sb="2" eb="4">
      <t>ショクイン</t>
    </rPh>
    <rPh sb="5" eb="6">
      <t>ソウ</t>
    </rPh>
    <rPh sb="6" eb="8">
      <t>キンム</t>
    </rPh>
    <rPh sb="8" eb="10">
      <t>ジカン</t>
    </rPh>
    <rPh sb="10" eb="11">
      <t>スウ</t>
    </rPh>
    <phoneticPr fontId="5"/>
  </si>
  <si>
    <r>
      <t>介護・看護職員のうち、常勤職員が</t>
    </r>
    <r>
      <rPr>
        <b/>
        <sz val="10"/>
        <rFont val="ＭＳ Ｐゴシック"/>
        <family val="3"/>
        <charset val="128"/>
      </rPr>
      <t>７５％以上</t>
    </r>
    <rPh sb="0" eb="2">
      <t>カイゴ</t>
    </rPh>
    <rPh sb="3" eb="5">
      <t>カンゴ</t>
    </rPh>
    <rPh sb="5" eb="7">
      <t>ショクイン</t>
    </rPh>
    <rPh sb="11" eb="13">
      <t>ジョウキン</t>
    </rPh>
    <rPh sb="13" eb="15">
      <t>ショクイン</t>
    </rPh>
    <rPh sb="19" eb="21">
      <t>イジョウ</t>
    </rPh>
    <phoneticPr fontId="5"/>
  </si>
  <si>
    <r>
      <t xml:space="preserve">　「常勤職員の割合の算出」について、常勤換算方法により算出した前年度（３月を除く）の平均を用いて計算します。
　（例）令和3年度については、令和２年4月から令和３年2月までの常勤換算により算出した毎月の数値の平均をもって判断します。
</t>
    </r>
    <r>
      <rPr>
        <sz val="9"/>
        <color rgb="FFFF0000"/>
        <rFont val="ＭＳ Ｐ明朝"/>
        <family val="1"/>
        <charset val="128"/>
      </rPr>
      <t>　　　　※なお、常勤換算人数の計算に当たっては、計算の都度、小数点第２位以下は切り捨てて計算してください。</t>
    </r>
    <rPh sb="57" eb="58">
      <t>レイ</t>
    </rPh>
    <phoneticPr fontId="5"/>
  </si>
  <si>
    <t>・資格証の写し（該当職種全員分）　※減算あり→なしに変更する場合のみ</t>
    <rPh sb="1" eb="3">
      <t>シカク</t>
    </rPh>
    <rPh sb="3" eb="4">
      <t>ショウ</t>
    </rPh>
    <rPh sb="5" eb="6">
      <t>ウツ</t>
    </rPh>
    <rPh sb="8" eb="10">
      <t>ガイトウ</t>
    </rPh>
    <rPh sb="10" eb="12">
      <t>ショクシュ</t>
    </rPh>
    <rPh sb="12" eb="14">
      <t>ゼンイン</t>
    </rPh>
    <rPh sb="14" eb="15">
      <t>ブン</t>
    </rPh>
    <phoneticPr fontId="2"/>
  </si>
  <si>
    <t>・資格証の写し（看護職員全員分）</t>
    <rPh sb="1" eb="3">
      <t>シカク</t>
    </rPh>
    <rPh sb="3" eb="4">
      <t>ショウ</t>
    </rPh>
    <rPh sb="5" eb="6">
      <t>ウツ</t>
    </rPh>
    <rPh sb="8" eb="10">
      <t>カンゴ</t>
    </rPh>
    <rPh sb="10" eb="12">
      <t>ショクイン</t>
    </rPh>
    <rPh sb="12" eb="14">
      <t>ゼンイン</t>
    </rPh>
    <rPh sb="14" eb="15">
      <t>ブン</t>
    </rPh>
    <phoneticPr fontId="2"/>
  </si>
  <si>
    <t>・資格証の写し（機能訓練指導員全員分）</t>
    <rPh sb="1" eb="3">
      <t>シカク</t>
    </rPh>
    <rPh sb="3" eb="4">
      <t>ショウ</t>
    </rPh>
    <rPh sb="5" eb="6">
      <t>ウツ</t>
    </rPh>
    <rPh sb="8" eb="10">
      <t>キノウ</t>
    </rPh>
    <rPh sb="10" eb="12">
      <t>クンレン</t>
    </rPh>
    <rPh sb="12" eb="15">
      <t>シドウイン</t>
    </rPh>
    <rPh sb="15" eb="17">
      <t>ゼンイン</t>
    </rPh>
    <rPh sb="17" eb="18">
      <t>ブン</t>
    </rPh>
    <phoneticPr fontId="2"/>
  </si>
  <si>
    <t>※令和６年３月１５日付老老発０３１５第４号「科学的介護情報システム（LIFE）関連加算に関する基本的な考え方並びに事務処理手順及び様式例の提示について」を参照すること。</t>
    <rPh sb="1" eb="3">
      <t>レイワ</t>
    </rPh>
    <rPh sb="4" eb="5">
      <t>ネン</t>
    </rPh>
    <rPh sb="6" eb="7">
      <t>ガツ</t>
    </rPh>
    <rPh sb="9" eb="10">
      <t>ニチ</t>
    </rPh>
    <rPh sb="10" eb="11">
      <t>ヅケ</t>
    </rPh>
    <rPh sb="11" eb="13">
      <t>ロウロウ</t>
    </rPh>
    <rPh sb="13" eb="14">
      <t>ハッ</t>
    </rPh>
    <rPh sb="18" eb="19">
      <t>ダイ</t>
    </rPh>
    <rPh sb="20" eb="21">
      <t>ゴウ</t>
    </rPh>
    <rPh sb="22" eb="24">
      <t>カガク</t>
    </rPh>
    <rPh sb="77" eb="79">
      <t>サンショウ</t>
    </rPh>
    <phoneticPr fontId="2"/>
  </si>
  <si>
    <t>・認知症介護実践リーダー研修の修了証の写し　※加算（Ⅰ）の場合</t>
    <rPh sb="1" eb="4">
      <t>ニンチショウ</t>
    </rPh>
    <rPh sb="4" eb="6">
      <t>カイゴ</t>
    </rPh>
    <rPh sb="6" eb="8">
      <t>ジッセン</t>
    </rPh>
    <rPh sb="12" eb="14">
      <t>ケンシュウ</t>
    </rPh>
    <rPh sb="15" eb="18">
      <t>シュウリョウショウ</t>
    </rPh>
    <rPh sb="19" eb="20">
      <t>ウツ</t>
    </rPh>
    <phoneticPr fontId="2"/>
  </si>
  <si>
    <t>・認知症介護指導者養成研修等の修了証の写し　※加算（Ⅱ）の場合</t>
    <rPh sb="1" eb="4">
      <t>ニンチショウ</t>
    </rPh>
    <rPh sb="4" eb="6">
      <t>カイゴ</t>
    </rPh>
    <rPh sb="6" eb="9">
      <t>シドウシャ</t>
    </rPh>
    <rPh sb="9" eb="11">
      <t>ヨウセイ</t>
    </rPh>
    <rPh sb="11" eb="13">
      <t>ケンシュウ</t>
    </rPh>
    <rPh sb="13" eb="14">
      <t>トウ</t>
    </rPh>
    <rPh sb="15" eb="18">
      <t>シュウリョウショウ</t>
    </rPh>
    <rPh sb="19" eb="20">
      <t>ウツ</t>
    </rPh>
    <phoneticPr fontId="2"/>
  </si>
  <si>
    <t>・短期利用に係る入居契約書</t>
    <rPh sb="1" eb="3">
      <t>タンキ</t>
    </rPh>
    <rPh sb="3" eb="5">
      <t>リヨウ</t>
    </rPh>
    <rPh sb="6" eb="7">
      <t>カカ</t>
    </rPh>
    <rPh sb="8" eb="10">
      <t>ニュウキョ</t>
    </rPh>
    <rPh sb="10" eb="12">
      <t>ケイヤク</t>
    </rPh>
    <rPh sb="12" eb="13">
      <t>ショ</t>
    </rPh>
    <phoneticPr fontId="2"/>
  </si>
  <si>
    <t>※加算（Ⅰ）の場合【介護福祉士の割合（70％以上）】</t>
    <phoneticPr fontId="2"/>
  </si>
  <si>
    <t>※加算（Ⅰ）の場合【勤続年数10年以上介護福祉士の割合（25％以上）】</t>
  </si>
  <si>
    <t>※加算（Ⅱ）の場合【介護福祉士の割合（60％以上）】</t>
  </si>
  <si>
    <t>※加算（Ⅲ）の場合【介護福祉士の割合（50％以上）】</t>
    <phoneticPr fontId="2"/>
  </si>
  <si>
    <t>※加算（Ⅲ）の場合【勤続年数７年以上職員の割合（30％以上）】</t>
    <phoneticPr fontId="2"/>
  </si>
  <si>
    <t>※加算（Ⅲ）の場合【常勤職員の割合（75％以上）】</t>
    <phoneticPr fontId="2"/>
  </si>
  <si>
    <t>＜添付書類＞</t>
    <rPh sb="1" eb="3">
      <t>テンプ</t>
    </rPh>
    <rPh sb="3" eb="5">
      <t>ショルイ</t>
    </rPh>
    <phoneticPr fontId="2"/>
  </si>
  <si>
    <t>＜共通＞</t>
    <rPh sb="1" eb="3">
      <t>キョウツウ</t>
    </rPh>
    <phoneticPr fontId="2"/>
  </si>
  <si>
    <t>（別紙２）</t>
    <rPh sb="1" eb="3">
      <t>ベッシ</t>
    </rPh>
    <phoneticPr fontId="5"/>
  </si>
  <si>
    <t>受付番号</t>
    <phoneticPr fontId="5"/>
  </si>
  <si>
    <t>介護給付費算定に係る体制等に関する届出書＜指定事業者用＞</t>
    <phoneticPr fontId="5"/>
  </si>
  <si>
    <t>令和</t>
    <rPh sb="0" eb="2">
      <t>レイワ</t>
    </rPh>
    <phoneticPr fontId="5"/>
  </si>
  <si>
    <t>年</t>
    <rPh sb="0" eb="1">
      <t>ネン</t>
    </rPh>
    <phoneticPr fontId="5"/>
  </si>
  <si>
    <t>月</t>
    <rPh sb="0" eb="1">
      <t>ゲツ</t>
    </rPh>
    <phoneticPr fontId="5"/>
  </si>
  <si>
    <t>日</t>
    <rPh sb="0" eb="1">
      <t>ヒ</t>
    </rPh>
    <phoneticPr fontId="5"/>
  </si>
  <si>
    <t>知事</t>
    <rPh sb="0" eb="2">
      <t>チジ</t>
    </rPh>
    <phoneticPr fontId="5"/>
  </si>
  <si>
    <t>殿</t>
    <rPh sb="0" eb="1">
      <t>ドノ</t>
    </rPh>
    <phoneticPr fontId="5"/>
  </si>
  <si>
    <t>所在地</t>
    <phoneticPr fontId="5"/>
  </si>
  <si>
    <t>名　称</t>
    <phoneticPr fontId="5"/>
  </si>
  <si>
    <t>このことについて、関係書類を添えて以下のとおり届け出ます。</t>
    <phoneticPr fontId="5"/>
  </si>
  <si>
    <t>事業所所在地市町村番号</t>
    <phoneticPr fontId="5"/>
  </si>
  <si>
    <t>届　出　者</t>
    <phoneticPr fontId="5"/>
  </si>
  <si>
    <t>フリガナ</t>
  </si>
  <si>
    <t>名　　称</t>
    <phoneticPr fontId="5"/>
  </si>
  <si>
    <t>主たる事務所の所在地</t>
    <phoneticPr fontId="5"/>
  </si>
  <si>
    <t>(郵便番号</t>
    <phoneticPr fontId="5"/>
  </si>
  <si>
    <t>ー</t>
    <phoneticPr fontId="5"/>
  </si>
  <si>
    <t>）</t>
    <phoneticPr fontId="5"/>
  </si>
  <si>
    <t>　　　　　</t>
    <phoneticPr fontId="5"/>
  </si>
  <si>
    <t>県</t>
    <rPh sb="0" eb="1">
      <t>ケン</t>
    </rPh>
    <phoneticPr fontId="5"/>
  </si>
  <si>
    <t>群市</t>
    <rPh sb="0" eb="1">
      <t>グン</t>
    </rPh>
    <rPh sb="1" eb="2">
      <t>シ</t>
    </rPh>
    <phoneticPr fontId="5"/>
  </si>
  <si>
    <t>　(ビルの名称等)</t>
    <phoneticPr fontId="5"/>
  </si>
  <si>
    <t>連 絡 先</t>
    <phoneticPr fontId="5"/>
  </si>
  <si>
    <t>電話番号</t>
  </si>
  <si>
    <t>FAX番号</t>
  </si>
  <si>
    <t>法人の種別</t>
    <phoneticPr fontId="5"/>
  </si>
  <si>
    <t>法人所轄庁</t>
  </si>
  <si>
    <t>代表者の職・氏名</t>
    <phoneticPr fontId="5"/>
  </si>
  <si>
    <t>職名</t>
  </si>
  <si>
    <t>氏名</t>
  </si>
  <si>
    <t>代表者の住所</t>
  </si>
  <si>
    <t>事業所・施設の状況</t>
  </si>
  <si>
    <t>フリガナ</t>
    <phoneticPr fontId="5"/>
  </si>
  <si>
    <t>事業所・施設の名称</t>
    <phoneticPr fontId="5"/>
  </si>
  <si>
    <t>主たる事業所・施設の所在地</t>
    <phoneticPr fontId="5"/>
  </si>
  <si>
    <t>主たる事業所の所在地以外の場所で一部実施する場合の出張所等の所在地</t>
    <phoneticPr fontId="5"/>
  </si>
  <si>
    <t>管理者の氏名</t>
  </si>
  <si>
    <t>管理者の住所</t>
  </si>
  <si>
    <t>届出を行う事業所・施設の種類</t>
  </si>
  <si>
    <t>同一所在地において行う　　　　　　　　　　　　　　　事業等の種類</t>
    <phoneticPr fontId="5"/>
  </si>
  <si>
    <t>実施事業</t>
  </si>
  <si>
    <t>指定（許可）</t>
    <rPh sb="0" eb="2">
      <t>シテイ</t>
    </rPh>
    <rPh sb="3" eb="5">
      <t>キョカ</t>
    </rPh>
    <phoneticPr fontId="5"/>
  </si>
  <si>
    <t>異動等の区分</t>
  </si>
  <si>
    <t>異動（予定）</t>
    <phoneticPr fontId="5"/>
  </si>
  <si>
    <t>異動項目</t>
    <phoneticPr fontId="5"/>
  </si>
  <si>
    <t>年月日</t>
    <rPh sb="0" eb="3">
      <t>ネンガッピ</t>
    </rPh>
    <phoneticPr fontId="5"/>
  </si>
  <si>
    <t>(※変更の場合)</t>
    <rPh sb="2" eb="4">
      <t>ヘンコウ</t>
    </rPh>
    <rPh sb="5" eb="7">
      <t>バアイ</t>
    </rPh>
    <phoneticPr fontId="5"/>
  </si>
  <si>
    <t>指定居宅サービス</t>
  </si>
  <si>
    <t>訪問介護</t>
  </si>
  <si>
    <t>□</t>
  </si>
  <si>
    <t>1新規</t>
  </si>
  <si>
    <t>2変更</t>
    <phoneticPr fontId="5"/>
  </si>
  <si>
    <t>3終了</t>
    <phoneticPr fontId="5"/>
  </si>
  <si>
    <t>訪問入浴介護</t>
  </si>
  <si>
    <t>訪問看護</t>
  </si>
  <si>
    <t>訪問ﾘﾊﾋﾞﾘﾃｰｼｮﾝ</t>
    <phoneticPr fontId="5"/>
  </si>
  <si>
    <t>居宅療養管理指導</t>
  </si>
  <si>
    <t>通所介護</t>
  </si>
  <si>
    <t>通所ﾘﾊﾋﾞﾘﾃｰｼｮﾝ</t>
    <phoneticPr fontId="5"/>
  </si>
  <si>
    <t>短期入所生活介護</t>
  </si>
  <si>
    <t>短期入所療養介護</t>
  </si>
  <si>
    <t>特定施設入居者生活介護</t>
    <rPh sb="5" eb="6">
      <t>キョ</t>
    </rPh>
    <phoneticPr fontId="5"/>
  </si>
  <si>
    <t>福祉用具貸与</t>
  </si>
  <si>
    <t>介護予防訪問入浴介護</t>
    <rPh sb="0" eb="2">
      <t>カイゴ</t>
    </rPh>
    <rPh sb="2" eb="4">
      <t>ヨボウ</t>
    </rPh>
    <phoneticPr fontId="5"/>
  </si>
  <si>
    <t>介護予防訪問看護</t>
    <rPh sb="0" eb="2">
      <t>カイゴ</t>
    </rPh>
    <rPh sb="2" eb="4">
      <t>ヨボウ</t>
    </rPh>
    <phoneticPr fontId="5"/>
  </si>
  <si>
    <t>介護予防訪問ﾘﾊﾋﾞﾘﾃｰｼｮﾝ</t>
    <rPh sb="0" eb="2">
      <t>カイゴ</t>
    </rPh>
    <rPh sb="2" eb="4">
      <t>ヨボウ</t>
    </rPh>
    <phoneticPr fontId="5"/>
  </si>
  <si>
    <t>介護予防居宅療養管理指導</t>
    <rPh sb="0" eb="2">
      <t>カイゴ</t>
    </rPh>
    <rPh sb="2" eb="4">
      <t>ヨボウ</t>
    </rPh>
    <phoneticPr fontId="5"/>
  </si>
  <si>
    <t>介護予防通所ﾘﾊﾋﾞﾘﾃｰｼｮﾝ</t>
    <rPh sb="0" eb="2">
      <t>カイゴ</t>
    </rPh>
    <rPh sb="2" eb="4">
      <t>ヨボウ</t>
    </rPh>
    <phoneticPr fontId="5"/>
  </si>
  <si>
    <t>介護予防短期入所生活介護</t>
    <rPh sb="0" eb="2">
      <t>カイゴ</t>
    </rPh>
    <rPh sb="2" eb="4">
      <t>ヨボウ</t>
    </rPh>
    <phoneticPr fontId="5"/>
  </si>
  <si>
    <t>介護予防短期入所療養介護</t>
    <rPh sb="0" eb="2">
      <t>カイゴ</t>
    </rPh>
    <rPh sb="2" eb="4">
      <t>ヨボウ</t>
    </rPh>
    <phoneticPr fontId="5"/>
  </si>
  <si>
    <t>介護予防特定施設入居者生活介護</t>
    <rPh sb="0" eb="2">
      <t>カイゴ</t>
    </rPh>
    <rPh sb="2" eb="4">
      <t>ヨボウ</t>
    </rPh>
    <rPh sb="9" eb="10">
      <t>キョ</t>
    </rPh>
    <phoneticPr fontId="5"/>
  </si>
  <si>
    <t>介護予防福祉用具貸与</t>
    <rPh sb="0" eb="2">
      <t>カイゴ</t>
    </rPh>
    <rPh sb="2" eb="4">
      <t>ヨボウ</t>
    </rPh>
    <phoneticPr fontId="5"/>
  </si>
  <si>
    <t>施設</t>
  </si>
  <si>
    <t>介護老人福祉施設</t>
  </si>
  <si>
    <t>介護老人保健施設</t>
  </si>
  <si>
    <t>介護医療院</t>
    <rPh sb="0" eb="2">
      <t>カイゴ</t>
    </rPh>
    <rPh sb="2" eb="4">
      <t>イリョウ</t>
    </rPh>
    <rPh sb="4" eb="5">
      <t>イン</t>
    </rPh>
    <phoneticPr fontId="5"/>
  </si>
  <si>
    <t>介護保険事業所番号</t>
  </si>
  <si>
    <t>医療機関コード等</t>
    <rPh sb="0" eb="2">
      <t>イリョウ</t>
    </rPh>
    <rPh sb="2" eb="4">
      <t>キカン</t>
    </rPh>
    <rPh sb="7" eb="8">
      <t>トウ</t>
    </rPh>
    <phoneticPr fontId="5"/>
  </si>
  <si>
    <t>特記事項</t>
  </si>
  <si>
    <t>変　更　前</t>
    <phoneticPr fontId="5"/>
  </si>
  <si>
    <t>変　更　後</t>
    <rPh sb="4" eb="5">
      <t>ゴ</t>
    </rPh>
    <phoneticPr fontId="5"/>
  </si>
  <si>
    <t>関係書類</t>
  </si>
  <si>
    <t>別添のとおり</t>
  </si>
  <si>
    <t>備考1　「受付番号」「事業所所在市町村番号」欄には記載しないでください。</t>
    <phoneticPr fontId="5"/>
  </si>
  <si>
    <t>　　2　「法人の種別」欄は、申請者が法人である場合に、「社会福祉法人」「医療法人」「社団法人」「財団法人」</t>
    <phoneticPr fontId="5"/>
  </si>
  <si>
    <t>　　　「株式会社」「有限会社」等の別を記入してください。</t>
    <phoneticPr fontId="5"/>
  </si>
  <si>
    <t>　　3　「法人所轄庁」欄は、申請者が認可法人である場合に、その主務官庁の名称を記載してください。</t>
    <phoneticPr fontId="5"/>
  </si>
  <si>
    <t>　　4　「実施事業」欄は、該当する欄に「〇」を記入してください。</t>
    <phoneticPr fontId="5"/>
  </si>
  <si>
    <t>　　5　「異動等の区分」欄には、今回届出を行う事業所・施設について該当する数字の横の□を■にしてください。</t>
    <rPh sb="40" eb="41">
      <t>ヨコ</t>
    </rPh>
    <phoneticPr fontId="5"/>
  </si>
  <si>
    <t>　　6　「異動項目」欄には、(別紙1，1－2)「介護給付費算定に係る体制等状況一覧表」に掲げる項目（施設等の区分、</t>
    <phoneticPr fontId="5"/>
  </si>
  <si>
    <t>人員配置区分、その他該当する体制等、割引）を記載してください。</t>
    <phoneticPr fontId="5"/>
  </si>
  <si>
    <t>　　7　「特記事項」欄には、異動の状況について具体的に記載してください。</t>
    <phoneticPr fontId="5"/>
  </si>
  <si>
    <t>　　8　「主たる事業所の所在地以外の場所で一部実施する場合の出張所等の所在地」について、複数の出張所等を有する場合は、</t>
    <phoneticPr fontId="5"/>
  </si>
  <si>
    <t>　　　適宜欄を補正して、全ての出張所等の状況について記載してください。</t>
    <phoneticPr fontId="5"/>
  </si>
  <si>
    <t>東京都知事</t>
    <rPh sb="0" eb="2">
      <t>トウキョウ</t>
    </rPh>
    <rPh sb="2" eb="3">
      <t>ト</t>
    </rPh>
    <rPh sb="3" eb="5">
      <t>チジ</t>
    </rPh>
    <phoneticPr fontId="5"/>
  </si>
  <si>
    <t>（別紙１－１）</t>
    <rPh sb="1" eb="3">
      <t>ベッシ</t>
    </rPh>
    <phoneticPr fontId="5"/>
  </si>
  <si>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5"/>
  </si>
  <si>
    <t>事 業 所 番 号</t>
  </si>
  <si>
    <t>提供サービス</t>
    <phoneticPr fontId="5"/>
  </si>
  <si>
    <t>施設等の区分</t>
  </si>
  <si>
    <t>人員配置区分</t>
  </si>
  <si>
    <t>そ　 　　の　 　　他　　 　該　　 　当　　 　す 　　　る 　　　体 　　　制 　　　等</t>
    <phoneticPr fontId="5"/>
  </si>
  <si>
    <t>LIFEへの登録</t>
    <rPh sb="6" eb="8">
      <t>トウロク</t>
    </rPh>
    <phoneticPr fontId="5"/>
  </si>
  <si>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</si>
  <si>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</si>
  <si>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</si>
  <si>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</si>
  <si>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</si>
  <si>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</si>
  <si>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</si>
  <si>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</si>
  <si>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</si>
  <si>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</si>
  <si>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</si>
  <si>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</si>
  <si>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phoneticPr fontId="5"/>
  </si>
  <si>
    <t>２ 看護職員</t>
    <rPh sb="2" eb="4">
      <t>カンゴ</t>
    </rPh>
    <rPh sb="4" eb="6">
      <t>ショクイン</t>
    </rPh>
    <phoneticPr fontId="5"/>
  </si>
  <si>
    <t>３ 介護職員</t>
    <rPh sb="2" eb="4">
      <t>カイゴ</t>
    </rPh>
    <rPh sb="4" eb="6">
      <t>ショクイン</t>
    </rPh>
    <phoneticPr fontId="5"/>
  </si>
  <si>
    <t>１　なし</t>
  </si>
  <si>
    <t>身体拘束廃止取組の有無</t>
    <phoneticPr fontId="5"/>
  </si>
  <si>
    <t>１ 減算型</t>
    <phoneticPr fontId="5"/>
  </si>
  <si>
    <t>２ 基準型</t>
    <rPh sb="2" eb="4">
      <t>キジュン</t>
    </rPh>
    <rPh sb="4" eb="5">
      <t>ガタ</t>
    </rPh>
    <phoneticPr fontId="5"/>
  </si>
  <si>
    <t>２　あり</t>
  </si>
  <si>
    <t>高齢者虐待防止措置実施の有無</t>
    <phoneticPr fontId="5"/>
  </si>
  <si>
    <t>２ 基準型</t>
    <phoneticPr fontId="5"/>
  </si>
  <si>
    <t>業務継続計画策定の有無</t>
    <phoneticPr fontId="5"/>
  </si>
  <si>
    <t>入居継続支援加算</t>
    <rPh sb="0" eb="2">
      <t>ニュウキョ</t>
    </rPh>
    <rPh sb="2" eb="4">
      <t>ケイゾク</t>
    </rPh>
    <rPh sb="4" eb="6">
      <t>シエン</t>
    </rPh>
    <phoneticPr fontId="5"/>
  </si>
  <si>
    <t>２ 加算Ⅰ</t>
    <phoneticPr fontId="5"/>
  </si>
  <si>
    <t>３ 加算Ⅱ</t>
    <phoneticPr fontId="5"/>
  </si>
  <si>
    <t>テクノロジーの導入
（入居継続支援加算関係）</t>
    <rPh sb="11" eb="13">
      <t>ニュウキョ</t>
    </rPh>
    <rPh sb="13" eb="15">
      <t>ケイゾク</t>
    </rPh>
    <rPh sb="15" eb="17">
      <t>シエン</t>
    </rPh>
    <rPh sb="17" eb="19">
      <t>カサン</t>
    </rPh>
    <rPh sb="19" eb="21">
      <t>カンケイ</t>
    </rPh>
    <phoneticPr fontId="5"/>
  </si>
  <si>
    <t>２ あり</t>
    <phoneticPr fontId="5"/>
  </si>
  <si>
    <t>生活機能向上連携加算</t>
    <phoneticPr fontId="5"/>
  </si>
  <si>
    <t>３ 加算Ⅰ</t>
    <phoneticPr fontId="5"/>
  </si>
  <si>
    <t>２ 加算Ⅱ</t>
    <phoneticPr fontId="5"/>
  </si>
  <si>
    <t>１　有料老人ホーム（介護専用型）</t>
  </si>
  <si>
    <t>個別機能訓練加算</t>
    <rPh sb="0" eb="2">
      <t>コベツ</t>
    </rPh>
    <rPh sb="6" eb="8">
      <t>カサン</t>
    </rPh>
    <phoneticPr fontId="5"/>
  </si>
  <si>
    <t>２　軽費老人ホーム（介護専用型）</t>
  </si>
  <si>
    <t>１　一般型</t>
  </si>
  <si>
    <t>ADL維持等加算〔申出〕の有無</t>
  </si>
  <si>
    <t>特定施設入居者生活介護</t>
    <phoneticPr fontId="5"/>
  </si>
  <si>
    <t>３　養護老人ホーム（介護専用型）</t>
  </si>
  <si>
    <t>２　外部サービス</t>
  </si>
  <si>
    <t>３ 加算Ⅰ</t>
    <rPh sb="2" eb="4">
      <t>カサン</t>
    </rPh>
    <phoneticPr fontId="5"/>
  </si>
  <si>
    <t>５　有料老人ホーム（混合型）</t>
  </si>
  <si>
    <t>　　利用型</t>
  </si>
  <si>
    <t>若年性認知症入居者受入加算</t>
    <phoneticPr fontId="5"/>
  </si>
  <si>
    <t>６　軽費老人ホーム（混合型）</t>
  </si>
  <si>
    <t>科学的介護推進体制加算</t>
    <rPh sb="0" eb="3">
      <t>カガクテキ</t>
    </rPh>
    <rPh sb="3" eb="5">
      <t>カイゴ</t>
    </rPh>
    <rPh sb="5" eb="7">
      <t>スイシン</t>
    </rPh>
    <rPh sb="7" eb="9">
      <t>タイセイ</t>
    </rPh>
    <rPh sb="9" eb="11">
      <t>カサン</t>
    </rPh>
    <phoneticPr fontId="5"/>
  </si>
  <si>
    <t>７　養護老人ホーム（混合型）</t>
  </si>
  <si>
    <t>看取り介護加算</t>
    <rPh sb="0" eb="2">
      <t>ミト</t>
    </rPh>
    <rPh sb="3" eb="5">
      <t>カイゴ</t>
    </rPh>
    <rPh sb="5" eb="7">
      <t>カサン</t>
    </rPh>
    <phoneticPr fontId="5"/>
  </si>
  <si>
    <t>認知症専門ケア加算</t>
    <rPh sb="0" eb="3">
      <t>ニンチショウ</t>
    </rPh>
    <rPh sb="3" eb="5">
      <t>センモン</t>
    </rPh>
    <rPh sb="7" eb="9">
      <t>カサン</t>
    </rPh>
    <phoneticPr fontId="5"/>
  </si>
  <si>
    <t>生産性向上推進体制加算</t>
    <phoneticPr fontId="5"/>
  </si>
  <si>
    <t>サービス提供体制強化加算</t>
    <phoneticPr fontId="5"/>
  </si>
  <si>
    <t>６ 加算Ⅰ</t>
    <phoneticPr fontId="5"/>
  </si>
  <si>
    <t>７ 加算Ⅲ</t>
    <phoneticPr fontId="5"/>
  </si>
  <si>
    <t>介護職員処遇改善加算</t>
    <rPh sb="0" eb="2">
      <t>カイゴ</t>
    </rPh>
    <rPh sb="2" eb="4">
      <t>ショクイン</t>
    </rPh>
    <rPh sb="4" eb="6">
      <t>ショグウ</t>
    </rPh>
    <rPh sb="6" eb="8">
      <t>カイゼン</t>
    </rPh>
    <rPh sb="8" eb="10">
      <t>カサン</t>
    </rPh>
    <phoneticPr fontId="5"/>
  </si>
  <si>
    <t>５ 加算Ⅱ</t>
    <phoneticPr fontId="5"/>
  </si>
  <si>
    <t>２ 加算Ⅲ</t>
    <phoneticPr fontId="5"/>
  </si>
  <si>
    <t>介護職員等特定処遇改善加算</t>
    <phoneticPr fontId="5"/>
  </si>
  <si>
    <t>１ なし</t>
  </si>
  <si>
    <t>２ 加算Ⅰ</t>
  </si>
  <si>
    <t>３ 加算Ⅱ</t>
  </si>
  <si>
    <t>介護職員等ベースアップ等支援加算</t>
    <phoneticPr fontId="5"/>
  </si>
  <si>
    <t>特定施設入居者生活介護</t>
  </si>
  <si>
    <t>(短期利用型)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</si>
  <si>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5"/>
  </si>
  <si>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5"/>
  </si>
  <si>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</si>
  <si>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5"/>
  </si>
  <si>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5"/>
  </si>
  <si>
    <t>　　　　（別紙８）を添付して下さい。</t>
    <phoneticPr fontId="5"/>
  </si>
  <si>
    <t>　　　８　人員配置に係る届出については、勤務体制がわかる書類（「従業者の勤務の体制及び勤務形態一覧表」（別紙７）又はこれに準じた勤務割表等）を添付してください。</t>
    <phoneticPr fontId="5"/>
  </si>
  <si>
    <t>　　　９ 「割引｣を｢あり｣と記載する場合は「指定居宅サービス事業所等による介護給付費の割引に係る割引率の設定について」（別紙５）を添付してください。</t>
    <rPh sb="33" eb="34">
      <t>ショ</t>
    </rPh>
    <phoneticPr fontId="5"/>
  </si>
  <si>
    <t>　　　　　また、「認知症チームケア推進加算」については、「認知症チームケア推進加算に係る届出書」（別紙42）を添付してください。</t>
    <phoneticPr fontId="5"/>
  </si>
  <si>
    <t>　　　13「その他該当する体制等」欄で人員配置に係る加算（減算）の届出については、それぞれ加算（減算）の要件となる職員の配置状況や勤務体制がわかる書類を添付してください。</t>
    <phoneticPr fontId="5"/>
  </si>
  <si>
    <t>　　　　　　（例）－「機能訓練指導体制」…機能訓練指導員、「リハビリテーションの加算状況」…リハビリテーション従事者、</t>
    <phoneticPr fontId="5"/>
  </si>
  <si>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</si>
  <si>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5"/>
  </si>
  <si>
    <t>　　　20 「送迎体制」については、実際に利用者の送迎が可能な場合に記載してください。</t>
    <phoneticPr fontId="5"/>
  </si>
  <si>
    <t>　　　27「特定診療費項目」「リハビリテーション提供体制」については、これらに相当する診療報酬の算定のために届け出た届出書の写しを添付してください。</t>
    <phoneticPr fontId="5"/>
  </si>
  <si>
    <t>　　　28 「職員の欠員による減算の状況」については、以下の要領で記載してください。</t>
    <phoneticPr fontId="5"/>
  </si>
  <si>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5"/>
  </si>
  <si>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</si>
  <si>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5"/>
  </si>
  <si>
    <t>　　　　　　　　　　ただし、事業所・施設が以下の地域に所在する場合は、「その他該当する体制等」欄のみ選択する。（人員配置区分欄の変更は行わない。）</t>
  </si>
  <si>
    <t>　　　　　　　　　　＜厚生労働大臣が定める地域＞</t>
    <rPh sb="13" eb="15">
      <t>ロウドウ</t>
    </rPh>
    <phoneticPr fontId="5"/>
  </si>
  <si>
    <t>　　　　　　　　　　　厚生労働大臣が定める地域は、人口５万人未満の市町村であって次に掲げる地域をその区域内に有する市町村の区域とする。</t>
    <rPh sb="13" eb="15">
      <t>ロウドウ</t>
    </rPh>
    <phoneticPr fontId="5"/>
  </si>
  <si>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</si>
  <si>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</si>
  <si>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</si>
  <si>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5"/>
  </si>
  <si>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5"/>
  </si>
  <si>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</si>
  <si>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</si>
  <si>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5"/>
  </si>
  <si>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</si>
  <si>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5"/>
  </si>
  <si>
    <t>備考　１　この表は、事業所所在地以外の場所で一部事業を実施する出張所等がある場合について記載することとし、複数出張所等を有する場合は出張所ごとに提出してください。</t>
  </si>
  <si>
    <t>（別紙１－２）</t>
    <phoneticPr fontId="5"/>
  </si>
  <si>
    <t>介 護 給 付 費 算 定 に 係 る 体 制 等 状 況 一 覧 表 （介護予防サービス）</t>
    <rPh sb="37" eb="38">
      <t>スケ</t>
    </rPh>
    <rPh sb="38" eb="39">
      <t>ユズル</t>
    </rPh>
    <rPh sb="39" eb="40">
      <t>ヨ</t>
    </rPh>
    <rPh sb="40" eb="41">
      <t>ボウ</t>
    </rPh>
    <phoneticPr fontId="5"/>
  </si>
  <si>
    <t>提供サービス</t>
  </si>
  <si>
    <t>そ　 　　の　 　　他　　 　該　　 　当　　 　す 　　　る 　　　体 　　　制 　　　等</t>
  </si>
  <si>
    <t>介護予防特定施設入居者</t>
  </si>
  <si>
    <t>１　有料老人ホーム</t>
  </si>
  <si>
    <t>生活介護</t>
  </si>
  <si>
    <t>２　軽費老人ホーム</t>
  </si>
  <si>
    <t>３　養護老人ホーム</t>
  </si>
  <si>
    <t>備考　（別紙１－２）介護予防サービス</t>
    <rPh sb="0" eb="2">
      <t>ビコウ</t>
    </rPh>
    <rPh sb="10" eb="12">
      <t>カイゴ</t>
    </rPh>
    <rPh sb="12" eb="14">
      <t>ヨボウ</t>
    </rPh>
    <phoneticPr fontId="5"/>
  </si>
  <si>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5"/>
  </si>
  <si>
    <t>　　　６　人員配置に係る届出については、勤務体制がわかる書類（「従業者の勤務の体制及び勤務形態一覧表」（別紙７）又はこれに準じた勤務割表等）を添付してください。</t>
    <phoneticPr fontId="5"/>
  </si>
  <si>
    <t>　　　７ 「割引｣を｢あり｣と記載する場合は「指定居宅サービス事業所等による介護給付費の割引に係る割引率の設定について」（別紙５）を添付してください。</t>
    <rPh sb="33" eb="34">
      <t>ショ</t>
    </rPh>
    <phoneticPr fontId="5"/>
  </si>
  <si>
    <t>　　　11　「その他該当する体制等」欄で人員配置に係る加算（減算）の届出については、それぞれ加算（減算）の要件となる職員の配置状況や勤務体制がわかる書類を添付してください。</t>
    <phoneticPr fontId="5"/>
  </si>
  <si>
    <t>　　　　　　「医師の配置」…医師、「夜間勤務条件基準」…夜勤を行う看護師（准看護師）と介護職員の配置状況　等</t>
  </si>
  <si>
    <t>　　　12 「送迎体制」については、実際に利用者の送迎が可能な場合に記載してください。</t>
    <phoneticPr fontId="5"/>
  </si>
  <si>
    <t>　　　15 「特定診療費項目」「リハビリテーション提供体制」については、これらに相当する診療報酬の算定のために届け出た届出書の写しを添付してください。</t>
    <phoneticPr fontId="5"/>
  </si>
  <si>
    <t>　　　16 「職員の欠員による減算の状況」については、以下の要領で記載してください。</t>
    <phoneticPr fontId="5"/>
  </si>
  <si>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5"/>
  </si>
  <si>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5"/>
  </si>
  <si>
    <t>　　　　　　　　選択する。（（１）が優先する。）</t>
    <phoneticPr fontId="5"/>
  </si>
  <si>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5"/>
  </si>
  <si>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5"/>
  </si>
  <si>
    <t>備考　（別紙１－２）介護予防サービス　サテライト事業所</t>
    <rPh sb="0" eb="2">
      <t>ビコウ</t>
    </rPh>
    <rPh sb="10" eb="12">
      <t>カイゴ</t>
    </rPh>
    <rPh sb="12" eb="14">
      <t>ヨボウ</t>
    </rPh>
    <rPh sb="24" eb="27">
      <t>ジギョウショ</t>
    </rPh>
    <phoneticPr fontId="5"/>
  </si>
  <si>
    <t>介護給付費算定に係る体制等に関する届出書　提出書類一覧
（特定施設入居者生活介護、介護予防特定施設入居者生活介護）</t>
    <rPh sb="0" eb="2">
      <t>カイゴ</t>
    </rPh>
    <rPh sb="2" eb="4">
      <t>キュウフ</t>
    </rPh>
    <rPh sb="4" eb="5">
      <t>ヒ</t>
    </rPh>
    <rPh sb="5" eb="7">
      <t>サンテイ</t>
    </rPh>
    <rPh sb="8" eb="9">
      <t>カカ</t>
    </rPh>
    <rPh sb="10" eb="12">
      <t>タイセイ</t>
    </rPh>
    <rPh sb="12" eb="13">
      <t>トウ</t>
    </rPh>
    <rPh sb="14" eb="15">
      <t>カン</t>
    </rPh>
    <rPh sb="17" eb="18">
      <t>トドケ</t>
    </rPh>
    <rPh sb="18" eb="19">
      <t>デ</t>
    </rPh>
    <rPh sb="19" eb="20">
      <t>ショ</t>
    </rPh>
    <rPh sb="21" eb="23">
      <t>テイシュツ</t>
    </rPh>
    <rPh sb="23" eb="25">
      <t>ショルイ</t>
    </rPh>
    <rPh sb="25" eb="27">
      <t>イチラン</t>
    </rPh>
    <rPh sb="29" eb="31">
      <t>トクテイ</t>
    </rPh>
    <rPh sb="31" eb="33">
      <t>シセツ</t>
    </rPh>
    <rPh sb="33" eb="35">
      <t>ニュウキョ</t>
    </rPh>
    <rPh sb="35" eb="36">
      <t>シャ</t>
    </rPh>
    <rPh sb="36" eb="38">
      <t>セイカツ</t>
    </rPh>
    <rPh sb="38" eb="40">
      <t>カイゴ</t>
    </rPh>
    <rPh sb="41" eb="43">
      <t>カイゴ</t>
    </rPh>
    <rPh sb="43" eb="45">
      <t>ヨボウ</t>
    </rPh>
    <rPh sb="45" eb="47">
      <t>トクテイ</t>
    </rPh>
    <rPh sb="47" eb="49">
      <t>シセツ</t>
    </rPh>
    <rPh sb="49" eb="52">
      <t>ニュウキョシャ</t>
    </rPh>
    <rPh sb="52" eb="54">
      <t>セイカツ</t>
    </rPh>
    <rPh sb="54" eb="56">
      <t>カイゴ</t>
    </rPh>
    <phoneticPr fontId="2"/>
  </si>
  <si>
    <t>※特定施設入居者生活介護（短期利用含む。）の場合</t>
    <rPh sb="1" eb="12">
      <t>トクテイシセツニュウキョシャセイカツカイゴ</t>
    </rPh>
    <rPh sb="13" eb="15">
      <t>タンキ</t>
    </rPh>
    <rPh sb="15" eb="17">
      <t>リヨウ</t>
    </rPh>
    <rPh sb="17" eb="18">
      <t>フク</t>
    </rPh>
    <rPh sb="22" eb="24">
      <t>バアイ</t>
    </rPh>
    <phoneticPr fontId="2"/>
  </si>
  <si>
    <t>※介護予防特定施設入居者生活介護の場合</t>
    <rPh sb="1" eb="3">
      <t>カイゴ</t>
    </rPh>
    <rPh sb="3" eb="5">
      <t>ヨボウ</t>
    </rPh>
    <rPh sb="5" eb="16">
      <t>トクテイシセツニュウキョシャセイカツカイゴ</t>
    </rPh>
    <rPh sb="17" eb="19">
      <t>バアイ</t>
    </rPh>
    <phoneticPr fontId="2"/>
  </si>
  <si>
    <t>＜加算ごとの必要書類＞</t>
    <rPh sb="1" eb="3">
      <t>カサン</t>
    </rPh>
    <rPh sb="6" eb="8">
      <t>ヒツヨウ</t>
    </rPh>
    <rPh sb="8" eb="10">
      <t>ショルイ</t>
    </rPh>
    <phoneticPr fontId="2"/>
  </si>
  <si>
    <t>※協力医療機関連携加算については、体制届・加算届の提出は必要ありませんが、指定基準において定める協力医療機関に関する届出を行っている必要があります。</t>
    <rPh sb="1" eb="3">
      <t>キョウリョク</t>
    </rPh>
    <rPh sb="3" eb="5">
      <t>イリョウ</t>
    </rPh>
    <rPh sb="5" eb="7">
      <t>キカン</t>
    </rPh>
    <rPh sb="7" eb="9">
      <t>レンケイ</t>
    </rPh>
    <rPh sb="9" eb="11">
      <t>カサン</t>
    </rPh>
    <rPh sb="17" eb="19">
      <t>タイセイ</t>
    </rPh>
    <rPh sb="19" eb="20">
      <t>トドケ</t>
    </rPh>
    <rPh sb="21" eb="23">
      <t>カサン</t>
    </rPh>
    <rPh sb="23" eb="24">
      <t>トドケ</t>
    </rPh>
    <rPh sb="25" eb="27">
      <t>テイシュツ</t>
    </rPh>
    <rPh sb="28" eb="30">
      <t>ヒツヨウ</t>
    </rPh>
    <rPh sb="37" eb="39">
      <t>シテイ</t>
    </rPh>
    <rPh sb="39" eb="41">
      <t>キジュン</t>
    </rPh>
    <rPh sb="45" eb="46">
      <t>サダ</t>
    </rPh>
    <rPh sb="48" eb="50">
      <t>キョウリョク</t>
    </rPh>
    <rPh sb="50" eb="52">
      <t>イリョウ</t>
    </rPh>
    <rPh sb="52" eb="54">
      <t>キカン</t>
    </rPh>
    <rPh sb="55" eb="56">
      <t>カン</t>
    </rPh>
    <rPh sb="58" eb="59">
      <t>トド</t>
    </rPh>
    <rPh sb="59" eb="60">
      <t>デ</t>
    </rPh>
    <rPh sb="61" eb="62">
      <t>オコナ</t>
    </rPh>
    <rPh sb="66" eb="68">
      <t>ヒツヨウ</t>
    </rPh>
    <phoneticPr fontId="2"/>
  </si>
  <si>
    <t>※口腔・栄養スクリーニング加算については、体制届・加算届の提出は必要ありません。</t>
    <rPh sb="1" eb="3">
      <t>コウクウ</t>
    </rPh>
    <rPh sb="4" eb="6">
      <t>エイヨウ</t>
    </rPh>
    <rPh sb="13" eb="15">
      <t>カサン</t>
    </rPh>
    <rPh sb="21" eb="23">
      <t>タイセイ</t>
    </rPh>
    <rPh sb="23" eb="24">
      <t>トドケ</t>
    </rPh>
    <rPh sb="25" eb="27">
      <t>カサン</t>
    </rPh>
    <rPh sb="27" eb="28">
      <t>トドケ</t>
    </rPh>
    <rPh sb="29" eb="31">
      <t>テイシュツ</t>
    </rPh>
    <rPh sb="32" eb="34">
      <t>ヒツヨウ</t>
    </rPh>
    <phoneticPr fontId="2"/>
  </si>
  <si>
    <t>※退院・退所時連携加算については、体制届・加算届の提出は必要ありません。</t>
    <rPh sb="1" eb="3">
      <t>タイイン</t>
    </rPh>
    <rPh sb="4" eb="6">
      <t>タイショ</t>
    </rPh>
    <rPh sb="6" eb="7">
      <t>ジ</t>
    </rPh>
    <rPh sb="7" eb="9">
      <t>レンケイ</t>
    </rPh>
    <rPh sb="9" eb="11">
      <t>カサン</t>
    </rPh>
    <phoneticPr fontId="2"/>
  </si>
  <si>
    <t>※退居時情報提供加算については、体制届・加算届の提出は必要ありません。</t>
    <rPh sb="1" eb="3">
      <t>タイキョ</t>
    </rPh>
    <rPh sb="3" eb="4">
      <t>ジ</t>
    </rPh>
    <rPh sb="4" eb="6">
      <t>ジョウホウ</t>
    </rPh>
    <rPh sb="6" eb="8">
      <t>テイキョウ</t>
    </rPh>
    <rPh sb="8" eb="10">
      <t>カサン</t>
    </rPh>
    <phoneticPr fontId="2"/>
  </si>
  <si>
    <t>※短期利用の１日あたりの利用料金が月額利用料を３０日で割った金額と異なる場合は料金変更の事前協議が必要です。</t>
    <phoneticPr fontId="2"/>
  </si>
  <si>
    <t>■身体拘束廃止取組の有無　（添付書類なし）</t>
    <rPh sb="1" eb="3">
      <t>シンタイ</t>
    </rPh>
    <rPh sb="3" eb="5">
      <t>コウソク</t>
    </rPh>
    <rPh sb="5" eb="7">
      <t>ハイシ</t>
    </rPh>
    <rPh sb="7" eb="8">
      <t>ト</t>
    </rPh>
    <rPh sb="8" eb="9">
      <t>ク</t>
    </rPh>
    <rPh sb="10" eb="12">
      <t>ウム</t>
    </rPh>
    <phoneticPr fontId="2"/>
  </si>
  <si>
    <t>■ADL維持等加算〔申出〕の有無　（添付書類なし）</t>
    <rPh sb="4" eb="6">
      <t>イジ</t>
    </rPh>
    <rPh sb="6" eb="7">
      <t>トウ</t>
    </rPh>
    <rPh sb="7" eb="9">
      <t>カサン</t>
    </rPh>
    <rPh sb="10" eb="11">
      <t>モウ</t>
    </rPh>
    <rPh sb="11" eb="12">
      <t>デ</t>
    </rPh>
    <rPh sb="14" eb="16">
      <t>ウム</t>
    </rPh>
    <phoneticPr fontId="2"/>
  </si>
  <si>
    <t>■若年性認知症入居者受入加算　（添付書類なし）</t>
    <rPh sb="1" eb="4">
      <t>ジャクネンセイ</t>
    </rPh>
    <rPh sb="4" eb="7">
      <t>ニンチショウ</t>
    </rPh>
    <rPh sb="7" eb="10">
      <t>ニュウキョシャ</t>
    </rPh>
    <rPh sb="10" eb="11">
      <t>ウ</t>
    </rPh>
    <rPh sb="11" eb="12">
      <t>イ</t>
    </rPh>
    <rPh sb="12" eb="14">
      <t>カサン</t>
    </rPh>
    <phoneticPr fontId="2"/>
  </si>
  <si>
    <t>■科学的介護推進体制加算　（添付書類なし）</t>
    <rPh sb="1" eb="4">
      <t>カガクテキ</t>
    </rPh>
    <rPh sb="4" eb="6">
      <t>カイゴ</t>
    </rPh>
    <rPh sb="6" eb="8">
      <t>スイシン</t>
    </rPh>
    <rPh sb="8" eb="10">
      <t>タイセイ</t>
    </rPh>
    <rPh sb="10" eb="12">
      <t>カサン</t>
    </rPh>
    <phoneticPr fontId="2"/>
  </si>
  <si>
    <t>夜間看護体制加算</t>
    <rPh sb="0" eb="2">
      <t>ヤカン</t>
    </rPh>
    <rPh sb="2" eb="4">
      <t>カンゴ</t>
    </rPh>
    <rPh sb="4" eb="6">
      <t>タイセイ</t>
    </rPh>
    <rPh sb="6" eb="8">
      <t>カサン</t>
    </rPh>
    <phoneticPr fontId="5"/>
  </si>
  <si>
    <t>２ 加算Ⅱ</t>
    <rPh sb="2" eb="4">
      <t>カサン</t>
    </rPh>
    <phoneticPr fontId="5"/>
  </si>
  <si>
    <t>高齢者施設等感染対策向上加算Ⅰ</t>
    <phoneticPr fontId="5"/>
  </si>
  <si>
    <t>高齢者施設等感染対策向上加算Ⅱ</t>
    <phoneticPr fontId="5"/>
  </si>
  <si>
    <t>　　　　（令和６年９月サービス提供分までは別紙29、令和６年10月サービス提供分以降は別紙29－２）又は「介護老人保健施設（療養型）の基本施設サービス費及び療養体制維持特別加算（Ⅱ）に係る届出」（別紙29－３）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5"/>
  </si>
  <si>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４）を添付してください。</t>
    <phoneticPr fontId="5"/>
  </si>
  <si>
    <t>　　　５　介護医療院における「施設等の区分」に係る届出については、「Ⅰ型介護医療院の基本施設サービス費に係る届出」（別紙30）又は「Ⅱ型介護医療院の基本施設サービス費に係る届出」（別紙30－２）を添付してください。</t>
    <rPh sb="63" eb="64">
      <t>マタ</t>
    </rPh>
    <phoneticPr fontId="5"/>
  </si>
  <si>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5"/>
  </si>
  <si>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地域密着型特定施設入居者生活介護、地域密着型介護老人福祉施設入所者生活介護、介護老人福祉施設、介護老人保健施設、介護医療院）」（別紙12-２）」を添付してください。</t>
    <rPh sb="7" eb="10">
      <t>ニンチショウ</t>
    </rPh>
    <rPh sb="10" eb="12">
      <t>センモン</t>
    </rPh>
    <rPh sb="14" eb="16">
      <t>カサン</t>
    </rPh>
    <rPh sb="24" eb="27">
      <t>ニンチショウ</t>
    </rPh>
    <rPh sb="27" eb="29">
      <t>センモン</t>
    </rPh>
    <rPh sb="31" eb="33">
      <t>カサン</t>
    </rPh>
    <phoneticPr fontId="5"/>
  </si>
  <si>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5"/>
  </si>
  <si>
    <t>　　　12 「看護体制強化加算」については、「看護体制強化加算に係る届出書」（別紙19）を添付してください。</t>
    <phoneticPr fontId="5"/>
  </si>
  <si>
    <t>　　　15 「生活相談員配置等加算」については、「生活相談員配置等加算に係る届出書」（別紙21）を添付してください。</t>
    <phoneticPr fontId="5"/>
  </si>
  <si>
    <t>　　　16 　「入浴介助加算」については、「浴室の平面図等」及び入浴介助加算（Ⅰ）の要件である研修を実施または、実施することが分かる資料等を添付してください。</t>
    <phoneticPr fontId="5"/>
  </si>
  <si>
    <t>　　　17 「中重度者ケア体制加算」については、「中重度者ケア体制加算に係る届出書」（別紙22）及び「利用者の割合に関する計算書」（別紙22-２）を添付してください。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5"/>
  </si>
  <si>
    <t>　　　18 「認知症加算」については、「認知症加算に係る届出書」（別紙23）及び「利用者の割合に関する計算書」（別紙23-２）を添付してください。</t>
    <rPh sb="7" eb="10">
      <t>ニンチショウ</t>
    </rPh>
    <rPh sb="20" eb="23">
      <t>ニンチショウ</t>
    </rPh>
    <rPh sb="38" eb="39">
      <t>オヨ</t>
    </rPh>
    <rPh sb="56" eb="58">
      <t>ベッシ</t>
    </rPh>
    <phoneticPr fontId="5"/>
  </si>
  <si>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5"/>
  </si>
  <si>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5"/>
  </si>
  <si>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5"/>
  </si>
  <si>
    <t>　　　23 「看護体制加算」については、「看護体制加算に係る届出書」（別紙25-２）を、「看取り介護体制」については、「看取り介護体制に係る届出書」（別紙34）を、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5"/>
  </si>
  <si>
    <t>　　　　「看取り介護加算」については、「看取り介護体制に係る届出書」（別紙34-２）を添付してください。</t>
    <phoneticPr fontId="5"/>
  </si>
  <si>
    <t>　　　　　また、「看取り連携体制加算」については、「看取り連携体制加算に係る届出書」（別紙13）を添付してください。</t>
    <phoneticPr fontId="5"/>
  </si>
  <si>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5"/>
  </si>
  <si>
    <t>　　　25　訪問介護における「特定事業所加算」については、「加算（Ⅰ）～（Ⅳ）」は「特定事業所加算（Ⅰ）～（Ⅳ）に係る届出書（別紙10）」を、「加算（Ⅰ）、（Ⅲ）」の重度要介護者等対応要件の①を選択する
　　　　　場合は、「重度要介護者等対応要件の割合に関する計算書（特定事業所加算（Ⅰ）・（Ⅲ）」（別紙9-３）を、「加算（Ⅴ）」は「特定事業所加算（Ⅴ）に係る届出書」（別紙9-２）を添付してください。</t>
    <rPh sb="6" eb="8">
      <t>ホウモン</t>
    </rPh>
    <rPh sb="8" eb="10">
      <t>カイゴ</t>
    </rPh>
    <rPh sb="15" eb="17">
      <t>トクテイ</t>
    </rPh>
    <rPh sb="17" eb="20">
      <t>ジギョウショ</t>
    </rPh>
    <rPh sb="20" eb="22">
      <t>カサン</t>
    </rPh>
    <phoneticPr fontId="5"/>
  </si>
  <si>
    <t>　　　26 「サービス提供体制強化加算」については、「サービス提供体制強化加算に関する届出書」（別紙14）～（別紙14-６）までのいずれかを添付してください。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5"/>
  </si>
  <si>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5"/>
  </si>
  <si>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マネジメント加算に係る届出書（居宅介護支援事業所）」（別紙36）を、「特定事業所加算（A）」については、「特定事業所加算(A)に係る届出書（居宅介護支援事業所）」（別紙36-２）を添付してください。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5"/>
  </si>
  <si>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5"/>
  </si>
  <si>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5"/>
  </si>
  <si>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5"/>
  </si>
  <si>
    <t>　　　33 「テクノロジーの導入」については、「テクノロジーの導入による日常生活継続支援加算に関する届出書」（別紙37-２）、「テクノロジーの導入による入居継続支援加算に関する届出書」（別紙32-２）、「テクノロジーの導入による夜勤職員
　　　　配置加算に係る届出書」（別紙27）のいずれかを添付してください。</t>
    <rPh sb="14" eb="16">
      <t>ドウニュウ</t>
    </rPh>
    <rPh sb="93" eb="95">
      <t>ベッシ</t>
    </rPh>
    <phoneticPr fontId="5"/>
  </si>
  <si>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5"/>
  </si>
  <si>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5"/>
  </si>
  <si>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5"/>
  </si>
  <si>
    <t>　　　37「高齢者施設等感染対策向上加算Ⅰ」 「高齢者施設等感染対策向上加算Ⅱ」については、「高齢者施設等感染対策向上加算に係る届出書」（別紙35）を添付してください。</t>
    <phoneticPr fontId="5"/>
  </si>
  <si>
    <t>　　　38「専門管理加算」については、「専門管理加算に係る届出書」（様式17）を添付してください。</t>
    <phoneticPr fontId="5"/>
  </si>
  <si>
    <t>　　　39「遠隔死亡診断補助加算」については、「遠隔死亡診断補助加算に係る届出書」（別紙18）を添付してください。</t>
    <phoneticPr fontId="5"/>
  </si>
  <si>
    <t>　　　40「生産性向上推進体制加算」については、「生産性向上推進体制加算に係る届出書」（別紙28）を添付してください。</t>
    <phoneticPr fontId="5"/>
  </si>
  <si>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5"/>
  </si>
  <si>
    <t xml:space="preserve">         42「ケアプランデータ連携システムの活用及び事務職員の配置の体制」については、要件を満たし、かつ居宅介護支援費（Ⅱ）を算定する場合は「２　あり」を選択してください。</t>
    <phoneticPr fontId="5"/>
  </si>
  <si>
    <t xml:space="preserve">         43「口腔連携強化加算」については、「口腔連携強化加算に関する届出書」（別紙11）を添付してください。</t>
    <phoneticPr fontId="5"/>
  </si>
  <si>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5"/>
  </si>
  <si>
    <t>　　４　短期入所療養介護にあっては、同一の施設区分で事業の実施が複数の病棟にわたる場合は、病棟ごとに届け出てください。</t>
    <phoneticPr fontId="5"/>
  </si>
  <si>
    <t>　　　８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地域密着型特定施設入居者生活介護、地域密着型介護老人福祉施設入所者生活介護、介護老人福祉施設、介護老人保健施設、介護医療院）」（別紙12－２）」を添付してください。</t>
    <phoneticPr fontId="5"/>
  </si>
  <si>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5"/>
  </si>
  <si>
    <t>　　　10　「看護体制強化加算」については、「看護体制強化加算に係る届出書」（別紙19）を添付してください。</t>
    <phoneticPr fontId="5"/>
  </si>
  <si>
    <t>　　　13 「生活相談員配置等加算」については、「生活相談員配置等加算に係る届出書」（別紙21）を添付してください。</t>
    <phoneticPr fontId="5"/>
  </si>
  <si>
    <t>　　　14「サービス提供体制強化加算」については、「サービス提供体制強化加算に関する届出書」（別紙14）～（別紙14－６）までのいずれかを添付してください。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5"/>
  </si>
  <si>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5"/>
  </si>
  <si>
    <t>　　　17「高齢者施設等感染対策向上加算Ⅰ」 「高齢者施設等感染対策向上加算Ⅱ」については、「高齢者施設等感染対策向上加算に係る届出書」（別紙35）を添付してください。</t>
    <phoneticPr fontId="5"/>
  </si>
  <si>
    <t>　　　18「生産性向上推進体制加算」については、「生産性向上推進体制加算に係る届出書」（別紙28）を添付してください。</t>
    <phoneticPr fontId="5"/>
  </si>
  <si>
    <t xml:space="preserve">         19「口腔連携強化加算」については、「口腔連携強化加算に関する届出書」（別紙11）を添付してください。</t>
    <phoneticPr fontId="5"/>
  </si>
  <si>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5"/>
  </si>
  <si>
    <t>　　４　介護予防短期入所療養介護にあっては、同一の施設区分で事業の実施が複数の病棟にわたる場合は、病棟ごとに届け出てください。</t>
    <rPh sb="4" eb="6">
      <t>カイゴ</t>
    </rPh>
    <rPh sb="6" eb="8">
      <t>ヨボウ</t>
    </rPh>
    <phoneticPr fontId="5"/>
  </si>
  <si>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5"/>
  </si>
  <si>
    <t>（参考様式1）</t>
    <rPh sb="1" eb="3">
      <t>サンコウ</t>
    </rPh>
    <rPh sb="3" eb="5">
      <t>ヨウシキ</t>
    </rPh>
    <phoneticPr fontId="5"/>
  </si>
  <si>
    <t>従業者の勤務の体制及び勤務形態一覧表　</t>
  </si>
  <si>
    <t>サービス種別（</t>
    <rPh sb="4" eb="6">
      <t>シュベツ</t>
    </rPh>
    <phoneticPr fontId="2"/>
  </si>
  <si>
    <t>特定施設入居者生活介護</t>
    <rPh sb="0" eb="2">
      <t>トクテイ</t>
    </rPh>
    <rPh sb="2" eb="4">
      <t>シセツ</t>
    </rPh>
    <rPh sb="4" eb="7">
      <t>ニュウキョシャ</t>
    </rPh>
    <rPh sb="7" eb="9">
      <t>セイカツ</t>
    </rPh>
    <rPh sb="9" eb="11">
      <t>カイゴ</t>
    </rPh>
    <phoneticPr fontId="2"/>
  </si>
  <si>
    <t>）</t>
    <phoneticPr fontId="2"/>
  </si>
  <si>
    <t>令和</t>
    <rPh sb="0" eb="2">
      <t>レイワ</t>
    </rPh>
    <phoneticPr fontId="2"/>
  </si>
  <si>
    <t>(</t>
    <phoneticPr fontId="2"/>
  </si>
  <si>
    <t>)</t>
    <phoneticPr fontId="2"/>
  </si>
  <si>
    <t>年</t>
    <rPh sb="0" eb="1">
      <t>ネン</t>
    </rPh>
    <phoneticPr fontId="2"/>
  </si>
  <si>
    <t>月</t>
    <rPh sb="0" eb="1">
      <t>ゲツ</t>
    </rPh>
    <phoneticPr fontId="2"/>
  </si>
  <si>
    <t>事業所名（</t>
    <rPh sb="0" eb="3">
      <t>ジギョウショ</t>
    </rPh>
    <rPh sb="3" eb="4">
      <t>メイ</t>
    </rPh>
    <phoneticPr fontId="2"/>
  </si>
  <si>
    <t>(1)</t>
    <phoneticPr fontId="2"/>
  </si>
  <si>
    <t>４週</t>
  </si>
  <si>
    <t>(2)</t>
    <phoneticPr fontId="2"/>
  </si>
  <si>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</si>
  <si>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2"/>
  </si>
  <si>
    <t>時間/週</t>
    <rPh sb="0" eb="2">
      <t>ジカン</t>
    </rPh>
    <rPh sb="3" eb="4">
      <t>シュウ</t>
    </rPh>
    <phoneticPr fontId="2"/>
  </si>
  <si>
    <t>時間/月</t>
    <rPh sb="0" eb="2">
      <t>ジカン</t>
    </rPh>
    <rPh sb="3" eb="4">
      <t>ツキ</t>
    </rPh>
    <phoneticPr fontId="2"/>
  </si>
  <si>
    <t>当月の日数</t>
    <rPh sb="0" eb="2">
      <t>トウゲツ</t>
    </rPh>
    <rPh sb="3" eb="5">
      <t>ニッスウ</t>
    </rPh>
    <phoneticPr fontId="2"/>
  </si>
  <si>
    <t>日</t>
    <rPh sb="0" eb="1">
      <t>ニチ</t>
    </rPh>
    <phoneticPr fontId="2"/>
  </si>
  <si>
    <t>(4) 利用者数</t>
    <rPh sb="4" eb="7">
      <t>リヨウシャ</t>
    </rPh>
    <rPh sb="7" eb="8">
      <t>スウ</t>
    </rPh>
    <phoneticPr fontId="2"/>
  </si>
  <si>
    <t>（前年度の平均値または推定数）</t>
    <rPh sb="1" eb="4">
      <t>ゼンネンド</t>
    </rPh>
    <rPh sb="5" eb="8">
      <t>ヘイキンチ</t>
    </rPh>
    <rPh sb="11" eb="14">
      <t>スイテイスウ</t>
    </rPh>
    <phoneticPr fontId="2"/>
  </si>
  <si>
    <t>人</t>
    <rPh sb="0" eb="1">
      <t>ニン</t>
    </rPh>
    <phoneticPr fontId="2"/>
  </si>
  <si>
    <t>No</t>
    <phoneticPr fontId="2"/>
  </si>
  <si>
    <t>(5) 
職種</t>
    <phoneticPr fontId="5"/>
  </si>
  <si>
    <t>(6)
勤務
形態</t>
    <phoneticPr fontId="5"/>
  </si>
  <si>
    <t>(7) 資格</t>
    <rPh sb="4" eb="6">
      <t>シカク</t>
    </rPh>
    <phoneticPr fontId="2"/>
  </si>
  <si>
    <t>(8) 氏　名</t>
    <phoneticPr fontId="5"/>
  </si>
  <si>
    <t>(9)</t>
    <phoneticPr fontId="2"/>
  </si>
  <si>
    <r>
      <t xml:space="preserve">(11)
</t>
    </r>
    <r>
      <rPr>
        <sz val="11"/>
        <rFont val="HGSｺﾞｼｯｸM"/>
        <family val="3"/>
        <charset val="128"/>
      </rPr>
      <t>週平均
勤務時間数</t>
    </r>
    <rPh sb="6" eb="8">
      <t>ヘイキン</t>
    </rPh>
    <rPh sb="9" eb="11">
      <t>キンム</t>
    </rPh>
    <rPh sb="11" eb="13">
      <t>ジカン</t>
    </rPh>
    <rPh sb="13" eb="14">
      <t>スウ</t>
    </rPh>
    <phoneticPr fontId="5"/>
  </si>
  <si>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5"/>
  </si>
  <si>
    <t>1週目</t>
    <rPh sb="1" eb="2">
      <t>シュウ</t>
    </rPh>
    <rPh sb="2" eb="3">
      <t>メ</t>
    </rPh>
    <phoneticPr fontId="2"/>
  </si>
  <si>
    <t>2週目</t>
    <rPh sb="1" eb="2">
      <t>シュウ</t>
    </rPh>
    <rPh sb="2" eb="3">
      <t>メ</t>
    </rPh>
    <phoneticPr fontId="2"/>
  </si>
  <si>
    <t>3週目</t>
    <rPh sb="1" eb="2">
      <t>シュウ</t>
    </rPh>
    <rPh sb="2" eb="3">
      <t>メ</t>
    </rPh>
    <phoneticPr fontId="2"/>
  </si>
  <si>
    <t>4週目</t>
    <rPh sb="1" eb="2">
      <t>シュウ</t>
    </rPh>
    <rPh sb="2" eb="3">
      <t>メ</t>
    </rPh>
    <phoneticPr fontId="2"/>
  </si>
  <si>
    <t>5週目</t>
    <rPh sb="1" eb="2">
      <t>シュウ</t>
    </rPh>
    <rPh sb="2" eb="3">
      <t>メ</t>
    </rPh>
    <phoneticPr fontId="2"/>
  </si>
  <si>
    <t>シフト記号</t>
    <rPh sb="3" eb="5">
      <t>キゴウ</t>
    </rPh>
    <phoneticPr fontId="45"/>
  </si>
  <si>
    <t>勤務時間数</t>
    <rPh sb="0" eb="2">
      <t>キンム</t>
    </rPh>
    <rPh sb="2" eb="5">
      <t>ジカンスウ</t>
    </rPh>
    <phoneticPr fontId="2"/>
  </si>
  <si>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</si>
  <si>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①看護職員</t>
    <rPh sb="1" eb="3">
      <t>カンゴ</t>
    </rPh>
    <rPh sb="3" eb="5">
      <t>ショクイン</t>
    </rPh>
    <phoneticPr fontId="2"/>
  </si>
  <si>
    <t>②介護職員</t>
    <rPh sb="1" eb="3">
      <t>カイゴ</t>
    </rPh>
    <rPh sb="3" eb="5">
      <t>ショクイン</t>
    </rPh>
    <phoneticPr fontId="2"/>
  </si>
  <si>
    <t>③看護職員と介護職員の合計</t>
    <rPh sb="1" eb="3">
      <t>カンゴ</t>
    </rPh>
    <rPh sb="3" eb="5">
      <t>ショクイン</t>
    </rPh>
    <rPh sb="6" eb="8">
      <t>カイゴ</t>
    </rPh>
    <rPh sb="8" eb="10">
      <t>ショクイン</t>
    </rPh>
    <rPh sb="11" eb="13">
      <t>ゴウケイ</t>
    </rPh>
    <phoneticPr fontId="2"/>
  </si>
  <si>
    <t>勤務形態</t>
    <rPh sb="0" eb="2">
      <t>キンム</t>
    </rPh>
    <rPh sb="2" eb="4">
      <t>ケイタイ</t>
    </rPh>
    <phoneticPr fontId="2"/>
  </si>
  <si>
    <t>勤務時間数合計</t>
    <rPh sb="0" eb="2">
      <t>キンム</t>
    </rPh>
    <rPh sb="2" eb="5">
      <t>ジカンスウ</t>
    </rPh>
    <rPh sb="5" eb="7">
      <t>ゴウケイ</t>
    </rPh>
    <phoneticPr fontId="2"/>
  </si>
  <si>
    <t>常勤換算の対象時間数</t>
    <rPh sb="0" eb="2">
      <t>ジョウキン</t>
    </rPh>
    <rPh sb="2" eb="4">
      <t>カンサン</t>
    </rPh>
    <rPh sb="5" eb="7">
      <t>タイショウ</t>
    </rPh>
    <rPh sb="7" eb="9">
      <t>ジカン</t>
    </rPh>
    <rPh sb="9" eb="10">
      <t>スウ</t>
    </rPh>
    <phoneticPr fontId="2"/>
  </si>
  <si>
    <t>常勤換算方法対象外の</t>
    <rPh sb="0" eb="2">
      <t>ジョウキン</t>
    </rPh>
    <rPh sb="2" eb="4">
      <t>カンサン</t>
    </rPh>
    <rPh sb="4" eb="6">
      <t>ホウホウ</t>
    </rPh>
    <rPh sb="6" eb="9">
      <t>タイショウガイ</t>
    </rPh>
    <phoneticPr fontId="2"/>
  </si>
  <si>
    <t>当月合計</t>
    <rPh sb="0" eb="2">
      <t>トウゲツ</t>
    </rPh>
    <rPh sb="2" eb="4">
      <t>ゴウケイ</t>
    </rPh>
    <phoneticPr fontId="2"/>
  </si>
  <si>
    <t>週平均</t>
    <rPh sb="0" eb="3">
      <t>シュウヘイキン</t>
    </rPh>
    <phoneticPr fontId="2"/>
  </si>
  <si>
    <t>常勤の従業者の人数</t>
    <rPh sb="0" eb="2">
      <t>ジョウキン</t>
    </rPh>
    <rPh sb="3" eb="6">
      <t>ジュウギョウシャ</t>
    </rPh>
    <rPh sb="7" eb="9">
      <t>ニンズウ</t>
    </rPh>
    <phoneticPr fontId="2"/>
  </si>
  <si>
    <t>看護職員</t>
    <rPh sb="0" eb="2">
      <t>カンゴ</t>
    </rPh>
    <rPh sb="2" eb="4">
      <t>ショクイン</t>
    </rPh>
    <phoneticPr fontId="2"/>
  </si>
  <si>
    <t>介護職員</t>
    <rPh sb="0" eb="2">
      <t>カイゴ</t>
    </rPh>
    <rPh sb="2" eb="4">
      <t>ショクイン</t>
    </rPh>
    <phoneticPr fontId="2"/>
  </si>
  <si>
    <t>合計</t>
    <rPh sb="0" eb="2">
      <t>ゴウケイ</t>
    </rPh>
    <phoneticPr fontId="2"/>
  </si>
  <si>
    <t>A</t>
    <phoneticPr fontId="2"/>
  </si>
  <si>
    <t>＋</t>
    <phoneticPr fontId="2"/>
  </si>
  <si>
    <t>＝</t>
    <phoneticPr fontId="2"/>
  </si>
  <si>
    <t>B</t>
    <phoneticPr fontId="2"/>
  </si>
  <si>
    <t>C</t>
    <phoneticPr fontId="2"/>
  </si>
  <si>
    <t>-</t>
    <phoneticPr fontId="2"/>
  </si>
  <si>
    <t>D</t>
    <phoneticPr fontId="2"/>
  </si>
  <si>
    <t>（勤務形態の記号）</t>
    <rPh sb="1" eb="3">
      <t>キンム</t>
    </rPh>
    <rPh sb="3" eb="5">
      <t>ケイタイ</t>
    </rPh>
    <rPh sb="6" eb="8">
      <t>キゴウ</t>
    </rPh>
    <phoneticPr fontId="2"/>
  </si>
  <si>
    <t>記号</t>
    <rPh sb="0" eb="2">
      <t>キゴウ</t>
    </rPh>
    <phoneticPr fontId="2"/>
  </si>
  <si>
    <t>区分</t>
    <rPh sb="0" eb="2">
      <t>クブン</t>
    </rPh>
    <phoneticPr fontId="2"/>
  </si>
  <si>
    <t>常勤で専従</t>
    <rPh sb="0" eb="2">
      <t>ジョウキン</t>
    </rPh>
    <rPh sb="3" eb="5">
      <t>センジュウ</t>
    </rPh>
    <phoneticPr fontId="2"/>
  </si>
  <si>
    <t>■ 常勤換算方法による人数</t>
    <rPh sb="2" eb="4">
      <t>ジョウキン</t>
    </rPh>
    <rPh sb="4" eb="6">
      <t>カンサン</t>
    </rPh>
    <rPh sb="6" eb="8">
      <t>ホウホウ</t>
    </rPh>
    <rPh sb="11" eb="13">
      <t>ニンズウ</t>
    </rPh>
    <phoneticPr fontId="2"/>
  </si>
  <si>
    <t>基準：</t>
    <rPh sb="0" eb="2">
      <t>キジュン</t>
    </rPh>
    <phoneticPr fontId="2"/>
  </si>
  <si>
    <t>週</t>
  </si>
  <si>
    <t>常勤で兼務</t>
    <rPh sb="0" eb="2">
      <t>ジョウキン</t>
    </rPh>
    <rPh sb="3" eb="5">
      <t>ケンム</t>
    </rPh>
    <phoneticPr fontId="2"/>
  </si>
  <si>
    <t>常勤換算の</t>
    <rPh sb="0" eb="2">
      <t>ジョウキン</t>
    </rPh>
    <rPh sb="2" eb="4">
      <t>カンサン</t>
    </rPh>
    <phoneticPr fontId="2"/>
  </si>
  <si>
    <t>常勤の従業者が</t>
    <rPh sb="0" eb="2">
      <t>ジョウキン</t>
    </rPh>
    <rPh sb="3" eb="6">
      <t>ジュウギョウシャ</t>
    </rPh>
    <phoneticPr fontId="2"/>
  </si>
  <si>
    <t>非常勤で専従</t>
    <rPh sb="0" eb="3">
      <t>ヒジョウキン</t>
    </rPh>
    <rPh sb="4" eb="6">
      <t>センジュウ</t>
    </rPh>
    <phoneticPr fontId="2"/>
  </si>
  <si>
    <t>常勤換算後の人数</t>
    <rPh sb="0" eb="2">
      <t>ジョウキン</t>
    </rPh>
    <rPh sb="2" eb="4">
      <t>カンサン</t>
    </rPh>
    <rPh sb="4" eb="5">
      <t>ゴ</t>
    </rPh>
    <rPh sb="6" eb="8">
      <t>ニンズウ</t>
    </rPh>
    <phoneticPr fontId="2"/>
  </si>
  <si>
    <t>非常勤で兼務</t>
    <rPh sb="0" eb="3">
      <t>ヒジョウキン</t>
    </rPh>
    <rPh sb="4" eb="6">
      <t>ケンム</t>
    </rPh>
    <phoneticPr fontId="2"/>
  </si>
  <si>
    <t>÷</t>
    <phoneticPr fontId="2"/>
  </si>
  <si>
    <t>（小数点第2位以下切り捨て）</t>
    <rPh sb="1" eb="4">
      <t>ショウスウテン</t>
    </rPh>
    <rPh sb="4" eb="5">
      <t>ダイ</t>
    </rPh>
    <rPh sb="6" eb="7">
      <t>イ</t>
    </rPh>
    <rPh sb="7" eb="9">
      <t>イカ</t>
    </rPh>
    <rPh sb="9" eb="10">
      <t>キ</t>
    </rPh>
    <rPh sb="11" eb="12">
      <t>ス</t>
    </rPh>
    <phoneticPr fontId="2"/>
  </si>
  <si>
    <t>■ 看護職員の常勤換算方法による人数</t>
    <rPh sb="2" eb="4">
      <t>カンゴ</t>
    </rPh>
    <rPh sb="4" eb="6">
      <t>ショクイン</t>
    </rPh>
    <rPh sb="7" eb="9">
      <t>ジョウキン</t>
    </rPh>
    <rPh sb="9" eb="11">
      <t>カンサン</t>
    </rPh>
    <rPh sb="11" eb="13">
      <t>ホウホウ</t>
    </rPh>
    <rPh sb="16" eb="18">
      <t>ニンズウ</t>
    </rPh>
    <phoneticPr fontId="2"/>
  </si>
  <si>
    <t>■ 介護職員の常勤換算方法による人数</t>
    <rPh sb="2" eb="4">
      <t>カイゴ</t>
    </rPh>
    <rPh sb="4" eb="6">
      <t>ショクイン</t>
    </rPh>
    <rPh sb="7" eb="9">
      <t>ジョウキン</t>
    </rPh>
    <rPh sb="9" eb="11">
      <t>カンサン</t>
    </rPh>
    <rPh sb="11" eb="13">
      <t>ホウホウ</t>
    </rPh>
    <rPh sb="16" eb="18">
      <t>ニンズウ</t>
    </rPh>
    <phoneticPr fontId="2"/>
  </si>
  <si>
    <t>常勤の従業者の人数</t>
  </si>
  <si>
    <t>常勤換算方法による人数</t>
    <rPh sb="0" eb="2">
      <t>ジョウキン</t>
    </rPh>
    <rPh sb="2" eb="4">
      <t>カンサン</t>
    </rPh>
    <rPh sb="4" eb="6">
      <t>ホウホウ</t>
    </rPh>
    <rPh sb="9" eb="11">
      <t>ニンズウ</t>
    </rPh>
    <phoneticPr fontId="2"/>
  </si>
  <si>
    <t>≪要 提出≫</t>
    <rPh sb="1" eb="2">
      <t>ヨウ</t>
    </rPh>
    <rPh sb="3" eb="5">
      <t>テイシュツ</t>
    </rPh>
    <phoneticPr fontId="2"/>
  </si>
  <si>
    <t>■シフト記号表（勤務時間帯）</t>
    <rPh sb="4" eb="6">
      <t>キゴウ</t>
    </rPh>
    <rPh sb="6" eb="7">
      <t>ヒョウ</t>
    </rPh>
    <rPh sb="8" eb="10">
      <t>キンム</t>
    </rPh>
    <rPh sb="10" eb="13">
      <t>ジカンタイ</t>
    </rPh>
    <phoneticPr fontId="2"/>
  </si>
  <si>
    <t>※24時間表記</t>
    <rPh sb="3" eb="5">
      <t>ジカン</t>
    </rPh>
    <rPh sb="5" eb="7">
      <t>ヒョウキ</t>
    </rPh>
    <phoneticPr fontId="2"/>
  </si>
  <si>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2"/>
  </si>
  <si>
    <t>勤務時間</t>
    <rPh sb="0" eb="2">
      <t>キンム</t>
    </rPh>
    <rPh sb="2" eb="4">
      <t>ジカン</t>
    </rPh>
    <phoneticPr fontId="2"/>
  </si>
  <si>
    <t>自由記載欄</t>
    <rPh sb="0" eb="2">
      <t>ジユウ</t>
    </rPh>
    <rPh sb="2" eb="4">
      <t>キサイ</t>
    </rPh>
    <rPh sb="4" eb="5">
      <t>ラン</t>
    </rPh>
    <phoneticPr fontId="2"/>
  </si>
  <si>
    <t>始業時刻</t>
    <rPh sb="0" eb="2">
      <t>シギョウ</t>
    </rPh>
    <rPh sb="2" eb="4">
      <t>ジコク</t>
    </rPh>
    <phoneticPr fontId="2"/>
  </si>
  <si>
    <t>終業時刻</t>
    <rPh sb="0" eb="2">
      <t>シュウギョウ</t>
    </rPh>
    <rPh sb="2" eb="4">
      <t>ジコク</t>
    </rPh>
    <phoneticPr fontId="2"/>
  </si>
  <si>
    <t>うち、休憩時間</t>
    <rPh sb="3" eb="5">
      <t>キュウケイ</t>
    </rPh>
    <rPh sb="5" eb="7">
      <t>ジカン</t>
    </rPh>
    <phoneticPr fontId="2"/>
  </si>
  <si>
    <t>a</t>
    <phoneticPr fontId="2"/>
  </si>
  <si>
    <t>：</t>
    <phoneticPr fontId="2"/>
  </si>
  <si>
    <t>～</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</si>
  <si>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</si>
  <si>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</si>
  <si>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</si>
  <si>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</si>
  <si>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</si>
  <si>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</si>
  <si>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</si>
  <si>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</si>
  <si>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</si>
  <si>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</si>
  <si>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</si>
  <si>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</si>
  <si>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</si>
  <si>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</si>
  <si>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</si>
  <si>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</si>
  <si>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</si>
  <si>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</si>
  <si>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</si>
  <si>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</si>
  <si>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</si>
  <si>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</si>
  <si>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</si>
  <si>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</si>
  <si>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z</t>
    <phoneticPr fontId="2"/>
  </si>
  <si>
    <t>aa</t>
    <phoneticPr fontId="2"/>
  </si>
  <si>
    <t>ab</t>
    <phoneticPr fontId="2"/>
  </si>
  <si>
    <t>ac</t>
    <phoneticPr fontId="2"/>
  </si>
  <si>
    <t>ad</t>
    <phoneticPr fontId="2"/>
  </si>
  <si>
    <t>ae</t>
    <phoneticPr fontId="2"/>
  </si>
  <si>
    <t>af</t>
    <phoneticPr fontId="2"/>
  </si>
  <si>
    <t>ag</t>
    <phoneticPr fontId="2"/>
  </si>
  <si>
    <t>ah</t>
    <phoneticPr fontId="2"/>
  </si>
  <si>
    <t>ai</t>
    <phoneticPr fontId="2"/>
  </si>
  <si>
    <t>・職種ごとの勤務時間を「○：○○～○：○○」と表記することが困難な場合は、No18～33を活用し、</t>
    <rPh sb="45" eb="47">
      <t>カツヨウ</t>
    </rPh>
    <phoneticPr fontId="2"/>
  </si>
  <si>
    <t xml:space="preserve">   勤務時間数のみを入力してください。</t>
    <phoneticPr fontId="2"/>
  </si>
  <si>
    <t>・No18～33以外は始業時刻・終業時刻・休憩時間等を入力すると勤務時間数が計算されますが、</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phoneticPr fontId="2"/>
  </si>
  <si>
    <t xml:space="preserve">   入力の補助を目的とするものですので、結果に誤りがないかご確認ください。</t>
    <phoneticPr fontId="2"/>
  </si>
  <si>
    <t>・シフト記号が足りない場合は、適宜、行を追加してください。</t>
    <rPh sb="4" eb="6">
      <t>キゴウ</t>
    </rPh>
    <rPh sb="7" eb="8">
      <t>タ</t>
    </rPh>
    <rPh sb="11" eb="13">
      <t>バアイ</t>
    </rPh>
    <rPh sb="15" eb="17">
      <t>テキギ</t>
    </rPh>
    <rPh sb="18" eb="19">
      <t>ギョウ</t>
    </rPh>
    <rPh sb="20" eb="22">
      <t>ツイカ</t>
    </rPh>
    <phoneticPr fontId="2"/>
  </si>
  <si>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2"/>
  </si>
  <si>
    <t>≪提出不要≫</t>
    <rPh sb="1" eb="3">
      <t>テイシュツ</t>
    </rPh>
    <rPh sb="3" eb="5">
      <t>フヨウ</t>
    </rPh>
    <phoneticPr fontId="2"/>
  </si>
  <si>
    <t>従業者の勤務の体制及び勤務形態一覧表　記入方法　（特定施設入居者生活介護）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トクテイ</t>
    </rPh>
    <rPh sb="27" eb="29">
      <t>シセツ</t>
    </rPh>
    <rPh sb="29" eb="32">
      <t>ニュウキョシャ</t>
    </rPh>
    <rPh sb="32" eb="34">
      <t>セイカツ</t>
    </rPh>
    <rPh sb="34" eb="36">
      <t>カイゴ</t>
    </rPh>
    <phoneticPr fontId="5"/>
  </si>
  <si>
    <t>・・・直接入力する必要がある箇所です。</t>
    <rPh sb="3" eb="5">
      <t>チョクセツ</t>
    </rPh>
    <rPh sb="5" eb="7">
      <t>ニュウリョク</t>
    </rPh>
    <rPh sb="9" eb="11">
      <t>ヒツヨウ</t>
    </rPh>
    <rPh sb="14" eb="16">
      <t>カショ</t>
    </rPh>
    <phoneticPr fontId="2"/>
  </si>
  <si>
    <t>下記の記入方法に従って、入力してください。</t>
    <phoneticPr fontId="2"/>
  </si>
  <si>
    <t>・・・プルダウンから選択して入力する必要がある箇所です。</t>
    <rPh sb="10" eb="12">
      <t>センタク</t>
    </rPh>
    <rPh sb="14" eb="16">
      <t>ニュウリョク</t>
    </rPh>
    <rPh sb="18" eb="20">
      <t>ヒツヨウ</t>
    </rPh>
    <rPh sb="23" eb="25">
      <t>カショ</t>
    </rPh>
    <phoneticPr fontId="2"/>
  </si>
  <si>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2"/>
  </si>
  <si>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2"/>
  </si>
  <si>
    <t>　(1) 「４週」・「暦月」のいずれかを選択してください。</t>
    <rPh sb="7" eb="8">
      <t>シュウ</t>
    </rPh>
    <rPh sb="11" eb="12">
      <t>レキ</t>
    </rPh>
    <rPh sb="12" eb="13">
      <t>ツキ</t>
    </rPh>
    <rPh sb="20" eb="22">
      <t>センタク</t>
    </rPh>
    <phoneticPr fontId="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</si>
  <si>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</si>
  <si>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2"/>
  </si>
  <si>
    <t>　(4) 利用者数を入力してください。利用者数は、前年度の平均値（前年度の利用者延数を当該前年度の日数で除して得た数。小数点第2位以下を切り上げ）とします。</t>
    <rPh sb="5" eb="7">
      <t>リヨウ</t>
    </rPh>
    <rPh sb="7" eb="8">
      <t>シャ</t>
    </rPh>
    <rPh sb="8" eb="9">
      <t>スウ</t>
    </rPh>
    <rPh sb="10" eb="12">
      <t>ニュウリョク</t>
    </rPh>
    <rPh sb="19" eb="21">
      <t>リヨウ</t>
    </rPh>
    <rPh sb="21" eb="22">
      <t>シャ</t>
    </rPh>
    <rPh sb="22" eb="23">
      <t>スウ</t>
    </rPh>
    <rPh sb="23" eb="24">
      <t>イリスウ</t>
    </rPh>
    <rPh sb="25" eb="28">
      <t>ゼンネンド</t>
    </rPh>
    <rPh sb="29" eb="32">
      <t>ヘイキンチ</t>
    </rPh>
    <rPh sb="33" eb="36">
      <t>ゼンネンド</t>
    </rPh>
    <rPh sb="37" eb="40">
      <t>リヨウシャ</t>
    </rPh>
    <rPh sb="40" eb="41">
      <t>ノ</t>
    </rPh>
    <rPh sb="41" eb="42">
      <t>スウ</t>
    </rPh>
    <rPh sb="43" eb="45">
      <t>トウガイ</t>
    </rPh>
    <rPh sb="45" eb="48">
      <t>ゼンネンド</t>
    </rPh>
    <rPh sb="49" eb="51">
      <t>ニッスウ</t>
    </rPh>
    <rPh sb="52" eb="53">
      <t>ジョ</t>
    </rPh>
    <rPh sb="55" eb="56">
      <t>エ</t>
    </rPh>
    <rPh sb="57" eb="58">
      <t>カズ</t>
    </rPh>
    <rPh sb="59" eb="62">
      <t>ショウスウテン</t>
    </rPh>
    <rPh sb="62" eb="63">
      <t>ダイ</t>
    </rPh>
    <rPh sb="64" eb="65">
      <t>イ</t>
    </rPh>
    <rPh sb="65" eb="67">
      <t>イカ</t>
    </rPh>
    <rPh sb="68" eb="69">
      <t>キ</t>
    </rPh>
    <rPh sb="70" eb="71">
      <t>ア</t>
    </rPh>
    <phoneticPr fontId="2"/>
  </si>
  <si>
    <t>　　  新規又は再開の場合は、推定数を入力してください。</t>
    <phoneticPr fontId="2"/>
  </si>
  <si>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2"/>
  </si>
  <si>
    <t xml:space="preserve"> 　　 記入の順序は、職種ごとにまとめてください。</t>
    <rPh sb="4" eb="6">
      <t>キニュウ</t>
    </rPh>
    <rPh sb="7" eb="9">
      <t>ジュンジョ</t>
    </rPh>
    <rPh sb="11" eb="13">
      <t>ショクシュ</t>
    </rPh>
    <phoneticPr fontId="2"/>
  </si>
  <si>
    <t>職種名</t>
    <rPh sb="0" eb="2">
      <t>ショクシュ</t>
    </rPh>
    <rPh sb="2" eb="3">
      <t>メイ</t>
    </rPh>
    <phoneticPr fontId="2"/>
  </si>
  <si>
    <t>管理者</t>
    <rPh sb="0" eb="3">
      <t>カンリシャ</t>
    </rPh>
    <phoneticPr fontId="2"/>
  </si>
  <si>
    <t>生活相談員</t>
    <rPh sb="0" eb="2">
      <t>セイカツ</t>
    </rPh>
    <rPh sb="2" eb="5">
      <t>ソウダンイン</t>
    </rPh>
    <phoneticPr fontId="2"/>
  </si>
  <si>
    <t>機能訓練指導員</t>
    <rPh sb="0" eb="2">
      <t>キノウ</t>
    </rPh>
    <rPh sb="2" eb="4">
      <t>クンレン</t>
    </rPh>
    <rPh sb="4" eb="7">
      <t>シドウイン</t>
    </rPh>
    <phoneticPr fontId="2"/>
  </si>
  <si>
    <t>計画作成担当者</t>
    <rPh sb="0" eb="2">
      <t>ケイカク</t>
    </rPh>
    <rPh sb="2" eb="4">
      <t>サクセイ</t>
    </rPh>
    <rPh sb="4" eb="7">
      <t>タントウシャ</t>
    </rPh>
    <phoneticPr fontId="2"/>
  </si>
  <si>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5"/>
  </si>
  <si>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2"/>
  </si>
  <si>
    <t>非常勤で兼務</t>
    <rPh sb="0" eb="1">
      <t>ヒ</t>
    </rPh>
    <rPh sb="1" eb="3">
      <t>ジョウキン</t>
    </rPh>
    <rPh sb="4" eb="6">
      <t>ケンム</t>
    </rPh>
    <phoneticPr fontId="2"/>
  </si>
  <si>
    <t>（注）常勤・非常勤の区分について</t>
    <rPh sb="1" eb="2">
      <t>チュウ</t>
    </rPh>
    <rPh sb="3" eb="5">
      <t>ジョウキン</t>
    </rPh>
    <rPh sb="6" eb="9">
      <t>ヒジョウキン</t>
    </rPh>
    <rPh sb="10" eb="12">
      <t>クブン</t>
    </rPh>
    <phoneticPr fontId="2"/>
  </si>
  <si>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</si>
  <si>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2"/>
  </si>
  <si>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2"/>
  </si>
  <si>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2"/>
  </si>
  <si>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2"/>
  </si>
  <si>
    <t>　(8) 従業者の氏名を記入してください。</t>
    <rPh sb="5" eb="8">
      <t>ジュウギョウシャ</t>
    </rPh>
    <rPh sb="9" eb="11">
      <t>シメイ</t>
    </rPh>
    <rPh sb="12" eb="14">
      <t>キニュウ</t>
    </rPh>
    <phoneticPr fontId="2"/>
  </si>
  <si>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2"/>
  </si>
  <si>
    <t>　　  ※ 指定基準の確認に際しては、４週分の入力で差し支えありません。</t>
  </si>
  <si>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2"/>
  </si>
  <si>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2"/>
  </si>
  <si>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2"/>
  </si>
  <si>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2"/>
  </si>
  <si>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2"/>
  </si>
  <si>
    <t>　　　 その他、特記事項欄としてもご活用ください。</t>
    <rPh sb="6" eb="7">
      <t>タ</t>
    </rPh>
    <rPh sb="8" eb="10">
      <t>トッキ</t>
    </rPh>
    <rPh sb="10" eb="12">
      <t>ジコウ</t>
    </rPh>
    <rPh sb="12" eb="13">
      <t>ラン</t>
    </rPh>
    <rPh sb="18" eb="20">
      <t>カツヨウ</t>
    </rPh>
    <phoneticPr fontId="2"/>
  </si>
  <si>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2"/>
  </si>
  <si>
    <t>　　　　○ 常勤換算方法とは、非常勤の従業者について「事業所の従業者の勤務延時間数を当該事業所において常勤の従業者が勤務すべき時間数で除することにより、</t>
    <phoneticPr fontId="2"/>
  </si>
  <si>
    <t>　　　　　常勤の従業者の員数に換算する方法」であるため、常勤の従業者については常勤換算方法によらず、実人数で計算する。</t>
    <phoneticPr fontId="2"/>
  </si>
  <si>
    <r>
      <t>　　　　　したがって、勤務形態「</t>
    </r>
    <r>
      <rPr>
        <sz val="11"/>
        <color rgb="FF000000"/>
        <rFont val="Calibri"/>
        <family val="2"/>
      </rPr>
      <t>A</t>
    </r>
    <r>
      <rPr>
        <sz val="11"/>
        <color rgb="FF000000"/>
        <rFont val="游ゴシック"/>
        <family val="3"/>
        <charset val="128"/>
        <scheme val="minor"/>
      </rPr>
      <t>：常勤で専従」及び「</t>
    </r>
    <r>
      <rPr>
        <sz val="11"/>
        <color rgb="FF000000"/>
        <rFont val="Calibri"/>
        <family val="2"/>
      </rPr>
      <t>B</t>
    </r>
    <r>
      <rPr>
        <sz val="11"/>
        <color rgb="FF000000"/>
        <rFont val="游ゴシック"/>
        <family val="3"/>
        <charset val="128"/>
        <scheme val="minor"/>
      </rPr>
      <t>：常勤で兼務」については、実態に応じて「常勤換算の対象時間数」及び「常勤換算方法対象外の常勤の従業者の人数」を確認し、</t>
    </r>
    <phoneticPr fontId="2"/>
  </si>
  <si>
    <t>　　　　　手入力すること。</t>
    <phoneticPr fontId="2"/>
  </si>
  <si>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2"/>
  </si>
  <si>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2"/>
  </si>
  <si>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2"/>
  </si>
  <si>
    <t>○○○○</t>
    <phoneticPr fontId="2"/>
  </si>
  <si>
    <t>(4) 
職種</t>
    <phoneticPr fontId="5"/>
  </si>
  <si>
    <t>(5)
勤務
形態</t>
    <phoneticPr fontId="5"/>
  </si>
  <si>
    <t>(6) 資格</t>
    <rPh sb="4" eb="6">
      <t>シカク</t>
    </rPh>
    <phoneticPr fontId="2"/>
  </si>
  <si>
    <t>(7) 氏　名</t>
    <phoneticPr fontId="5"/>
  </si>
  <si>
    <t>(8)</t>
    <phoneticPr fontId="2"/>
  </si>
  <si>
    <r>
      <t xml:space="preserve">(10)
</t>
    </r>
    <r>
      <rPr>
        <sz val="11"/>
        <rFont val="HGSｺﾞｼｯｸM"/>
        <family val="3"/>
        <charset val="128"/>
      </rPr>
      <t>週平均
勤務時間数</t>
    </r>
    <rPh sb="6" eb="8">
      <t>ヘイキン</t>
    </rPh>
    <rPh sb="9" eb="11">
      <t>キンム</t>
    </rPh>
    <rPh sb="11" eb="13">
      <t>ジカン</t>
    </rPh>
    <rPh sb="13" eb="14">
      <t>スウ</t>
    </rPh>
    <phoneticPr fontId="5"/>
  </si>
  <si>
    <t>(11)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5"/>
  </si>
  <si>
    <t>A</t>
  </si>
  <si>
    <t>ー</t>
  </si>
  <si>
    <t>厚労　太郎</t>
    <rPh sb="0" eb="2">
      <t>コウロウ</t>
    </rPh>
    <rPh sb="3" eb="5">
      <t>タロウ</t>
    </rPh>
    <phoneticPr fontId="2"/>
  </si>
  <si>
    <t>b</t>
  </si>
  <si>
    <t>社会福祉主事任用資格</t>
    <rPh sb="0" eb="2">
      <t>シャカイ</t>
    </rPh>
    <rPh sb="2" eb="4">
      <t>フクシ</t>
    </rPh>
    <rPh sb="4" eb="6">
      <t>シュジ</t>
    </rPh>
    <rPh sb="6" eb="8">
      <t>ニンヨウ</t>
    </rPh>
    <rPh sb="8" eb="10">
      <t>シカク</t>
    </rPh>
    <phoneticPr fontId="2"/>
  </si>
  <si>
    <t>○○　A男</t>
    <rPh sb="4" eb="5">
      <t>オトコ</t>
    </rPh>
    <phoneticPr fontId="2"/>
  </si>
  <si>
    <t>看護師</t>
    <rPh sb="0" eb="3">
      <t>カンゴシ</t>
    </rPh>
    <phoneticPr fontId="43"/>
  </si>
  <si>
    <t>○○　B子</t>
    <rPh sb="4" eb="5">
      <t>コ</t>
    </rPh>
    <phoneticPr fontId="2"/>
  </si>
  <si>
    <t>B</t>
  </si>
  <si>
    <t>看護師</t>
    <rPh sb="0" eb="3">
      <t>カンゴシ</t>
    </rPh>
    <phoneticPr fontId="2"/>
  </si>
  <si>
    <t>○○　C太</t>
    <rPh sb="4" eb="5">
      <t>タ</t>
    </rPh>
    <phoneticPr fontId="2"/>
  </si>
  <si>
    <t>f</t>
  </si>
  <si>
    <t>○○　D美</t>
    <rPh sb="4" eb="5">
      <t>ウツク</t>
    </rPh>
    <phoneticPr fontId="2"/>
  </si>
  <si>
    <t>○○　E太</t>
    <phoneticPr fontId="2"/>
  </si>
  <si>
    <t>○○　E子</t>
    <rPh sb="4" eb="5">
      <t>コ</t>
    </rPh>
    <phoneticPr fontId="2"/>
  </si>
  <si>
    <t>介護福祉士</t>
    <rPh sb="0" eb="2">
      <t>カイゴ</t>
    </rPh>
    <rPh sb="2" eb="5">
      <t>フクシシ</t>
    </rPh>
    <phoneticPr fontId="2"/>
  </si>
  <si>
    <t>○○　F子</t>
    <rPh sb="4" eb="5">
      <t>コ</t>
    </rPh>
    <phoneticPr fontId="2"/>
  </si>
  <si>
    <t>○○　G太</t>
    <rPh sb="4" eb="5">
      <t>タ</t>
    </rPh>
    <phoneticPr fontId="2"/>
  </si>
  <si>
    <t>○○　H美</t>
    <rPh sb="4" eb="5">
      <t>ミ</t>
    </rPh>
    <phoneticPr fontId="2"/>
  </si>
  <si>
    <t>○○　J太郎</t>
    <rPh sb="4" eb="6">
      <t>タロウ</t>
    </rPh>
    <phoneticPr fontId="2"/>
  </si>
  <si>
    <t>○○　K子</t>
    <rPh sb="4" eb="5">
      <t>コ</t>
    </rPh>
    <phoneticPr fontId="2"/>
  </si>
  <si>
    <t>d</t>
  </si>
  <si>
    <t>C</t>
  </si>
  <si>
    <t>○○　L太</t>
    <rPh sb="4" eb="5">
      <t>タ</t>
    </rPh>
    <phoneticPr fontId="2"/>
  </si>
  <si>
    <t>○○　M子</t>
    <rPh sb="4" eb="5">
      <t>コ</t>
    </rPh>
    <phoneticPr fontId="2"/>
  </si>
  <si>
    <t>○○　N男</t>
    <rPh sb="4" eb="5">
      <t>オトコ</t>
    </rPh>
    <phoneticPr fontId="2"/>
  </si>
  <si>
    <t>○○　P子</t>
    <rPh sb="4" eb="5">
      <t>コ</t>
    </rPh>
    <phoneticPr fontId="2"/>
  </si>
  <si>
    <t>○○　R次郎</t>
    <rPh sb="4" eb="6">
      <t>ジロウ</t>
    </rPh>
    <phoneticPr fontId="2"/>
  </si>
  <si>
    <t>i</t>
  </si>
  <si>
    <t>○○　S子</t>
    <rPh sb="4" eb="5">
      <t>コ</t>
    </rPh>
    <phoneticPr fontId="2"/>
  </si>
  <si>
    <t>○○　T太</t>
    <rPh sb="4" eb="5">
      <t>タ</t>
    </rPh>
    <phoneticPr fontId="2"/>
  </si>
  <si>
    <t>○○　U子</t>
    <rPh sb="4" eb="5">
      <t>コ</t>
    </rPh>
    <phoneticPr fontId="2"/>
  </si>
  <si>
    <t>○○　V男</t>
    <rPh sb="4" eb="5">
      <t>オトコ</t>
    </rPh>
    <phoneticPr fontId="2"/>
  </si>
  <si>
    <t>○○　W子</t>
    <rPh sb="4" eb="5">
      <t>コ</t>
    </rPh>
    <phoneticPr fontId="2"/>
  </si>
  <si>
    <t>○○　X太郎</t>
    <rPh sb="4" eb="6">
      <t>タロウ</t>
    </rPh>
    <phoneticPr fontId="2"/>
  </si>
  <si>
    <t>○○　Y子</t>
    <rPh sb="4" eb="5">
      <t>コ</t>
    </rPh>
    <phoneticPr fontId="2"/>
  </si>
  <si>
    <t>○○　Z男</t>
    <rPh sb="4" eb="5">
      <t>オトコ</t>
    </rPh>
    <phoneticPr fontId="2"/>
  </si>
  <si>
    <t>○○　AA三郎</t>
    <rPh sb="5" eb="7">
      <t>サブロウ</t>
    </rPh>
    <phoneticPr fontId="2"/>
  </si>
  <si>
    <t>○○　BB子</t>
    <rPh sb="5" eb="6">
      <t>コ</t>
    </rPh>
    <phoneticPr fontId="2"/>
  </si>
  <si>
    <t>○○　CC次郎</t>
    <rPh sb="5" eb="7">
      <t>ジロウ</t>
    </rPh>
    <phoneticPr fontId="2"/>
  </si>
  <si>
    <t>(12)【任意入力】人員基準の確認（看護職員・介護職員）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</si>
  <si>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（夜勤）16:00～翌9:00勤務</t>
    <rPh sb="1" eb="3">
      <t>ヤキン</t>
    </rPh>
    <rPh sb="10" eb="11">
      <t>ヨク</t>
    </rPh>
    <rPh sb="15" eb="17">
      <t>キンム</t>
    </rPh>
    <phoneticPr fontId="2"/>
  </si>
  <si>
    <t>（夜勤）16:00～翌9:00勤務</t>
    <phoneticPr fontId="2"/>
  </si>
  <si>
    <t>1日に2回勤務する場合</t>
    <rPh sb="1" eb="2">
      <t>ニチ</t>
    </rPh>
    <rPh sb="4" eb="5">
      <t>カイ</t>
    </rPh>
    <rPh sb="5" eb="7">
      <t>キンム</t>
    </rPh>
    <rPh sb="9" eb="11">
      <t>バアイ</t>
    </rPh>
    <phoneticPr fontId="2"/>
  </si>
  <si>
    <t>1日に2回勤務する場合</t>
    <phoneticPr fontId="2"/>
  </si>
  <si>
    <t>１．サービス種別</t>
    <rPh sb="6" eb="8">
      <t>シュベツ</t>
    </rPh>
    <phoneticPr fontId="2"/>
  </si>
  <si>
    <t>サービス種別</t>
    <rPh sb="4" eb="6">
      <t>シュベツ</t>
    </rPh>
    <phoneticPr fontId="2"/>
  </si>
  <si>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2"/>
  </si>
  <si>
    <t>特定施設入居者生活介護・介護予防特定施設入居者生活介護</t>
    <rPh sb="0" eb="2">
      <t>トクテイ</t>
    </rPh>
    <rPh sb="2" eb="4">
      <t>シセツ</t>
    </rPh>
    <rPh sb="4" eb="7">
      <t>ニュウキョシャ</t>
    </rPh>
    <rPh sb="7" eb="9">
      <t>セイカツ</t>
    </rPh>
    <rPh sb="9" eb="11">
      <t>カイゴ</t>
    </rPh>
    <rPh sb="12" eb="14">
      <t>カイゴ</t>
    </rPh>
    <rPh sb="14" eb="16">
      <t>ヨボウ</t>
    </rPh>
    <rPh sb="16" eb="18">
      <t>トクテイ</t>
    </rPh>
    <rPh sb="18" eb="20">
      <t>シセツ</t>
    </rPh>
    <rPh sb="20" eb="23">
      <t>ニュウキョシャ</t>
    </rPh>
    <rPh sb="23" eb="25">
      <t>セイカツ</t>
    </rPh>
    <rPh sb="25" eb="27">
      <t>カイゴ</t>
    </rPh>
    <phoneticPr fontId="2"/>
  </si>
  <si>
    <t>外部サービス利用型特定施設入居者生活介護</t>
    <rPh sb="0" eb="2">
      <t>ガイブ</t>
    </rPh>
    <rPh sb="6" eb="8">
      <t>リヨウ</t>
    </rPh>
    <rPh sb="8" eb="9">
      <t>ガタ</t>
    </rPh>
    <rPh sb="9" eb="11">
      <t>トクテイ</t>
    </rPh>
    <rPh sb="11" eb="13">
      <t>シセツ</t>
    </rPh>
    <rPh sb="13" eb="16">
      <t>ニュウキョシャ</t>
    </rPh>
    <rPh sb="16" eb="18">
      <t>セイカツ</t>
    </rPh>
    <rPh sb="18" eb="20">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</si>
  <si>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</si>
  <si>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地域密着型特定施設入居者生活介護（サテライト型）</t>
    <rPh sb="0" eb="2">
      <t>チイキ</t>
    </rPh>
    <rPh sb="2" eb="5">
      <t>ミッチャクガタ</t>
    </rPh>
    <rPh sb="5" eb="7">
      <t>トクテイ</t>
    </rPh>
    <rPh sb="7" eb="9">
      <t>シセツ</t>
    </rPh>
    <rPh sb="9" eb="12">
      <t>ニュウキョシャ</t>
    </rPh>
    <rPh sb="12" eb="14">
      <t>セイカツ</t>
    </rPh>
    <rPh sb="14" eb="16">
      <t>カイゴ</t>
    </rPh>
    <rPh sb="22" eb="23">
      <t>ガタ</t>
    </rPh>
    <phoneticPr fontId="2"/>
  </si>
  <si>
    <t>特定施設入居者生活介護・短期入所生活介護</t>
    <rPh sb="0" eb="2">
      <t>トクテイ</t>
    </rPh>
    <rPh sb="2" eb="4">
      <t>シセツ</t>
    </rPh>
    <rPh sb="4" eb="7">
      <t>ニュウキョシャ</t>
    </rPh>
    <rPh sb="7" eb="9">
      <t>セイカツ</t>
    </rPh>
    <rPh sb="9" eb="11">
      <t>カイゴ</t>
    </rPh>
    <rPh sb="12" eb="14">
      <t>タンキ</t>
    </rPh>
    <rPh sb="14" eb="16">
      <t>ニュウショ</t>
    </rPh>
    <rPh sb="16" eb="18">
      <t>セイカツ</t>
    </rPh>
    <rPh sb="18" eb="20">
      <t>カイゴ</t>
    </rPh>
    <phoneticPr fontId="2"/>
  </si>
  <si>
    <t>特定施設入居者生活介護・共用型認知症対応型通所介護</t>
    <rPh sb="0" eb="2">
      <t>トクテイ</t>
    </rPh>
    <rPh sb="2" eb="4">
      <t>シセツ</t>
    </rPh>
    <rPh sb="4" eb="7">
      <t>ニュウキョシャ</t>
    </rPh>
    <rPh sb="7" eb="9">
      <t>セイカツ</t>
    </rPh>
    <rPh sb="9" eb="11">
      <t>カイゴ</t>
    </rPh>
    <rPh sb="12" eb="14">
      <t>キョウヨウ</t>
    </rPh>
    <rPh sb="14" eb="15">
      <t>ガタ</t>
    </rPh>
    <rPh sb="15" eb="18">
      <t>ニンチショウ</t>
    </rPh>
    <rPh sb="18" eb="20">
      <t>タイオウ</t>
    </rPh>
    <rPh sb="20" eb="21">
      <t>ガタ</t>
    </rPh>
    <rPh sb="21" eb="23">
      <t>ツウショ</t>
    </rPh>
    <rPh sb="23" eb="25">
      <t>カイゴ</t>
    </rPh>
    <phoneticPr fontId="2"/>
  </si>
  <si>
    <t>ー</t>
    <phoneticPr fontId="2"/>
  </si>
  <si>
    <t>２．職種名・資格名称</t>
    <rPh sb="2" eb="4">
      <t>ショクシュ</t>
    </rPh>
    <rPh sb="4" eb="5">
      <t>メイ</t>
    </rPh>
    <rPh sb="6" eb="8">
      <t>シカク</t>
    </rPh>
    <rPh sb="8" eb="10">
      <t>メイショウ</t>
    </rPh>
    <phoneticPr fontId="2"/>
  </si>
  <si>
    <t>資格</t>
    <rPh sb="0" eb="2">
      <t>シカク</t>
    </rPh>
    <phoneticPr fontId="2"/>
  </si>
  <si>
    <t>理学療法士</t>
    <rPh sb="0" eb="2">
      <t>リガク</t>
    </rPh>
    <rPh sb="2" eb="5">
      <t>リョウホウシ</t>
    </rPh>
    <phoneticPr fontId="2"/>
  </si>
  <si>
    <t>介護支援専門員</t>
    <rPh sb="0" eb="2">
      <t>カイゴ</t>
    </rPh>
    <rPh sb="2" eb="4">
      <t>シエン</t>
    </rPh>
    <rPh sb="4" eb="7">
      <t>センモンイン</t>
    </rPh>
    <phoneticPr fontId="2"/>
  </si>
  <si>
    <t>准看護師</t>
    <rPh sb="0" eb="4">
      <t>ジュンカンゴシ</t>
    </rPh>
    <phoneticPr fontId="2"/>
  </si>
  <si>
    <t>作業療法士</t>
    <rPh sb="0" eb="2">
      <t>サギョウ</t>
    </rPh>
    <rPh sb="2" eb="5">
      <t>リョウホウシ</t>
    </rPh>
    <phoneticPr fontId="2"/>
  </si>
  <si>
    <t>言語聴覚士</t>
    <rPh sb="0" eb="2">
      <t>ゲンゴ</t>
    </rPh>
    <rPh sb="2" eb="5">
      <t>チョウカクシ</t>
    </rPh>
    <phoneticPr fontId="2"/>
  </si>
  <si>
    <t>柔道整復師</t>
    <rPh sb="0" eb="2">
      <t>ジュウドウ</t>
    </rPh>
    <rPh sb="2" eb="5">
      <t>セイフクシ</t>
    </rPh>
    <phoneticPr fontId="2"/>
  </si>
  <si>
    <t>あん摩マッサージ指圧師</t>
    <rPh sb="2" eb="3">
      <t>マ</t>
    </rPh>
    <rPh sb="8" eb="11">
      <t>シアツシ</t>
    </rPh>
    <phoneticPr fontId="2"/>
  </si>
  <si>
    <t>はり師</t>
    <rPh sb="2" eb="3">
      <t>シ</t>
    </rPh>
    <phoneticPr fontId="2"/>
  </si>
  <si>
    <t>きゅう師</t>
    <rPh sb="3" eb="4">
      <t>シ</t>
    </rPh>
    <phoneticPr fontId="2"/>
  </si>
  <si>
    <t>【自治体の皆様へ】</t>
    <rPh sb="1" eb="4">
      <t>ジチタイ</t>
    </rPh>
    <rPh sb="5" eb="7">
      <t>ミナサマ</t>
    </rPh>
    <phoneticPr fontId="2"/>
  </si>
  <si>
    <t>※ INDIRECT関数使用のため、以下のとおりセルに「名前の定義」をしています。</t>
    <rPh sb="10" eb="12">
      <t>カンスウ</t>
    </rPh>
    <rPh sb="12" eb="14">
      <t>シヨウ</t>
    </rPh>
    <rPh sb="18" eb="20">
      <t>イカ</t>
    </rPh>
    <rPh sb="28" eb="30">
      <t>ナマエ</t>
    </rPh>
    <rPh sb="31" eb="33">
      <t>テイギ</t>
    </rPh>
    <phoneticPr fontId="2"/>
  </si>
  <si>
    <t>　21行目・・・「職種」</t>
    <rPh sb="3" eb="5">
      <t>ギョウメ</t>
    </rPh>
    <rPh sb="9" eb="11">
      <t>ショクシュ</t>
    </rPh>
    <phoneticPr fontId="2"/>
  </si>
  <si>
    <t>　C列・・・「管理者」</t>
    <rPh sb="2" eb="3">
      <t>レツ</t>
    </rPh>
    <rPh sb="7" eb="10">
      <t>カンリシャ</t>
    </rPh>
    <phoneticPr fontId="2"/>
  </si>
  <si>
    <t>　D列・・・「生活相談員」</t>
    <rPh sb="2" eb="3">
      <t>レツ</t>
    </rPh>
    <rPh sb="7" eb="9">
      <t>セイカツ</t>
    </rPh>
    <rPh sb="9" eb="12">
      <t>ソウダンイン</t>
    </rPh>
    <phoneticPr fontId="2"/>
  </si>
  <si>
    <t>　E列・・・「看護職員」</t>
    <rPh sb="2" eb="3">
      <t>レツ</t>
    </rPh>
    <rPh sb="7" eb="9">
      <t>カンゴ</t>
    </rPh>
    <rPh sb="9" eb="11">
      <t>ショクイン</t>
    </rPh>
    <phoneticPr fontId="2"/>
  </si>
  <si>
    <t>　F列・・・「介護職員」</t>
    <rPh sb="2" eb="3">
      <t>レツ</t>
    </rPh>
    <rPh sb="7" eb="9">
      <t>カイゴ</t>
    </rPh>
    <rPh sb="9" eb="11">
      <t>ショクイン</t>
    </rPh>
    <phoneticPr fontId="2"/>
  </si>
  <si>
    <t>　G列・・・「機能訓練指導員」</t>
    <rPh sb="2" eb="3">
      <t>レツ</t>
    </rPh>
    <rPh sb="7" eb="9">
      <t>キノウ</t>
    </rPh>
    <rPh sb="9" eb="11">
      <t>クンレン</t>
    </rPh>
    <rPh sb="11" eb="14">
      <t>シドウイン</t>
    </rPh>
    <phoneticPr fontId="2"/>
  </si>
  <si>
    <t>　H列・・・「計画作成担当者」</t>
    <rPh sb="2" eb="3">
      <t>レツ</t>
    </rPh>
    <rPh sb="7" eb="9">
      <t>ケイカク</t>
    </rPh>
    <rPh sb="9" eb="11">
      <t>サクセイ</t>
    </rPh>
    <rPh sb="11" eb="14">
      <t>タントウシャ</t>
    </rPh>
    <phoneticPr fontId="2"/>
  </si>
  <si>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2"/>
  </si>
  <si>
    <t>　行が足りない場合は、適宜追加してください。</t>
    <rPh sb="1" eb="2">
      <t>ギョウ</t>
    </rPh>
    <rPh sb="3" eb="4">
      <t>タ</t>
    </rPh>
    <rPh sb="7" eb="9">
      <t>バアイ</t>
    </rPh>
    <rPh sb="11" eb="13">
      <t>テキギ</t>
    </rPh>
    <rPh sb="13" eb="15">
      <t>ツイカ</t>
    </rPh>
    <phoneticPr fontId="2"/>
  </si>
  <si>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2"/>
  </si>
  <si>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2"/>
  </si>
  <si>
    <t>　・「数式」タブ　⇒　「名前の定義」を選択</t>
    <rPh sb="3" eb="5">
      <t>スウシキ</t>
    </rPh>
    <rPh sb="12" eb="14">
      <t>ナマエ</t>
    </rPh>
    <rPh sb="15" eb="17">
      <t>テイギ</t>
    </rPh>
    <rPh sb="19" eb="21">
      <t>センタク</t>
    </rPh>
    <phoneticPr fontId="2"/>
  </si>
  <si>
    <t>　・「名前」に職種名を入力</t>
    <rPh sb="3" eb="5">
      <t>ナマエ</t>
    </rPh>
    <rPh sb="7" eb="9">
      <t>ショクシュ</t>
    </rPh>
    <rPh sb="9" eb="10">
      <t>メイ</t>
    </rPh>
    <rPh sb="11" eb="13">
      <t>ニュウリョク</t>
    </rPh>
    <phoneticPr fontId="2"/>
  </si>
  <si>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2"/>
  </si>
  <si>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2"/>
  </si>
  <si>
    <t>（別紙５）</t>
    <phoneticPr fontId="5"/>
  </si>
  <si>
    <t>事業所・施設名</t>
    <rPh sb="0" eb="3">
      <t>ジギョウショ</t>
    </rPh>
    <rPh sb="4" eb="6">
      <t>シセツ</t>
    </rPh>
    <rPh sb="6" eb="7">
      <t>メイ</t>
    </rPh>
    <phoneticPr fontId="5"/>
  </si>
  <si>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5"/>
  </si>
  <si>
    <t>　1　割引率等</t>
    <rPh sb="3" eb="6">
      <t>ワリビキリツ</t>
    </rPh>
    <rPh sb="6" eb="7">
      <t>トウ</t>
    </rPh>
    <phoneticPr fontId="5"/>
  </si>
  <si>
    <t>事業所番号</t>
    <rPh sb="0" eb="3">
      <t>ジギョウショ</t>
    </rPh>
    <rPh sb="3" eb="5">
      <t>バンゴウ</t>
    </rPh>
    <phoneticPr fontId="5"/>
  </si>
  <si>
    <t>サービスの種類</t>
    <rPh sb="5" eb="7">
      <t>シュルイ</t>
    </rPh>
    <phoneticPr fontId="5"/>
  </si>
  <si>
    <t>割引率</t>
    <rPh sb="0" eb="2">
      <t>ワリビキ</t>
    </rPh>
    <rPh sb="2" eb="3">
      <t>リツ</t>
    </rPh>
    <phoneticPr fontId="5"/>
  </si>
  <si>
    <t>適用条件</t>
    <rPh sb="0" eb="2">
      <t>テキヨウ</t>
    </rPh>
    <rPh sb="2" eb="4">
      <t>ジョウケン</t>
    </rPh>
    <phoneticPr fontId="5"/>
  </si>
  <si>
    <t>（例）10</t>
    <rPh sb="1" eb="2">
      <t>レイ</t>
    </rPh>
    <phoneticPr fontId="5"/>
  </si>
  <si>
    <t>％</t>
  </si>
  <si>
    <t>　（例）毎日　午後２時から午後４時まで</t>
    <rPh sb="2" eb="3">
      <t>レイ</t>
    </rPh>
    <rPh sb="4" eb="6">
      <t>マイニチ</t>
    </rPh>
    <rPh sb="7" eb="9">
      <t>ゴゴ</t>
    </rPh>
    <rPh sb="10" eb="11">
      <t>ジ</t>
    </rPh>
    <rPh sb="13" eb="15">
      <t>ゴゴ</t>
    </rPh>
    <rPh sb="16" eb="17">
      <t>ジ</t>
    </rPh>
    <phoneticPr fontId="5"/>
  </si>
  <si>
    <t>特定施設入居者生活介護</t>
    <rPh sb="0" eb="2">
      <t>トクテイ</t>
    </rPh>
    <rPh sb="2" eb="4">
      <t>シセツ</t>
    </rPh>
    <rPh sb="4" eb="7">
      <t>ニュウキョシャ</t>
    </rPh>
    <rPh sb="7" eb="9">
      <t>セイカツ</t>
    </rPh>
    <rPh sb="9" eb="11">
      <t>カイゴ</t>
    </rPh>
    <phoneticPr fontId="5"/>
  </si>
  <si>
    <t>介護老人福祉施設</t>
    <rPh sb="0" eb="2">
      <t>カイゴ</t>
    </rPh>
    <rPh sb="2" eb="4">
      <t>ロウジン</t>
    </rPh>
    <rPh sb="4" eb="6">
      <t>フクシ</t>
    </rPh>
    <rPh sb="6" eb="8">
      <t>シセツ</t>
    </rPh>
    <phoneticPr fontId="5"/>
  </si>
  <si>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5"/>
  </si>
  <si>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5"/>
  </si>
  <si>
    <t>　　記載してください。</t>
    <phoneticPr fontId="5"/>
  </si>
  <si>
    <t>　2　適用開始年月日</t>
    <rPh sb="3" eb="5">
      <t>テキヨウ</t>
    </rPh>
    <rPh sb="5" eb="7">
      <t>カイシ</t>
    </rPh>
    <rPh sb="7" eb="10">
      <t>ネンガッピ</t>
    </rPh>
    <phoneticPr fontId="5"/>
  </si>
  <si>
    <t>月</t>
    <rPh sb="0" eb="1">
      <t>ガツ</t>
    </rPh>
    <phoneticPr fontId="5"/>
  </si>
  <si>
    <t>日</t>
    <rPh sb="0" eb="1">
      <t>ニチ</t>
    </rPh>
    <phoneticPr fontId="5"/>
  </si>
  <si>
    <t>（別紙12-２）</t>
    <phoneticPr fontId="5"/>
  </si>
  <si>
    <t>認知症専門ケア加算に係る届出書</t>
    <rPh sb="0" eb="3">
      <t>ニンチショウ</t>
    </rPh>
    <rPh sb="3" eb="5">
      <t>センモン</t>
    </rPh>
    <rPh sb="7" eb="9">
      <t>カサン</t>
    </rPh>
    <rPh sb="10" eb="11">
      <t>カカ</t>
    </rPh>
    <rPh sb="12" eb="15">
      <t>トドケデショ</t>
    </rPh>
    <phoneticPr fontId="5"/>
  </si>
  <si>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5"/>
  </si>
  <si>
    <t>事 業 所 名</t>
    <phoneticPr fontId="5"/>
  </si>
  <si>
    <t>異動等区分</t>
    <phoneticPr fontId="5"/>
  </si>
  <si>
    <t>１　新規</t>
    <phoneticPr fontId="5"/>
  </si>
  <si>
    <t>２　変更</t>
    <phoneticPr fontId="5"/>
  </si>
  <si>
    <t>３　終了</t>
    <phoneticPr fontId="5"/>
  </si>
  <si>
    <t>施 設 種 別</t>
    <rPh sb="0" eb="1">
      <t>セ</t>
    </rPh>
    <rPh sb="2" eb="3">
      <t>セツ</t>
    </rPh>
    <rPh sb="4" eb="5">
      <t>シュ</t>
    </rPh>
    <rPh sb="6" eb="7">
      <t>ベツ</t>
    </rPh>
    <phoneticPr fontId="5"/>
  </si>
  <si>
    <t>１（介護予防）短期入所生活介護　</t>
    <rPh sb="2" eb="4">
      <t>カイゴ</t>
    </rPh>
    <rPh sb="4" eb="6">
      <t>ヨボウ</t>
    </rPh>
    <phoneticPr fontId="5"/>
  </si>
  <si>
    <t>２（介護予防）短期入所療養介護</t>
    <phoneticPr fontId="5"/>
  </si>
  <si>
    <t>４（介護予防）認知症対応型共同生活介護</t>
    <phoneticPr fontId="5"/>
  </si>
  <si>
    <t>５　地域密着型特定施設入居者生活介護　</t>
    <phoneticPr fontId="5"/>
  </si>
  <si>
    <t>６　地域密着型介護老人福祉施設入所者生活介護　</t>
    <phoneticPr fontId="5"/>
  </si>
  <si>
    <t>７　介護老人福祉施設</t>
    <phoneticPr fontId="5"/>
  </si>
  <si>
    <t>８　介護老人保健施設</t>
    <phoneticPr fontId="5"/>
  </si>
  <si>
    <t>９　介護医療院</t>
    <phoneticPr fontId="5"/>
  </si>
  <si>
    <t>届 出 項 目</t>
    <phoneticPr fontId="5"/>
  </si>
  <si>
    <t>１　認知症専門ケア加算（Ⅰ）　　　</t>
    <phoneticPr fontId="5"/>
  </si>
  <si>
    <t>２　認知症専門ケア加算（Ⅱ）</t>
  </si>
  <si>
    <t>有</t>
    <rPh sb="0" eb="1">
      <t>ア</t>
    </rPh>
    <phoneticPr fontId="5"/>
  </si>
  <si>
    <t>・</t>
    <phoneticPr fontId="5"/>
  </si>
  <si>
    <t>無</t>
    <rPh sb="0" eb="1">
      <t>ナ</t>
    </rPh>
    <phoneticPr fontId="5"/>
  </si>
  <si>
    <t>１．認知症専門ケア加算（Ⅰ）に係る届出内容</t>
    <rPh sb="15" eb="16">
      <t>カカ</t>
    </rPh>
    <rPh sb="17" eb="18">
      <t>トド</t>
    </rPh>
    <rPh sb="18" eb="19">
      <t>デ</t>
    </rPh>
    <rPh sb="19" eb="21">
      <t>ナイヨウ</t>
    </rPh>
    <phoneticPr fontId="5"/>
  </si>
  <si>
    <t>(1)</t>
    <phoneticPr fontId="5"/>
  </si>
  <si>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5"/>
  </si>
  <si>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</si>
  <si>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5"/>
  </si>
  <si>
    <t>人</t>
    <rPh sb="0" eb="1">
      <t>ヒト</t>
    </rPh>
    <phoneticPr fontId="5"/>
  </si>
  <si>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5"/>
  </si>
  <si>
    <t>③　②÷①×100</t>
    <phoneticPr fontId="5"/>
  </si>
  <si>
    <t>％</t>
    <phoneticPr fontId="5"/>
  </si>
  <si>
    <t>注　届出日の属する月の前３月の各月末時点の利用者又は入所者の数（訪問サービスでは</t>
    <rPh sb="24" eb="25">
      <t>マタ</t>
    </rPh>
    <rPh sb="26" eb="29">
      <t>ニュウショシャ</t>
    </rPh>
    <rPh sb="32" eb="34">
      <t>ホウモン</t>
    </rPh>
    <phoneticPr fontId="5"/>
  </si>
  <si>
    <t>前３月間の利用実人員数又は利用延べ人数）の平均で算定。</t>
    <phoneticPr fontId="5"/>
  </si>
  <si>
    <t>(2)</t>
    <phoneticPr fontId="5"/>
  </si>
  <si>
    <t>認知症介護に係る専門的な研修を修了している者を、日常生活自立度のランクⅢ、</t>
    <phoneticPr fontId="5"/>
  </si>
  <si>
    <t>Ⅳ又はMに該当する者の数に応じて必要数以上配置し、チームとして専門的な</t>
    <phoneticPr fontId="5"/>
  </si>
  <si>
    <t>認知症ケアを実施している</t>
    <rPh sb="0" eb="3">
      <t>ニンチショウ</t>
    </rPh>
    <rPh sb="6" eb="8">
      <t>ジッシ</t>
    </rPh>
    <phoneticPr fontId="5"/>
  </si>
  <si>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5"/>
  </si>
  <si>
    <t>【参考】</t>
    <rPh sb="1" eb="3">
      <t>サンコウ</t>
    </rPh>
    <phoneticPr fontId="5"/>
  </si>
  <si>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5"/>
  </si>
  <si>
    <t>研修修了者の必要数</t>
    <rPh sb="0" eb="2">
      <t>ケンシュウ</t>
    </rPh>
    <rPh sb="2" eb="5">
      <t>シュウリョウシャ</t>
    </rPh>
    <rPh sb="6" eb="9">
      <t>ヒツヨウスウ</t>
    </rPh>
    <phoneticPr fontId="5"/>
  </si>
  <si>
    <t>20人未満</t>
    <rPh sb="2" eb="3">
      <t>ニン</t>
    </rPh>
    <rPh sb="3" eb="5">
      <t>ミマン</t>
    </rPh>
    <phoneticPr fontId="5"/>
  </si>
  <si>
    <t>１以上</t>
    <rPh sb="1" eb="3">
      <t>イジョウ</t>
    </rPh>
    <phoneticPr fontId="5"/>
  </si>
  <si>
    <t>20以上30未満</t>
    <rPh sb="2" eb="4">
      <t>イジョウ</t>
    </rPh>
    <rPh sb="6" eb="8">
      <t>ミマン</t>
    </rPh>
    <phoneticPr fontId="5"/>
  </si>
  <si>
    <t>２以上</t>
    <rPh sb="1" eb="3">
      <t>イジョウ</t>
    </rPh>
    <phoneticPr fontId="5"/>
  </si>
  <si>
    <t>30以上40未満</t>
    <rPh sb="2" eb="4">
      <t>イジョウ</t>
    </rPh>
    <rPh sb="6" eb="8">
      <t>ミマン</t>
    </rPh>
    <phoneticPr fontId="5"/>
  </si>
  <si>
    <t>３以上</t>
    <rPh sb="1" eb="3">
      <t>イジョウ</t>
    </rPh>
    <phoneticPr fontId="5"/>
  </si>
  <si>
    <t>40以上50未満</t>
    <rPh sb="2" eb="4">
      <t>イジョウ</t>
    </rPh>
    <rPh sb="6" eb="8">
      <t>ミマン</t>
    </rPh>
    <phoneticPr fontId="5"/>
  </si>
  <si>
    <t>４以上</t>
    <rPh sb="1" eb="3">
      <t>イジョウ</t>
    </rPh>
    <phoneticPr fontId="5"/>
  </si>
  <si>
    <t>50以上60未満</t>
    <rPh sb="2" eb="4">
      <t>イジョウ</t>
    </rPh>
    <rPh sb="6" eb="8">
      <t>ミマン</t>
    </rPh>
    <phoneticPr fontId="5"/>
  </si>
  <si>
    <t>５以上</t>
    <rPh sb="1" eb="3">
      <t>イジョウ</t>
    </rPh>
    <phoneticPr fontId="5"/>
  </si>
  <si>
    <t>60以上70未満</t>
    <rPh sb="2" eb="4">
      <t>イジョウ</t>
    </rPh>
    <rPh sb="6" eb="8">
      <t>ミマン</t>
    </rPh>
    <phoneticPr fontId="5"/>
  </si>
  <si>
    <t>６以上</t>
    <rPh sb="1" eb="3">
      <t>イジョウ</t>
    </rPh>
    <phoneticPr fontId="5"/>
  </si>
  <si>
    <t>～</t>
    <phoneticPr fontId="5"/>
  </si>
  <si>
    <t>(3)</t>
    <phoneticPr fontId="5"/>
  </si>
  <si>
    <t>従業者に対して、認知症ケアに関する留意事項の伝達又は技術的指導に係る会議を</t>
    <phoneticPr fontId="5"/>
  </si>
  <si>
    <t>定期的に開催している</t>
    <phoneticPr fontId="5"/>
  </si>
  <si>
    <t>２．認知症専門ケア加算（Ⅱ）に係る届出内容</t>
    <rPh sb="15" eb="16">
      <t>カカ</t>
    </rPh>
    <rPh sb="17" eb="18">
      <t>トド</t>
    </rPh>
    <rPh sb="18" eb="19">
      <t>デ</t>
    </rPh>
    <rPh sb="19" eb="21">
      <t>ナイヨウ</t>
    </rPh>
    <phoneticPr fontId="5"/>
  </si>
  <si>
    <t>認知症専門ケア加算（Ⅰ）の基準のいずれにも該当している</t>
    <phoneticPr fontId="5"/>
  </si>
  <si>
    <t>※認知症専門ケア加算（Ⅰ）に係る届出内容(1)～(3)も記入すること。</t>
    <rPh sb="14" eb="15">
      <t>カカ</t>
    </rPh>
    <rPh sb="16" eb="18">
      <t>トドケデ</t>
    </rPh>
    <rPh sb="18" eb="20">
      <t>ナイヨウ</t>
    </rPh>
    <rPh sb="28" eb="30">
      <t>キニュウ</t>
    </rPh>
    <phoneticPr fontId="5"/>
  </si>
  <si>
    <t>認知症介護の指導に係る専門的な研修を修了している者を１名以上配置し、</t>
    <phoneticPr fontId="5"/>
  </si>
  <si>
    <t>事業所又は施設全体の認知症ケアの指導等を実施している</t>
    <rPh sb="0" eb="3">
      <t>ジギョウショ</t>
    </rPh>
    <rPh sb="3" eb="4">
      <t>マタ</t>
    </rPh>
    <phoneticPr fontId="5"/>
  </si>
  <si>
    <t>事業所又は施設において介護職員、看護職員ごとの認知症ケアに関する研修計画を</t>
    <rPh sb="3" eb="4">
      <t>マタ</t>
    </rPh>
    <rPh sb="5" eb="7">
      <t>シセツ</t>
    </rPh>
    <phoneticPr fontId="5"/>
  </si>
  <si>
    <t>作成し、当該計画に従い、研修を実施又は実施を予定している</t>
    <phoneticPr fontId="5"/>
  </si>
  <si>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5"/>
  </si>
  <si>
    <t>すること。</t>
  </si>
  <si>
    <t>備考２　「認知症介護に係る専門的な研修」とは、認知症介護実践リーダー研修及び認知症看護に係る適切な</t>
    <rPh sb="0" eb="2">
      <t>ビコウ</t>
    </rPh>
    <phoneticPr fontId="5"/>
  </si>
  <si>
    <t>研修を、「認知症介護の指導に係る専門的な研修」とは、認知症介護指導者養成研修及び認知症看護に係る</t>
    <phoneticPr fontId="5"/>
  </si>
  <si>
    <t>適切な研修を指す。</t>
    <phoneticPr fontId="5"/>
  </si>
  <si>
    <t>※認知症看護に係る適切な研修：</t>
    <rPh sb="1" eb="4">
      <t>ニンチショウ</t>
    </rPh>
    <rPh sb="4" eb="6">
      <t>カンゴ</t>
    </rPh>
    <rPh sb="7" eb="8">
      <t>カカ</t>
    </rPh>
    <rPh sb="9" eb="11">
      <t>テキセツ</t>
    </rPh>
    <rPh sb="12" eb="14">
      <t>ケンシュウ</t>
    </rPh>
    <phoneticPr fontId="5"/>
  </si>
  <si>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</si>
  <si>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5"/>
  </si>
  <si>
    <t>　「精神看護」の専門看護師教育課程</t>
    <phoneticPr fontId="5"/>
  </si>
  <si>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5"/>
  </si>
  <si>
    <t>　（認定証が発行されている者に限る）</t>
    <phoneticPr fontId="5"/>
  </si>
  <si>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5"/>
  </si>
  <si>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5"/>
  </si>
  <si>
    <t>護に係る専門的な研修」及び「認知症介護の指導に係る専門的な研修」の修了者をそれぞれ１名配置したこ</t>
    <phoneticPr fontId="5"/>
  </si>
  <si>
    <t>とになる。</t>
    <phoneticPr fontId="5"/>
  </si>
  <si>
    <t>（別紙14－6）</t>
    <phoneticPr fontId="5"/>
  </si>
  <si>
    <t>サービス提供体制強化加算に関する届出書</t>
    <rPh sb="4" eb="6">
      <t>テイキョウ</t>
    </rPh>
    <rPh sb="6" eb="8">
      <t>タイセイ</t>
    </rPh>
    <rPh sb="8" eb="10">
      <t>キョウカ</t>
    </rPh>
    <rPh sb="10" eb="12">
      <t>カサン</t>
    </rPh>
    <rPh sb="13" eb="14">
      <t>カン</t>
    </rPh>
    <rPh sb="16" eb="19">
      <t>トドケデショ</t>
    </rPh>
    <phoneticPr fontId="5"/>
  </si>
  <si>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5"/>
  </si>
  <si>
    <t>1　事 業 所 名</t>
    <phoneticPr fontId="5"/>
  </si>
  <si>
    <t>2　異 動 区 分</t>
    <rPh sb="2" eb="3">
      <t>イ</t>
    </rPh>
    <rPh sb="4" eb="5">
      <t>ドウ</t>
    </rPh>
    <rPh sb="6" eb="7">
      <t>ク</t>
    </rPh>
    <rPh sb="8" eb="9">
      <t>ブン</t>
    </rPh>
    <phoneticPr fontId="5"/>
  </si>
  <si>
    <t>1　新規</t>
    <phoneticPr fontId="5"/>
  </si>
  <si>
    <t>2　変更</t>
    <phoneticPr fontId="5"/>
  </si>
  <si>
    <t>3　終了</t>
    <phoneticPr fontId="5"/>
  </si>
  <si>
    <t>3　施 設 種 別</t>
    <rPh sb="2" eb="3">
      <t>シ</t>
    </rPh>
    <rPh sb="4" eb="5">
      <t>セツ</t>
    </rPh>
    <rPh sb="6" eb="7">
      <t>シュ</t>
    </rPh>
    <rPh sb="8" eb="9">
      <t>ベツ</t>
    </rPh>
    <phoneticPr fontId="5"/>
  </si>
  <si>
    <t>1　（介護予防）特定施設入居者生活介護</t>
    <phoneticPr fontId="5"/>
  </si>
  <si>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5"/>
  </si>
  <si>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5"/>
  </si>
  <si>
    <t>4　届 出 項 目</t>
    <rPh sb="2" eb="3">
      <t>トド</t>
    </rPh>
    <rPh sb="4" eb="5">
      <t>デ</t>
    </rPh>
    <rPh sb="6" eb="7">
      <t>コウ</t>
    </rPh>
    <rPh sb="8" eb="9">
      <t>メ</t>
    </rPh>
    <phoneticPr fontId="5"/>
  </si>
  <si>
    <t>1 サービス提供体制強化加算（Ⅰ）</t>
    <rPh sb="6" eb="8">
      <t>テイキョウ</t>
    </rPh>
    <rPh sb="8" eb="10">
      <t>タイセイ</t>
    </rPh>
    <rPh sb="10" eb="12">
      <t>キョウカ</t>
    </rPh>
    <rPh sb="12" eb="14">
      <t>カサン</t>
    </rPh>
    <phoneticPr fontId="5"/>
  </si>
  <si>
    <t>2 サービス提供体制強化加算（Ⅱ）</t>
    <rPh sb="6" eb="8">
      <t>テイキョウ</t>
    </rPh>
    <rPh sb="8" eb="10">
      <t>タイセイ</t>
    </rPh>
    <rPh sb="10" eb="12">
      <t>キョウカ</t>
    </rPh>
    <rPh sb="12" eb="14">
      <t>カサン</t>
    </rPh>
    <phoneticPr fontId="5"/>
  </si>
  <si>
    <t>3 サービス提供体制強化加算（Ⅲ）</t>
    <rPh sb="6" eb="8">
      <t>テイキョウ</t>
    </rPh>
    <rPh sb="8" eb="10">
      <t>タイセイ</t>
    </rPh>
    <rPh sb="10" eb="12">
      <t>キョウカ</t>
    </rPh>
    <rPh sb="12" eb="14">
      <t>カサン</t>
    </rPh>
    <phoneticPr fontId="5"/>
  </si>
  <si>
    <t>5　介護職員等の状況</t>
    <rPh sb="2" eb="4">
      <t>カイゴ</t>
    </rPh>
    <rPh sb="4" eb="6">
      <t>ショクイン</t>
    </rPh>
    <rPh sb="6" eb="7">
      <t>トウ</t>
    </rPh>
    <rPh sb="8" eb="10">
      <t>ジョウキョウ</t>
    </rPh>
    <phoneticPr fontId="5"/>
  </si>
  <si>
    <t>（１）サービス提供体制強化加算（Ⅰ）</t>
    <rPh sb="7" eb="9">
      <t>テイキョウ</t>
    </rPh>
    <rPh sb="9" eb="11">
      <t>タイセイ</t>
    </rPh>
    <rPh sb="11" eb="13">
      <t>キョウカ</t>
    </rPh>
    <rPh sb="13" eb="15">
      <t>カサン</t>
    </rPh>
    <phoneticPr fontId="5"/>
  </si>
  <si>
    <t>介護福祉士等の
状況</t>
    <rPh sb="0" eb="2">
      <t>カイゴ</t>
    </rPh>
    <rPh sb="2" eb="5">
      <t>フクシシ</t>
    </rPh>
    <rPh sb="5" eb="6">
      <t>トウ</t>
    </rPh>
    <rPh sb="8" eb="10">
      <t>ジョウキョウ</t>
    </rPh>
    <phoneticPr fontId="5"/>
  </si>
  <si>
    <t>①に占める②の割合が70％以上</t>
    <rPh sb="2" eb="3">
      <t>シ</t>
    </rPh>
    <rPh sb="7" eb="9">
      <t>ワリアイ</t>
    </rPh>
    <rPh sb="13" eb="15">
      <t>イジョウ</t>
    </rPh>
    <phoneticPr fontId="5"/>
  </si>
  <si>
    <t>①</t>
    <phoneticPr fontId="5"/>
  </si>
  <si>
    <t>介護職員の総数（常勤換算）</t>
    <rPh sb="0" eb="2">
      <t>カイゴ</t>
    </rPh>
    <rPh sb="2" eb="4">
      <t>ショクイン</t>
    </rPh>
    <rPh sb="5" eb="7">
      <t>ソウスウ</t>
    </rPh>
    <rPh sb="8" eb="10">
      <t>ジョウキン</t>
    </rPh>
    <rPh sb="10" eb="12">
      <t>カンサン</t>
    </rPh>
    <phoneticPr fontId="5"/>
  </si>
  <si>
    <t>②</t>
    <phoneticPr fontId="5"/>
  </si>
  <si>
    <t>①のうち介護福祉士の総数（常勤換算）</t>
    <rPh sb="4" eb="6">
      <t>カイゴ</t>
    </rPh>
    <rPh sb="6" eb="9">
      <t>フクシシ</t>
    </rPh>
    <rPh sb="10" eb="12">
      <t>ソウスウ</t>
    </rPh>
    <rPh sb="13" eb="15">
      <t>ジョウキン</t>
    </rPh>
    <rPh sb="15" eb="17">
      <t>カンサン</t>
    </rPh>
    <phoneticPr fontId="5"/>
  </si>
  <si>
    <t>又は</t>
    <rPh sb="0" eb="1">
      <t>マタ</t>
    </rPh>
    <phoneticPr fontId="5"/>
  </si>
  <si>
    <t>①に占める③の割合が25％以上</t>
    <rPh sb="2" eb="3">
      <t>シ</t>
    </rPh>
    <rPh sb="7" eb="9">
      <t>ワリアイ</t>
    </rPh>
    <rPh sb="13" eb="15">
      <t>イジョウ</t>
    </rPh>
    <phoneticPr fontId="5"/>
  </si>
  <si>
    <t>③</t>
    <phoneticPr fontId="5"/>
  </si>
  <si>
    <t>①のうち勤続年数10年以上の介護福祉士の総数（常勤換算）</t>
    <rPh sb="4" eb="6">
      <t>キンゾク</t>
    </rPh>
    <rPh sb="6" eb="8">
      <t>ネンスウ</t>
    </rPh>
    <rPh sb="10" eb="13">
      <t>ネンイジョウ</t>
    </rPh>
    <rPh sb="14" eb="16">
      <t>カイゴ</t>
    </rPh>
    <rPh sb="16" eb="19">
      <t>フクシシ</t>
    </rPh>
    <phoneticPr fontId="5"/>
  </si>
  <si>
    <t>サービスの質の向上に資する
取組の状況</t>
    <rPh sb="5" eb="6">
      <t>シツ</t>
    </rPh>
    <rPh sb="7" eb="9">
      <t>コウジョウ</t>
    </rPh>
    <rPh sb="10" eb="11">
      <t>シ</t>
    </rPh>
    <rPh sb="14" eb="15">
      <t>ト</t>
    </rPh>
    <rPh sb="15" eb="16">
      <t>ク</t>
    </rPh>
    <rPh sb="17" eb="19">
      <t>ジョウキョウ</t>
    </rPh>
    <phoneticPr fontId="5"/>
  </si>
  <si>
    <t>　※（介護予防）特定施設入居者生活介護、地域密着型特定施設入居者生活介護は記載</t>
    <rPh sb="37" eb="39">
      <t>キサイ</t>
    </rPh>
    <phoneticPr fontId="5"/>
  </si>
  <si>
    <t>（２）サービス提供体制強化加算（Ⅱ）</t>
    <rPh sb="7" eb="9">
      <t>テイキョウ</t>
    </rPh>
    <rPh sb="9" eb="11">
      <t>タイセイ</t>
    </rPh>
    <rPh sb="11" eb="13">
      <t>キョウカ</t>
    </rPh>
    <rPh sb="13" eb="15">
      <t>カサン</t>
    </rPh>
    <phoneticPr fontId="5"/>
  </si>
  <si>
    <t>①に占める②の割合が60％以上</t>
    <rPh sb="2" eb="3">
      <t>シ</t>
    </rPh>
    <rPh sb="7" eb="9">
      <t>ワリアイ</t>
    </rPh>
    <rPh sb="13" eb="15">
      <t>イジョウ</t>
    </rPh>
    <phoneticPr fontId="5"/>
  </si>
  <si>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5"/>
  </si>
  <si>
    <t xml:space="preserve"> 　　※介護福祉士等の状況、常勤職員の状況、勤続年数の状況のうち、いずれか１つを満たすこと。</t>
    <phoneticPr fontId="5"/>
  </si>
  <si>
    <t>①に占める②の割合が50％以上</t>
    <rPh sb="2" eb="3">
      <t>シ</t>
    </rPh>
    <rPh sb="7" eb="9">
      <t>ワリアイ</t>
    </rPh>
    <rPh sb="13" eb="15">
      <t>イジョウ</t>
    </rPh>
    <phoneticPr fontId="5"/>
  </si>
  <si>
    <t>常勤職員の
状況</t>
    <rPh sb="0" eb="2">
      <t>ジョウキン</t>
    </rPh>
    <rPh sb="2" eb="4">
      <t>ショクイン</t>
    </rPh>
    <rPh sb="6" eb="8">
      <t>ジョウキョウ</t>
    </rPh>
    <phoneticPr fontId="5"/>
  </si>
  <si>
    <t>①に占める②の割合が75％以上</t>
    <rPh sb="2" eb="3">
      <t>シ</t>
    </rPh>
    <rPh sb="7" eb="9">
      <t>ワリアイ</t>
    </rPh>
    <rPh sb="13" eb="15">
      <t>イジョウ</t>
    </rPh>
    <phoneticPr fontId="5"/>
  </si>
  <si>
    <t>看護・介護職員の総数（常勤換算）</t>
    <rPh sb="0" eb="2">
      <t>カンゴ</t>
    </rPh>
    <rPh sb="3" eb="5">
      <t>カイゴ</t>
    </rPh>
    <rPh sb="5" eb="7">
      <t>ショクイン</t>
    </rPh>
    <rPh sb="8" eb="10">
      <t>ソウスウ</t>
    </rPh>
    <rPh sb="11" eb="13">
      <t>ジョウキン</t>
    </rPh>
    <rPh sb="13" eb="15">
      <t>カンサン</t>
    </rPh>
    <phoneticPr fontId="5"/>
  </si>
  <si>
    <t>①のうち常勤の者の総数（常勤換算）</t>
    <rPh sb="4" eb="6">
      <t>ジョウキン</t>
    </rPh>
    <phoneticPr fontId="5"/>
  </si>
  <si>
    <t>勤続年数の状況</t>
    <rPh sb="0" eb="2">
      <t>キンゾク</t>
    </rPh>
    <rPh sb="2" eb="4">
      <t>ネンスウ</t>
    </rPh>
    <rPh sb="5" eb="7">
      <t>ジョウキョウ</t>
    </rPh>
    <phoneticPr fontId="5"/>
  </si>
  <si>
    <t>①に占める②の割合が30％以上</t>
    <rPh sb="2" eb="3">
      <t>シ</t>
    </rPh>
    <rPh sb="7" eb="9">
      <t>ワリアイ</t>
    </rPh>
    <rPh sb="13" eb="15">
      <t>イジョウ</t>
    </rPh>
    <phoneticPr fontId="5"/>
  </si>
  <si>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5"/>
  </si>
  <si>
    <t>①のうち勤続年数７年以上の者の総数
（常勤換算）</t>
    <phoneticPr fontId="5"/>
  </si>
  <si>
    <t>備考</t>
    <rPh sb="0" eb="2">
      <t>ビコウ</t>
    </rPh>
    <phoneticPr fontId="5"/>
  </si>
  <si>
    <t>要件を満たすことが分かる根拠書類を準備し、指定権者からの求めがあった場合には、速やかに提出すること。</t>
    <phoneticPr fontId="5"/>
  </si>
  <si>
    <t>（別紙28）</t>
    <phoneticPr fontId="5"/>
  </si>
  <si>
    <t>令和　　年　　月　　日</t>
    <rPh sb="4" eb="5">
      <t>ネン</t>
    </rPh>
    <rPh sb="7" eb="8">
      <t>ガツ</t>
    </rPh>
    <rPh sb="10" eb="11">
      <t>ニチ</t>
    </rPh>
    <phoneticPr fontId="5"/>
  </si>
  <si>
    <t>生産性向上推進体制加算に係る届出書</t>
    <rPh sb="0" eb="3">
      <t>セイサンセイ</t>
    </rPh>
    <rPh sb="3" eb="11">
      <t>コウジョウスイシンタイセイカサン</t>
    </rPh>
    <rPh sb="9" eb="11">
      <t>カサン</t>
    </rPh>
    <rPh sb="12" eb="13">
      <t>カカ</t>
    </rPh>
    <rPh sb="14" eb="17">
      <t>トドケデショ</t>
    </rPh>
    <phoneticPr fontId="5"/>
  </si>
  <si>
    <t>異動等区分</t>
  </si>
  <si>
    <t>　1　新規　2　変更　3　終了</t>
    <phoneticPr fontId="5"/>
  </si>
  <si>
    <t>施 設 種 別</t>
    <rPh sb="0" eb="1">
      <t>シ</t>
    </rPh>
    <rPh sb="2" eb="3">
      <t>セツ</t>
    </rPh>
    <rPh sb="4" eb="5">
      <t>タネ</t>
    </rPh>
    <rPh sb="6" eb="7">
      <t>ベツ</t>
    </rPh>
    <phoneticPr fontId="5"/>
  </si>
  <si>
    <t>１　短期入所生活介護</t>
    <rPh sb="2" eb="6">
      <t>タンキニュウショ</t>
    </rPh>
    <rPh sb="6" eb="8">
      <t>セイカツ</t>
    </rPh>
    <rPh sb="8" eb="10">
      <t>カイゴ</t>
    </rPh>
    <phoneticPr fontId="5"/>
  </si>
  <si>
    <t>２　短期入所療養介護</t>
    <rPh sb="2" eb="4">
      <t>タンキ</t>
    </rPh>
    <rPh sb="4" eb="6">
      <t>ニュウショ</t>
    </rPh>
    <rPh sb="6" eb="8">
      <t>リョウヨウ</t>
    </rPh>
    <rPh sb="8" eb="10">
      <t>カイゴ</t>
    </rPh>
    <phoneticPr fontId="5"/>
  </si>
  <si>
    <t>３　特定施設入居者生活介護</t>
    <phoneticPr fontId="5"/>
  </si>
  <si>
    <t>４　小規模多機能型居宅介護</t>
    <phoneticPr fontId="5"/>
  </si>
  <si>
    <t>５　認知症対応型共同生活介護</t>
    <phoneticPr fontId="5"/>
  </si>
  <si>
    <t>６　地域密着型特定施設入居者生活介護</t>
    <rPh sb="2" eb="7">
      <t>チイキミッチャクガタ</t>
    </rPh>
    <phoneticPr fontId="5"/>
  </si>
  <si>
    <t>７　地域密着型介護老人福祉施設</t>
    <phoneticPr fontId="5"/>
  </si>
  <si>
    <t>８　看護小規模多機能型居宅介護</t>
    <phoneticPr fontId="5"/>
  </si>
  <si>
    <t>９　介護老人福祉施設</t>
    <phoneticPr fontId="5"/>
  </si>
  <si>
    <t>10　介護老人保健施設</t>
    <rPh sb="3" eb="5">
      <t>カイゴ</t>
    </rPh>
    <rPh sb="5" eb="7">
      <t>ロウジン</t>
    </rPh>
    <rPh sb="7" eb="9">
      <t>ホケン</t>
    </rPh>
    <rPh sb="9" eb="11">
      <t>シセツ</t>
    </rPh>
    <phoneticPr fontId="5"/>
  </si>
  <si>
    <t>11　介護医療院</t>
    <rPh sb="3" eb="5">
      <t>カイゴ</t>
    </rPh>
    <rPh sb="5" eb="7">
      <t>イリョウ</t>
    </rPh>
    <rPh sb="7" eb="8">
      <t>イン</t>
    </rPh>
    <phoneticPr fontId="5"/>
  </si>
  <si>
    <t>12　介護予防短期入所生活介護</t>
    <rPh sb="3" eb="5">
      <t>カイゴ</t>
    </rPh>
    <rPh sb="5" eb="7">
      <t>ヨボウ</t>
    </rPh>
    <rPh sb="7" eb="15">
      <t>タンキニュウショセイカツカイゴ</t>
    </rPh>
    <phoneticPr fontId="5"/>
  </si>
  <si>
    <t>13　介護予防短期入所療養介護</t>
    <rPh sb="3" eb="5">
      <t>カイゴ</t>
    </rPh>
    <rPh sb="5" eb="7">
      <t>ヨボウ</t>
    </rPh>
    <rPh sb="7" eb="9">
      <t>タンキ</t>
    </rPh>
    <rPh sb="9" eb="11">
      <t>ニュウショ</t>
    </rPh>
    <rPh sb="11" eb="13">
      <t>リョウヨウ</t>
    </rPh>
    <rPh sb="13" eb="15">
      <t>カイゴ</t>
    </rPh>
    <phoneticPr fontId="5"/>
  </si>
  <si>
    <t>14　介護予防特定施設入居者生活介護</t>
    <phoneticPr fontId="5"/>
  </si>
  <si>
    <t>15　介護予防小規模多機能型居宅介護</t>
    <phoneticPr fontId="5"/>
  </si>
  <si>
    <t>16　介護予防認知症対応型共同生活介護</t>
    <phoneticPr fontId="5"/>
  </si>
  <si>
    <t>届出区分</t>
    <rPh sb="0" eb="2">
      <t>トドケデ</t>
    </rPh>
    <rPh sb="2" eb="4">
      <t>クブン</t>
    </rPh>
    <phoneticPr fontId="5"/>
  </si>
  <si>
    <t>１　生産性向上推進体制加算（Ⅰ）　２　生産性向上推進体制加算（Ⅱ）</t>
    <phoneticPr fontId="5"/>
  </si>
  <si>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5"/>
  </si>
  <si>
    <t>① 加算（Ⅱ）のデータ等により業務改善の取組による成果を確認</t>
    <phoneticPr fontId="5"/>
  </si>
  <si>
    <t>有・無</t>
    <rPh sb="0" eb="1">
      <t>ウ</t>
    </rPh>
    <rPh sb="2" eb="3">
      <t>ム</t>
    </rPh>
    <phoneticPr fontId="5"/>
  </si>
  <si>
    <t>② 以下のⅰ～ⅲの項目の機器をすべて使用</t>
    <rPh sb="2" eb="4">
      <t>イカ</t>
    </rPh>
    <rPh sb="9" eb="11">
      <t>コウモク</t>
    </rPh>
    <rPh sb="12" eb="14">
      <t>キキ</t>
    </rPh>
    <rPh sb="18" eb="20">
      <t>シヨウ</t>
    </rPh>
    <phoneticPr fontId="5"/>
  </si>
  <si>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5"/>
  </si>
  <si>
    <t xml:space="preserve">　ⅱ 職員全員がインカム等のICTを使用 </t>
    <rPh sb="3" eb="5">
      <t>ショクイン</t>
    </rPh>
    <rPh sb="5" eb="7">
      <t>ゼンイン</t>
    </rPh>
    <rPh sb="12" eb="13">
      <t>トウ</t>
    </rPh>
    <rPh sb="18" eb="20">
      <t>シヨウ</t>
    </rPh>
    <phoneticPr fontId="5"/>
  </si>
  <si>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5"/>
  </si>
  <si>
    <t>（導入機器）</t>
    <rPh sb="1" eb="3">
      <t>ドウニュウ</t>
    </rPh>
    <rPh sb="3" eb="5">
      <t>キキ</t>
    </rPh>
    <phoneticPr fontId="5"/>
  </si>
  <si>
    <t>　</t>
    <phoneticPr fontId="5"/>
  </si>
  <si>
    <t>名　称</t>
    <rPh sb="0" eb="1">
      <t>ナ</t>
    </rPh>
    <rPh sb="2" eb="3">
      <t>ショウ</t>
    </rPh>
    <phoneticPr fontId="5"/>
  </si>
  <si>
    <t>製造事業者</t>
    <rPh sb="0" eb="2">
      <t>セイゾウ</t>
    </rPh>
    <rPh sb="2" eb="5">
      <t>ジギョウシャ</t>
    </rPh>
    <phoneticPr fontId="5"/>
  </si>
  <si>
    <t>用　途</t>
    <rPh sb="0" eb="1">
      <t>ヨウ</t>
    </rPh>
    <rPh sb="2" eb="3">
      <t>ト</t>
    </rPh>
    <phoneticPr fontId="5"/>
  </si>
  <si>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5"/>
  </si>
  <si>
    <t>④ 利用者の安全並びに介護サービスの質の確保及び職員の負担軽減に資する方策を検討するため</t>
    <phoneticPr fontId="5"/>
  </si>
  <si>
    <t>　 の委員会（以下「委員会」という。）において、以下のすべての項目について必要な検討を行い、</t>
    <phoneticPr fontId="5"/>
  </si>
  <si>
    <t>　 当該項目の実施を確認</t>
    <phoneticPr fontId="5"/>
  </si>
  <si>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5"/>
  </si>
  <si>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5"/>
  </si>
  <si>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5"/>
  </si>
  <si>
    <t>　 員に対する教育の実施</t>
    <phoneticPr fontId="5"/>
  </si>
  <si>
    <t>生産性向上推進体制加算（Ⅱ）に係る届出</t>
    <rPh sb="0" eb="3">
      <t>セイサンセイ</t>
    </rPh>
    <rPh sb="3" eb="11">
      <t>コウジョウスイシンタイセイカサン</t>
    </rPh>
    <rPh sb="15" eb="16">
      <t>カカ</t>
    </rPh>
    <rPh sb="17" eb="19">
      <t>トドケデ</t>
    </rPh>
    <phoneticPr fontId="5"/>
  </si>
  <si>
    <t>① 以下のⅰ～ⅲの項目の機器のうち１つ以上を使用</t>
    <rPh sb="2" eb="4">
      <t>イカ</t>
    </rPh>
    <rPh sb="9" eb="11">
      <t>コウモク</t>
    </rPh>
    <rPh sb="12" eb="14">
      <t>キキ</t>
    </rPh>
    <rPh sb="19" eb="21">
      <t>イジョウ</t>
    </rPh>
    <rPh sb="22" eb="24">
      <t>シヨウ</t>
    </rPh>
    <phoneticPr fontId="5"/>
  </si>
  <si>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5"/>
  </si>
  <si>
    <t>　入所（利用）者数</t>
    <rPh sb="1" eb="3">
      <t>ニュウショ</t>
    </rPh>
    <rPh sb="4" eb="6">
      <t>リヨウ</t>
    </rPh>
    <rPh sb="7" eb="8">
      <t>シャ</t>
    </rPh>
    <rPh sb="8" eb="9">
      <t>スウ</t>
    </rPh>
    <phoneticPr fontId="5"/>
  </si>
  <si>
    <t>　見守り機器を導入して見守りを行っている対象者数</t>
    <phoneticPr fontId="5"/>
  </si>
  <si>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5"/>
  </si>
  <si>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5"/>
  </si>
  <si>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5"/>
  </si>
  <si>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5"/>
  </si>
  <si>
    <t>　　　指定権者からの求めがあった場合には、速やかに提出すること。</t>
    <phoneticPr fontId="5"/>
  </si>
  <si>
    <t>備考３　本加算を算定する場合は、事業年度毎に取組の実績をオンラインで厚生労働省に報告すること。</t>
    <rPh sb="0" eb="2">
      <t>ビコウ</t>
    </rPh>
    <phoneticPr fontId="5"/>
  </si>
  <si>
    <t>備考４　届出にあたっては、別途通知（「生産性向上推進体制加算に関する基本的考え方並びに事務処理手順及び様式例</t>
    <rPh sb="0" eb="2">
      <t>ビコウ</t>
    </rPh>
    <phoneticPr fontId="5"/>
  </si>
  <si>
    <t>　　　等の提示について」）を参照すること。</t>
    <phoneticPr fontId="5"/>
  </si>
  <si>
    <t>（別紙32）</t>
    <phoneticPr fontId="5"/>
  </si>
  <si>
    <t>入居継続支援加算に係る届出書</t>
    <rPh sb="0" eb="2">
      <t>ニュウキョ</t>
    </rPh>
    <rPh sb="2" eb="4">
      <t>ケイゾク</t>
    </rPh>
    <rPh sb="4" eb="6">
      <t>シエン</t>
    </rPh>
    <rPh sb="6" eb="8">
      <t>カサン</t>
    </rPh>
    <rPh sb="9" eb="10">
      <t>カカ</t>
    </rPh>
    <rPh sb="11" eb="13">
      <t>トドケデ</t>
    </rPh>
    <rPh sb="13" eb="14">
      <t>ショ</t>
    </rPh>
    <phoneticPr fontId="5"/>
  </si>
  <si>
    <t>3　施 設 種 別</t>
    <rPh sb="2" eb="3">
      <t>シ</t>
    </rPh>
    <rPh sb="4" eb="5">
      <t>セツ</t>
    </rPh>
    <rPh sb="6" eb="7">
      <t>タネ</t>
    </rPh>
    <rPh sb="8" eb="9">
      <t>ベツ</t>
    </rPh>
    <phoneticPr fontId="5"/>
  </si>
  <si>
    <t>1 　特定施設入居者生活介護</t>
    <phoneticPr fontId="5"/>
  </si>
  <si>
    <t>2 　地域密着型特定施設入居者生活介護</t>
    <phoneticPr fontId="5"/>
  </si>
  <si>
    <t>4　届 出 区 分</t>
    <rPh sb="2" eb="3">
      <t>トドケ</t>
    </rPh>
    <rPh sb="4" eb="5">
      <t>デ</t>
    </rPh>
    <rPh sb="6" eb="7">
      <t>ク</t>
    </rPh>
    <rPh sb="8" eb="9">
      <t>ブン</t>
    </rPh>
    <phoneticPr fontId="5"/>
  </si>
  <si>
    <t>1　入居継続支援加算（Ⅰ）</t>
    <phoneticPr fontId="5"/>
  </si>
  <si>
    <t>2　入居継続支援加算（Ⅱ）</t>
    <phoneticPr fontId="5"/>
  </si>
  <si>
    <t>4　入居継続支援加算（Ⅰ）に係る届出</t>
    <rPh sb="2" eb="4">
      <t>ニュウキョ</t>
    </rPh>
    <rPh sb="4" eb="6">
      <t>ケイゾク</t>
    </rPh>
    <rPh sb="6" eb="8">
      <t>シエン</t>
    </rPh>
    <rPh sb="8" eb="10">
      <t>カサン</t>
    </rPh>
    <rPh sb="14" eb="15">
      <t>カカワ</t>
    </rPh>
    <rPh sb="16" eb="18">
      <t>トドケデ</t>
    </rPh>
    <phoneticPr fontId="5"/>
  </si>
  <si>
    <t>入居者の状況及び介護福祉士の状況
　</t>
    <rPh sb="4" eb="5">
      <t>ジョウ</t>
    </rPh>
    <rPh sb="6" eb="7">
      <t>オヨ</t>
    </rPh>
    <rPh sb="8" eb="10">
      <t>カイゴ</t>
    </rPh>
    <rPh sb="10" eb="11">
      <t>フク</t>
    </rPh>
    <rPh sb="14" eb="15">
      <t>ジョウ</t>
    </rPh>
    <rPh sb="15" eb="16">
      <t>キョウ</t>
    </rPh>
    <phoneticPr fontId="5"/>
  </si>
  <si>
    <t>入居者の状況</t>
    <rPh sb="0" eb="3">
      <t>ニュウキョシャ</t>
    </rPh>
    <rPh sb="4" eb="6">
      <t>ジョウキョウ</t>
    </rPh>
    <phoneticPr fontId="5"/>
  </si>
  <si>
    <t>　入居者（要介護）総数</t>
    <rPh sb="1" eb="3">
      <t>ニュウキョ</t>
    </rPh>
    <rPh sb="3" eb="4">
      <t>シャ</t>
    </rPh>
    <rPh sb="5" eb="8">
      <t>ヨウカイゴ</t>
    </rPh>
    <rPh sb="9" eb="11">
      <t>ソウスウ</t>
    </rPh>
    <phoneticPr fontId="5"/>
  </si>
  <si>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5"/>
  </si>
  <si>
    <t>→</t>
    <phoneticPr fontId="5"/>
  </si>
  <si>
    <t>　又は</t>
    <rPh sb="1" eb="2">
      <t>マタ</t>
    </rPh>
    <phoneticPr fontId="5"/>
  </si>
  <si>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5"/>
  </si>
  <si>
    <t>①に占める③の割合が
15％以上</t>
    <rPh sb="2" eb="3">
      <t>シ</t>
    </rPh>
    <rPh sb="7" eb="8">
      <t>ワリ</t>
    </rPh>
    <rPh sb="8" eb="9">
      <t>ゴウ</t>
    </rPh>
    <rPh sb="14" eb="16">
      <t>イジョウ</t>
    </rPh>
    <phoneticPr fontId="5"/>
  </si>
  <si>
    <t>看護職員の状況</t>
    <rPh sb="0" eb="2">
      <t>カンゴ</t>
    </rPh>
    <rPh sb="2" eb="4">
      <t>ショクイン</t>
    </rPh>
    <rPh sb="5" eb="7">
      <t>ジョウキョウ</t>
    </rPh>
    <phoneticPr fontId="5"/>
  </si>
  <si>
    <t>④</t>
    <phoneticPr fontId="5"/>
  </si>
  <si>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5"/>
  </si>
  <si>
    <t>※④は、③が「有」に該当する場合のみ届け出ること。</t>
    <rPh sb="7" eb="8">
      <t>ア</t>
    </rPh>
    <rPh sb="10" eb="12">
      <t>ガイトウ</t>
    </rPh>
    <rPh sb="14" eb="16">
      <t>バアイ</t>
    </rPh>
    <rPh sb="18" eb="19">
      <t>トド</t>
    </rPh>
    <rPh sb="20" eb="21">
      <t>デ</t>
    </rPh>
    <phoneticPr fontId="5"/>
  </si>
  <si>
    <t>介護福祉士の割合</t>
    <rPh sb="0" eb="2">
      <t>カイゴ</t>
    </rPh>
    <rPh sb="2" eb="5">
      <t>フクシシ</t>
    </rPh>
    <rPh sb="6" eb="8">
      <t>ワリアイ</t>
    </rPh>
    <phoneticPr fontId="5"/>
  </si>
  <si>
    <t>⑤</t>
    <phoneticPr fontId="5"/>
  </si>
  <si>
    <t>　介護福祉士数</t>
    <phoneticPr fontId="5"/>
  </si>
  <si>
    <t>　常勤換算</t>
    <rPh sb="1" eb="3">
      <t>ジョウキン</t>
    </rPh>
    <rPh sb="3" eb="5">
      <t>カンサン</t>
    </rPh>
    <phoneticPr fontId="5"/>
  </si>
  <si>
    <t>介護福祉士数：
入所者数が
１：６以上</t>
    <rPh sb="0" eb="2">
      <t>カイゴ</t>
    </rPh>
    <rPh sb="2" eb="5">
      <t>フクシシ</t>
    </rPh>
    <rPh sb="5" eb="6">
      <t>スウ</t>
    </rPh>
    <rPh sb="8" eb="11">
      <t>ニュウショシャ</t>
    </rPh>
    <rPh sb="11" eb="12">
      <t>スウ</t>
    </rPh>
    <rPh sb="17" eb="19">
      <t>イジョウ</t>
    </rPh>
    <phoneticPr fontId="5"/>
  </si>
  <si>
    <t>事業所の状況</t>
    <rPh sb="0" eb="3">
      <t>ジギョウショ</t>
    </rPh>
    <rPh sb="4" eb="6">
      <t>ジョウキョウ</t>
    </rPh>
    <phoneticPr fontId="5"/>
  </si>
  <si>
    <t>⑥</t>
    <phoneticPr fontId="5"/>
  </si>
  <si>
    <t>　人員基準欠如に該当していない。</t>
    <phoneticPr fontId="5"/>
  </si>
  <si>
    <t>5　入居継続支援加算（Ⅱ）に係る届出</t>
    <rPh sb="2" eb="4">
      <t>ニュウキョ</t>
    </rPh>
    <rPh sb="4" eb="6">
      <t>ケイゾク</t>
    </rPh>
    <rPh sb="6" eb="8">
      <t>シエン</t>
    </rPh>
    <rPh sb="8" eb="10">
      <t>カサン</t>
    </rPh>
    <rPh sb="14" eb="15">
      <t>カカワ</t>
    </rPh>
    <rPh sb="16" eb="18">
      <t>トドケデ</t>
    </rPh>
    <phoneticPr fontId="5"/>
  </si>
  <si>
    <t>①に占める②の割合が
５％以上</t>
    <rPh sb="2" eb="3">
      <t>シ</t>
    </rPh>
    <rPh sb="7" eb="8">
      <t>ワリ</t>
    </rPh>
    <rPh sb="8" eb="9">
      <t>ゴウ</t>
    </rPh>
    <rPh sb="13" eb="15">
      <t>イジョウ</t>
    </rPh>
    <phoneticPr fontId="5"/>
  </si>
  <si>
    <t>①に占める③の割合が
５％以上</t>
    <rPh sb="2" eb="3">
      <t>シ</t>
    </rPh>
    <rPh sb="7" eb="8">
      <t>ワリ</t>
    </rPh>
    <rPh sb="8" eb="9">
      <t>ゴウ</t>
    </rPh>
    <rPh sb="13" eb="15">
      <t>イジョウ</t>
    </rPh>
    <phoneticPr fontId="5"/>
  </si>
  <si>
    <t>※④は、③が「有」の場合に届け出ること。</t>
    <rPh sb="7" eb="8">
      <t>ア</t>
    </rPh>
    <rPh sb="10" eb="12">
      <t>バアイ</t>
    </rPh>
    <rPh sb="13" eb="14">
      <t>トド</t>
    </rPh>
    <rPh sb="15" eb="16">
      <t>デ</t>
    </rPh>
    <phoneticPr fontId="5"/>
  </si>
  <si>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5"/>
  </si>
  <si>
    <t>（別紙32－２）</t>
    <rPh sb="1" eb="3">
      <t>ベッシ</t>
    </rPh>
    <phoneticPr fontId="5"/>
  </si>
  <si>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5"/>
  </si>
  <si>
    <t>　5-1　入居継続支援加算（Ⅰ）に係る届出</t>
    <rPh sb="5" eb="7">
      <t>ニュウキョ</t>
    </rPh>
    <rPh sb="7" eb="9">
      <t>ケイゾク</t>
    </rPh>
    <rPh sb="9" eb="11">
      <t>シエン</t>
    </rPh>
    <rPh sb="11" eb="13">
      <t>カサン</t>
    </rPh>
    <rPh sb="17" eb="18">
      <t>カカ</t>
    </rPh>
    <rPh sb="19" eb="21">
      <t>トドケデ</t>
    </rPh>
    <phoneticPr fontId="5"/>
  </si>
  <si>
    <t>入居者（要介護）総数</t>
    <rPh sb="0" eb="2">
      <t>ニュウキョ</t>
    </rPh>
    <rPh sb="2" eb="3">
      <t>シャ</t>
    </rPh>
    <rPh sb="4" eb="7">
      <t>ヨウカイゴ</t>
    </rPh>
    <rPh sb="8" eb="10">
      <t>ソウスウ</t>
    </rPh>
    <phoneticPr fontId="5"/>
  </si>
  <si>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5"/>
  </si>
  <si>
    <t>①に占める②の割合が
１５％以上</t>
    <rPh sb="2" eb="3">
      <t>シ</t>
    </rPh>
    <rPh sb="7" eb="8">
      <t>ワリ</t>
    </rPh>
    <rPh sb="8" eb="9">
      <t>ゴウ</t>
    </rPh>
    <rPh sb="14" eb="16">
      <t>イジョウ</t>
    </rPh>
    <phoneticPr fontId="5"/>
  </si>
  <si>
    <t>①に占める③の割合が
１５％以上</t>
    <rPh sb="2" eb="3">
      <t>シ</t>
    </rPh>
    <rPh sb="7" eb="8">
      <t>ワリ</t>
    </rPh>
    <rPh sb="8" eb="9">
      <t>ゴウ</t>
    </rPh>
    <rPh sb="14" eb="16">
      <t>イジョウ</t>
    </rPh>
    <phoneticPr fontId="5"/>
  </si>
  <si>
    <t>介護福祉士数：入所者数が
１：７以上</t>
    <rPh sb="0" eb="2">
      <t>カイゴ</t>
    </rPh>
    <rPh sb="2" eb="5">
      <t>フクシシ</t>
    </rPh>
    <rPh sb="5" eb="6">
      <t>スウ</t>
    </rPh>
    <rPh sb="7" eb="10">
      <t>ニュウショシャ</t>
    </rPh>
    <rPh sb="10" eb="11">
      <t>スウ</t>
    </rPh>
    <rPh sb="16" eb="18">
      <t>イジョウ</t>
    </rPh>
    <phoneticPr fontId="5"/>
  </si>
  <si>
    <t>　5-2　入居継続支援加算（Ⅱ）に係る届出</t>
    <rPh sb="5" eb="7">
      <t>ニュウキョ</t>
    </rPh>
    <rPh sb="7" eb="9">
      <t>ケイゾク</t>
    </rPh>
    <rPh sb="9" eb="11">
      <t>シエン</t>
    </rPh>
    <rPh sb="11" eb="13">
      <t>カサン</t>
    </rPh>
    <rPh sb="17" eb="18">
      <t>カカ</t>
    </rPh>
    <rPh sb="19" eb="21">
      <t>トドケデ</t>
    </rPh>
    <phoneticPr fontId="5"/>
  </si>
  <si>
    <t>①に占める②の割合が５％以上</t>
    <rPh sb="2" eb="3">
      <t>シ</t>
    </rPh>
    <rPh sb="7" eb="8">
      <t>ワリ</t>
    </rPh>
    <rPh sb="8" eb="9">
      <t>ゴウ</t>
    </rPh>
    <rPh sb="12" eb="14">
      <t>イジョウ</t>
    </rPh>
    <phoneticPr fontId="5"/>
  </si>
  <si>
    <t>　5　テクノロ
　　ジーの使用
　　状況</t>
    <rPh sb="13" eb="15">
      <t>シヨウ</t>
    </rPh>
    <rPh sb="18" eb="20">
      <t>ジョウキョウ</t>
    </rPh>
    <phoneticPr fontId="5"/>
  </si>
  <si>
    <t>以下の①から④の取組をすべて実施していること。</t>
    <rPh sb="0" eb="2">
      <t>イカ</t>
    </rPh>
    <rPh sb="8" eb="10">
      <t>トリクミ</t>
    </rPh>
    <rPh sb="14" eb="16">
      <t>ジッシ</t>
    </rPh>
    <phoneticPr fontId="5"/>
  </si>
  <si>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5"/>
  </si>
  <si>
    <t>　ⅰ 入所者全員に見守り機器を使用</t>
    <rPh sb="3" eb="6">
      <t>ニュウショシャ</t>
    </rPh>
    <rPh sb="6" eb="8">
      <t>ゼンイン</t>
    </rPh>
    <rPh sb="9" eb="11">
      <t>ミマモ</t>
    </rPh>
    <rPh sb="12" eb="14">
      <t>キキ</t>
    </rPh>
    <rPh sb="15" eb="17">
      <t>シヨウ</t>
    </rPh>
    <phoneticPr fontId="5"/>
  </si>
  <si>
    <t>　ⅱ 職員全員がインカムを使用</t>
    <rPh sb="3" eb="5">
      <t>ショクイン</t>
    </rPh>
    <rPh sb="5" eb="7">
      <t>ゼンイン</t>
    </rPh>
    <rPh sb="13" eb="15">
      <t>シヨウ</t>
    </rPh>
    <phoneticPr fontId="5"/>
  </si>
  <si>
    <t>　ⅲ 介護記録ソフト、スマートフォン等のICTを使用</t>
    <rPh sb="3" eb="5">
      <t>カイゴ</t>
    </rPh>
    <rPh sb="5" eb="7">
      <t>キロク</t>
    </rPh>
    <rPh sb="18" eb="19">
      <t>トウ</t>
    </rPh>
    <rPh sb="24" eb="26">
      <t>シヨウ</t>
    </rPh>
    <phoneticPr fontId="5"/>
  </si>
  <si>
    <t>　ⅳ 移乗支援機器を使用</t>
    <rPh sb="3" eb="5">
      <t>イジョウ</t>
    </rPh>
    <rPh sb="5" eb="7">
      <t>シエン</t>
    </rPh>
    <rPh sb="7" eb="9">
      <t>キキ</t>
    </rPh>
    <rPh sb="10" eb="12">
      <t>シヨウ</t>
    </rPh>
    <phoneticPr fontId="5"/>
  </si>
  <si>
    <t>　（導入機器）</t>
    <rPh sb="2" eb="4">
      <t>ドウニュウ</t>
    </rPh>
    <rPh sb="4" eb="6">
      <t>キキ</t>
    </rPh>
    <phoneticPr fontId="5"/>
  </si>
  <si>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5"/>
  </si>
  <si>
    <t>　ⅰ  利用者の安全並びに介護サービスの質の確保及び職員の負担軽減に資する
　　 方策を検討するための委員会の設置</t>
    <rPh sb="34" eb="35">
      <t>シ</t>
    </rPh>
    <phoneticPr fontId="5"/>
  </si>
  <si>
    <t>　ⅱ 職員に対する十分な休憩時間の確保等の勤務・雇用条件への配慮</t>
    <phoneticPr fontId="5"/>
  </si>
  <si>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5"/>
  </si>
  <si>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5"/>
  </si>
  <si>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5"/>
  </si>
  <si>
    <t>④ ケアのアセスメント評価や人員体制の見直しをPDCAサイクルによって継続して実施</t>
    <phoneticPr fontId="5"/>
  </si>
  <si>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5"/>
  </si>
  <si>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5"/>
  </si>
  <si>
    <t>（別紙33）</t>
    <phoneticPr fontId="5"/>
  </si>
  <si>
    <t>１　特定施設入居者生活介護</t>
    <phoneticPr fontId="5"/>
  </si>
  <si>
    <t>２　地域密着型特定施設入居者生活介護</t>
    <phoneticPr fontId="5"/>
  </si>
  <si>
    <t>４．届 出 項 目</t>
    <rPh sb="2" eb="3">
      <t>トドケ</t>
    </rPh>
    <rPh sb="4" eb="5">
      <t>デ</t>
    </rPh>
    <rPh sb="6" eb="7">
      <t>コウ</t>
    </rPh>
    <rPh sb="8" eb="9">
      <t>メ</t>
    </rPh>
    <phoneticPr fontId="5"/>
  </si>
  <si>
    <t>１　夜間看護体制加算（Ⅰ）</t>
    <rPh sb="2" eb="4">
      <t>ヤカン</t>
    </rPh>
    <rPh sb="4" eb="6">
      <t>カンゴ</t>
    </rPh>
    <rPh sb="6" eb="10">
      <t>タイセイカサン</t>
    </rPh>
    <phoneticPr fontId="5"/>
  </si>
  <si>
    <t>２　夜間看護体制加算（Ⅱ）</t>
    <rPh sb="2" eb="4">
      <t>ヤカン</t>
    </rPh>
    <rPh sb="4" eb="6">
      <t>カンゴ</t>
    </rPh>
    <rPh sb="6" eb="10">
      <t>タイセイカサン</t>
    </rPh>
    <phoneticPr fontId="5"/>
  </si>
  <si>
    <t xml:space="preserve"> ５．夜間看護体制加算（Ⅰ）に係る届出内容</t>
    <rPh sb="3" eb="5">
      <t>ヤカン</t>
    </rPh>
    <rPh sb="7" eb="9">
      <t>タイセイ</t>
    </rPh>
    <rPh sb="15" eb="16">
      <t>カカ</t>
    </rPh>
    <rPh sb="17" eb="19">
      <t>トドケデ</t>
    </rPh>
    <rPh sb="19" eb="21">
      <t>ナイヨウ</t>
    </rPh>
    <phoneticPr fontId="5"/>
  </si>
  <si>
    <t>　保健師</t>
    <phoneticPr fontId="5"/>
  </si>
  <si>
    <t>　常勤</t>
    <phoneticPr fontId="5"/>
  </si>
  <si>
    <t>人</t>
  </si>
  <si>
    <t>　看護師</t>
    <phoneticPr fontId="5"/>
  </si>
  <si>
    <t>　准看護師</t>
    <rPh sb="1" eb="2">
      <t>ジュン</t>
    </rPh>
    <phoneticPr fontId="5"/>
  </si>
  <si>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5"/>
  </si>
  <si>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5"/>
  </si>
  <si>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5"/>
  </si>
  <si>
    <t xml:space="preserve"> ６．夜間看護体制加算（Ⅱ）に係る届出内容</t>
    <rPh sb="3" eb="5">
      <t>ヤカン</t>
    </rPh>
    <rPh sb="7" eb="9">
      <t>タイセイ</t>
    </rPh>
    <rPh sb="15" eb="16">
      <t>カカ</t>
    </rPh>
    <rPh sb="17" eb="19">
      <t>トドケデ</t>
    </rPh>
    <rPh sb="19" eb="21">
      <t>ナイヨウ</t>
    </rPh>
    <phoneticPr fontId="5"/>
  </si>
  <si>
    <t>　24時間常時連絡できる体制を整備している。</t>
    <phoneticPr fontId="5"/>
  </si>
  <si>
    <t>（別紙34－2）</t>
    <phoneticPr fontId="5"/>
  </si>
  <si>
    <t>看取り介護体制に係る届出書</t>
    <rPh sb="0" eb="2">
      <t>ミト</t>
    </rPh>
    <rPh sb="3" eb="5">
      <t>カイゴ</t>
    </rPh>
    <rPh sb="5" eb="7">
      <t>タイセイ</t>
    </rPh>
    <rPh sb="8" eb="9">
      <t>カカ</t>
    </rPh>
    <rPh sb="10" eb="13">
      <t>トドケデショ</t>
    </rPh>
    <phoneticPr fontId="5"/>
  </si>
  <si>
    <t>1 特定施設入居者生活介護</t>
    <phoneticPr fontId="5"/>
  </si>
  <si>
    <t>2 地域密着型特定施設入居者生活介護</t>
    <phoneticPr fontId="5"/>
  </si>
  <si>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5"/>
  </si>
  <si>
    <t>　看 護 師</t>
    <phoneticPr fontId="5"/>
  </si>
  <si>
    <t>連携する病院・診療所・訪問看護ステーション</t>
    <rPh sb="0" eb="2">
      <t>レンケイ</t>
    </rPh>
    <rPh sb="4" eb="6">
      <t>ビョウイン</t>
    </rPh>
    <rPh sb="7" eb="10">
      <t>シンリョウジョ</t>
    </rPh>
    <rPh sb="11" eb="13">
      <t>ホウモン</t>
    </rPh>
    <rPh sb="13" eb="15">
      <t>カンゴ</t>
    </rPh>
    <phoneticPr fontId="5"/>
  </si>
  <si>
    <t>病院・診療所・訪問看護ステーション名</t>
    <rPh sb="0" eb="2">
      <t>ビョウイン</t>
    </rPh>
    <rPh sb="3" eb="6">
      <t>シンリョウジョ</t>
    </rPh>
    <rPh sb="7" eb="9">
      <t>ホウモン</t>
    </rPh>
    <rPh sb="9" eb="11">
      <t>カンゴ</t>
    </rPh>
    <rPh sb="17" eb="18">
      <t>メイ</t>
    </rPh>
    <phoneticPr fontId="5"/>
  </si>
  <si>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5"/>
  </si>
  <si>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5"/>
  </si>
  <si>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5"/>
  </si>
  <si>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5"/>
  </si>
  <si>
    <t>　⑤　夜間看護体制加算の届出をしている。</t>
    <rPh sb="3" eb="5">
      <t>ヤカン</t>
    </rPh>
    <rPh sb="5" eb="7">
      <t>カンゴ</t>
    </rPh>
    <rPh sb="7" eb="9">
      <t>タイセイ</t>
    </rPh>
    <rPh sb="9" eb="11">
      <t>カサン</t>
    </rPh>
    <rPh sb="12" eb="14">
      <t>トドケデ</t>
    </rPh>
    <phoneticPr fontId="5"/>
  </si>
  <si>
    <t>（別紙35）</t>
    <phoneticPr fontId="5"/>
  </si>
  <si>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5"/>
  </si>
  <si>
    <t>1 （介護予防）特定施設入居者生活介護</t>
    <rPh sb="3" eb="5">
      <t>カイゴ</t>
    </rPh>
    <rPh sb="5" eb="7">
      <t>ヨボウ</t>
    </rPh>
    <phoneticPr fontId="5"/>
  </si>
  <si>
    <t>3 （介護予防）認知症対応型共同生活介護</t>
    <rPh sb="3" eb="5">
      <t>カイゴ</t>
    </rPh>
    <rPh sb="5" eb="7">
      <t>ヨボウ</t>
    </rPh>
    <phoneticPr fontId="5"/>
  </si>
  <si>
    <t>4　介護老人福祉施設</t>
    <rPh sb="2" eb="4">
      <t>カイゴ</t>
    </rPh>
    <rPh sb="4" eb="6">
      <t>ロウジン</t>
    </rPh>
    <rPh sb="6" eb="8">
      <t>フクシ</t>
    </rPh>
    <rPh sb="8" eb="10">
      <t>シセツ</t>
    </rPh>
    <phoneticPr fontId="5"/>
  </si>
  <si>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5"/>
  </si>
  <si>
    <t>6　介護老人保健施設</t>
    <rPh sb="2" eb="4">
      <t>カイゴ</t>
    </rPh>
    <rPh sb="4" eb="6">
      <t>ロウジン</t>
    </rPh>
    <rPh sb="6" eb="8">
      <t>ホケン</t>
    </rPh>
    <rPh sb="8" eb="10">
      <t>シセツ</t>
    </rPh>
    <phoneticPr fontId="5"/>
  </si>
  <si>
    <t>7　介護医療院</t>
    <rPh sb="2" eb="4">
      <t>カイゴ</t>
    </rPh>
    <rPh sb="4" eb="6">
      <t>イリョウ</t>
    </rPh>
    <rPh sb="6" eb="7">
      <t>イン</t>
    </rPh>
    <phoneticPr fontId="5"/>
  </si>
  <si>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5"/>
  </si>
  <si>
    <t>2　高齢者施設等感染対策向上加算（Ⅱ）</t>
    <phoneticPr fontId="5"/>
  </si>
  <si>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</si>
  <si>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</si>
  <si>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</si>
  <si>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</si>
  <si>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</si>
  <si>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</si>
  <si>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</si>
  <si>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1 感染対策向上加算１</t>
    <rPh sb="2" eb="4">
      <t>カンセン</t>
    </rPh>
    <rPh sb="4" eb="6">
      <t>タイサク</t>
    </rPh>
    <rPh sb="6" eb="8">
      <t>コウジョウ</t>
    </rPh>
    <rPh sb="8" eb="10">
      <t>カサン</t>
    </rPh>
    <phoneticPr fontId="5"/>
  </si>
  <si>
    <t>2 感染対策向上加算２</t>
    <rPh sb="2" eb="4">
      <t>カンセン</t>
    </rPh>
    <rPh sb="4" eb="6">
      <t>タイサク</t>
    </rPh>
    <rPh sb="6" eb="8">
      <t>コウジョウ</t>
    </rPh>
    <rPh sb="8" eb="10">
      <t>カサン</t>
    </rPh>
    <phoneticPr fontId="5"/>
  </si>
  <si>
    <t>3 感染対策向上加算３</t>
    <rPh sb="2" eb="4">
      <t>カンセン</t>
    </rPh>
    <rPh sb="4" eb="6">
      <t>タイサク</t>
    </rPh>
    <rPh sb="6" eb="8">
      <t>コウジョウ</t>
    </rPh>
    <rPh sb="8" eb="10">
      <t>カサン</t>
    </rPh>
    <phoneticPr fontId="5"/>
  </si>
  <si>
    <t>4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</si>
  <si>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</si>
  <si>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t>
    <phoneticPr fontId="5"/>
  </si>
  <si>
    <t>月</t>
    <rPh sb="0" eb="1">
      <t>ツキ</t>
    </rPh>
    <phoneticPr fontId="5"/>
  </si>
  <si>
    <t>6　高齢者施設等感染対策向上加算（Ⅱ）に係る届出</t>
    <rPh sb="20" eb="21">
      <t>カカ</t>
    </rPh>
    <rPh sb="22" eb="24">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</si>
  <si>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</si>
  <si>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実地指導を受けた日時</t>
    <rPh sb="0" eb="2">
      <t>ジッチ</t>
    </rPh>
    <rPh sb="2" eb="4">
      <t>シドウ</t>
    </rPh>
    <rPh sb="5" eb="6">
      <t>ウ</t>
    </rPh>
    <rPh sb="8" eb="10">
      <t>ニチジ</t>
    </rPh>
    <phoneticPr fontId="5"/>
  </si>
  <si>
    <t>備考１</t>
    <rPh sb="0" eb="2">
      <t>ビコウ</t>
    </rPh>
    <phoneticPr fontId="5"/>
  </si>
  <si>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5"/>
  </si>
  <si>
    <t>備考２</t>
    <phoneticPr fontId="5"/>
  </si>
  <si>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5"/>
  </si>
  <si>
    <t>備考３</t>
    <phoneticPr fontId="5"/>
  </si>
  <si>
    <t>高齢者施設等感染対策向上加算（Ⅰ）及び（Ⅱ）は併算定が可能である。</t>
    <rPh sb="17" eb="18">
      <t>オヨ</t>
    </rPh>
    <rPh sb="23" eb="24">
      <t>ヘイ</t>
    </rPh>
    <rPh sb="24" eb="26">
      <t>サンテイ</t>
    </rPh>
    <rPh sb="27" eb="29">
      <t>カノウ</t>
    </rPh>
    <phoneticPr fontId="5"/>
  </si>
  <si>
    <t>備考４</t>
    <phoneticPr fontId="5"/>
  </si>
  <si>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5"/>
  </si>
  <si>
    <t>（※１）</t>
    <phoneticPr fontId="5"/>
  </si>
  <si>
    <t>研修若しくは訓練を行った医療機関又は地域の医師会のいずれかを記載してください。</t>
    <rPh sb="2" eb="3">
      <t>モ</t>
    </rPh>
    <rPh sb="16" eb="17">
      <t>マタ</t>
    </rPh>
    <rPh sb="30" eb="32">
      <t>キサイ</t>
    </rPh>
    <phoneticPr fontId="5"/>
  </si>
  <si>
    <r>
      <t>３</t>
    </r>
    <r>
      <rPr>
        <sz val="10"/>
        <rFont val="HGSｺﾞｼｯｸM"/>
        <family val="3"/>
        <charset val="128"/>
      </rPr>
      <t>（介護予防）特定施設入居者生活介護　</t>
    </r>
    <rPh sb="2" eb="4">
      <t>カイゴ</t>
    </rPh>
    <rPh sb="4" eb="6">
      <t>ヨボウ</t>
    </rPh>
    <phoneticPr fontId="5"/>
  </si>
  <si>
    <t xml:space="preserve">  資するICTを使用 </t>
    <phoneticPr fontId="5"/>
  </si>
  <si>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5"/>
  </si>
  <si>
    <t>①に占める②の割合が
15％以上</t>
    <rPh sb="2" eb="3">
      <t>シ</t>
    </rPh>
    <rPh sb="7" eb="8">
      <t>ワリ</t>
    </rPh>
    <rPh sb="8" eb="9">
      <t>ゴウ</t>
    </rPh>
    <rPh sb="14" eb="16">
      <t>イジョウ</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</si>
  <si>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</si>
  <si>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１．事 業 所 名</t>
    <phoneticPr fontId="5"/>
  </si>
  <si>
    <t>２．異 動 区 分</t>
    <rPh sb="2" eb="3">
      <t>イ</t>
    </rPh>
    <rPh sb="4" eb="5">
      <t>ドウ</t>
    </rPh>
    <rPh sb="6" eb="7">
      <t>ク</t>
    </rPh>
    <rPh sb="8" eb="9">
      <t>ブン</t>
    </rPh>
    <phoneticPr fontId="5"/>
  </si>
  <si>
    <t>３．施 設 種 別</t>
    <rPh sb="2" eb="3">
      <t>シ</t>
    </rPh>
    <rPh sb="4" eb="5">
      <t>セツ</t>
    </rPh>
    <rPh sb="6" eb="7">
      <t>タネ</t>
    </rPh>
    <rPh sb="8" eb="9">
      <t>ベツ</t>
    </rPh>
    <phoneticPr fontId="5"/>
  </si>
  <si>
    <r>
      <t>○介護給付費算定に係る体制等状況一覧表</t>
    </r>
    <r>
      <rPr>
        <b/>
        <sz val="10"/>
        <color theme="1"/>
        <rFont val="游ゴシック"/>
        <family val="3"/>
        <charset val="128"/>
        <scheme val="minor"/>
      </rPr>
      <t>（居宅サービス・施設サービス・居宅介護支援）</t>
    </r>
    <r>
      <rPr>
        <b/>
        <sz val="12"/>
        <color rgb="FFFF0000"/>
        <rFont val="游ゴシック"/>
        <family val="3"/>
        <charset val="128"/>
        <scheme val="minor"/>
      </rPr>
      <t>（別紙１－１）</t>
    </r>
    <rPh sb="1" eb="3">
      <t>カイゴ</t>
    </rPh>
    <rPh sb="3" eb="5">
      <t>キュウフ</t>
    </rPh>
    <rPh sb="5" eb="6">
      <t>ヒ</t>
    </rPh>
    <rPh sb="6" eb="8">
      <t>サンテイ</t>
    </rPh>
    <rPh sb="9" eb="10">
      <t>カカ</t>
    </rPh>
    <rPh sb="11" eb="13">
      <t>タイセイ</t>
    </rPh>
    <rPh sb="13" eb="14">
      <t>トウ</t>
    </rPh>
    <rPh sb="14" eb="16">
      <t>ジョウキョウ</t>
    </rPh>
    <rPh sb="16" eb="18">
      <t>イチラン</t>
    </rPh>
    <rPh sb="18" eb="19">
      <t>ヒョウ</t>
    </rPh>
    <rPh sb="20" eb="22">
      <t>キョタク</t>
    </rPh>
    <rPh sb="27" eb="29">
      <t>シセツ</t>
    </rPh>
    <rPh sb="34" eb="36">
      <t>キョタク</t>
    </rPh>
    <rPh sb="36" eb="38">
      <t>カイゴ</t>
    </rPh>
    <rPh sb="38" eb="40">
      <t>シエン</t>
    </rPh>
    <rPh sb="42" eb="44">
      <t>ベッシ</t>
    </rPh>
    <phoneticPr fontId="2"/>
  </si>
  <si>
    <r>
      <t>○介護給付費算定に係る体制等に関する届出書＜指定事業者用＞</t>
    </r>
    <r>
      <rPr>
        <b/>
        <sz val="12"/>
        <color rgb="FFFF0000"/>
        <rFont val="游ゴシック"/>
        <family val="3"/>
        <charset val="128"/>
        <scheme val="minor"/>
      </rPr>
      <t>（別紙２）</t>
    </r>
    <rPh sb="1" eb="3">
      <t>カイゴ</t>
    </rPh>
    <rPh sb="3" eb="5">
      <t>キュウフ</t>
    </rPh>
    <rPh sb="5" eb="6">
      <t>ヒ</t>
    </rPh>
    <rPh sb="6" eb="8">
      <t>サンテイ</t>
    </rPh>
    <rPh sb="9" eb="10">
      <t>カカ</t>
    </rPh>
    <rPh sb="11" eb="13">
      <t>タイセイ</t>
    </rPh>
    <rPh sb="13" eb="14">
      <t>トウ</t>
    </rPh>
    <rPh sb="15" eb="16">
      <t>カン</t>
    </rPh>
    <rPh sb="18" eb="21">
      <t>トドケデショ</t>
    </rPh>
    <rPh sb="22" eb="24">
      <t>シテイ</t>
    </rPh>
    <rPh sb="24" eb="27">
      <t>ジギョウシャ</t>
    </rPh>
    <rPh sb="27" eb="28">
      <t>ヨウ</t>
    </rPh>
    <rPh sb="30" eb="32">
      <t>ベッシ</t>
    </rPh>
    <phoneticPr fontId="2"/>
  </si>
  <si>
    <r>
      <t>○介護給付費算定に係る体制等状況一覧表</t>
    </r>
    <r>
      <rPr>
        <b/>
        <sz val="10"/>
        <color theme="1"/>
        <rFont val="游ゴシック"/>
        <family val="3"/>
        <charset val="128"/>
        <scheme val="minor"/>
      </rPr>
      <t>（介護予防サービス）</t>
    </r>
    <r>
      <rPr>
        <b/>
        <sz val="12"/>
        <color rgb="FFFF0000"/>
        <rFont val="游ゴシック"/>
        <family val="3"/>
        <charset val="128"/>
        <scheme val="minor"/>
      </rPr>
      <t>（別紙１－２）</t>
    </r>
    <rPh sb="1" eb="3">
      <t>カイゴ</t>
    </rPh>
    <rPh sb="3" eb="5">
      <t>キュウフ</t>
    </rPh>
    <rPh sb="5" eb="6">
      <t>ヒ</t>
    </rPh>
    <rPh sb="6" eb="8">
      <t>サンテイ</t>
    </rPh>
    <rPh sb="9" eb="10">
      <t>カカ</t>
    </rPh>
    <rPh sb="11" eb="13">
      <t>タイセイ</t>
    </rPh>
    <rPh sb="13" eb="14">
      <t>トウ</t>
    </rPh>
    <rPh sb="14" eb="16">
      <t>ジョウキョウ</t>
    </rPh>
    <rPh sb="16" eb="18">
      <t>イチラン</t>
    </rPh>
    <rPh sb="18" eb="19">
      <t>ヒョウ</t>
    </rPh>
    <rPh sb="20" eb="22">
      <t>カイゴ</t>
    </rPh>
    <rPh sb="22" eb="24">
      <t>ヨボウ</t>
    </rPh>
    <rPh sb="30" eb="32">
      <t>ベッシ</t>
    </rPh>
    <phoneticPr fontId="2"/>
  </si>
  <si>
    <r>
      <t>・従業者の勤務の体制及び勤務形態一覧表</t>
    </r>
    <r>
      <rPr>
        <sz val="12"/>
        <color rgb="FFFF0000"/>
        <rFont val="游ゴシック"/>
        <family val="3"/>
        <charset val="128"/>
        <scheme val="minor"/>
      </rPr>
      <t>（参考様式１）</t>
    </r>
    <rPh sb="1" eb="4">
      <t>ジュウギョウシャ</t>
    </rPh>
    <rPh sb="5" eb="7">
      <t>キンム</t>
    </rPh>
    <rPh sb="8" eb="10">
      <t>タイセイ</t>
    </rPh>
    <rPh sb="10" eb="11">
      <t>オヨ</t>
    </rPh>
    <rPh sb="12" eb="14">
      <t>キンム</t>
    </rPh>
    <rPh sb="14" eb="16">
      <t>ケイタイ</t>
    </rPh>
    <rPh sb="16" eb="18">
      <t>イチラン</t>
    </rPh>
    <rPh sb="18" eb="19">
      <t>ヒョウ</t>
    </rPh>
    <phoneticPr fontId="2"/>
  </si>
  <si>
    <r>
      <t>・入居継続支援加算に係る届出書</t>
    </r>
    <r>
      <rPr>
        <sz val="12"/>
        <color rgb="FFFF0000"/>
        <rFont val="游ゴシック"/>
        <family val="3"/>
        <charset val="128"/>
        <scheme val="minor"/>
      </rPr>
      <t>（別紙32）</t>
    </r>
    <rPh sb="1" eb="3">
      <t>ニュウキョ</t>
    </rPh>
    <rPh sb="3" eb="5">
      <t>ケイゾク</t>
    </rPh>
    <rPh sb="5" eb="7">
      <t>シエン</t>
    </rPh>
    <rPh sb="7" eb="9">
      <t>カサン</t>
    </rPh>
    <rPh sb="10" eb="11">
      <t>カカ</t>
    </rPh>
    <rPh sb="12" eb="15">
      <t>トドケデショ</t>
    </rPh>
    <rPh sb="16" eb="18">
      <t>ベッシ</t>
    </rPh>
    <phoneticPr fontId="2"/>
  </si>
  <si>
    <r>
      <t>・「テクノロジーの導入による入居継続支援加算に関する届出書」</t>
    </r>
    <r>
      <rPr>
        <sz val="12"/>
        <color rgb="FFFF0000"/>
        <rFont val="游ゴシック"/>
        <family val="3"/>
        <charset val="128"/>
        <scheme val="minor"/>
      </rPr>
      <t>（別紙32-２）</t>
    </r>
    <phoneticPr fontId="2"/>
  </si>
  <si>
    <r>
      <t>・従業者の勤務の体制及び勤務形態一覧表（加算適用開始月のもの）</t>
    </r>
    <r>
      <rPr>
        <sz val="12"/>
        <color rgb="FFFF0000"/>
        <rFont val="游ゴシック"/>
        <family val="3"/>
        <charset val="128"/>
        <scheme val="minor"/>
      </rPr>
      <t>（参考様式１）</t>
    </r>
    <rPh sb="1" eb="4">
      <t>ジュウギョウシャ</t>
    </rPh>
    <rPh sb="5" eb="7">
      <t>キンム</t>
    </rPh>
    <rPh sb="8" eb="10">
      <t>タイセイ</t>
    </rPh>
    <rPh sb="10" eb="11">
      <t>オヨ</t>
    </rPh>
    <rPh sb="12" eb="14">
      <t>キンム</t>
    </rPh>
    <rPh sb="14" eb="16">
      <t>ケイタイ</t>
    </rPh>
    <rPh sb="16" eb="18">
      <t>イチラン</t>
    </rPh>
    <rPh sb="18" eb="19">
      <t>ヒョウ</t>
    </rPh>
    <rPh sb="20" eb="22">
      <t>カサン</t>
    </rPh>
    <rPh sb="22" eb="24">
      <t>テキヨウ</t>
    </rPh>
    <rPh sb="24" eb="26">
      <t>カイシ</t>
    </rPh>
    <rPh sb="26" eb="27">
      <t>ツキ</t>
    </rPh>
    <phoneticPr fontId="2"/>
  </si>
  <si>
    <r>
      <t>・夜間看護体制加算に係る届出書</t>
    </r>
    <r>
      <rPr>
        <sz val="12"/>
        <color rgb="FFFF0000"/>
        <rFont val="游ゴシック"/>
        <family val="3"/>
        <charset val="128"/>
        <scheme val="minor"/>
      </rPr>
      <t>（別紙33）</t>
    </r>
    <rPh sb="1" eb="3">
      <t>ヤカン</t>
    </rPh>
    <rPh sb="3" eb="5">
      <t>カンゴ</t>
    </rPh>
    <rPh sb="5" eb="7">
      <t>タイセイ</t>
    </rPh>
    <rPh sb="7" eb="9">
      <t>カサン</t>
    </rPh>
    <rPh sb="10" eb="11">
      <t>カカ</t>
    </rPh>
    <rPh sb="12" eb="15">
      <t>トドケデショ</t>
    </rPh>
    <rPh sb="16" eb="18">
      <t>ベッシ</t>
    </rPh>
    <phoneticPr fontId="2"/>
  </si>
  <si>
    <r>
      <t>・看取り介護体制に係る届出書</t>
    </r>
    <r>
      <rPr>
        <sz val="12"/>
        <color rgb="FFFF0000"/>
        <rFont val="游ゴシック"/>
        <family val="3"/>
        <charset val="128"/>
        <scheme val="minor"/>
      </rPr>
      <t>（別紙34－２）</t>
    </r>
    <rPh sb="1" eb="3">
      <t>ミト</t>
    </rPh>
    <rPh sb="4" eb="6">
      <t>カイゴ</t>
    </rPh>
    <rPh sb="6" eb="8">
      <t>タイセイ</t>
    </rPh>
    <rPh sb="9" eb="10">
      <t>カカ</t>
    </rPh>
    <rPh sb="11" eb="14">
      <t>トドケデショ</t>
    </rPh>
    <rPh sb="15" eb="17">
      <t>ベッシ</t>
    </rPh>
    <phoneticPr fontId="2"/>
  </si>
  <si>
    <r>
      <t>・認知症専門ケア加算に係る届出書</t>
    </r>
    <r>
      <rPr>
        <sz val="12"/>
        <color rgb="FFFF0000"/>
        <rFont val="游ゴシック"/>
        <family val="3"/>
        <charset val="128"/>
        <scheme val="minor"/>
      </rPr>
      <t>（別紙12－２）</t>
    </r>
    <rPh sb="1" eb="4">
      <t>ニンチショウ</t>
    </rPh>
    <rPh sb="4" eb="6">
      <t>センモン</t>
    </rPh>
    <rPh sb="8" eb="10">
      <t>カサン</t>
    </rPh>
    <rPh sb="11" eb="12">
      <t>カカ</t>
    </rPh>
    <rPh sb="13" eb="16">
      <t>トドケデショ</t>
    </rPh>
    <rPh sb="17" eb="19">
      <t>ベッシ</t>
    </rPh>
    <phoneticPr fontId="2"/>
  </si>
  <si>
    <r>
      <t>・高齢者施設等感染対策向上加算に係る届出書</t>
    </r>
    <r>
      <rPr>
        <sz val="12"/>
        <color rgb="FFFF0000"/>
        <rFont val="游ゴシック"/>
        <family val="3"/>
        <charset val="128"/>
        <scheme val="minor"/>
      </rPr>
      <t>（別紙35）</t>
    </r>
    <rPh sb="1" eb="4">
      <t>コウレイシャ</t>
    </rPh>
    <rPh sb="4" eb="6">
      <t>シセツ</t>
    </rPh>
    <rPh sb="6" eb="7">
      <t>トウ</t>
    </rPh>
    <rPh sb="7" eb="9">
      <t>カンセン</t>
    </rPh>
    <rPh sb="9" eb="11">
      <t>タイサク</t>
    </rPh>
    <rPh sb="11" eb="13">
      <t>コウジョウ</t>
    </rPh>
    <rPh sb="13" eb="15">
      <t>カサン</t>
    </rPh>
    <rPh sb="16" eb="17">
      <t>カカ</t>
    </rPh>
    <rPh sb="18" eb="21">
      <t>トドケデショ</t>
    </rPh>
    <rPh sb="22" eb="24">
      <t>ベッシ</t>
    </rPh>
    <phoneticPr fontId="2"/>
  </si>
  <si>
    <r>
      <t>・生産性向上推進体制加算に係る届出書</t>
    </r>
    <r>
      <rPr>
        <sz val="12"/>
        <color rgb="FFFF0000"/>
        <rFont val="游ゴシック"/>
        <family val="3"/>
        <charset val="128"/>
        <scheme val="minor"/>
      </rPr>
      <t>（別紙28）</t>
    </r>
    <rPh sb="1" eb="4">
      <t>セイサンセイ</t>
    </rPh>
    <rPh sb="4" eb="6">
      <t>コウジョウ</t>
    </rPh>
    <rPh sb="6" eb="8">
      <t>スイシン</t>
    </rPh>
    <rPh sb="8" eb="10">
      <t>タイセイ</t>
    </rPh>
    <rPh sb="10" eb="12">
      <t>カサン</t>
    </rPh>
    <rPh sb="13" eb="14">
      <t>カカ</t>
    </rPh>
    <rPh sb="15" eb="18">
      <t>トドケデショ</t>
    </rPh>
    <rPh sb="19" eb="21">
      <t>ベッシ</t>
    </rPh>
    <phoneticPr fontId="2"/>
  </si>
  <si>
    <r>
      <t>・サービス提供体制強化加算に関する届出書</t>
    </r>
    <r>
      <rPr>
        <sz val="12"/>
        <color rgb="FFFF0000"/>
        <rFont val="游ゴシック"/>
        <family val="3"/>
        <charset val="128"/>
        <scheme val="minor"/>
      </rPr>
      <t>（別紙14－６）</t>
    </r>
    <rPh sb="5" eb="7">
      <t>テイキョウ</t>
    </rPh>
    <rPh sb="7" eb="9">
      <t>タイセイ</t>
    </rPh>
    <rPh sb="9" eb="11">
      <t>キョウカ</t>
    </rPh>
    <rPh sb="11" eb="13">
      <t>カサン</t>
    </rPh>
    <rPh sb="14" eb="15">
      <t>カン</t>
    </rPh>
    <rPh sb="17" eb="20">
      <t>トドケデショ</t>
    </rPh>
    <rPh sb="21" eb="23">
      <t>ベッシ</t>
    </rPh>
    <phoneticPr fontId="2"/>
  </si>
  <si>
    <r>
      <t>・</t>
    </r>
    <r>
      <rPr>
        <sz val="12"/>
        <color rgb="FFFF0000"/>
        <rFont val="游ゴシック"/>
        <family val="3"/>
        <charset val="128"/>
        <scheme val="minor"/>
      </rPr>
      <t>参考計算書Ａ</t>
    </r>
    <phoneticPr fontId="2"/>
  </si>
  <si>
    <r>
      <t>・</t>
    </r>
    <r>
      <rPr>
        <sz val="12"/>
        <color rgb="FFFF0000"/>
        <rFont val="游ゴシック"/>
        <family val="3"/>
        <charset val="128"/>
        <scheme val="minor"/>
      </rPr>
      <t>参考計算書Ｂ</t>
    </r>
    <phoneticPr fontId="2"/>
  </si>
  <si>
    <r>
      <t>・</t>
    </r>
    <r>
      <rPr>
        <sz val="12"/>
        <color rgb="FFFF0000"/>
        <rFont val="游ゴシック"/>
        <family val="3"/>
        <charset val="128"/>
        <scheme val="minor"/>
      </rPr>
      <t>参考計算書Ｃ</t>
    </r>
    <phoneticPr fontId="2"/>
  </si>
  <si>
    <t>短期利用に係る届出書</t>
    <rPh sb="0" eb="2">
      <t>タンキ</t>
    </rPh>
    <rPh sb="2" eb="4">
      <t>リヨウ</t>
    </rPh>
    <rPh sb="5" eb="6">
      <t>カカ</t>
    </rPh>
    <rPh sb="7" eb="10">
      <t>トドケデショ</t>
    </rPh>
    <phoneticPr fontId="5"/>
  </si>
  <si>
    <t>（特定施設入居者生活介護）</t>
    <rPh sb="1" eb="3">
      <t>トクテイ</t>
    </rPh>
    <rPh sb="3" eb="5">
      <t>シセツ</t>
    </rPh>
    <rPh sb="5" eb="8">
      <t>ニュウキョシャ</t>
    </rPh>
    <rPh sb="8" eb="10">
      <t>セイカツ</t>
    </rPh>
    <rPh sb="10" eb="12">
      <t>カイゴ</t>
    </rPh>
    <phoneticPr fontId="5"/>
  </si>
  <si>
    <t>事業所名</t>
    <rPh sb="0" eb="3">
      <t>ジギョウショ</t>
    </rPh>
    <rPh sb="3" eb="4">
      <t>メイ</t>
    </rPh>
    <phoneticPr fontId="5"/>
  </si>
  <si>
    <t>　届出内容</t>
    <rPh sb="1" eb="2">
      <t>トドケ</t>
    </rPh>
    <rPh sb="2" eb="3">
      <t>デ</t>
    </rPh>
    <rPh sb="3" eb="5">
      <t>ナイヨウ</t>
    </rPh>
    <phoneticPr fontId="5"/>
  </si>
  <si>
    <t>入居定員</t>
    <rPh sb="0" eb="2">
      <t>ニュウキョ</t>
    </rPh>
    <rPh sb="2" eb="4">
      <t>テイイン</t>
    </rPh>
    <phoneticPr fontId="5"/>
  </si>
  <si>
    <t>短期利用者の上限人数</t>
    <rPh sb="0" eb="2">
      <t>タンキ</t>
    </rPh>
    <rPh sb="2" eb="5">
      <t>リヨウシャ</t>
    </rPh>
    <rPh sb="6" eb="8">
      <t>ジョウゲン</t>
    </rPh>
    <rPh sb="8" eb="10">
      <t>ニンズウ</t>
    </rPh>
    <phoneticPr fontId="5"/>
  </si>
  <si>
    <t>事業者が、指定居宅サービス、指定地域密着型サービス、指定居宅介護支援等の事業又は介護保険施設等の運営について３年以上の経験を有している。</t>
    <rPh sb="0" eb="3">
      <t>ジギョウシャ</t>
    </rPh>
    <rPh sb="5" eb="7">
      <t>シテイ</t>
    </rPh>
    <rPh sb="7" eb="9">
      <t>キョタク</t>
    </rPh>
    <rPh sb="14" eb="16">
      <t>シテイ</t>
    </rPh>
    <rPh sb="16" eb="18">
      <t>チイキ</t>
    </rPh>
    <rPh sb="18" eb="20">
      <t>ミッチャク</t>
    </rPh>
    <rPh sb="20" eb="21">
      <t>ガタ</t>
    </rPh>
    <rPh sb="26" eb="28">
      <t>シテイ</t>
    </rPh>
    <rPh sb="28" eb="30">
      <t>キョタク</t>
    </rPh>
    <rPh sb="30" eb="32">
      <t>カイゴ</t>
    </rPh>
    <rPh sb="32" eb="34">
      <t>シエン</t>
    </rPh>
    <rPh sb="34" eb="35">
      <t>トウ</t>
    </rPh>
    <rPh sb="36" eb="38">
      <t>ジギョウ</t>
    </rPh>
    <rPh sb="38" eb="39">
      <t>マタ</t>
    </rPh>
    <rPh sb="40" eb="42">
      <t>カイゴ</t>
    </rPh>
    <rPh sb="42" eb="44">
      <t>ホケン</t>
    </rPh>
    <rPh sb="44" eb="46">
      <t>シセツ</t>
    </rPh>
    <rPh sb="46" eb="47">
      <t>トウ</t>
    </rPh>
    <rPh sb="48" eb="50">
      <t>ウンエイ</t>
    </rPh>
    <rPh sb="55" eb="56">
      <t>ネン</t>
    </rPh>
    <rPh sb="56" eb="58">
      <t>イジョウ</t>
    </rPh>
    <rPh sb="59" eb="61">
      <t>ケイケン</t>
    </rPh>
    <rPh sb="62" eb="63">
      <t>ユウ</t>
    </rPh>
    <phoneticPr fontId="5"/>
  </si>
  <si>
    <t>はい・いいえ</t>
    <phoneticPr fontId="5"/>
  </si>
  <si>
    <t>入居定員の範囲内で、空いている居室等（定員が一人であるものに限る。）を利用するものであること。ただし、短期利用の入居者数は、１又は特定施設の入居定員の１０％以下である。</t>
    <rPh sb="0" eb="2">
      <t>ニュウキョ</t>
    </rPh>
    <rPh sb="2" eb="4">
      <t>テイイン</t>
    </rPh>
    <rPh sb="5" eb="8">
      <t>ハンイナイ</t>
    </rPh>
    <rPh sb="10" eb="11">
      <t>ア</t>
    </rPh>
    <rPh sb="15" eb="17">
      <t>キョシツ</t>
    </rPh>
    <rPh sb="17" eb="18">
      <t>トウ</t>
    </rPh>
    <rPh sb="19" eb="21">
      <t>テイイン</t>
    </rPh>
    <rPh sb="22" eb="24">
      <t>ヒトリ</t>
    </rPh>
    <rPh sb="30" eb="31">
      <t>カギ</t>
    </rPh>
    <rPh sb="35" eb="37">
      <t>リヨウ</t>
    </rPh>
    <rPh sb="51" eb="53">
      <t>タンキ</t>
    </rPh>
    <rPh sb="53" eb="55">
      <t>リヨウ</t>
    </rPh>
    <rPh sb="56" eb="59">
      <t>ニュウキョシャ</t>
    </rPh>
    <rPh sb="59" eb="60">
      <t>スウ</t>
    </rPh>
    <rPh sb="63" eb="64">
      <t>マタ</t>
    </rPh>
    <rPh sb="65" eb="67">
      <t>トクテイ</t>
    </rPh>
    <rPh sb="67" eb="69">
      <t>シセツ</t>
    </rPh>
    <rPh sb="70" eb="72">
      <t>ニュウキョ</t>
    </rPh>
    <rPh sb="72" eb="74">
      <t>テイイン</t>
    </rPh>
    <rPh sb="78" eb="80">
      <t>イカ</t>
    </rPh>
    <phoneticPr fontId="5"/>
  </si>
  <si>
    <t>利用開始に当たって、あらかじめ30日以内の利用期間を定めている。</t>
    <rPh sb="0" eb="2">
      <t>リヨウ</t>
    </rPh>
    <rPh sb="2" eb="4">
      <t>カイシ</t>
    </rPh>
    <rPh sb="5" eb="6">
      <t>ア</t>
    </rPh>
    <rPh sb="17" eb="18">
      <t>ニチ</t>
    </rPh>
    <rPh sb="18" eb="20">
      <t>イナイ</t>
    </rPh>
    <rPh sb="21" eb="23">
      <t>リヨウ</t>
    </rPh>
    <rPh sb="23" eb="25">
      <t>キカン</t>
    </rPh>
    <rPh sb="26" eb="27">
      <t>サダ</t>
    </rPh>
    <phoneticPr fontId="5"/>
  </si>
  <si>
    <t>家賃、敷金、介護等その他の日常生活上必要な便宜の供与の対価として
受領する費用を除くほか、権利金その他の金品を受領していない。</t>
    <rPh sb="0" eb="2">
      <t>ヤチン</t>
    </rPh>
    <rPh sb="3" eb="5">
      <t>シキキン</t>
    </rPh>
    <rPh sb="6" eb="8">
      <t>カイゴ</t>
    </rPh>
    <rPh sb="8" eb="9">
      <t>トウ</t>
    </rPh>
    <rPh sb="11" eb="12">
      <t>タ</t>
    </rPh>
    <rPh sb="13" eb="15">
      <t>ニチジョウ</t>
    </rPh>
    <rPh sb="15" eb="17">
      <t>セイカツ</t>
    </rPh>
    <rPh sb="17" eb="18">
      <t>ジョウ</t>
    </rPh>
    <rPh sb="18" eb="20">
      <t>ヒツヨウ</t>
    </rPh>
    <rPh sb="21" eb="23">
      <t>ベンギ</t>
    </rPh>
    <rPh sb="24" eb="26">
      <t>キョウヨ</t>
    </rPh>
    <rPh sb="27" eb="29">
      <t>タイカ</t>
    </rPh>
    <rPh sb="33" eb="35">
      <t>ジュリョウ</t>
    </rPh>
    <rPh sb="37" eb="39">
      <t>ヒヨウ</t>
    </rPh>
    <rPh sb="40" eb="41">
      <t>ノゾ</t>
    </rPh>
    <rPh sb="45" eb="48">
      <t>ケンリキン</t>
    </rPh>
    <rPh sb="50" eb="51">
      <t>タ</t>
    </rPh>
    <rPh sb="52" eb="54">
      <t>キンピン</t>
    </rPh>
    <rPh sb="55" eb="57">
      <t>ジュリョウ</t>
    </rPh>
    <phoneticPr fontId="5"/>
  </si>
  <si>
    <t>介護保険法等に基づく勧告、命令、指示を受けたことがある場合にあっては
当該勧告等を受けた日から起算して５年以上の期間が経過している。</t>
    <rPh sb="0" eb="2">
      <t>カイゴ</t>
    </rPh>
    <rPh sb="2" eb="4">
      <t>ホケン</t>
    </rPh>
    <rPh sb="4" eb="5">
      <t>ホウ</t>
    </rPh>
    <rPh sb="5" eb="6">
      <t>トウ</t>
    </rPh>
    <rPh sb="7" eb="8">
      <t>モト</t>
    </rPh>
    <rPh sb="10" eb="12">
      <t>カンコク</t>
    </rPh>
    <rPh sb="13" eb="15">
      <t>メイレイ</t>
    </rPh>
    <rPh sb="16" eb="18">
      <t>シジ</t>
    </rPh>
    <rPh sb="19" eb="20">
      <t>ウ</t>
    </rPh>
    <rPh sb="27" eb="29">
      <t>バアイ</t>
    </rPh>
    <rPh sb="35" eb="37">
      <t>トウガイ</t>
    </rPh>
    <rPh sb="37" eb="39">
      <t>カンコク</t>
    </rPh>
    <rPh sb="39" eb="40">
      <t>トウ</t>
    </rPh>
    <rPh sb="41" eb="42">
      <t>ウ</t>
    </rPh>
    <rPh sb="44" eb="45">
      <t>ヒ</t>
    </rPh>
    <rPh sb="47" eb="49">
      <t>キサン</t>
    </rPh>
    <rPh sb="52" eb="53">
      <t>ネン</t>
    </rPh>
    <rPh sb="53" eb="55">
      <t>イジョウ</t>
    </rPh>
    <rPh sb="56" eb="58">
      <t>キカン</t>
    </rPh>
    <rPh sb="59" eb="61">
      <t>ケイカ</t>
    </rPh>
    <phoneticPr fontId="5"/>
  </si>
  <si>
    <t>※短期利用に係る入居契約書を添付すること。</t>
    <rPh sb="1" eb="3">
      <t>タンキ</t>
    </rPh>
    <rPh sb="3" eb="5">
      <t>リヨウ</t>
    </rPh>
    <rPh sb="6" eb="7">
      <t>カカ</t>
    </rPh>
    <rPh sb="8" eb="10">
      <t>ニュウキョ</t>
    </rPh>
    <rPh sb="10" eb="12">
      <t>ケイヤク</t>
    </rPh>
    <rPh sb="12" eb="13">
      <t>ショ</t>
    </rPh>
    <rPh sb="14" eb="16">
      <t>テンプ</t>
    </rPh>
    <phoneticPr fontId="5"/>
  </si>
  <si>
    <r>
      <t>・短期利用に係る届出書</t>
    </r>
    <r>
      <rPr>
        <sz val="12"/>
        <color rgb="FFFF0000"/>
        <rFont val="游ゴシック"/>
        <family val="3"/>
        <charset val="128"/>
        <scheme val="minor"/>
      </rPr>
      <t>（参考様式（短期利用））</t>
    </r>
    <rPh sb="1" eb="3">
      <t>タンキ</t>
    </rPh>
    <rPh sb="3" eb="5">
      <t>リヨウ</t>
    </rPh>
    <rPh sb="6" eb="7">
      <t>カカ</t>
    </rPh>
    <rPh sb="8" eb="11">
      <t>トドケデショ</t>
    </rPh>
    <rPh sb="12" eb="14">
      <t>サンコウ</t>
    </rPh>
    <rPh sb="14" eb="16">
      <t>ヨウシキ</t>
    </rPh>
    <rPh sb="17" eb="19">
      <t>タンキ</t>
    </rPh>
    <rPh sb="19" eb="21">
      <t>リヨウ</t>
    </rPh>
    <phoneticPr fontId="2"/>
  </si>
  <si>
    <t>　　　</t>
    <phoneticPr fontId="5"/>
  </si>
  <si>
    <t>人</t>
    <rPh sb="0" eb="1">
      <t>ヒト</t>
    </rPh>
    <phoneticPr fontId="2"/>
  </si>
  <si>
    <r>
      <t>■高齢者虐待防止措置実施の有無　（添付書類なし）</t>
    </r>
    <r>
      <rPr>
        <b/>
        <sz val="10"/>
        <color theme="1"/>
        <rFont val="游ゴシック"/>
        <family val="3"/>
        <charset val="128"/>
        <scheme val="minor"/>
      </rPr>
      <t>※届出がない場合は「減算型」とみなされます。</t>
    </r>
    <rPh sb="1" eb="4">
      <t>コウレイシャ</t>
    </rPh>
    <rPh sb="4" eb="6">
      <t>ギャクタイ</t>
    </rPh>
    <rPh sb="6" eb="8">
      <t>ボウシ</t>
    </rPh>
    <rPh sb="8" eb="10">
      <t>ソチ</t>
    </rPh>
    <rPh sb="10" eb="12">
      <t>ジッシ</t>
    </rPh>
    <rPh sb="13" eb="15">
      <t>ウム</t>
    </rPh>
    <rPh sb="25" eb="27">
      <t>トドケデ</t>
    </rPh>
    <rPh sb="30" eb="32">
      <t>バアイ</t>
    </rPh>
    <rPh sb="34" eb="36">
      <t>ゲンサン</t>
    </rPh>
    <rPh sb="36" eb="37">
      <t>ガタ</t>
    </rPh>
    <phoneticPr fontId="2"/>
  </si>
  <si>
    <r>
      <t>■業務継続計画策定の有無　（添付書類なし）</t>
    </r>
    <r>
      <rPr>
        <b/>
        <sz val="10"/>
        <color theme="1"/>
        <rFont val="游ゴシック"/>
        <family val="3"/>
        <charset val="128"/>
        <scheme val="minor"/>
      </rPr>
      <t>※届出がない場合は「減算型」とみなされます。</t>
    </r>
    <rPh sb="1" eb="3">
      <t>ギョウム</t>
    </rPh>
    <rPh sb="3" eb="5">
      <t>ケイゾク</t>
    </rPh>
    <rPh sb="5" eb="7">
      <t>ケイカク</t>
    </rPh>
    <rPh sb="7" eb="9">
      <t>サクテイ</t>
    </rPh>
    <rPh sb="10" eb="12">
      <t>ウム</t>
    </rPh>
    <phoneticPr fontId="2"/>
  </si>
  <si>
    <r>
      <t>■生産性向上推進体制加算　</t>
    </r>
    <r>
      <rPr>
        <b/>
        <sz val="10"/>
        <color theme="1"/>
        <rFont val="游ゴシック"/>
        <family val="3"/>
        <charset val="128"/>
        <scheme val="minor"/>
      </rPr>
      <t>※届出がない場合は「なし」とみなされます。</t>
    </r>
    <rPh sb="1" eb="4">
      <t>セイサンセイ</t>
    </rPh>
    <rPh sb="4" eb="6">
      <t>コウジョウ</t>
    </rPh>
    <rPh sb="6" eb="8">
      <t>スイシン</t>
    </rPh>
    <rPh sb="8" eb="10">
      <t>タイセイ</t>
    </rPh>
    <rPh sb="10" eb="12">
      <t>カサン</t>
    </rPh>
    <phoneticPr fontId="2"/>
  </si>
  <si>
    <r>
      <t>■高齢者施設等感染対策向上加算Ⅰ　</t>
    </r>
    <r>
      <rPr>
        <b/>
        <sz val="10"/>
        <color theme="1"/>
        <rFont val="游ゴシック"/>
        <family val="3"/>
        <charset val="128"/>
        <scheme val="minor"/>
      </rPr>
      <t>※届出がない場合は「なし」とみなされます。</t>
    </r>
    <rPh sb="1" eb="4">
      <t>コウレイシャ</t>
    </rPh>
    <rPh sb="4" eb="6">
      <t>シセツ</t>
    </rPh>
    <rPh sb="6" eb="7">
      <t>トウ</t>
    </rPh>
    <rPh sb="7" eb="9">
      <t>カンセン</t>
    </rPh>
    <rPh sb="9" eb="11">
      <t>タイサク</t>
    </rPh>
    <rPh sb="11" eb="13">
      <t>コウジョウ</t>
    </rPh>
    <rPh sb="13" eb="15">
      <t>カサン</t>
    </rPh>
    <phoneticPr fontId="2"/>
  </si>
  <si>
    <r>
      <t>■高齢者施設等感染対策向上加算Ⅱ　</t>
    </r>
    <r>
      <rPr>
        <b/>
        <sz val="10"/>
        <color theme="1"/>
        <rFont val="游ゴシック"/>
        <family val="3"/>
        <charset val="128"/>
        <scheme val="minor"/>
      </rPr>
      <t>※届出がない場合は「なし」とみなされます。</t>
    </r>
    <rPh sb="1" eb="4">
      <t>コウレイシャ</t>
    </rPh>
    <rPh sb="4" eb="6">
      <t>シセツ</t>
    </rPh>
    <rPh sb="6" eb="7">
      <t>トウ</t>
    </rPh>
    <rPh sb="7" eb="9">
      <t>カンセン</t>
    </rPh>
    <rPh sb="9" eb="11">
      <t>タイサク</t>
    </rPh>
    <rPh sb="11" eb="13">
      <t>コウジョウ</t>
    </rPh>
    <rPh sb="13" eb="15">
      <t>カサン</t>
    </rPh>
    <phoneticPr fontId="2"/>
  </si>
  <si>
    <r>
      <t>■夜間看護体制加算　</t>
    </r>
    <r>
      <rPr>
        <b/>
        <sz val="10"/>
        <color theme="1"/>
        <rFont val="游ゴシック"/>
        <family val="3"/>
        <charset val="128"/>
        <scheme val="minor"/>
      </rPr>
      <t>※加算（Ⅰ）を取得する場合には新たな届出が必要です。</t>
    </r>
    <rPh sb="1" eb="3">
      <t>ヤカン</t>
    </rPh>
    <rPh sb="3" eb="5">
      <t>カンゴ</t>
    </rPh>
    <rPh sb="5" eb="7">
      <t>タイセイ</t>
    </rPh>
    <rPh sb="7" eb="9">
      <t>カサン</t>
    </rPh>
    <rPh sb="11" eb="13">
      <t>カサン</t>
    </rPh>
    <rPh sb="17" eb="19">
      <t>シュトク</t>
    </rPh>
    <rPh sb="21" eb="23">
      <t>バアイ</t>
    </rPh>
    <rPh sb="25" eb="26">
      <t>アラ</t>
    </rPh>
    <rPh sb="28" eb="30">
      <t>トドケデ</t>
    </rPh>
    <rPh sb="31" eb="33">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</si>
</sst>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0_);[Red]\(0.00\)"/>
    <numFmt numFmtId="177" formatCode="#,##0_ "/>
    <numFmt numFmtId="178" formatCode="0.0_);[Red]\(0.0\)"/>
    <numFmt numFmtId="179" formatCode="0.0_ "/>
    <numFmt numFmtId="180" formatCode="0.0"/>
    <numFmt numFmtId="181" formatCode="0.00_ "/>
    <numFmt numFmtId="182" formatCode="#,##0.00_ "/>
    <numFmt numFmtId="183" formatCode="#,##0.0#"/>
    <numFmt numFmtId="184" formatCode="#,##0.##"/>
    <numFmt numFmtId="185" formatCode="#,##0.0&quot;人&quot;"/>
    <numFmt numFmtId="186" formatCode="#,##0&quot;人&quot;"/>
    <numFmt numFmtId="187" formatCode="0.0%"/>
    <numFmt numFmtId="188" formatCode="[&lt;=999]000;[&lt;=9999]000\-00;000\-0000"/>
  </numFmts>
  <fonts count="6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14"/>
      <name val="HG創英角ｺﾞｼｯｸUB"/>
      <family val="3"/>
      <charset val="128"/>
    </font>
    <font>
      <sz val="6"/>
      <name val="ＭＳ Ｐゴシック"/>
      <family val="3"/>
      <charset val="128"/>
    </font>
    <font>
      <sz val="9"/>
      <name val="ＭＳ Ｐゴシック"/>
      <family val="3"/>
      <charset val="128"/>
    </font>
    <font>
      <sz val="14"/>
      <name val="ＭＳ Ｐゴシック"/>
      <family val="3"/>
      <charset val="128"/>
    </font>
    <font>
      <sz val="9"/>
      <name val="ＭＳ Ｐ明朝"/>
      <family val="1"/>
      <charset val="128"/>
    </font>
    <font>
      <b/>
      <u/>
      <sz val="9"/>
      <name val="ＭＳ Ｐ明朝"/>
      <family val="1"/>
      <charset val="128"/>
    </font>
    <font>
      <sz val="9"/>
      <color rgb="FFFF0000"/>
      <name val="ＭＳ Ｐ明朝"/>
      <family val="1"/>
      <charset val="128"/>
    </font>
    <font>
      <strike/>
      <sz val="9"/>
      <name val="ＭＳ Ｐゴシック"/>
      <family val="3"/>
      <charset val="128"/>
    </font>
    <font>
      <b/>
      <sz val="9"/>
      <name val="ＭＳ Ｐゴシック"/>
      <family val="3"/>
      <charset val="128"/>
    </font>
    <font>
      <strike/>
      <sz val="12"/>
      <name val="ＭＳ Ｐゴシック"/>
      <family val="3"/>
      <charset val="128"/>
    </font>
    <font>
      <sz val="9"/>
      <name val="HGP創英角ｺﾞｼｯｸUB"/>
      <family val="3"/>
      <charset val="128"/>
    </font>
    <font>
      <sz val="8"/>
      <name val="ＭＳ Ｐゴシック"/>
      <family val="3"/>
      <charset val="128"/>
    </font>
    <font>
      <b/>
      <sz val="9"/>
      <name val="ＭＳ ゴシック"/>
      <family val="3"/>
      <charset val="128"/>
    </font>
    <font>
      <sz val="9"/>
      <color rgb="FFFF0000"/>
      <name val="ＭＳ ゴシック"/>
      <family val="3"/>
      <charset val="128"/>
    </font>
    <font>
      <sz val="9"/>
      <name val="ＭＳ 明朝"/>
      <family val="1"/>
      <charset val="128"/>
    </font>
    <font>
      <b/>
      <sz val="11"/>
      <color rgb="FFFF0000"/>
      <name val="ＭＳ ゴシック"/>
      <family val="3"/>
      <charset val="128"/>
    </font>
    <font>
      <sz val="8"/>
      <name val="ＭＳ Ｐ明朝"/>
      <family val="1"/>
      <charset val="128"/>
    </font>
    <font>
      <b/>
      <sz val="8"/>
      <name val="ＭＳ Ｐゴシック"/>
      <family val="3"/>
      <charset val="128"/>
    </font>
    <font>
      <sz val="11"/>
      <color indexed="10"/>
      <name val="ＭＳ Ｐゴシック"/>
      <family val="3"/>
      <charset val="128"/>
    </font>
    <font>
      <sz val="9"/>
      <color indexed="10"/>
      <name val="ＭＳ Ｐゴシック"/>
      <family val="3"/>
      <charset val="128"/>
    </font>
    <font>
      <b/>
      <sz val="11"/>
      <name val="ＭＳ Ｐゴシック"/>
      <family val="3"/>
      <charset val="128"/>
    </font>
    <font>
      <sz val="10"/>
      <name val="ＭＳ Ｐゴシック"/>
      <family val="3"/>
      <charset val="128"/>
    </font>
    <font>
      <sz val="10"/>
      <name val="HG創英角ﾎﾟｯﾌﾟ体"/>
      <family val="3"/>
      <charset val="128"/>
    </font>
    <font>
      <b/>
      <sz val="10"/>
      <name val="ＭＳ Ｐゴシック"/>
      <family val="3"/>
      <charset val="128"/>
    </font>
    <font>
      <sz val="12"/>
      <name val="HG創英角ｺﾞｼｯｸUB"/>
      <family val="3"/>
      <charset val="128"/>
    </font>
    <font>
      <sz val="9"/>
      <name val="HG創英角ﾎﾟｯﾌﾟ体"/>
      <family val="3"/>
      <charset val="128"/>
    </font>
    <font>
      <b/>
      <sz val="9"/>
      <color rgb="FFFF0000"/>
      <name val="ＭＳ ゴシック"/>
      <family val="3"/>
      <charset val="128"/>
    </font>
    <font>
      <sz val="8"/>
      <name val="ＭＳ 明朝"/>
      <family val="1"/>
      <charset val="128"/>
    </font>
    <font>
      <sz val="11"/>
      <name val="HGSｺﾞｼｯｸM"/>
      <family val="3"/>
      <charset val="128"/>
    </font>
    <font>
      <sz val="10"/>
      <name val="HGSｺﾞｼｯｸM"/>
      <family val="3"/>
      <charset val="128"/>
    </font>
    <font>
      <sz val="16"/>
      <name val="HGSｺﾞｼｯｸM"/>
      <family val="3"/>
      <charset val="128"/>
    </font>
    <font>
      <sz val="11"/>
      <color rgb="FFFF0000"/>
      <name val="HGSｺﾞｼｯｸM"/>
      <family val="3"/>
      <charset val="128"/>
    </font>
    <font>
      <b/>
      <sz val="12"/>
      <name val="HGSｺﾞｼｯｸM"/>
      <family val="3"/>
      <charset val="128"/>
    </font>
    <font>
      <strike/>
      <sz val="11"/>
      <name val="ＭＳ Ｐゴシック"/>
      <family val="3"/>
      <charset val="128"/>
    </font>
    <font>
      <sz val="12"/>
      <color theme="1"/>
      <name val="游ゴシック"/>
      <family val="2"/>
      <charset val="128"/>
      <scheme val="minor"/>
    </font>
    <font>
      <sz val="12"/>
      <color theme="1"/>
      <name val="游ゴシック"/>
      <family val="3"/>
      <charset val="128"/>
      <scheme val="minor"/>
    </font>
    <font>
      <sz val="16"/>
      <color theme="1"/>
      <name val="游ゴシック"/>
      <family val="3"/>
      <charset val="128"/>
      <scheme val="minor"/>
    </font>
    <font>
      <b/>
      <sz val="16"/>
      <color theme="1"/>
      <name val="游ゴシック"/>
      <family val="3"/>
      <charset val="128"/>
      <scheme val="minor"/>
    </font>
    <font>
      <b/>
      <sz val="16"/>
      <name val="HGSｺﾞｼｯｸM"/>
      <family val="3"/>
      <charset val="128"/>
    </font>
    <font>
      <sz val="14"/>
      <name val="HGSｺﾞｼｯｸM"/>
      <family val="3"/>
      <charset val="128"/>
    </font>
    <font>
      <sz val="12"/>
      <name val="HGSｺﾞｼｯｸM"/>
      <family val="3"/>
      <charset val="128"/>
    </font>
    <font>
      <b/>
      <sz val="16"/>
      <name val="ＭＳ Ｐゴシック"/>
      <family val="3"/>
      <charset val="128"/>
    </font>
    <font>
      <b/>
      <sz val="16"/>
      <color rgb="FFFF0000"/>
      <name val="游ゴシック"/>
      <family val="2"/>
      <charset val="128"/>
      <scheme val="minor"/>
    </font>
    <font>
      <sz val="16"/>
      <color rgb="FFFF0000"/>
      <name val="游ゴシック"/>
      <family val="3"/>
      <charset val="128"/>
      <scheme val="minor"/>
    </font>
    <font>
      <sz val="16"/>
      <name val="游ゴシック"/>
      <family val="3"/>
      <charset val="128"/>
      <scheme val="minor"/>
    </font>
    <font>
      <b/>
      <sz val="14"/>
      <name val="HGSｺﾞｼｯｸM"/>
      <family val="3"/>
      <charset val="128"/>
    </font>
    <font>
      <b/>
      <sz val="12"/>
      <color rgb="FFFF0000"/>
      <name val="HGSｺﾞｼｯｸM"/>
      <family val="3"/>
      <charset val="128"/>
    </font>
    <font>
      <sz val="12"/>
      <name val="HGSｺﾞｼｯｸE"/>
      <family val="3"/>
      <charset val="128"/>
    </font>
    <font>
      <u/>
      <sz val="12"/>
      <name val="HGSｺﾞｼｯｸE"/>
      <family val="3"/>
      <charset val="128"/>
    </font>
    <font>
      <sz val="11"/>
      <color rgb="FF000000"/>
      <name val="游ゴシック"/>
      <family val="3"/>
      <charset val="128"/>
      <scheme val="minor"/>
    </font>
    <font>
      <sz val="11"/>
      <color rgb="FF000000"/>
      <name val="Calibri"/>
      <family val="2"/>
    </font>
    <font>
      <sz val="12"/>
      <name val="游ゴシック"/>
      <family val="3"/>
      <charset val="128"/>
      <scheme val="minor"/>
    </font>
    <font>
      <strike/>
      <sz val="10"/>
      <name val="HGSｺﾞｼｯｸM"/>
      <family val="3"/>
      <charset val="128"/>
    </font>
    <font>
      <sz val="8"/>
      <name val="HGSｺﾞｼｯｸM"/>
      <family val="3"/>
      <charset val="128"/>
    </font>
    <font>
      <sz val="10.5"/>
      <name val="HGSｺﾞｼｯｸM"/>
      <family val="3"/>
      <charset val="128"/>
    </font>
    <font>
      <b/>
      <sz val="11"/>
      <name val="HGSｺﾞｼｯｸM"/>
      <family val="3"/>
      <charset val="128"/>
    </font>
    <font>
      <u/>
      <sz val="8"/>
      <color indexed="10"/>
      <name val="HGSｺﾞｼｯｸM"/>
      <family val="3"/>
      <charset val="128"/>
    </font>
    <font>
      <sz val="9"/>
      <name val="HGSｺﾞｼｯｸM"/>
      <family val="3"/>
      <charset val="128"/>
    </font>
    <font>
      <strike/>
      <sz val="9"/>
      <color rgb="FFFF0000"/>
      <name val="HGSｺﾞｼｯｸM"/>
      <family val="3"/>
      <charset val="128"/>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2"/>
      <color rgb="FFFF0000"/>
      <name val="游ゴシック"/>
      <family val="3"/>
      <charset val="128"/>
      <scheme val="minor"/>
    </font>
    <font>
      <sz val="12"/>
      <color rgb="FFFF0000"/>
      <name val="游ゴシック"/>
      <family val="3"/>
      <charset val="128"/>
      <scheme val="minor"/>
    </font>
    <font>
      <sz val="12"/>
      <name val="ＭＳ Ｐゴシック"/>
      <family val="3"/>
      <charset val="128"/>
    </font>
  </fonts>
  <fills count="16">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theme="9" tint="0.59999389629810485"/>
        <bgColor indexed="64"/>
      </patternFill>
    </fill>
    <fill>
      <patternFill patternType="solid">
        <fgColor rgb="FFCCFFFF"/>
        <bgColor indexed="64"/>
      </patternFill>
    </fill>
    <fill>
      <patternFill patternType="solid">
        <fgColor indexed="9"/>
        <bgColor indexed="64"/>
      </patternFill>
    </fill>
    <fill>
      <patternFill patternType="solid">
        <fgColor theme="6" tint="0.59999389629810485"/>
        <bgColor indexed="64"/>
      </patternFill>
    </fill>
    <fill>
      <patternFill patternType="solid">
        <fgColor indexed="45"/>
        <bgColor indexed="64"/>
      </patternFill>
    </fill>
    <fill>
      <patternFill patternType="solid">
        <fgColor theme="5" tint="0.79998168889431442"/>
        <bgColor indexed="64"/>
      </patternFill>
    </fill>
    <fill>
      <patternFill patternType="solid">
        <fgColor theme="1"/>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s>
  <borders count="199">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auto="1"/>
      </left>
      <right/>
      <top/>
      <bottom/>
      <diagonal/>
    </border>
    <border>
      <left/>
      <right style="thin">
        <color auto="1"/>
      </right>
      <top/>
      <bottom/>
      <diagonal/>
    </border>
    <border>
      <left style="double">
        <color indexed="64"/>
      </left>
      <right style="double">
        <color indexed="64"/>
      </right>
      <top style="double">
        <color indexed="64"/>
      </top>
      <bottom style="double">
        <color indexed="64"/>
      </bottom>
      <diagonal/>
    </border>
    <border>
      <left/>
      <right style="medium">
        <color indexed="64"/>
      </right>
      <top/>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auto="1"/>
      </right>
      <top style="double">
        <color auto="1"/>
      </top>
      <bottom style="double">
        <color auto="1"/>
      </bottom>
      <diagonal/>
    </border>
    <border>
      <left/>
      <right style="double">
        <color indexed="64"/>
      </right>
      <top/>
      <bottom/>
      <diagonal/>
    </border>
    <border>
      <left/>
      <right style="double">
        <color indexed="64"/>
      </right>
      <top/>
      <bottom style="medium">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diagonal/>
    </border>
    <border>
      <left style="hair">
        <color indexed="64"/>
      </left>
      <right/>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dashed">
        <color indexed="64"/>
      </right>
      <top style="thin">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dashed">
        <color indexed="64"/>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bottom style="hair">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auto="1"/>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indexed="64"/>
      </left>
      <right/>
      <top style="hair">
        <color auto="1"/>
      </top>
      <bottom style="medium">
        <color indexed="64"/>
      </bottom>
      <diagonal/>
    </border>
  </borders>
  <cellStyleXfs count="9">
    <xf numFmtId="0" fontId="0" fillId="0" borderId="0">
      <alignment vertical="center"/>
    </xf>
    <xf numFmtId="0" fontId="3" fillId="0" borderId="0"/>
    <xf numFmtId="0" fontId="15" fillId="0" borderId="0"/>
    <xf numFmtId="0" fontId="3" fillId="0" borderId="0"/>
    <xf numFmtId="0" fontId="3" fillId="0" borderId="0"/>
    <xf numFmtId="0" fontId="1" fillId="0" borderId="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15" fillId="0" borderId="0"/>
  </cellStyleXfs>
  <cellXfs count="1370">
    <xf numFmtId="0" fontId="0" fillId="0" borderId="0" xfId="0">
      <alignment vertical="center"/>
    </xf>
    <xf numFmtId="0" fontId="4" fillId="0" borderId="0" xfId="1" applyFont="1" applyAlignment="1">
      <alignment vertical="center"/>
    </xf>
    <xf numFmtId="0" fontId="6" fillId="0" borderId="0" xfId="1" applyFont="1" applyAlignment="1">
      <alignment vertical="center"/>
    </xf>
    <xf numFmtId="0" fontId="6" fillId="0" borderId="0" xfId="1" applyFont="1" applyAlignment="1">
      <alignment vertical="top"/>
    </xf>
    <xf numFmtId="0" fontId="12" fillId="0" borderId="0" xfId="1" applyFont="1" applyAlignment="1">
      <alignment vertical="top"/>
    </xf>
    <xf numFmtId="0" fontId="12" fillId="0" borderId="0" xfId="1" applyFont="1" applyAlignment="1">
      <alignment vertical="center"/>
    </xf>
    <xf numFmtId="0" fontId="13" fillId="0" borderId="0" xfId="1" applyFont="1" applyAlignment="1">
      <alignment vertical="center" wrapText="1"/>
    </xf>
    <xf numFmtId="0" fontId="11" fillId="0" borderId="0" xfId="1" applyFont="1" applyAlignment="1">
      <alignment vertical="center" wrapText="1"/>
    </xf>
    <xf numFmtId="0" fontId="11" fillId="0" borderId="0" xfId="1" applyFont="1" applyAlignment="1">
      <alignment horizontal="right" vertical="center"/>
    </xf>
    <xf numFmtId="177" fontId="11" fillId="0" borderId="0" xfId="1" applyNumberFormat="1" applyFont="1" applyAlignment="1">
      <alignment horizontal="center" vertical="center"/>
    </xf>
    <xf numFmtId="176" fontId="6" fillId="0" borderId="0" xfId="1" applyNumberFormat="1" applyFont="1" applyAlignment="1">
      <alignment horizontal="center" vertical="center"/>
    </xf>
    <xf numFmtId="176" fontId="6" fillId="0" borderId="0" xfId="1" applyNumberFormat="1" applyFont="1" applyAlignment="1">
      <alignment vertical="center"/>
    </xf>
    <xf numFmtId="0" fontId="18" fillId="0" borderId="6" xfId="1" applyFont="1" applyBorder="1" applyAlignment="1">
      <alignment vertical="center"/>
    </xf>
    <xf numFmtId="0" fontId="6" fillId="0" borderId="6" xfId="1" applyFont="1" applyBorder="1" applyAlignment="1">
      <alignment horizontal="center" vertical="center"/>
    </xf>
    <xf numFmtId="0" fontId="15" fillId="0" borderId="6" xfId="1" applyFont="1" applyBorder="1" applyAlignment="1">
      <alignment horizontal="right" vertical="center" shrinkToFit="1"/>
    </xf>
    <xf numFmtId="177" fontId="6" fillId="3" borderId="7" xfId="1" applyNumberFormat="1" applyFont="1" applyFill="1" applyBorder="1" applyAlignment="1">
      <alignment vertical="center"/>
    </xf>
    <xf numFmtId="0" fontId="15" fillId="3" borderId="8" xfId="1" applyFont="1" applyFill="1" applyBorder="1" applyAlignment="1">
      <alignment vertical="center"/>
    </xf>
    <xf numFmtId="0" fontId="6" fillId="0" borderId="0" xfId="1" applyFont="1" applyAlignment="1">
      <alignment horizontal="center" vertical="center"/>
    </xf>
    <xf numFmtId="0" fontId="15" fillId="0" borderId="0" xfId="1" applyFont="1" applyAlignment="1">
      <alignment horizontal="right" vertical="center" shrinkToFit="1"/>
    </xf>
    <xf numFmtId="178" fontId="6" fillId="4" borderId="16" xfId="1" applyNumberFormat="1" applyFont="1" applyFill="1" applyBorder="1" applyAlignment="1">
      <alignment vertical="center"/>
    </xf>
    <xf numFmtId="0" fontId="15" fillId="4" borderId="17" xfId="1" applyFont="1" applyFill="1" applyBorder="1" applyAlignment="1">
      <alignment vertical="center"/>
    </xf>
    <xf numFmtId="0" fontId="6" fillId="0" borderId="0" xfId="1" applyFont="1" applyAlignment="1">
      <alignment horizontal="center" vertical="center" wrapText="1"/>
    </xf>
    <xf numFmtId="0" fontId="18" fillId="0" borderId="0" xfId="1" applyFont="1" applyAlignment="1">
      <alignment vertical="center"/>
    </xf>
    <xf numFmtId="0" fontId="15" fillId="3" borderId="17" xfId="1" applyFont="1" applyFill="1" applyBorder="1" applyAlignment="1">
      <alignment vertical="center"/>
    </xf>
    <xf numFmtId="0" fontId="6" fillId="0" borderId="1" xfId="2" applyFont="1" applyBorder="1" applyAlignment="1">
      <alignment horizontal="center" vertical="center"/>
    </xf>
    <xf numFmtId="0" fontId="20" fillId="4" borderId="23" xfId="1" applyFont="1" applyFill="1" applyBorder="1" applyAlignment="1">
      <alignment horizontal="center" vertical="center" shrinkToFit="1"/>
    </xf>
    <xf numFmtId="178" fontId="6" fillId="4" borderId="24" xfId="1" applyNumberFormat="1" applyFont="1" applyFill="1" applyBorder="1" applyAlignment="1">
      <alignment vertical="center"/>
    </xf>
    <xf numFmtId="0" fontId="6" fillId="0" borderId="2" xfId="1" applyFont="1" applyBorder="1" applyAlignment="1">
      <alignment horizontal="center" vertical="center"/>
    </xf>
    <xf numFmtId="0" fontId="15" fillId="0" borderId="2" xfId="1" applyFont="1" applyBorder="1" applyAlignment="1">
      <alignment horizontal="right" vertical="center" shrinkToFit="1"/>
    </xf>
    <xf numFmtId="0" fontId="15" fillId="4" borderId="28" xfId="1" applyFont="1" applyFill="1" applyBorder="1" applyAlignment="1">
      <alignment vertical="center"/>
    </xf>
    <xf numFmtId="0" fontId="12" fillId="0" borderId="0" xfId="1" applyFont="1" applyAlignment="1">
      <alignment vertical="center" wrapText="1"/>
    </xf>
    <xf numFmtId="0" fontId="18" fillId="0" borderId="0" xfId="1" applyFont="1" applyAlignment="1">
      <alignment vertical="center" shrinkToFit="1"/>
    </xf>
    <xf numFmtId="0" fontId="20" fillId="4" borderId="29" xfId="1" applyFont="1" applyFill="1" applyBorder="1" applyAlignment="1">
      <alignment horizontal="center" vertical="center" shrinkToFit="1"/>
    </xf>
    <xf numFmtId="178" fontId="6" fillId="4" borderId="30" xfId="1" applyNumberFormat="1" applyFont="1" applyFill="1" applyBorder="1" applyAlignment="1">
      <alignment vertical="center"/>
    </xf>
    <xf numFmtId="0" fontId="12" fillId="0" borderId="18" xfId="1" applyFont="1" applyBorder="1" applyAlignment="1">
      <alignment horizontal="center" vertical="center" wrapText="1"/>
    </xf>
    <xf numFmtId="0" fontId="21" fillId="0" borderId="18" xfId="1" applyFont="1" applyBorder="1" applyAlignment="1">
      <alignment horizontal="center" vertical="center" wrapText="1"/>
    </xf>
    <xf numFmtId="179" fontId="12" fillId="0" borderId="18" xfId="1" applyNumberFormat="1" applyFont="1" applyBorder="1" applyAlignment="1">
      <alignment vertical="center" wrapText="1"/>
    </xf>
    <xf numFmtId="0" fontId="12" fillId="0" borderId="0" xfId="1" applyFont="1" applyAlignment="1">
      <alignment horizontal="center" vertical="center" wrapText="1"/>
    </xf>
    <xf numFmtId="0" fontId="12" fillId="0" borderId="23" xfId="1" applyFont="1" applyBorder="1" applyAlignment="1">
      <alignment horizontal="center" vertical="center" shrinkToFit="1"/>
    </xf>
    <xf numFmtId="2" fontId="21" fillId="5" borderId="16" xfId="1" applyNumberFormat="1" applyFont="1" applyFill="1" applyBorder="1" applyAlignment="1">
      <alignment horizontal="center" vertical="center" wrapText="1"/>
    </xf>
    <xf numFmtId="179" fontId="12" fillId="5" borderId="31" xfId="1" applyNumberFormat="1" applyFont="1" applyFill="1" applyBorder="1" applyAlignment="1">
      <alignment vertical="center" wrapText="1"/>
    </xf>
    <xf numFmtId="180" fontId="21" fillId="5" borderId="16" xfId="1" applyNumberFormat="1" applyFont="1" applyFill="1" applyBorder="1" applyAlignment="1">
      <alignment horizontal="center" vertical="center" wrapText="1"/>
    </xf>
    <xf numFmtId="180" fontId="12" fillId="5" borderId="31" xfId="1" applyNumberFormat="1" applyFont="1" applyFill="1" applyBorder="1" applyAlignment="1">
      <alignment vertical="center" wrapText="1"/>
    </xf>
    <xf numFmtId="176" fontId="6" fillId="0" borderId="0" xfId="1" applyNumberFormat="1" applyFont="1" applyAlignment="1">
      <alignment horizontal="right" vertical="center"/>
    </xf>
    <xf numFmtId="181" fontId="6" fillId="0" borderId="0" xfId="1" applyNumberFormat="1" applyFont="1" applyAlignment="1">
      <alignment vertical="center"/>
    </xf>
    <xf numFmtId="176" fontId="6" fillId="6" borderId="0" xfId="1" applyNumberFormat="1" applyFont="1" applyFill="1" applyAlignment="1">
      <alignment horizontal="center" vertical="center" wrapText="1"/>
    </xf>
    <xf numFmtId="179" fontId="12" fillId="7" borderId="16" xfId="1" applyNumberFormat="1" applyFont="1" applyFill="1" applyBorder="1" applyAlignment="1">
      <alignment vertical="center"/>
    </xf>
    <xf numFmtId="181" fontId="6" fillId="7" borderId="0" xfId="1" applyNumberFormat="1" applyFont="1" applyFill="1" applyAlignment="1">
      <alignment vertical="center"/>
    </xf>
    <xf numFmtId="176" fontId="6" fillId="6" borderId="0" xfId="1" applyNumberFormat="1" applyFont="1" applyFill="1" applyAlignment="1">
      <alignment horizontal="right" vertical="center"/>
    </xf>
    <xf numFmtId="179" fontId="6" fillId="4" borderId="16" xfId="1" applyNumberFormat="1" applyFont="1" applyFill="1" applyBorder="1" applyAlignment="1">
      <alignment vertical="center"/>
    </xf>
    <xf numFmtId="181" fontId="6" fillId="6" borderId="0" xfId="1" applyNumberFormat="1" applyFont="1" applyFill="1" applyAlignment="1">
      <alignment vertical="center"/>
    </xf>
    <xf numFmtId="0" fontId="6" fillId="6" borderId="0" xfId="1" applyFont="1" applyFill="1" applyAlignment="1">
      <alignment vertical="center"/>
    </xf>
    <xf numFmtId="176" fontId="6" fillId="0" borderId="0" xfId="1" applyNumberFormat="1" applyFont="1" applyAlignment="1">
      <alignment horizontal="left" vertical="center"/>
    </xf>
    <xf numFmtId="176" fontId="25" fillId="0" borderId="0" xfId="3" applyNumberFormat="1" applyFont="1" applyAlignment="1">
      <alignment vertical="center" wrapText="1"/>
    </xf>
    <xf numFmtId="181" fontId="26" fillId="0" borderId="0" xfId="1" applyNumberFormat="1" applyFont="1" applyAlignment="1">
      <alignment vertical="center"/>
    </xf>
    <xf numFmtId="176" fontId="27" fillId="0" borderId="0" xfId="3" applyNumberFormat="1" applyFont="1" applyAlignment="1">
      <alignment vertical="center" wrapText="1"/>
    </xf>
    <xf numFmtId="176" fontId="6" fillId="0" borderId="0" xfId="1" applyNumberFormat="1" applyFont="1" applyAlignment="1">
      <alignment vertical="center" wrapText="1"/>
    </xf>
    <xf numFmtId="176" fontId="6" fillId="0" borderId="0" xfId="1" applyNumberFormat="1" applyFont="1" applyAlignment="1">
      <alignment horizontal="left" vertical="center" wrapText="1"/>
    </xf>
    <xf numFmtId="176" fontId="25" fillId="0" borderId="0" xfId="1" applyNumberFormat="1" applyFont="1" applyAlignment="1">
      <alignment vertical="center" wrapText="1"/>
    </xf>
    <xf numFmtId="181" fontId="25" fillId="0" borderId="0" xfId="1" applyNumberFormat="1" applyFont="1" applyAlignment="1">
      <alignment vertical="center"/>
    </xf>
    <xf numFmtId="177" fontId="6" fillId="5" borderId="7" xfId="1" applyNumberFormat="1" applyFont="1" applyFill="1" applyBorder="1" applyAlignment="1">
      <alignment vertical="center"/>
    </xf>
    <xf numFmtId="0" fontId="15" fillId="0" borderId="33" xfId="1" applyFont="1" applyBorder="1" applyAlignment="1">
      <alignment horizontal="right" vertical="center" shrinkToFit="1"/>
    </xf>
    <xf numFmtId="0" fontId="16" fillId="0" borderId="0" xfId="1" applyFont="1" applyAlignment="1">
      <alignment vertical="center"/>
    </xf>
    <xf numFmtId="0" fontId="15" fillId="0" borderId="0" xfId="1" applyFont="1" applyAlignment="1">
      <alignment vertical="center" shrinkToFit="1"/>
    </xf>
    <xf numFmtId="182" fontId="6" fillId="0" borderId="0" xfId="1" applyNumberFormat="1" applyFont="1" applyAlignment="1">
      <alignment vertical="center"/>
    </xf>
    <xf numFmtId="0" fontId="15" fillId="0" borderId="0" xfId="1" applyFont="1" applyAlignment="1">
      <alignment vertical="center"/>
    </xf>
    <xf numFmtId="0" fontId="6" fillId="0" borderId="0" xfId="1" applyFont="1" applyAlignment="1">
      <alignment vertical="center" wrapText="1"/>
    </xf>
    <xf numFmtId="0" fontId="8" fillId="0" borderId="0" xfId="1" applyFont="1" applyAlignment="1">
      <alignment horizontal="left" vertical="top" wrapText="1"/>
    </xf>
    <xf numFmtId="0" fontId="28" fillId="0" borderId="0" xfId="1" applyFont="1" applyAlignment="1">
      <alignment vertical="center" wrapText="1"/>
    </xf>
    <xf numFmtId="0" fontId="6" fillId="0" borderId="0" xfId="1" applyFont="1" applyAlignment="1">
      <alignment horizontal="right" vertical="center"/>
    </xf>
    <xf numFmtId="0" fontId="18" fillId="0" borderId="35" xfId="1" applyFont="1" applyBorder="1" applyAlignment="1">
      <alignment vertical="center"/>
    </xf>
    <xf numFmtId="181" fontId="29" fillId="0" borderId="0" xfId="1" applyNumberFormat="1" applyFont="1" applyAlignment="1">
      <alignment vertical="center"/>
    </xf>
    <xf numFmtId="0" fontId="6" fillId="0" borderId="37" xfId="1" applyFont="1" applyBorder="1" applyAlignment="1">
      <alignment horizontal="center" vertical="center"/>
    </xf>
    <xf numFmtId="0" fontId="18" fillId="0" borderId="37" xfId="1" applyFont="1" applyBorder="1" applyAlignment="1">
      <alignment vertical="center" shrinkToFit="1"/>
    </xf>
    <xf numFmtId="0" fontId="6" fillId="0" borderId="39" xfId="1" applyFont="1" applyBorder="1" applyAlignment="1">
      <alignment horizontal="center" vertical="center"/>
    </xf>
    <xf numFmtId="181" fontId="12" fillId="0" borderId="0" xfId="1" applyNumberFormat="1" applyFont="1" applyAlignment="1">
      <alignment vertical="center"/>
    </xf>
    <xf numFmtId="176" fontId="25" fillId="0" borderId="0" xfId="1" applyNumberFormat="1" applyFont="1" applyAlignment="1">
      <alignment vertical="center"/>
    </xf>
    <xf numFmtId="181" fontId="25" fillId="0" borderId="0" xfId="1" applyNumberFormat="1" applyFont="1" applyAlignment="1">
      <alignment horizontal="left" vertical="center"/>
    </xf>
    <xf numFmtId="181" fontId="26" fillId="0" borderId="0" xfId="1" applyNumberFormat="1" applyFont="1" applyAlignment="1">
      <alignment horizontal="left" vertical="center"/>
    </xf>
    <xf numFmtId="0" fontId="18" fillId="0" borderId="35" xfId="4" applyFont="1" applyBorder="1" applyAlignment="1">
      <alignment vertical="center" shrinkToFit="1"/>
    </xf>
    <xf numFmtId="0" fontId="31" fillId="0" borderId="37" xfId="4" applyFont="1" applyBorder="1" applyAlignment="1">
      <alignment vertical="center" shrinkToFit="1"/>
    </xf>
    <xf numFmtId="180" fontId="12" fillId="7" borderId="16" xfId="1" applyNumberFormat="1" applyFont="1" applyFill="1" applyBorder="1" applyAlignment="1">
      <alignment vertical="center"/>
    </xf>
    <xf numFmtId="0" fontId="3" fillId="0" borderId="0" xfId="4"/>
    <xf numFmtId="0" fontId="3" fillId="0" borderId="0" xfId="4" applyAlignment="1">
      <alignment horizontal="right"/>
    </xf>
    <xf numFmtId="0" fontId="3" fillId="0" borderId="43" xfId="4" applyBorder="1"/>
    <xf numFmtId="0" fontId="32" fillId="0" borderId="0" xfId="4" applyFont="1" applyAlignment="1">
      <alignment horizontal="center" vertical="center"/>
    </xf>
    <xf numFmtId="0" fontId="32" fillId="0" borderId="0" xfId="4" applyFont="1" applyAlignment="1">
      <alignment vertical="center"/>
    </xf>
    <xf numFmtId="0" fontId="32" fillId="0" borderId="0" xfId="4" applyFont="1" applyAlignment="1">
      <alignment horizontal="right" vertical="center"/>
    </xf>
    <xf numFmtId="0" fontId="32" fillId="9" borderId="58" xfId="4" applyFont="1" applyFill="1" applyBorder="1" applyAlignment="1">
      <alignment vertical="center" wrapText="1"/>
    </xf>
    <xf numFmtId="0" fontId="32" fillId="9" borderId="59" xfId="4" applyFont="1" applyFill="1" applyBorder="1" applyAlignment="1">
      <alignment vertical="center" wrapText="1"/>
    </xf>
    <xf numFmtId="0" fontId="3" fillId="9" borderId="0" xfId="4" applyFill="1"/>
    <xf numFmtId="0" fontId="3" fillId="9" borderId="75" xfId="4" applyFill="1" applyBorder="1"/>
    <xf numFmtId="0" fontId="3" fillId="9" borderId="76" xfId="4" applyFill="1" applyBorder="1"/>
    <xf numFmtId="0" fontId="3" fillId="9" borderId="77" xfId="4" applyFill="1" applyBorder="1"/>
    <xf numFmtId="0" fontId="34" fillId="0" borderId="0" xfId="4" applyFont="1" applyAlignment="1">
      <alignment vertical="center"/>
    </xf>
    <xf numFmtId="0" fontId="34" fillId="0" borderId="0" xfId="4" applyFont="1" applyAlignment="1">
      <alignment horizontal="center" vertical="center"/>
    </xf>
    <xf numFmtId="0" fontId="32" fillId="0" borderId="0" xfId="4" applyFont="1" applyAlignment="1">
      <alignment horizontal="left" vertical="center"/>
    </xf>
    <xf numFmtId="0" fontId="32" fillId="0" borderId="24" xfId="4" applyFont="1" applyBorder="1" applyAlignment="1">
      <alignment horizontal="center" vertical="center"/>
    </xf>
    <xf numFmtId="0" fontId="32" fillId="10" borderId="11" xfId="4" applyFont="1" applyFill="1" applyBorder="1" applyAlignment="1">
      <alignment vertical="center"/>
    </xf>
    <xf numFmtId="0" fontId="32" fillId="10" borderId="11" xfId="4" applyFont="1" applyFill="1" applyBorder="1" applyAlignment="1">
      <alignment vertical="center" wrapText="1"/>
    </xf>
    <xf numFmtId="0" fontId="32" fillId="10" borderId="12" xfId="4" applyFont="1" applyFill="1" applyBorder="1" applyAlignment="1">
      <alignment vertical="center" wrapText="1"/>
    </xf>
    <xf numFmtId="0" fontId="32" fillId="10" borderId="0" xfId="4" applyFont="1" applyFill="1" applyAlignment="1">
      <alignment vertical="center"/>
    </xf>
    <xf numFmtId="0" fontId="32" fillId="10" borderId="0" xfId="4" applyFont="1" applyFill="1" applyAlignment="1">
      <alignment vertical="center" wrapText="1"/>
    </xf>
    <xf numFmtId="0" fontId="32" fillId="10" borderId="15" xfId="4" applyFont="1" applyFill="1" applyBorder="1" applyAlignment="1">
      <alignment vertical="center" wrapText="1"/>
    </xf>
    <xf numFmtId="0" fontId="32" fillId="0" borderId="10" xfId="4" applyFont="1" applyBorder="1" applyAlignment="1">
      <alignment vertical="center"/>
    </xf>
    <xf numFmtId="0" fontId="32" fillId="0" borderId="12" xfId="4" applyFont="1" applyBorder="1" applyAlignment="1">
      <alignment horizontal="center" vertical="center"/>
    </xf>
    <xf numFmtId="0" fontId="32" fillId="0" borderId="9" xfId="4" applyFont="1" applyBorder="1" applyAlignment="1">
      <alignment vertical="center"/>
    </xf>
    <xf numFmtId="0" fontId="32" fillId="0" borderId="10" xfId="4" applyFont="1" applyBorder="1" applyAlignment="1">
      <alignment horizontal="left" vertical="center"/>
    </xf>
    <xf numFmtId="0" fontId="32" fillId="0" borderId="12" xfId="4" applyFont="1" applyBorder="1" applyAlignment="1">
      <alignment vertical="center" wrapText="1"/>
    </xf>
    <xf numFmtId="0" fontId="32" fillId="0" borderId="10" xfId="4" applyFont="1" applyBorder="1" applyAlignment="1">
      <alignment horizontal="left" vertical="center" wrapText="1"/>
    </xf>
    <xf numFmtId="0" fontId="32" fillId="0" borderId="85" xfId="4" applyFont="1" applyBorder="1" applyAlignment="1">
      <alignment vertical="center"/>
    </xf>
    <xf numFmtId="0" fontId="3" fillId="0" borderId="44" xfId="4" applyBorder="1" applyAlignment="1">
      <alignment horizontal="center" vertical="center"/>
    </xf>
    <xf numFmtId="0" fontId="32" fillId="0" borderId="45" xfId="4" applyFont="1" applyBorder="1" applyAlignment="1">
      <alignment vertical="center"/>
    </xf>
    <xf numFmtId="0" fontId="32" fillId="0" borderId="45" xfId="4" applyFont="1" applyBorder="1" applyAlignment="1">
      <alignment horizontal="left" vertical="center" wrapText="1"/>
    </xf>
    <xf numFmtId="0" fontId="3" fillId="0" borderId="45" xfId="4" applyBorder="1" applyAlignment="1">
      <alignment horizontal="center" vertical="center"/>
    </xf>
    <xf numFmtId="0" fontId="32" fillId="0" borderId="45" xfId="4" applyFont="1" applyBorder="1" applyAlignment="1">
      <alignment horizontal="left" vertical="center"/>
    </xf>
    <xf numFmtId="0" fontId="3" fillId="0" borderId="45" xfId="4" applyBorder="1" applyAlignment="1">
      <alignment vertical="center"/>
    </xf>
    <xf numFmtId="0" fontId="3" fillId="0" borderId="46" xfId="4" applyBorder="1" applyAlignment="1">
      <alignment vertical="center"/>
    </xf>
    <xf numFmtId="0" fontId="3" fillId="0" borderId="10" xfId="4" applyBorder="1" applyAlignment="1">
      <alignment horizontal="center" vertical="center"/>
    </xf>
    <xf numFmtId="0" fontId="32" fillId="0" borderId="11" xfId="4" applyFont="1" applyBorder="1" applyAlignment="1">
      <alignment vertical="center"/>
    </xf>
    <xf numFmtId="0" fontId="32" fillId="0" borderId="12" xfId="4" applyFont="1" applyBorder="1" applyAlignment="1">
      <alignment vertical="top"/>
    </xf>
    <xf numFmtId="0" fontId="32" fillId="0" borderId="14" xfId="4" applyFont="1" applyBorder="1" applyAlignment="1">
      <alignment vertical="center"/>
    </xf>
    <xf numFmtId="0" fontId="32" fillId="0" borderId="15" xfId="4" applyFont="1" applyBorder="1" applyAlignment="1">
      <alignment horizontal="center" vertical="center"/>
    </xf>
    <xf numFmtId="0" fontId="32" fillId="0" borderId="47" xfId="4" applyFont="1" applyBorder="1" applyAlignment="1">
      <alignment vertical="center"/>
    </xf>
    <xf numFmtId="0" fontId="32" fillId="0" borderId="14" xfId="4" applyFont="1" applyBorder="1" applyAlignment="1">
      <alignment horizontal="left" vertical="center"/>
    </xf>
    <xf numFmtId="0" fontId="32" fillId="0" borderId="15" xfId="4" applyFont="1" applyBorder="1" applyAlignment="1">
      <alignment vertical="center" wrapText="1"/>
    </xf>
    <xf numFmtId="0" fontId="32" fillId="0" borderId="14" xfId="4" applyFont="1" applyBorder="1" applyAlignment="1">
      <alignment horizontal="left" vertical="center" wrapText="1"/>
    </xf>
    <xf numFmtId="0" fontId="32" fillId="0" borderId="86" xfId="4" applyFont="1" applyBorder="1" applyAlignment="1">
      <alignment vertical="center"/>
    </xf>
    <xf numFmtId="0" fontId="3" fillId="0" borderId="87" xfId="4" applyBorder="1" applyAlignment="1">
      <alignment horizontal="center" vertical="center"/>
    </xf>
    <xf numFmtId="0" fontId="32" fillId="0" borderId="88" xfId="4" applyFont="1" applyBorder="1" applyAlignment="1">
      <alignment vertical="center"/>
    </xf>
    <xf numFmtId="0" fontId="3" fillId="0" borderId="88" xfId="4" applyBorder="1" applyAlignment="1">
      <alignment vertical="center"/>
    </xf>
    <xf numFmtId="0" fontId="32" fillId="0" borderId="88" xfId="4" applyFont="1" applyBorder="1" applyAlignment="1">
      <alignment horizontal="left" vertical="center" wrapText="1"/>
    </xf>
    <xf numFmtId="0" fontId="3" fillId="0" borderId="88" xfId="4" applyBorder="1" applyAlignment="1">
      <alignment horizontal="center" vertical="center"/>
    </xf>
    <xf numFmtId="0" fontId="3" fillId="0" borderId="88" xfId="4" applyBorder="1" applyAlignment="1">
      <alignment horizontal="left" vertical="center"/>
    </xf>
    <xf numFmtId="0" fontId="32" fillId="0" borderId="89" xfId="4" applyFont="1" applyBorder="1" applyAlignment="1">
      <alignment vertical="center"/>
    </xf>
    <xf numFmtId="0" fontId="3" fillId="0" borderId="14" xfId="4" applyBorder="1" applyAlignment="1">
      <alignment horizontal="center" vertical="center"/>
    </xf>
    <xf numFmtId="0" fontId="32" fillId="0" borderId="0" xfId="4" applyFont="1" applyAlignment="1">
      <alignment vertical="top"/>
    </xf>
    <xf numFmtId="0" fontId="32" fillId="0" borderId="15" xfId="4" applyFont="1" applyBorder="1" applyAlignment="1">
      <alignment vertical="top"/>
    </xf>
    <xf numFmtId="0" fontId="32" fillId="0" borderId="15" xfId="4" applyFont="1" applyBorder="1" applyAlignment="1">
      <alignment vertical="center"/>
    </xf>
    <xf numFmtId="0" fontId="32" fillId="0" borderId="14" xfId="4" applyFont="1" applyBorder="1" applyAlignment="1">
      <alignment vertical="top"/>
    </xf>
    <xf numFmtId="0" fontId="32" fillId="0" borderId="86" xfId="4" applyFont="1" applyBorder="1" applyAlignment="1">
      <alignment vertical="center" wrapText="1"/>
    </xf>
    <xf numFmtId="0" fontId="32" fillId="0" borderId="86" xfId="4" applyFont="1" applyBorder="1" applyAlignment="1">
      <alignment horizontal="left" vertical="center" wrapText="1"/>
    </xf>
    <xf numFmtId="0" fontId="32" fillId="0" borderId="47" xfId="4" applyFont="1" applyBorder="1" applyAlignment="1">
      <alignment vertical="center" shrinkToFit="1"/>
    </xf>
    <xf numFmtId="0" fontId="32" fillId="0" borderId="86" xfId="4" applyFont="1" applyBorder="1" applyAlignment="1">
      <alignment horizontal="left" vertical="center"/>
    </xf>
    <xf numFmtId="0" fontId="32" fillId="0" borderId="88" xfId="4" applyFont="1" applyBorder="1" applyAlignment="1">
      <alignment horizontal="left" vertical="center"/>
    </xf>
    <xf numFmtId="0" fontId="32" fillId="10" borderId="86" xfId="4" applyFont="1" applyFill="1" applyBorder="1" applyAlignment="1">
      <alignment vertical="center" wrapText="1"/>
    </xf>
    <xf numFmtId="0" fontId="3" fillId="10" borderId="87" xfId="4" applyFill="1" applyBorder="1" applyAlignment="1">
      <alignment horizontal="center" vertical="center"/>
    </xf>
    <xf numFmtId="0" fontId="32" fillId="10" borderId="88" xfId="4" applyFont="1" applyFill="1" applyBorder="1" applyAlignment="1">
      <alignment vertical="center"/>
    </xf>
    <xf numFmtId="0" fontId="3" fillId="10" borderId="88" xfId="4" applyFill="1" applyBorder="1" applyAlignment="1">
      <alignment horizontal="center" vertical="center"/>
    </xf>
    <xf numFmtId="0" fontId="3" fillId="10" borderId="88" xfId="4" applyFill="1" applyBorder="1" applyAlignment="1">
      <alignment vertical="center"/>
    </xf>
    <xf numFmtId="0" fontId="3" fillId="10" borderId="89" xfId="4" applyFill="1" applyBorder="1" applyAlignment="1">
      <alignment vertical="center"/>
    </xf>
    <xf numFmtId="0" fontId="32" fillId="10" borderId="90" xfId="4" applyFont="1" applyFill="1" applyBorder="1" applyAlignment="1">
      <alignment vertical="center" wrapText="1"/>
    </xf>
    <xf numFmtId="0" fontId="3" fillId="10" borderId="57" xfId="4" applyFill="1" applyBorder="1" applyAlignment="1">
      <alignment horizontal="center" vertical="center"/>
    </xf>
    <xf numFmtId="0" fontId="32" fillId="10" borderId="58" xfId="4" applyFont="1" applyFill="1" applyBorder="1" applyAlignment="1">
      <alignment vertical="center"/>
    </xf>
    <xf numFmtId="0" fontId="3" fillId="10" borderId="58" xfId="4" applyFill="1" applyBorder="1" applyAlignment="1">
      <alignment horizontal="center" vertical="center"/>
    </xf>
    <xf numFmtId="0" fontId="3" fillId="10" borderId="58" xfId="4" applyFill="1" applyBorder="1" applyAlignment="1">
      <alignment vertical="center"/>
    </xf>
    <xf numFmtId="0" fontId="3" fillId="10" borderId="59" xfId="4" applyFill="1" applyBorder="1" applyAlignment="1">
      <alignment vertical="center"/>
    </xf>
    <xf numFmtId="0" fontId="32" fillId="0" borderId="54" xfId="4" applyFont="1" applyBorder="1" applyAlignment="1">
      <alignment vertical="center"/>
    </xf>
    <xf numFmtId="0" fontId="32" fillId="0" borderId="56" xfId="4" applyFont="1" applyBorder="1" applyAlignment="1">
      <alignment horizontal="center" vertical="center"/>
    </xf>
    <xf numFmtId="0" fontId="32" fillId="0" borderId="18" xfId="4" applyFont="1" applyBorder="1" applyAlignment="1">
      <alignment vertical="center"/>
    </xf>
    <xf numFmtId="0" fontId="32" fillId="0" borderId="54" xfId="4" applyFont="1" applyBorder="1" applyAlignment="1">
      <alignment horizontal="left" vertical="center"/>
    </xf>
    <xf numFmtId="0" fontId="32" fillId="0" borderId="56" xfId="4" applyFont="1" applyBorder="1" applyAlignment="1">
      <alignment vertical="center" wrapText="1"/>
    </xf>
    <xf numFmtId="0" fontId="32" fillId="0" borderId="54" xfId="4" applyFont="1" applyBorder="1" applyAlignment="1">
      <alignment horizontal="left" vertical="center" wrapText="1"/>
    </xf>
    <xf numFmtId="0" fontId="32" fillId="0" borderId="56" xfId="4" applyFont="1" applyBorder="1" applyAlignment="1">
      <alignment vertical="center"/>
    </xf>
    <xf numFmtId="0" fontId="32" fillId="10" borderId="91" xfId="4" applyFont="1" applyFill="1" applyBorder="1" applyAlignment="1">
      <alignment horizontal="left" vertical="center"/>
    </xf>
    <xf numFmtId="0" fontId="3" fillId="10" borderId="48" xfId="4" applyFill="1" applyBorder="1" applyAlignment="1">
      <alignment horizontal="center" vertical="center"/>
    </xf>
    <xf numFmtId="0" fontId="32" fillId="10" borderId="49" xfId="4" applyFont="1" applyFill="1" applyBorder="1" applyAlignment="1">
      <alignment vertical="center"/>
    </xf>
    <xf numFmtId="0" fontId="3" fillId="10" borderId="49" xfId="4" applyFill="1" applyBorder="1" applyAlignment="1">
      <alignment horizontal="center" vertical="center"/>
    </xf>
    <xf numFmtId="0" fontId="3" fillId="10" borderId="49" xfId="4" applyFill="1" applyBorder="1" applyAlignment="1">
      <alignment horizontal="left" vertical="center"/>
    </xf>
    <xf numFmtId="0" fontId="32" fillId="10" borderId="50" xfId="4" applyFont="1" applyFill="1" applyBorder="1" applyAlignment="1">
      <alignment vertical="center"/>
    </xf>
    <xf numFmtId="0" fontId="32" fillId="0" borderId="54" xfId="4" applyFont="1" applyBorder="1" applyAlignment="1">
      <alignment vertical="top"/>
    </xf>
    <xf numFmtId="0" fontId="32" fillId="0" borderId="55" xfId="4" applyFont="1" applyBorder="1" applyAlignment="1">
      <alignment vertical="top"/>
    </xf>
    <xf numFmtId="0" fontId="32" fillId="0" borderId="56" xfId="4" applyFont="1" applyBorder="1" applyAlignment="1">
      <alignment vertical="top"/>
    </xf>
    <xf numFmtId="0" fontId="32" fillId="0" borderId="9" xfId="4" applyFont="1" applyBorder="1" applyAlignment="1">
      <alignment vertical="center" wrapText="1"/>
    </xf>
    <xf numFmtId="0" fontId="32" fillId="0" borderId="12" xfId="4" applyFont="1" applyBorder="1" applyAlignment="1">
      <alignment vertical="center"/>
    </xf>
    <xf numFmtId="0" fontId="32" fillId="0" borderId="47" xfId="4" applyFont="1" applyBorder="1" applyAlignment="1">
      <alignment vertical="center" wrapText="1"/>
    </xf>
    <xf numFmtId="0" fontId="36" fillId="0" borderId="0" xfId="4" applyFont="1" applyAlignment="1">
      <alignment horizontal="left" vertical="center"/>
    </xf>
    <xf numFmtId="0" fontId="32" fillId="0" borderId="0" xfId="4" applyFont="1" applyAlignment="1">
      <alignment horizontal="center"/>
    </xf>
    <xf numFmtId="0" fontId="32" fillId="0" borderId="0" xfId="4" applyFont="1"/>
    <xf numFmtId="0" fontId="37" fillId="0" borderId="0" xfId="4" applyFont="1" applyAlignment="1">
      <alignment horizontal="center" vertical="center"/>
    </xf>
    <xf numFmtId="0" fontId="37" fillId="0" borderId="0" xfId="4" applyFont="1" applyAlignment="1">
      <alignment horizontal="left" vertical="center"/>
    </xf>
    <xf numFmtId="0" fontId="32" fillId="0" borderId="0" xfId="4" applyFont="1" applyAlignment="1">
      <alignment vertical="top" wrapText="1"/>
    </xf>
    <xf numFmtId="0" fontId="3" fillId="0" borderId="0" xfId="4" applyAlignment="1">
      <alignment horizontal="center" vertical="center"/>
    </xf>
    <xf numFmtId="0" fontId="32" fillId="0" borderId="0" xfId="4" applyFont="1" applyAlignment="1">
      <alignment horizontal="left" vertical="top"/>
    </xf>
    <xf numFmtId="0" fontId="34" fillId="0" borderId="0" xfId="4" applyFont="1" applyAlignment="1">
      <alignment horizontal="left" vertical="center"/>
    </xf>
    <xf numFmtId="0" fontId="32" fillId="10" borderId="10" xfId="4" applyFont="1" applyFill="1" applyBorder="1" applyAlignment="1">
      <alignment horizontal="center" vertical="center"/>
    </xf>
    <xf numFmtId="0" fontId="32" fillId="10" borderId="12" xfId="4" applyFont="1" applyFill="1" applyBorder="1" applyAlignment="1">
      <alignment horizontal="left" vertical="center"/>
    </xf>
    <xf numFmtId="0" fontId="32" fillId="10" borderId="10" xfId="4" applyFont="1" applyFill="1" applyBorder="1" applyAlignment="1">
      <alignment horizontal="left" vertical="center"/>
    </xf>
    <xf numFmtId="0" fontId="3" fillId="10" borderId="11" xfId="4" applyFill="1" applyBorder="1" applyAlignment="1">
      <alignment horizontal="center" vertical="center"/>
    </xf>
    <xf numFmtId="0" fontId="32" fillId="10" borderId="54" xfId="4" applyFont="1" applyFill="1" applyBorder="1" applyAlignment="1">
      <alignment horizontal="center" vertical="center"/>
    </xf>
    <xf numFmtId="0" fontId="32" fillId="10" borderId="56" xfId="4" applyFont="1" applyFill="1" applyBorder="1" applyAlignment="1">
      <alignment horizontal="left" vertical="center"/>
    </xf>
    <xf numFmtId="0" fontId="32" fillId="10" borderId="54" xfId="4" applyFont="1" applyFill="1" applyBorder="1" applyAlignment="1">
      <alignment horizontal="left" vertical="center"/>
    </xf>
    <xf numFmtId="0" fontId="3" fillId="10" borderId="54" xfId="4" applyFill="1" applyBorder="1" applyAlignment="1">
      <alignment horizontal="center" vertical="center"/>
    </xf>
    <xf numFmtId="0" fontId="32" fillId="10" borderId="55" xfId="4" applyFont="1" applyFill="1" applyBorder="1" applyAlignment="1">
      <alignment vertical="center"/>
    </xf>
    <xf numFmtId="0" fontId="32" fillId="10" borderId="55" xfId="4" applyFont="1" applyFill="1" applyBorder="1" applyAlignment="1">
      <alignment vertical="center" wrapText="1"/>
    </xf>
    <xf numFmtId="0" fontId="3" fillId="10" borderId="55" xfId="4" applyFill="1" applyBorder="1" applyAlignment="1">
      <alignment horizontal="center" vertical="center"/>
    </xf>
    <xf numFmtId="0" fontId="32" fillId="10" borderId="56" xfId="4" applyFont="1" applyFill="1" applyBorder="1" applyAlignment="1">
      <alignment vertical="center" wrapText="1"/>
    </xf>
    <xf numFmtId="0" fontId="3" fillId="0" borderId="11" xfId="4" applyBorder="1" applyAlignment="1">
      <alignment horizontal="center" vertical="center"/>
    </xf>
    <xf numFmtId="14" fontId="32" fillId="0" borderId="0" xfId="4" applyNumberFormat="1" applyFont="1" applyAlignment="1">
      <alignment horizontal="left" vertical="center"/>
    </xf>
    <xf numFmtId="0" fontId="32" fillId="0" borderId="0" xfId="4" applyFont="1" applyAlignment="1">
      <alignment vertical="center" wrapText="1"/>
    </xf>
    <xf numFmtId="0" fontId="40" fillId="0" borderId="0" xfId="0" applyFont="1">
      <alignment vertical="center"/>
    </xf>
    <xf numFmtId="0" fontId="39" fillId="0" borderId="0" xfId="0" applyFont="1">
      <alignment vertical="center"/>
    </xf>
    <xf numFmtId="0" fontId="39" fillId="0" borderId="96" xfId="0" applyFont="1" applyBorder="1">
      <alignment vertical="center"/>
    </xf>
    <xf numFmtId="0" fontId="3" fillId="10" borderId="0" xfId="4" applyFont="1" applyFill="1" applyAlignment="1">
      <alignment horizontal="center" vertical="center"/>
    </xf>
    <xf numFmtId="0" fontId="3" fillId="10" borderId="14" xfId="4" applyFont="1" applyFill="1" applyBorder="1" applyAlignment="1">
      <alignment horizontal="center" vertical="center"/>
    </xf>
    <xf numFmtId="0" fontId="3" fillId="0" borderId="44" xfId="4" applyFont="1" applyBorder="1" applyAlignment="1">
      <alignment horizontal="center" vertical="center"/>
    </xf>
    <xf numFmtId="0" fontId="3" fillId="0" borderId="45" xfId="4" applyFont="1" applyBorder="1" applyAlignment="1">
      <alignment horizontal="center" vertical="center"/>
    </xf>
    <xf numFmtId="0" fontId="3" fillId="0" borderId="45" xfId="4" applyFont="1" applyBorder="1" applyAlignment="1">
      <alignment vertical="center"/>
    </xf>
    <xf numFmtId="0" fontId="3" fillId="0" borderId="46" xfId="4" applyFont="1" applyBorder="1" applyAlignment="1">
      <alignment vertical="center"/>
    </xf>
    <xf numFmtId="0" fontId="3" fillId="0" borderId="10" xfId="4" applyFont="1" applyBorder="1" applyAlignment="1">
      <alignment horizontal="center" vertical="center"/>
    </xf>
    <xf numFmtId="0" fontId="3" fillId="0" borderId="87" xfId="4" applyFont="1" applyBorder="1" applyAlignment="1">
      <alignment horizontal="center" vertical="center"/>
    </xf>
    <xf numFmtId="0" fontId="3" fillId="0" borderId="88" xfId="4" applyFont="1" applyBorder="1" applyAlignment="1">
      <alignment vertical="center"/>
    </xf>
    <xf numFmtId="0" fontId="3" fillId="0" borderId="88" xfId="4" applyFont="1" applyBorder="1" applyAlignment="1">
      <alignment horizontal="center" vertical="center"/>
    </xf>
    <xf numFmtId="0" fontId="3" fillId="0" borderId="88" xfId="4" applyFont="1" applyBorder="1" applyAlignment="1">
      <alignment horizontal="left" vertical="center"/>
    </xf>
    <xf numFmtId="0" fontId="3" fillId="0" borderId="14" xfId="4" applyFont="1" applyBorder="1" applyAlignment="1">
      <alignment horizontal="center" vertical="center"/>
    </xf>
    <xf numFmtId="0" fontId="32" fillId="0" borderId="87" xfId="4" applyFont="1" applyBorder="1" applyAlignment="1">
      <alignment vertical="center"/>
    </xf>
    <xf numFmtId="0" fontId="3" fillId="0" borderId="89" xfId="4" applyFont="1" applyBorder="1" applyAlignment="1">
      <alignment horizontal="left" vertical="center"/>
    </xf>
    <xf numFmtId="0" fontId="3" fillId="0" borderId="89" xfId="4" applyFont="1" applyBorder="1" applyAlignment="1">
      <alignment vertical="center"/>
    </xf>
    <xf numFmtId="0" fontId="32" fillId="0" borderId="52" xfId="4" applyFont="1" applyBorder="1" applyAlignment="1">
      <alignment vertical="center"/>
    </xf>
    <xf numFmtId="0" fontId="32" fillId="0" borderId="90" xfId="4" applyFont="1" applyBorder="1" applyAlignment="1">
      <alignment vertical="center"/>
    </xf>
    <xf numFmtId="0" fontId="3" fillId="0" borderId="58" xfId="4" applyFont="1" applyBorder="1" applyAlignment="1">
      <alignment horizontal="left" vertical="center"/>
    </xf>
    <xf numFmtId="0" fontId="3" fillId="0" borderId="59" xfId="4" applyFont="1" applyBorder="1" applyAlignment="1">
      <alignment horizontal="left" vertical="center"/>
    </xf>
    <xf numFmtId="0" fontId="3" fillId="10" borderId="87" xfId="4" applyFont="1" applyFill="1" applyBorder="1" applyAlignment="1">
      <alignment horizontal="center" vertical="center"/>
    </xf>
    <xf numFmtId="0" fontId="3" fillId="10" borderId="88" xfId="4" applyFont="1" applyFill="1" applyBorder="1" applyAlignment="1">
      <alignment horizontal="center" vertical="center"/>
    </xf>
    <xf numFmtId="0" fontId="3" fillId="10" borderId="88" xfId="4" applyFont="1" applyFill="1" applyBorder="1" applyAlignment="1">
      <alignment vertical="center"/>
    </xf>
    <xf numFmtId="0" fontId="3" fillId="10" borderId="89" xfId="4" applyFont="1" applyFill="1" applyBorder="1" applyAlignment="1">
      <alignment vertical="center"/>
    </xf>
    <xf numFmtId="0" fontId="3" fillId="10" borderId="57" xfId="4" applyFont="1" applyFill="1" applyBorder="1" applyAlignment="1">
      <alignment horizontal="center" vertical="center"/>
    </xf>
    <xf numFmtId="0" fontId="3" fillId="10" borderId="58" xfId="4" applyFont="1" applyFill="1" applyBorder="1" applyAlignment="1">
      <alignment horizontal="center" vertical="center"/>
    </xf>
    <xf numFmtId="0" fontId="3" fillId="10" borderId="58" xfId="4" applyFont="1" applyFill="1" applyBorder="1" applyAlignment="1">
      <alignment vertical="center"/>
    </xf>
    <xf numFmtId="0" fontId="3" fillId="10" borderId="59" xfId="4" applyFont="1" applyFill="1" applyBorder="1" applyAlignment="1">
      <alignment vertical="center"/>
    </xf>
    <xf numFmtId="0" fontId="3" fillId="10" borderId="48" xfId="4" applyFont="1" applyFill="1" applyBorder="1" applyAlignment="1">
      <alignment horizontal="center" vertical="center"/>
    </xf>
    <xf numFmtId="0" fontId="3" fillId="10" borderId="49" xfId="4" applyFont="1" applyFill="1" applyBorder="1" applyAlignment="1">
      <alignment horizontal="center" vertical="center"/>
    </xf>
    <xf numFmtId="0" fontId="3" fillId="10" borderId="49" xfId="4" applyFont="1" applyFill="1" applyBorder="1" applyAlignment="1">
      <alignment horizontal="left" vertical="center"/>
    </xf>
    <xf numFmtId="0" fontId="32" fillId="9" borderId="65" xfId="4" applyFont="1" applyFill="1" applyBorder="1" applyAlignment="1">
      <alignment horizontal="center" vertical="center"/>
    </xf>
    <xf numFmtId="0" fontId="32" fillId="9" borderId="78" xfId="4" applyFont="1" applyFill="1" applyBorder="1" applyAlignment="1">
      <alignment horizontal="center" vertical="center"/>
    </xf>
    <xf numFmtId="0" fontId="32" fillId="9" borderId="24" xfId="4" applyFont="1" applyFill="1" applyBorder="1" applyAlignment="1">
      <alignment horizontal="center" vertical="center"/>
    </xf>
    <xf numFmtId="0" fontId="3" fillId="9" borderId="14" xfId="4" applyFont="1" applyFill="1" applyBorder="1" applyAlignment="1">
      <alignment horizontal="center" vertical="center"/>
    </xf>
    <xf numFmtId="0" fontId="32" fillId="9" borderId="15" xfId="4" applyFont="1" applyFill="1" applyBorder="1" applyAlignment="1">
      <alignment horizontal="center" vertical="center"/>
    </xf>
    <xf numFmtId="0" fontId="32" fillId="9" borderId="47" xfId="4" applyFont="1" applyFill="1" applyBorder="1" applyAlignment="1">
      <alignment vertical="center"/>
    </xf>
    <xf numFmtId="0" fontId="32" fillId="9" borderId="15" xfId="4" applyFont="1" applyFill="1" applyBorder="1" applyAlignment="1">
      <alignment vertical="center" wrapText="1"/>
    </xf>
    <xf numFmtId="0" fontId="32" fillId="9" borderId="47" xfId="4" applyFont="1" applyFill="1" applyBorder="1" applyAlignment="1">
      <alignment vertical="center" wrapText="1"/>
    </xf>
    <xf numFmtId="0" fontId="32" fillId="9" borderId="92" xfId="4" applyFont="1" applyFill="1" applyBorder="1" applyAlignment="1">
      <alignment horizontal="center" vertical="center"/>
    </xf>
    <xf numFmtId="0" fontId="3" fillId="9" borderId="14" xfId="4" applyFill="1" applyBorder="1" applyAlignment="1">
      <alignment horizontal="center" vertical="center"/>
    </xf>
    <xf numFmtId="0" fontId="32" fillId="0" borderId="86" xfId="4" applyFont="1" applyFill="1" applyBorder="1" applyAlignment="1">
      <alignment horizontal="left" vertical="center" wrapText="1"/>
    </xf>
    <xf numFmtId="0" fontId="32" fillId="0" borderId="88" xfId="4" applyFont="1" applyFill="1" applyBorder="1" applyAlignment="1">
      <alignment vertical="center"/>
    </xf>
    <xf numFmtId="0" fontId="32" fillId="0" borderId="89" xfId="4" applyFont="1" applyFill="1" applyBorder="1" applyAlignment="1">
      <alignment vertical="center"/>
    </xf>
    <xf numFmtId="0" fontId="32" fillId="0" borderId="86" xfId="4" applyFont="1" applyFill="1" applyBorder="1" applyAlignment="1">
      <alignment vertical="center"/>
    </xf>
    <xf numFmtId="0" fontId="32" fillId="0" borderId="87" xfId="4" applyFont="1" applyFill="1" applyBorder="1" applyAlignment="1">
      <alignment vertical="center"/>
    </xf>
    <xf numFmtId="0" fontId="3" fillId="0" borderId="87" xfId="4" applyFont="1" applyFill="1" applyBorder="1" applyAlignment="1">
      <alignment horizontal="center" vertical="center"/>
    </xf>
    <xf numFmtId="0" fontId="3" fillId="0" borderId="88" xfId="4" applyFont="1" applyFill="1" applyBorder="1" applyAlignment="1">
      <alignment vertical="center"/>
    </xf>
    <xf numFmtId="0" fontId="32" fillId="0" borderId="88" xfId="4" applyFont="1" applyFill="1" applyBorder="1" applyAlignment="1">
      <alignment horizontal="left" vertical="center" wrapText="1"/>
    </xf>
    <xf numFmtId="0" fontId="3" fillId="0" borderId="88" xfId="4" applyFont="1" applyFill="1" applyBorder="1" applyAlignment="1">
      <alignment horizontal="center" vertical="center"/>
    </xf>
    <xf numFmtId="0" fontId="3" fillId="0" borderId="88" xfId="4" applyFont="1" applyFill="1" applyBorder="1" applyAlignment="1">
      <alignment horizontal="left" vertical="center"/>
    </xf>
    <xf numFmtId="0" fontId="3" fillId="0" borderId="89" xfId="4" applyFont="1" applyFill="1" applyBorder="1" applyAlignment="1">
      <alignment horizontal="left" vertical="center"/>
    </xf>
    <xf numFmtId="0" fontId="3" fillId="0" borderId="89" xfId="4" applyFont="1" applyFill="1" applyBorder="1" applyAlignment="1">
      <alignment vertical="center"/>
    </xf>
    <xf numFmtId="0" fontId="32" fillId="0" borderId="86" xfId="4" applyFont="1" applyFill="1" applyBorder="1" applyAlignment="1">
      <alignment horizontal="left" vertical="center"/>
    </xf>
    <xf numFmtId="0" fontId="32" fillId="0" borderId="52" xfId="4" applyFont="1" applyFill="1" applyBorder="1" applyAlignment="1">
      <alignment vertical="center"/>
    </xf>
    <xf numFmtId="0" fontId="32" fillId="0" borderId="90" xfId="4" applyFont="1" applyFill="1" applyBorder="1" applyAlignment="1">
      <alignment vertical="center"/>
    </xf>
    <xf numFmtId="0" fontId="3" fillId="0" borderId="58" xfId="4" applyFont="1" applyFill="1" applyBorder="1" applyAlignment="1">
      <alignment horizontal="left" vertical="center"/>
    </xf>
    <xf numFmtId="0" fontId="3" fillId="0" borderId="59" xfId="4" applyFont="1" applyFill="1" applyBorder="1" applyAlignment="1">
      <alignment horizontal="left" vertical="center"/>
    </xf>
    <xf numFmtId="0" fontId="3" fillId="0" borderId="0" xfId="4" applyFont="1"/>
    <xf numFmtId="0" fontId="3" fillId="0" borderId="0" xfId="4" applyFont="1" applyAlignment="1">
      <alignment horizontal="left" vertical="center"/>
    </xf>
    <xf numFmtId="0" fontId="3" fillId="0" borderId="0" xfId="4" applyFont="1" applyAlignment="1">
      <alignment horizontal="center" vertical="center"/>
    </xf>
    <xf numFmtId="0" fontId="36" fillId="0" borderId="0" xfId="4" applyFont="1" applyFill="1" applyAlignment="1">
      <alignment horizontal="left" vertical="center"/>
    </xf>
    <xf numFmtId="0" fontId="32" fillId="0" borderId="0" xfId="4" applyFont="1" applyFill="1" applyAlignment="1">
      <alignment horizontal="left" vertical="center"/>
    </xf>
    <xf numFmtId="0" fontId="32" fillId="0" borderId="0" xfId="4" applyFont="1" applyFill="1" applyAlignment="1">
      <alignment horizontal="center"/>
    </xf>
    <xf numFmtId="0" fontId="32" fillId="0" borderId="0" xfId="4" applyFont="1" applyFill="1" applyAlignment="1">
      <alignment vertical="center"/>
    </xf>
    <xf numFmtId="0" fontId="32" fillId="0" borderId="0" xfId="4" applyFont="1" applyFill="1"/>
    <xf numFmtId="0" fontId="32" fillId="0" borderId="0" xfId="4" applyFont="1" applyFill="1" applyAlignment="1">
      <alignment vertical="top"/>
    </xf>
    <xf numFmtId="0" fontId="32" fillId="0" borderId="0" xfId="4" applyFont="1" applyFill="1" applyAlignment="1">
      <alignment vertical="center" wrapText="1"/>
    </xf>
    <xf numFmtId="0" fontId="32" fillId="0" borderId="0" xfId="4" applyFont="1" applyFill="1" applyAlignment="1">
      <alignment horizontal="left" vertical="top"/>
    </xf>
    <xf numFmtId="0" fontId="32" fillId="0" borderId="0" xfId="4" applyFont="1" applyFill="1" applyAlignment="1">
      <alignment horizontal="center" vertical="center"/>
    </xf>
    <xf numFmtId="0" fontId="37" fillId="0" borderId="0" xfId="4" applyFont="1" applyFill="1" applyAlignment="1">
      <alignment horizontal="center" vertical="center"/>
    </xf>
    <xf numFmtId="0" fontId="37" fillId="0" borderId="0" xfId="4" applyFont="1" applyFill="1" applyAlignment="1">
      <alignment horizontal="left" vertical="center"/>
    </xf>
    <xf numFmtId="0" fontId="3" fillId="0" borderId="0" xfId="4" applyFont="1" applyFill="1"/>
    <xf numFmtId="0" fontId="3" fillId="0" borderId="0" xfId="4" applyFont="1" applyFill="1" applyAlignment="1">
      <alignment horizontal="center" vertical="center"/>
    </xf>
    <xf numFmtId="0" fontId="3" fillId="0" borderId="0" xfId="4" applyFont="1" applyFill="1" applyAlignment="1">
      <alignment horizontal="left" vertical="center"/>
    </xf>
    <xf numFmtId="0" fontId="34" fillId="0" borderId="0" xfId="5" applyFont="1">
      <alignment vertical="center"/>
    </xf>
    <xf numFmtId="0" fontId="34" fillId="0" borderId="0" xfId="5" applyFont="1" applyAlignment="1">
      <alignment horizontal="left" vertical="center"/>
    </xf>
    <xf numFmtId="0" fontId="42" fillId="0" borderId="0" xfId="5" applyFont="1" applyAlignment="1">
      <alignment horizontal="left" vertical="center"/>
    </xf>
    <xf numFmtId="0" fontId="42" fillId="0" borderId="0" xfId="5" applyFont="1" applyAlignment="1">
      <alignment horizontal="right" vertical="center"/>
    </xf>
    <xf numFmtId="0" fontId="42" fillId="0" borderId="0" xfId="5" applyFont="1">
      <alignment vertical="center"/>
    </xf>
    <xf numFmtId="0" fontId="42" fillId="14" borderId="0" xfId="5" applyFont="1" applyFill="1">
      <alignment vertical="center"/>
    </xf>
    <xf numFmtId="0" fontId="42" fillId="14" borderId="0" xfId="5" applyFont="1" applyFill="1" applyAlignment="1">
      <alignment horizontal="center" vertical="center"/>
    </xf>
    <xf numFmtId="0" fontId="34" fillId="14" borderId="0" xfId="5" quotePrefix="1" applyFont="1" applyFill="1">
      <alignment vertical="center"/>
    </xf>
    <xf numFmtId="0" fontId="42" fillId="0" borderId="0" xfId="5" applyFont="1" applyAlignment="1">
      <alignment horizontal="center" vertical="center"/>
    </xf>
    <xf numFmtId="0" fontId="34" fillId="0" borderId="0" xfId="5" applyFont="1" applyAlignment="1">
      <alignment horizontal="right" vertical="center"/>
    </xf>
    <xf numFmtId="20" fontId="34" fillId="14" borderId="0" xfId="5" applyNumberFormat="1" applyFont="1" applyFill="1">
      <alignment vertical="center"/>
    </xf>
    <xf numFmtId="0" fontId="34" fillId="14" borderId="0" xfId="5" applyFont="1" applyFill="1" applyAlignment="1">
      <alignment horizontal="center" vertical="center"/>
    </xf>
    <xf numFmtId="0" fontId="34" fillId="14" borderId="0" xfId="5" applyFont="1" applyFill="1">
      <alignment vertical="center"/>
    </xf>
    <xf numFmtId="0" fontId="43" fillId="0" borderId="0" xfId="5" applyFont="1">
      <alignment vertical="center"/>
    </xf>
    <xf numFmtId="0" fontId="34" fillId="0" borderId="0" xfId="5" applyFont="1" applyAlignment="1">
      <alignment horizontal="center" vertical="center"/>
    </xf>
    <xf numFmtId="0" fontId="34" fillId="14" borderId="0" xfId="5" applyFont="1" applyFill="1" applyAlignment="1">
      <alignment horizontal="left" vertical="center"/>
    </xf>
    <xf numFmtId="20" fontId="34" fillId="0" borderId="0" xfId="5" applyNumberFormat="1" applyFont="1">
      <alignment vertical="center"/>
    </xf>
    <xf numFmtId="180" fontId="34" fillId="0" borderId="0" xfId="5" applyNumberFormat="1" applyFont="1">
      <alignment vertical="center"/>
    </xf>
    <xf numFmtId="0" fontId="43" fillId="0" borderId="0" xfId="5" applyFont="1" applyAlignment="1">
      <alignment horizontal="left" vertical="center"/>
    </xf>
    <xf numFmtId="0" fontId="44" fillId="0" borderId="0" xfId="5" applyFont="1">
      <alignment vertical="center"/>
    </xf>
    <xf numFmtId="0" fontId="44" fillId="0" borderId="0" xfId="5" applyFont="1" applyAlignment="1">
      <alignment horizontal="left" vertical="center"/>
    </xf>
    <xf numFmtId="0" fontId="44" fillId="0" borderId="0" xfId="5" applyFont="1" applyAlignment="1">
      <alignment horizontal="right" vertical="center"/>
    </xf>
    <xf numFmtId="0" fontId="34" fillId="0" borderId="4" xfId="5" applyFont="1" applyBorder="1" applyAlignment="1">
      <alignment horizontal="center" vertical="center" wrapText="1"/>
    </xf>
    <xf numFmtId="0" fontId="34" fillId="0" borderId="5" xfId="5" applyFont="1" applyBorder="1" applyAlignment="1">
      <alignment horizontal="center" vertical="center" wrapText="1"/>
    </xf>
    <xf numFmtId="0" fontId="34" fillId="0" borderId="6" xfId="5" applyFont="1" applyBorder="1" applyAlignment="1">
      <alignment vertical="center" wrapText="1"/>
    </xf>
    <xf numFmtId="0" fontId="34" fillId="0" borderId="8" xfId="5" applyFont="1" applyBorder="1" applyAlignment="1">
      <alignment vertical="center" wrapText="1"/>
    </xf>
    <xf numFmtId="0" fontId="34" fillId="0" borderId="14" xfId="5" applyFont="1" applyBorder="1" applyAlignment="1">
      <alignment horizontal="center" vertical="center" wrapText="1"/>
    </xf>
    <xf numFmtId="0" fontId="34" fillId="0" borderId="15" xfId="5" applyFont="1" applyBorder="1" applyAlignment="1">
      <alignment horizontal="center" vertical="center" wrapText="1"/>
    </xf>
    <xf numFmtId="0" fontId="34" fillId="0" borderId="0" xfId="5" applyFont="1" applyAlignment="1">
      <alignment vertical="center" wrapText="1"/>
    </xf>
    <xf numFmtId="0" fontId="34" fillId="0" borderId="17" xfId="5" applyFont="1" applyBorder="1" applyAlignment="1">
      <alignment vertical="center" wrapText="1"/>
    </xf>
    <xf numFmtId="0" fontId="43" fillId="0" borderId="24" xfId="5" applyFont="1" applyBorder="1" applyAlignment="1">
      <alignment horizontal="center" vertical="center"/>
    </xf>
    <xf numFmtId="0" fontId="43" fillId="0" borderId="1" xfId="5" applyFont="1" applyBorder="1" applyAlignment="1">
      <alignment horizontal="center" vertical="center"/>
    </xf>
    <xf numFmtId="0" fontId="43" fillId="0" borderId="106" xfId="5" applyFont="1" applyBorder="1" applyAlignment="1">
      <alignment horizontal="center" vertical="center"/>
    </xf>
    <xf numFmtId="0" fontId="43" fillId="0" borderId="107" xfId="5" applyFont="1" applyBorder="1" applyAlignment="1">
      <alignment horizontal="center" vertical="center"/>
    </xf>
    <xf numFmtId="0" fontId="34" fillId="0" borderId="26" xfId="5" applyFont="1" applyBorder="1" applyAlignment="1">
      <alignment horizontal="center" vertical="center" wrapText="1"/>
    </xf>
    <xf numFmtId="0" fontId="34" fillId="0" borderId="27" xfId="5" applyFont="1" applyBorder="1" applyAlignment="1">
      <alignment horizontal="center" vertical="center" wrapText="1"/>
    </xf>
    <xf numFmtId="0" fontId="34" fillId="0" borderId="2" xfId="5" applyFont="1" applyBorder="1" applyAlignment="1">
      <alignment vertical="center" wrapText="1"/>
    </xf>
    <xf numFmtId="0" fontId="34" fillId="0" borderId="28" xfId="5" applyFont="1" applyBorder="1" applyAlignment="1">
      <alignment vertical="center" wrapText="1"/>
    </xf>
    <xf numFmtId="0" fontId="43" fillId="0" borderId="110" xfId="5" applyFont="1" applyBorder="1" applyAlignment="1">
      <alignment horizontal="center" vertical="center" wrapText="1"/>
    </xf>
    <xf numFmtId="0" fontId="43" fillId="0" borderId="111" xfId="5" applyFont="1" applyBorder="1" applyAlignment="1">
      <alignment horizontal="center" vertical="center" wrapText="1"/>
    </xf>
    <xf numFmtId="0" fontId="43" fillId="0" borderId="112" xfId="5" applyFont="1" applyBorder="1" applyAlignment="1">
      <alignment horizontal="center" vertical="center" wrapText="1"/>
    </xf>
    <xf numFmtId="0" fontId="43" fillId="0" borderId="113" xfId="5" applyFont="1" applyBorder="1" applyAlignment="1">
      <alignment horizontal="center" vertical="center" wrapText="1"/>
    </xf>
    <xf numFmtId="0" fontId="34" fillId="14" borderId="4" xfId="5" applyFont="1" applyFill="1" applyBorder="1" applyAlignment="1">
      <alignment horizontal="center" vertical="center" shrinkToFit="1"/>
    </xf>
    <xf numFmtId="0" fontId="34" fillId="14" borderId="5" xfId="5" applyFont="1" applyFill="1" applyBorder="1" applyAlignment="1">
      <alignment horizontal="center" vertical="center" shrinkToFit="1"/>
    </xf>
    <xf numFmtId="0" fontId="44" fillId="0" borderId="4" xfId="5" applyFont="1" applyBorder="1">
      <alignment vertical="center"/>
    </xf>
    <xf numFmtId="0" fontId="44" fillId="0" borderId="6" xfId="5" applyFont="1" applyBorder="1">
      <alignment vertical="center"/>
    </xf>
    <xf numFmtId="0" fontId="44" fillId="0" borderId="8" xfId="5" applyFont="1" applyBorder="1">
      <alignment vertical="center"/>
    </xf>
    <xf numFmtId="0" fontId="34" fillId="11" borderId="119" xfId="5" applyFont="1" applyFill="1" applyBorder="1" applyAlignment="1" applyProtection="1">
      <alignment horizontal="center" vertical="center" shrinkToFit="1"/>
      <protection locked="0"/>
    </xf>
    <xf numFmtId="0" fontId="34" fillId="11" borderId="120" xfId="5" applyFont="1" applyFill="1" applyBorder="1" applyAlignment="1" applyProtection="1">
      <alignment horizontal="center" vertical="center" shrinkToFit="1"/>
      <protection locked="0"/>
    </xf>
    <xf numFmtId="0" fontId="34" fillId="11" borderId="121" xfId="5" applyFont="1" applyFill="1" applyBorder="1" applyAlignment="1" applyProtection="1">
      <alignment horizontal="center" vertical="center" shrinkToFit="1"/>
      <protection locked="0"/>
    </xf>
    <xf numFmtId="0" fontId="34" fillId="14" borderId="14" xfId="5" applyFont="1" applyFill="1" applyBorder="1" applyAlignment="1">
      <alignment horizontal="center" vertical="center" shrinkToFit="1"/>
    </xf>
    <xf numFmtId="0" fontId="34" fillId="14" borderId="15" xfId="5" applyFont="1" applyFill="1" applyBorder="1" applyAlignment="1">
      <alignment horizontal="center" vertical="center" shrinkToFit="1"/>
    </xf>
    <xf numFmtId="0" fontId="44" fillId="0" borderId="126" xfId="5" applyFont="1" applyBorder="1">
      <alignment vertical="center"/>
    </xf>
    <xf numFmtId="0" fontId="44" fillId="0" borderId="127" xfId="5" applyFont="1" applyBorder="1">
      <alignment vertical="center"/>
    </xf>
    <xf numFmtId="0" fontId="44" fillId="0" borderId="128" xfId="5" applyFont="1" applyBorder="1">
      <alignment vertical="center"/>
    </xf>
    <xf numFmtId="183" fontId="34" fillId="0" borderId="129" xfId="5" applyNumberFormat="1" applyFont="1" applyBorder="1" applyAlignment="1">
      <alignment horizontal="center" vertical="center" shrinkToFit="1"/>
    </xf>
    <xf numFmtId="183" fontId="34" fillId="0" borderId="130" xfId="5" applyNumberFormat="1" applyFont="1" applyBorder="1" applyAlignment="1">
      <alignment horizontal="center" vertical="center" shrinkToFit="1"/>
    </xf>
    <xf numFmtId="183" fontId="34" fillId="0" borderId="131" xfId="5" applyNumberFormat="1" applyFont="1" applyBorder="1" applyAlignment="1">
      <alignment horizontal="center" vertical="center" shrinkToFit="1"/>
    </xf>
    <xf numFmtId="0" fontId="34" fillId="14" borderId="10" xfId="5" applyFont="1" applyFill="1" applyBorder="1" applyAlignment="1">
      <alignment horizontal="center" vertical="center" shrinkToFit="1"/>
    </xf>
    <xf numFmtId="0" fontId="34" fillId="14" borderId="12" xfId="5" applyFont="1" applyFill="1" applyBorder="1" applyAlignment="1">
      <alignment horizontal="center" vertical="center" shrinkToFit="1"/>
    </xf>
    <xf numFmtId="0" fontId="44" fillId="0" borderId="10" xfId="5" applyFont="1" applyBorder="1">
      <alignment vertical="center"/>
    </xf>
    <xf numFmtId="0" fontId="44" fillId="0" borderId="11" xfId="5" applyFont="1" applyBorder="1">
      <alignment vertical="center"/>
    </xf>
    <xf numFmtId="0" fontId="44" fillId="0" borderId="135" xfId="5" applyFont="1" applyBorder="1">
      <alignment vertical="center"/>
    </xf>
    <xf numFmtId="0" fontId="34" fillId="11" borderId="136" xfId="5" applyFont="1" applyFill="1" applyBorder="1" applyAlignment="1" applyProtection="1">
      <alignment horizontal="center" vertical="center" shrinkToFit="1"/>
      <protection locked="0"/>
    </xf>
    <xf numFmtId="0" fontId="34" fillId="11" borderId="137" xfId="5" applyFont="1" applyFill="1" applyBorder="1" applyAlignment="1" applyProtection="1">
      <alignment horizontal="center" vertical="center" shrinkToFit="1"/>
      <protection locked="0"/>
    </xf>
    <xf numFmtId="0" fontId="34" fillId="11" borderId="138" xfId="5" applyFont="1" applyFill="1" applyBorder="1" applyAlignment="1" applyProtection="1">
      <alignment horizontal="center" vertical="center" shrinkToFit="1"/>
      <protection locked="0"/>
    </xf>
    <xf numFmtId="0" fontId="34" fillId="11" borderId="139" xfId="5" applyFont="1" applyFill="1" applyBorder="1" applyAlignment="1" applyProtection="1">
      <alignment horizontal="center" vertical="center" shrinkToFit="1"/>
      <protection locked="0"/>
    </xf>
    <xf numFmtId="0" fontId="44" fillId="0" borderId="143" xfId="5" applyFont="1" applyBorder="1">
      <alignment vertical="center"/>
    </xf>
    <xf numFmtId="0" fontId="44" fillId="0" borderId="144" xfId="5" applyFont="1" applyBorder="1">
      <alignment vertical="center"/>
    </xf>
    <xf numFmtId="0" fontId="44" fillId="0" borderId="145" xfId="5" applyFont="1" applyBorder="1">
      <alignment vertical="center"/>
    </xf>
    <xf numFmtId="0" fontId="44" fillId="0" borderId="14" xfId="5" applyFont="1" applyBorder="1">
      <alignment vertical="center"/>
    </xf>
    <xf numFmtId="0" fontId="44" fillId="0" borderId="17" xfId="5" applyFont="1" applyBorder="1">
      <alignment vertical="center"/>
    </xf>
    <xf numFmtId="0" fontId="34" fillId="14" borderId="54" xfId="5" applyFont="1" applyFill="1" applyBorder="1" applyAlignment="1">
      <alignment horizontal="center" vertical="center" shrinkToFit="1"/>
    </xf>
    <xf numFmtId="0" fontId="34" fillId="14" borderId="56" xfId="5" applyFont="1" applyFill="1" applyBorder="1" applyAlignment="1">
      <alignment horizontal="center" vertical="center" shrinkToFit="1"/>
    </xf>
    <xf numFmtId="0" fontId="34" fillId="14" borderId="26" xfId="5" applyFont="1" applyFill="1" applyBorder="1" applyAlignment="1">
      <alignment horizontal="center" vertical="center" shrinkToFit="1"/>
    </xf>
    <xf numFmtId="0" fontId="34" fillId="14" borderId="27" xfId="5" applyFont="1" applyFill="1" applyBorder="1" applyAlignment="1">
      <alignment horizontal="center" vertical="center" shrinkToFit="1"/>
    </xf>
    <xf numFmtId="0" fontId="44" fillId="0" borderId="153" xfId="5" applyFont="1" applyBorder="1">
      <alignment vertical="center"/>
    </xf>
    <xf numFmtId="0" fontId="44" fillId="0" borderId="154" xfId="5" applyFont="1" applyBorder="1">
      <alignment vertical="center"/>
    </xf>
    <xf numFmtId="0" fontId="44" fillId="0" borderId="155" xfId="5" applyFont="1" applyBorder="1">
      <alignment vertical="center"/>
    </xf>
    <xf numFmtId="183" fontId="34" fillId="0" borderId="156" xfId="5" applyNumberFormat="1" applyFont="1" applyBorder="1" applyAlignment="1">
      <alignment horizontal="center" vertical="center" shrinkToFit="1"/>
    </xf>
    <xf numFmtId="183" fontId="34" fillId="0" borderId="157" xfId="5" applyNumberFormat="1" applyFont="1" applyBorder="1" applyAlignment="1">
      <alignment horizontal="center" vertical="center" shrinkToFit="1"/>
    </xf>
    <xf numFmtId="183" fontId="34" fillId="0" borderId="158" xfId="5" applyNumberFormat="1" applyFont="1" applyBorder="1" applyAlignment="1">
      <alignment horizontal="center" vertical="center" shrinkToFit="1"/>
    </xf>
    <xf numFmtId="0" fontId="44" fillId="14" borderId="0" xfId="5" applyFont="1" applyFill="1" applyAlignment="1">
      <alignment horizontal="center" vertical="center"/>
    </xf>
    <xf numFmtId="0" fontId="44" fillId="14" borderId="0" xfId="5" applyFont="1" applyFill="1" applyAlignment="1" applyProtection="1">
      <alignment horizontal="center" vertical="center" shrinkToFit="1"/>
      <protection locked="0"/>
    </xf>
    <xf numFmtId="0" fontId="44" fillId="14" borderId="0" xfId="5" applyFont="1" applyFill="1" applyAlignment="1" applyProtection="1">
      <alignment horizontal="center" vertical="center" wrapText="1"/>
      <protection locked="0"/>
    </xf>
    <xf numFmtId="0" fontId="44" fillId="14" borderId="0" xfId="5" applyFont="1" applyFill="1" applyAlignment="1" applyProtection="1">
      <alignment horizontal="left" vertical="center" wrapText="1"/>
      <protection locked="0"/>
    </xf>
    <xf numFmtId="0" fontId="32" fillId="14" borderId="0" xfId="5" applyFont="1" applyFill="1">
      <alignment vertical="center"/>
    </xf>
    <xf numFmtId="0" fontId="33" fillId="14" borderId="0" xfId="5" applyFont="1" applyFill="1">
      <alignment vertical="center"/>
    </xf>
    <xf numFmtId="0" fontId="33" fillId="14" borderId="0" xfId="5" applyFont="1" applyFill="1" applyAlignment="1">
      <alignment horizontal="center" vertical="center"/>
    </xf>
    <xf numFmtId="0" fontId="44" fillId="14" borderId="0" xfId="5" applyFont="1" applyFill="1" applyAlignment="1">
      <alignment horizontal="center" vertical="center" wrapText="1"/>
    </xf>
    <xf numFmtId="1" fontId="44" fillId="14" borderId="0" xfId="5" applyNumberFormat="1" applyFont="1" applyFill="1" applyAlignment="1">
      <alignment horizontal="center" vertical="center" wrapText="1"/>
    </xf>
    <xf numFmtId="0" fontId="43" fillId="14" borderId="0" xfId="5" applyFont="1" applyFill="1" applyAlignment="1" applyProtection="1">
      <alignment horizontal="center" vertical="center" wrapText="1"/>
      <protection locked="0"/>
    </xf>
    <xf numFmtId="0" fontId="43" fillId="14" borderId="0" xfId="5" applyFont="1" applyFill="1" applyAlignment="1">
      <alignment horizontal="center" vertical="center" wrapText="1"/>
    </xf>
    <xf numFmtId="1" fontId="43" fillId="14" borderId="0" xfId="5" applyNumberFormat="1" applyFont="1" applyFill="1" applyAlignment="1">
      <alignment horizontal="center" vertical="center" wrapText="1"/>
    </xf>
    <xf numFmtId="0" fontId="43" fillId="0" borderId="0" xfId="5" applyFont="1" applyAlignment="1">
      <alignment horizontal="centerContinuous" vertical="center"/>
    </xf>
    <xf numFmtId="184" fontId="43" fillId="0" borderId="0" xfId="5" applyNumberFormat="1" applyFont="1">
      <alignment vertical="center"/>
    </xf>
    <xf numFmtId="0" fontId="43" fillId="0" borderId="0" xfId="5" applyFont="1" applyAlignment="1">
      <alignment horizontal="center" vertical="center"/>
    </xf>
    <xf numFmtId="186" fontId="44" fillId="14" borderId="0" xfId="5" applyNumberFormat="1" applyFont="1" applyFill="1" applyAlignment="1">
      <alignment horizontal="center" vertical="center"/>
    </xf>
    <xf numFmtId="0" fontId="43" fillId="14" borderId="0" xfId="5" applyFont="1" applyFill="1" applyAlignment="1" applyProtection="1">
      <alignment horizontal="center" vertical="center" shrinkToFit="1"/>
      <protection locked="0"/>
    </xf>
    <xf numFmtId="0" fontId="43" fillId="14" borderId="0" xfId="5" applyFont="1" applyFill="1" applyAlignment="1" applyProtection="1">
      <alignment horizontal="left" vertical="center" wrapText="1"/>
      <protection locked="0"/>
    </xf>
    <xf numFmtId="0" fontId="43" fillId="14" borderId="0" xfId="5" applyFont="1" applyFill="1">
      <alignment vertical="center"/>
    </xf>
    <xf numFmtId="0" fontId="43" fillId="14" borderId="0" xfId="5" applyFont="1" applyFill="1" applyAlignment="1">
      <alignment horizontal="center" vertical="center"/>
    </xf>
    <xf numFmtId="0" fontId="43" fillId="0" borderId="0" xfId="5" applyFont="1" applyAlignment="1">
      <alignment horizontal="right" vertical="center"/>
    </xf>
    <xf numFmtId="0" fontId="44" fillId="0" borderId="0" xfId="5" applyFont="1" applyAlignment="1">
      <alignment horizontal="left" vertical="center" wrapText="1"/>
    </xf>
    <xf numFmtId="0" fontId="44" fillId="0" borderId="0" xfId="5" applyFont="1" applyAlignment="1">
      <alignment vertical="center" textRotation="90"/>
    </xf>
    <xf numFmtId="0" fontId="46" fillId="14" borderId="0" xfId="5" applyFont="1" applyFill="1" applyAlignment="1">
      <alignment horizontal="left" vertical="center"/>
    </xf>
    <xf numFmtId="0" fontId="40" fillId="14" borderId="0" xfId="5" applyFont="1" applyFill="1" applyAlignment="1">
      <alignment horizontal="center" vertical="center"/>
    </xf>
    <xf numFmtId="0" fontId="40" fillId="14" borderId="0" xfId="5" applyFont="1" applyFill="1">
      <alignment vertical="center"/>
    </xf>
    <xf numFmtId="0" fontId="40" fillId="14" borderId="0" xfId="5" applyFont="1" applyFill="1" applyAlignment="1">
      <alignment horizontal="left" vertical="center"/>
    </xf>
    <xf numFmtId="0" fontId="47" fillId="14" borderId="0" xfId="5" applyFont="1" applyFill="1">
      <alignment vertical="center"/>
    </xf>
    <xf numFmtId="0" fontId="47" fillId="14" borderId="0" xfId="5" applyFont="1" applyFill="1" applyAlignment="1">
      <alignment horizontal="left" vertical="center"/>
    </xf>
    <xf numFmtId="0" fontId="40" fillId="14" borderId="0" xfId="5" applyFont="1" applyFill="1" applyAlignment="1" applyProtection="1">
      <alignment horizontal="center" vertical="center"/>
      <protection locked="0"/>
    </xf>
    <xf numFmtId="0" fontId="40" fillId="13" borderId="1" xfId="5" applyFont="1" applyFill="1" applyBorder="1" applyAlignment="1" applyProtection="1">
      <alignment horizontal="center" vertical="center"/>
      <protection locked="0"/>
    </xf>
    <xf numFmtId="0" fontId="40" fillId="13" borderId="0" xfId="5" applyFont="1" applyFill="1" applyAlignment="1" applyProtection="1">
      <alignment horizontal="center" vertical="center"/>
      <protection locked="0"/>
    </xf>
    <xf numFmtId="20" fontId="40" fillId="13" borderId="1" xfId="5" applyNumberFormat="1" applyFont="1" applyFill="1" applyBorder="1" applyAlignment="1" applyProtection="1">
      <alignment horizontal="center" vertical="center"/>
      <protection locked="0"/>
    </xf>
    <xf numFmtId="0" fontId="40" fillId="14" borderId="0" xfId="5" applyFont="1" applyFill="1" applyAlignment="1" applyProtection="1">
      <alignment horizontal="right" vertical="center"/>
      <protection locked="0"/>
    </xf>
    <xf numFmtId="0" fontId="40" fillId="14" borderId="0" xfId="5" applyFont="1" applyFill="1" applyProtection="1">
      <alignment vertical="center"/>
      <protection locked="0"/>
    </xf>
    <xf numFmtId="0" fontId="40" fillId="14" borderId="1" xfId="5" applyFont="1" applyFill="1" applyBorder="1" applyAlignment="1">
      <alignment horizontal="center" vertical="center"/>
    </xf>
    <xf numFmtId="0" fontId="40" fillId="13" borderId="1" xfId="5" applyFont="1" applyFill="1" applyBorder="1" applyAlignment="1" applyProtection="1">
      <alignment horizontal="left" vertical="center"/>
      <protection locked="0"/>
    </xf>
    <xf numFmtId="20" fontId="40" fillId="14" borderId="1" xfId="5" applyNumberFormat="1" applyFont="1" applyFill="1" applyBorder="1" applyAlignment="1" applyProtection="1">
      <alignment horizontal="center" vertical="center"/>
      <protection locked="0"/>
    </xf>
    <xf numFmtId="0" fontId="48" fillId="13" borderId="9" xfId="5" applyFont="1" applyFill="1" applyBorder="1" applyAlignment="1" applyProtection="1">
      <alignment horizontal="center" vertical="center"/>
      <protection locked="0"/>
    </xf>
    <xf numFmtId="0" fontId="48" fillId="13" borderId="47" xfId="5" applyFont="1" applyFill="1" applyBorder="1" applyAlignment="1" applyProtection="1">
      <alignment horizontal="center" vertical="center"/>
      <protection locked="0"/>
    </xf>
    <xf numFmtId="0" fontId="48" fillId="13" borderId="18" xfId="5" applyFont="1" applyFill="1" applyBorder="1" applyAlignment="1" applyProtection="1">
      <alignment horizontal="center" vertical="center"/>
      <protection locked="0"/>
    </xf>
    <xf numFmtId="0" fontId="1" fillId="14" borderId="0" xfId="5" applyFill="1">
      <alignment vertical="center"/>
    </xf>
    <xf numFmtId="0" fontId="44" fillId="14" borderId="0" xfId="5" applyFont="1" applyFill="1" applyAlignment="1">
      <alignment horizontal="left" vertical="center"/>
    </xf>
    <xf numFmtId="0" fontId="49" fillId="14" borderId="0" xfId="5" applyFont="1" applyFill="1" applyAlignment="1">
      <alignment horizontal="left" vertical="center"/>
    </xf>
    <xf numFmtId="0" fontId="44" fillId="14" borderId="0" xfId="5" applyFont="1" applyFill="1">
      <alignment vertical="center"/>
    </xf>
    <xf numFmtId="0" fontId="44" fillId="13" borderId="1" xfId="5" applyFont="1" applyFill="1" applyBorder="1" applyAlignment="1">
      <alignment horizontal="left" vertical="center"/>
    </xf>
    <xf numFmtId="0" fontId="44" fillId="11" borderId="1" xfId="5" applyFont="1" applyFill="1" applyBorder="1" applyAlignment="1">
      <alignment horizontal="left" vertical="center"/>
    </xf>
    <xf numFmtId="0" fontId="50" fillId="14" borderId="0" xfId="5" applyFont="1" applyFill="1" applyAlignment="1">
      <alignment horizontal="left" vertical="center"/>
    </xf>
    <xf numFmtId="0" fontId="44" fillId="14" borderId="1" xfId="5" applyFont="1" applyFill="1" applyBorder="1" applyAlignment="1">
      <alignment horizontal="center" vertical="center"/>
    </xf>
    <xf numFmtId="0" fontId="44" fillId="14" borderId="1" xfId="5" applyFont="1" applyFill="1" applyBorder="1" applyAlignment="1">
      <alignment horizontal="left" vertical="center"/>
    </xf>
    <xf numFmtId="0" fontId="51" fillId="14" borderId="0" xfId="5" applyFont="1" applyFill="1">
      <alignment vertical="center"/>
    </xf>
    <xf numFmtId="0" fontId="51" fillId="14" borderId="0" xfId="5" applyFont="1" applyFill="1" applyAlignment="1">
      <alignment horizontal="left" vertical="center"/>
    </xf>
    <xf numFmtId="0" fontId="36" fillId="14" borderId="0" xfId="5" applyFont="1" applyFill="1">
      <alignment vertical="center"/>
    </xf>
    <xf numFmtId="0" fontId="51" fillId="14" borderId="0" xfId="5" applyFont="1" applyFill="1" applyAlignment="1">
      <alignment vertical="center" shrinkToFit="1"/>
    </xf>
    <xf numFmtId="0" fontId="44" fillId="14" borderId="0" xfId="5" applyFont="1" applyFill="1" applyAlignment="1">
      <alignment vertical="center" wrapText="1"/>
    </xf>
    <xf numFmtId="0" fontId="53" fillId="14" borderId="0" xfId="5" applyFont="1" applyFill="1" applyAlignment="1">
      <alignment horizontal="left" vertical="center"/>
    </xf>
    <xf numFmtId="0" fontId="53" fillId="0" borderId="0" xfId="5" applyFont="1" applyAlignment="1">
      <alignment horizontal="left" vertical="center"/>
    </xf>
    <xf numFmtId="0" fontId="44" fillId="0" borderId="161" xfId="5" applyFont="1" applyBorder="1">
      <alignment vertical="center"/>
    </xf>
    <xf numFmtId="0" fontId="44" fillId="0" borderId="162" xfId="5" applyFont="1" applyBorder="1">
      <alignment vertical="center"/>
    </xf>
    <xf numFmtId="0" fontId="44" fillId="0" borderId="163" xfId="5" applyFont="1" applyBorder="1">
      <alignment vertical="center"/>
    </xf>
    <xf numFmtId="183" fontId="34" fillId="0" borderId="164" xfId="5" applyNumberFormat="1" applyFont="1" applyBorder="1" applyAlignment="1">
      <alignment horizontal="center" vertical="center" shrinkToFit="1"/>
    </xf>
    <xf numFmtId="0" fontId="44" fillId="14" borderId="1" xfId="5" applyFont="1" applyFill="1" applyBorder="1" applyAlignment="1">
      <alignment horizontal="right" vertical="center"/>
    </xf>
    <xf numFmtId="0" fontId="44" fillId="14" borderId="1" xfId="5" applyFont="1" applyFill="1" applyBorder="1" applyAlignment="1">
      <alignment vertical="center" shrinkToFit="1"/>
    </xf>
    <xf numFmtId="0" fontId="1" fillId="14" borderId="165" xfId="5" applyFill="1" applyBorder="1" applyAlignment="1">
      <alignment horizontal="center" vertical="center"/>
    </xf>
    <xf numFmtId="0" fontId="55" fillId="14" borderId="166" xfId="5" applyFont="1" applyFill="1" applyBorder="1" applyAlignment="1">
      <alignment horizontal="center" vertical="center"/>
    </xf>
    <xf numFmtId="0" fontId="55" fillId="14" borderId="167" xfId="5" applyFont="1" applyFill="1" applyBorder="1" applyAlignment="1">
      <alignment horizontal="center" vertical="center"/>
    </xf>
    <xf numFmtId="0" fontId="38" fillId="14" borderId="167" xfId="5" applyFont="1" applyFill="1" applyBorder="1" applyAlignment="1">
      <alignment horizontal="center" vertical="center"/>
    </xf>
    <xf numFmtId="0" fontId="39" fillId="14" borderId="168" xfId="5" applyFont="1" applyFill="1" applyBorder="1" applyAlignment="1">
      <alignment horizontal="center" vertical="center"/>
    </xf>
    <xf numFmtId="0" fontId="39" fillId="14" borderId="118" xfId="5" applyFont="1" applyFill="1" applyBorder="1" applyAlignment="1">
      <alignment vertical="center" shrinkToFit="1"/>
    </xf>
    <xf numFmtId="0" fontId="39" fillId="14" borderId="170" xfId="5" applyFont="1" applyFill="1" applyBorder="1" applyAlignment="1">
      <alignment vertical="center" shrinkToFit="1"/>
    </xf>
    <xf numFmtId="0" fontId="39" fillId="14" borderId="170" xfId="5" applyFont="1" applyFill="1" applyBorder="1">
      <alignment vertical="center"/>
    </xf>
    <xf numFmtId="0" fontId="39" fillId="14" borderId="1" xfId="5" applyFont="1" applyFill="1" applyBorder="1" applyAlignment="1">
      <alignment vertical="center" shrinkToFit="1"/>
    </xf>
    <xf numFmtId="0" fontId="39" fillId="14" borderId="171" xfId="5" applyFont="1" applyFill="1" applyBorder="1">
      <alignment vertical="center"/>
    </xf>
    <xf numFmtId="0" fontId="39" fillId="14" borderId="1" xfId="5" applyFont="1" applyFill="1" applyBorder="1">
      <alignment vertical="center"/>
    </xf>
    <xf numFmtId="0" fontId="39" fillId="14" borderId="106" xfId="5" applyFont="1" applyFill="1" applyBorder="1">
      <alignment vertical="center"/>
    </xf>
    <xf numFmtId="0" fontId="38" fillId="14" borderId="113" xfId="5" applyFont="1" applyFill="1" applyBorder="1">
      <alignment vertical="center"/>
    </xf>
    <xf numFmtId="0" fontId="39" fillId="14" borderId="111" xfId="5" applyFont="1" applyFill="1" applyBorder="1" applyAlignment="1">
      <alignment vertical="center" shrinkToFit="1"/>
    </xf>
    <xf numFmtId="0" fontId="39" fillId="14" borderId="111" xfId="5" applyFont="1" applyFill="1" applyBorder="1">
      <alignment vertical="center"/>
    </xf>
    <xf numFmtId="0" fontId="39" fillId="14" borderId="112" xfId="5" applyFont="1" applyFill="1" applyBorder="1">
      <alignment vertical="center"/>
    </xf>
    <xf numFmtId="0" fontId="43" fillId="0" borderId="0" xfId="4" applyFont="1" applyAlignment="1">
      <alignment horizontal="left" vertical="top"/>
    </xf>
    <xf numFmtId="0" fontId="43" fillId="0" borderId="0" xfId="4" applyFont="1" applyAlignment="1">
      <alignment horizontal="right" vertical="center"/>
    </xf>
    <xf numFmtId="0" fontId="43" fillId="0" borderId="0" xfId="4" applyFont="1" applyAlignment="1">
      <alignment vertical="center"/>
    </xf>
    <xf numFmtId="0" fontId="43" fillId="0" borderId="0" xfId="4" applyFont="1" applyAlignment="1">
      <alignment horizontal="center" vertical="top"/>
    </xf>
    <xf numFmtId="0" fontId="43" fillId="0" borderId="92" xfId="4" applyFont="1" applyBorder="1" applyAlignment="1">
      <alignment horizontal="center" vertical="center"/>
    </xf>
    <xf numFmtId="0" fontId="43" fillId="0" borderId="78" xfId="4" applyFont="1" applyBorder="1" applyAlignment="1">
      <alignment horizontal="center" vertical="center"/>
    </xf>
    <xf numFmtId="0" fontId="43" fillId="0" borderId="173" xfId="4" applyFont="1" applyBorder="1" applyAlignment="1">
      <alignment horizontal="center" vertical="center"/>
    </xf>
    <xf numFmtId="0" fontId="43" fillId="0" borderId="0" xfId="4" applyFont="1" applyAlignment="1">
      <alignment horizontal="left" vertical="center"/>
    </xf>
    <xf numFmtId="0" fontId="43" fillId="0" borderId="11" xfId="4" applyFont="1" applyBorder="1" applyAlignment="1">
      <alignment horizontal="right" vertical="center"/>
    </xf>
    <xf numFmtId="0" fontId="43" fillId="0" borderId="12" xfId="4" applyFont="1" applyBorder="1" applyAlignment="1">
      <alignment horizontal="left" vertical="center"/>
    </xf>
    <xf numFmtId="0" fontId="43" fillId="0" borderId="23" xfId="4" applyFont="1" applyBorder="1" applyAlignment="1">
      <alignment horizontal="center" vertical="center"/>
    </xf>
    <xf numFmtId="0" fontId="43" fillId="0" borderId="24" xfId="4" applyFont="1" applyBorder="1" applyAlignment="1">
      <alignment horizontal="left" vertical="center"/>
    </xf>
    <xf numFmtId="0" fontId="43" fillId="0" borderId="43" xfId="4" applyFont="1" applyBorder="1" applyAlignment="1">
      <alignment horizontal="left" vertical="center"/>
    </xf>
    <xf numFmtId="0" fontId="43" fillId="0" borderId="0" xfId="4" applyFont="1" applyAlignment="1">
      <alignment horizontal="center" vertical="center"/>
    </xf>
    <xf numFmtId="0" fontId="43" fillId="0" borderId="11" xfId="4" applyFont="1" applyBorder="1" applyAlignment="1">
      <alignment horizontal="left" vertical="center"/>
    </xf>
    <xf numFmtId="0" fontId="43" fillId="0" borderId="55" xfId="4" applyFont="1" applyBorder="1" applyAlignment="1">
      <alignment horizontal="center" vertical="center"/>
    </xf>
    <xf numFmtId="0" fontId="43" fillId="0" borderId="29" xfId="4" applyFont="1" applyBorder="1" applyAlignment="1">
      <alignment horizontal="center" vertical="center"/>
    </xf>
    <xf numFmtId="0" fontId="43" fillId="0" borderId="67" xfId="4" applyFont="1" applyBorder="1" applyAlignment="1">
      <alignment horizontal="left" vertical="center"/>
    </xf>
    <xf numFmtId="0" fontId="43" fillId="0" borderId="54" xfId="4" applyFont="1" applyBorder="1" applyAlignment="1">
      <alignment horizontal="center" vertical="center"/>
    </xf>
    <xf numFmtId="0" fontId="43" fillId="0" borderId="55" xfId="4" applyFont="1" applyBorder="1" applyAlignment="1">
      <alignment horizontal="left" vertical="center"/>
    </xf>
    <xf numFmtId="0" fontId="43" fillId="0" borderId="15" xfId="4" applyFont="1" applyBorder="1" applyAlignment="1">
      <alignment horizontal="left" vertical="center"/>
    </xf>
    <xf numFmtId="0" fontId="43" fillId="0" borderId="56" xfId="4" applyFont="1" applyBorder="1" applyAlignment="1">
      <alignment horizontal="left" vertical="center"/>
    </xf>
    <xf numFmtId="0" fontId="43" fillId="0" borderId="177" xfId="4" applyFont="1" applyBorder="1" applyAlignment="1">
      <alignment horizontal="left" vertical="top"/>
    </xf>
    <xf numFmtId="0" fontId="43" fillId="0" borderId="55" xfId="4" applyFont="1" applyBorder="1" applyAlignment="1">
      <alignment horizontal="left" vertical="top"/>
    </xf>
    <xf numFmtId="0" fontId="43" fillId="0" borderId="11" xfId="4" applyFont="1" applyBorder="1" applyAlignment="1">
      <alignment horizontal="left" vertical="top"/>
    </xf>
    <xf numFmtId="0" fontId="32" fillId="0" borderId="43" xfId="4" applyFont="1" applyBorder="1" applyAlignment="1">
      <alignment vertical="center"/>
    </xf>
    <xf numFmtId="0" fontId="32" fillId="0" borderId="43" xfId="4" applyFont="1" applyBorder="1" applyAlignment="1">
      <alignment horizontal="center" vertical="center"/>
    </xf>
    <xf numFmtId="0" fontId="32" fillId="0" borderId="43" xfId="4" applyFont="1" applyBorder="1" applyAlignment="1">
      <alignment horizontal="left" vertical="center"/>
    </xf>
    <xf numFmtId="0" fontId="32" fillId="0" borderId="24" xfId="4" applyFont="1" applyBorder="1" applyAlignment="1">
      <alignment horizontal="left" vertical="center"/>
    </xf>
    <xf numFmtId="0" fontId="32" fillId="0" borderId="11" xfId="4" applyFont="1" applyBorder="1" applyAlignment="1">
      <alignment horizontal="left" vertical="center"/>
    </xf>
    <xf numFmtId="0" fontId="32" fillId="0" borderId="11" xfId="4" applyFont="1" applyBorder="1" applyAlignment="1">
      <alignment horizontal="center" vertical="center"/>
    </xf>
    <xf numFmtId="0" fontId="32" fillId="0" borderId="12" xfId="4" applyFont="1" applyBorder="1" applyAlignment="1">
      <alignment horizontal="left" vertical="center"/>
    </xf>
    <xf numFmtId="0" fontId="32" fillId="0" borderId="15" xfId="4" applyFont="1" applyBorder="1" applyAlignment="1">
      <alignment horizontal="left" vertical="center"/>
    </xf>
    <xf numFmtId="0" fontId="32" fillId="0" borderId="23" xfId="4" applyFont="1" applyBorder="1" applyAlignment="1">
      <alignment horizontal="left" vertical="center"/>
    </xf>
    <xf numFmtId="0" fontId="32" fillId="0" borderId="14" xfId="4" applyFont="1" applyBorder="1" applyAlignment="1">
      <alignment horizontal="center" vertical="center"/>
    </xf>
    <xf numFmtId="0" fontId="33" fillId="0" borderId="0" xfId="4" applyFont="1" applyAlignment="1">
      <alignment horizontal="center" vertical="center"/>
    </xf>
    <xf numFmtId="0" fontId="57" fillId="0" borderId="0" xfId="4" applyFont="1" applyAlignment="1">
      <alignment horizontal="left" vertical="center"/>
    </xf>
    <xf numFmtId="0" fontId="32" fillId="0" borderId="55" xfId="4" applyFont="1" applyBorder="1" applyAlignment="1">
      <alignment horizontal="left" vertical="center"/>
    </xf>
    <xf numFmtId="0" fontId="32" fillId="0" borderId="56" xfId="4" applyFont="1" applyBorder="1" applyAlignment="1">
      <alignment horizontal="left" vertical="center"/>
    </xf>
    <xf numFmtId="0" fontId="32" fillId="0" borderId="54" xfId="4" applyFont="1" applyBorder="1" applyAlignment="1">
      <alignment horizontal="center" vertical="center"/>
    </xf>
    <xf numFmtId="0" fontId="32" fillId="0" borderId="55" xfId="4" applyFont="1" applyBorder="1" applyAlignment="1">
      <alignment horizontal="center" vertical="center"/>
    </xf>
    <xf numFmtId="0" fontId="58" fillId="0" borderId="43" xfId="4" applyFont="1" applyBorder="1" applyAlignment="1">
      <alignment vertical="center"/>
    </xf>
    <xf numFmtId="0" fontId="58" fillId="0" borderId="24" xfId="4" applyFont="1" applyBorder="1" applyAlignment="1">
      <alignment vertical="center"/>
    </xf>
    <xf numFmtId="0" fontId="58" fillId="0" borderId="0" xfId="4" applyFont="1" applyAlignment="1">
      <alignment vertical="center"/>
    </xf>
    <xf numFmtId="0" fontId="58" fillId="0" borderId="15" xfId="4" applyFont="1" applyBorder="1" applyAlignment="1">
      <alignment vertical="center"/>
    </xf>
    <xf numFmtId="0" fontId="58" fillId="0" borderId="11" xfId="4" applyFont="1" applyBorder="1" applyAlignment="1">
      <alignment vertical="center"/>
    </xf>
    <xf numFmtId="0" fontId="58" fillId="0" borderId="12" xfId="4" applyFont="1" applyBorder="1" applyAlignment="1">
      <alignment vertical="center"/>
    </xf>
    <xf numFmtId="0" fontId="32" fillId="0" borderId="55" xfId="4" applyFont="1" applyBorder="1" applyAlignment="1">
      <alignment vertical="center"/>
    </xf>
    <xf numFmtId="0" fontId="58" fillId="0" borderId="55" xfId="4" applyFont="1" applyBorder="1" applyAlignment="1">
      <alignment vertical="center"/>
    </xf>
    <xf numFmtId="0" fontId="58" fillId="0" borderId="56" xfId="4" applyFont="1" applyBorder="1" applyAlignment="1">
      <alignment vertical="center"/>
    </xf>
    <xf numFmtId="0" fontId="59" fillId="0" borderId="0" xfId="4" applyFont="1" applyAlignment="1">
      <alignment horizontal="center" vertical="center"/>
    </xf>
    <xf numFmtId="0" fontId="57" fillId="0" borderId="15" xfId="4" applyFont="1" applyBorder="1" applyAlignment="1">
      <alignment vertical="center" shrinkToFit="1"/>
    </xf>
    <xf numFmtId="0" fontId="32" fillId="0" borderId="1" xfId="4" applyFont="1" applyBorder="1" applyAlignment="1">
      <alignment horizontal="center" vertical="center"/>
    </xf>
    <xf numFmtId="0" fontId="32" fillId="0" borderId="18" xfId="4" applyFont="1" applyBorder="1" applyAlignment="1">
      <alignment horizontal="center" vertical="center"/>
    </xf>
    <xf numFmtId="187" fontId="32" fillId="0" borderId="0" xfId="4" applyNumberFormat="1" applyFont="1" applyAlignment="1">
      <alignment vertical="center"/>
    </xf>
    <xf numFmtId="187" fontId="32" fillId="0" borderId="0" xfId="4" applyNumberFormat="1" applyFont="1" applyAlignment="1">
      <alignment horizontal="center" vertical="center"/>
    </xf>
    <xf numFmtId="187" fontId="32" fillId="0" borderId="55" xfId="4" applyNumberFormat="1" applyFont="1" applyBorder="1" applyAlignment="1">
      <alignment vertical="center"/>
    </xf>
    <xf numFmtId="0" fontId="32" fillId="0" borderId="10" xfId="4" applyFont="1" applyBorder="1" applyAlignment="1">
      <alignment horizontal="center" vertical="center" wrapText="1"/>
    </xf>
    <xf numFmtId="0" fontId="32" fillId="0" borderId="11" xfId="4" applyFont="1" applyBorder="1" applyAlignment="1">
      <alignment horizontal="center" vertical="center" wrapText="1"/>
    </xf>
    <xf numFmtId="0" fontId="32" fillId="0" borderId="12" xfId="4" applyFont="1" applyBorder="1" applyAlignment="1">
      <alignment horizontal="center" vertical="center" wrapText="1"/>
    </xf>
    <xf numFmtId="187" fontId="32" fillId="0" borderId="11" xfId="4" applyNumberFormat="1" applyFont="1" applyBorder="1" applyAlignment="1">
      <alignment vertical="center"/>
    </xf>
    <xf numFmtId="0" fontId="57" fillId="0" borderId="0" xfId="4" applyFont="1" applyAlignment="1">
      <alignment horizontal="left" vertical="top"/>
    </xf>
    <xf numFmtId="0" fontId="32" fillId="0" borderId="54" xfId="4" applyFont="1" applyBorder="1" applyAlignment="1">
      <alignment horizontal="center" vertical="center" wrapText="1"/>
    </xf>
    <xf numFmtId="0" fontId="32" fillId="0" borderId="55" xfId="4" applyFont="1" applyBorder="1" applyAlignment="1">
      <alignment horizontal="center" vertical="center" wrapText="1"/>
    </xf>
    <xf numFmtId="0" fontId="32" fillId="0" borderId="56" xfId="4" applyFont="1" applyBorder="1" applyAlignment="1">
      <alignment horizontal="center" vertical="center" wrapText="1"/>
    </xf>
    <xf numFmtId="0" fontId="32" fillId="0" borderId="0" xfId="4" applyFont="1" applyAlignment="1">
      <alignment horizontal="center" vertical="center" wrapText="1"/>
    </xf>
    <xf numFmtId="0" fontId="61" fillId="0" borderId="0" xfId="4" applyFont="1" applyAlignment="1">
      <alignment vertical="top"/>
    </xf>
    <xf numFmtId="0" fontId="32" fillId="0" borderId="0" xfId="4" applyFont="1" applyAlignment="1">
      <alignment horizontal="left"/>
    </xf>
    <xf numFmtId="0" fontId="32" fillId="0" borderId="14" xfId="4" applyFont="1" applyBorder="1" applyAlignment="1">
      <alignment vertical="center" wrapText="1"/>
    </xf>
    <xf numFmtId="0" fontId="32" fillId="0" borderId="24" xfId="4" applyFont="1" applyBorder="1" applyAlignment="1">
      <alignment vertical="center"/>
    </xf>
    <xf numFmtId="0" fontId="59" fillId="0" borderId="43" xfId="4" applyFont="1" applyBorder="1" applyAlignment="1">
      <alignment horizontal="center" vertical="center"/>
    </xf>
    <xf numFmtId="0" fontId="32" fillId="0" borderId="14" xfId="4" applyFont="1" applyBorder="1"/>
    <xf numFmtId="0" fontId="35" fillId="0" borderId="0" xfId="4" applyFont="1" applyAlignment="1">
      <alignment wrapText="1"/>
    </xf>
    <xf numFmtId="0" fontId="35" fillId="0" borderId="0" xfId="4" applyFont="1" applyAlignment="1">
      <alignment horizontal="left" wrapText="1"/>
    </xf>
    <xf numFmtId="0" fontId="58" fillId="0" borderId="14" xfId="4" applyFont="1" applyBorder="1" applyAlignment="1">
      <alignment vertical="center"/>
    </xf>
    <xf numFmtId="0" fontId="58" fillId="0" borderId="15" xfId="4" applyFont="1" applyBorder="1" applyAlignment="1">
      <alignment horizontal="center" vertical="center"/>
    </xf>
    <xf numFmtId="0" fontId="3" fillId="0" borderId="11" xfId="4" applyBorder="1"/>
    <xf numFmtId="0" fontId="3" fillId="0" borderId="55" xfId="4" applyBorder="1"/>
    <xf numFmtId="0" fontId="58" fillId="0" borderId="47" xfId="4" applyFont="1" applyBorder="1" applyAlignment="1">
      <alignment vertical="center"/>
    </xf>
    <xf numFmtId="188" fontId="32" fillId="0" borderId="43" xfId="4" applyNumberFormat="1" applyFont="1" applyBorder="1" applyAlignment="1">
      <alignment horizontal="center" vertical="center"/>
    </xf>
    <xf numFmtId="188" fontId="32" fillId="0" borderId="24" xfId="4" applyNumberFormat="1" applyFont="1" applyBorder="1" applyAlignment="1">
      <alignment horizontal="center" vertical="center"/>
    </xf>
    <xf numFmtId="188" fontId="32" fillId="0" borderId="15" xfId="4" applyNumberFormat="1" applyFont="1" applyBorder="1" applyAlignment="1">
      <alignment vertical="center"/>
    </xf>
    <xf numFmtId="0" fontId="32" fillId="0" borderId="54" xfId="4" applyFont="1" applyBorder="1" applyAlignment="1">
      <alignment vertical="center" wrapText="1"/>
    </xf>
    <xf numFmtId="188" fontId="32" fillId="0" borderId="55" xfId="4" applyNumberFormat="1" applyFont="1" applyBorder="1" applyAlignment="1">
      <alignment horizontal="center" vertical="center"/>
    </xf>
    <xf numFmtId="188" fontId="32" fillId="0" borderId="56" xfId="4" applyNumberFormat="1" applyFont="1" applyBorder="1" applyAlignment="1">
      <alignment vertical="center"/>
    </xf>
    <xf numFmtId="0" fontId="61" fillId="0" borderId="0" xfId="4" applyFont="1" applyAlignment="1">
      <alignment vertical="top" wrapText="1"/>
    </xf>
    <xf numFmtId="0" fontId="61" fillId="0" borderId="0" xfId="4" applyFont="1" applyAlignment="1">
      <alignment horizontal="center" vertical="center"/>
    </xf>
    <xf numFmtId="0" fontId="61" fillId="0" borderId="0" xfId="4" applyFont="1" applyAlignment="1">
      <alignment horizontal="left" vertical="top"/>
    </xf>
    <xf numFmtId="0" fontId="61" fillId="0" borderId="0" xfId="4" applyFont="1" applyAlignment="1">
      <alignment vertical="center"/>
    </xf>
    <xf numFmtId="0" fontId="32" fillId="0" borderId="0" xfId="4" applyFont="1" applyFill="1" applyAlignment="1">
      <alignment horizontal="right" vertical="center"/>
    </xf>
    <xf numFmtId="0" fontId="32" fillId="0" borderId="1" xfId="4" applyFont="1" applyFill="1" applyBorder="1" applyAlignment="1">
      <alignment horizontal="centerContinuous" vertical="center"/>
    </xf>
    <xf numFmtId="0" fontId="32" fillId="0" borderId="23" xfId="4" applyFont="1" applyFill="1" applyBorder="1" applyAlignment="1">
      <alignment horizontal="center" vertical="center"/>
    </xf>
    <xf numFmtId="0" fontId="32" fillId="0" borderId="43" xfId="4" applyFont="1" applyFill="1" applyBorder="1" applyAlignment="1">
      <alignment vertical="center"/>
    </xf>
    <xf numFmtId="0" fontId="32" fillId="0" borderId="43" xfId="4" applyFont="1" applyFill="1" applyBorder="1" applyAlignment="1">
      <alignment horizontal="center" vertical="center"/>
    </xf>
    <xf numFmtId="0" fontId="32" fillId="0" borderId="43" xfId="4" applyFont="1" applyFill="1" applyBorder="1" applyAlignment="1">
      <alignment horizontal="left" vertical="center"/>
    </xf>
    <xf numFmtId="0" fontId="32" fillId="0" borderId="24" xfId="4" applyFont="1" applyFill="1" applyBorder="1" applyAlignment="1">
      <alignment horizontal="left" vertical="center"/>
    </xf>
    <xf numFmtId="0" fontId="32" fillId="0" borderId="11" xfId="4" applyFont="1" applyFill="1" applyBorder="1" applyAlignment="1">
      <alignment horizontal="left" vertical="center"/>
    </xf>
    <xf numFmtId="0" fontId="32" fillId="0" borderId="11" xfId="4" applyFont="1" applyFill="1" applyBorder="1" applyAlignment="1">
      <alignment horizontal="center" vertical="center"/>
    </xf>
    <xf numFmtId="0" fontId="32" fillId="0" borderId="11" xfId="4" applyFont="1" applyFill="1" applyBorder="1" applyAlignment="1">
      <alignment vertical="center"/>
    </xf>
    <xf numFmtId="0" fontId="32" fillId="0" borderId="12" xfId="4" applyFont="1" applyFill="1" applyBorder="1" applyAlignment="1">
      <alignment horizontal="left" vertical="center"/>
    </xf>
    <xf numFmtId="0" fontId="32" fillId="0" borderId="15" xfId="4" applyFont="1" applyFill="1" applyBorder="1" applyAlignment="1">
      <alignment horizontal="left" vertical="center"/>
    </xf>
    <xf numFmtId="0" fontId="33" fillId="0" borderId="0" xfId="4" applyFont="1" applyFill="1" applyAlignment="1">
      <alignment vertical="center"/>
    </xf>
    <xf numFmtId="0" fontId="56" fillId="0" borderId="0" xfId="4" applyFont="1" applyFill="1" applyAlignment="1">
      <alignment vertical="center"/>
    </xf>
    <xf numFmtId="0" fontId="32" fillId="0" borderId="43" xfId="4" applyFont="1" applyFill="1" applyBorder="1" applyAlignment="1">
      <alignment vertical="center" wrapText="1" shrinkToFit="1"/>
    </xf>
    <xf numFmtId="0" fontId="32" fillId="0" borderId="23" xfId="4" applyFont="1" applyFill="1" applyBorder="1" applyAlignment="1">
      <alignment horizontal="left" vertical="center"/>
    </xf>
    <xf numFmtId="0" fontId="32" fillId="0" borderId="10" xfId="4" applyFont="1" applyFill="1" applyBorder="1" applyAlignment="1">
      <alignment horizontal="left" vertical="center"/>
    </xf>
    <xf numFmtId="0" fontId="32" fillId="0" borderId="12" xfId="4" applyFont="1" applyFill="1" applyBorder="1" applyAlignment="1">
      <alignment vertical="center"/>
    </xf>
    <xf numFmtId="0" fontId="32" fillId="0" borderId="10" xfId="4" applyFont="1" applyFill="1" applyBorder="1" applyAlignment="1">
      <alignment horizontal="center" vertical="center"/>
    </xf>
    <xf numFmtId="0" fontId="32" fillId="0" borderId="14" xfId="4" applyFont="1" applyFill="1" applyBorder="1" applyAlignment="1">
      <alignment horizontal="left" vertical="center"/>
    </xf>
    <xf numFmtId="49" fontId="32" fillId="0" borderId="0" xfId="4" applyNumberFormat="1" applyFont="1" applyFill="1" applyAlignment="1">
      <alignment horizontal="left" vertical="center"/>
    </xf>
    <xf numFmtId="0" fontId="33" fillId="0" borderId="15" xfId="4" applyFont="1" applyFill="1" applyBorder="1" applyAlignment="1">
      <alignment vertical="center"/>
    </xf>
    <xf numFmtId="0" fontId="33" fillId="0" borderId="14" xfId="4" applyFont="1" applyFill="1" applyBorder="1" applyAlignment="1">
      <alignment horizontal="center" vertical="center"/>
    </xf>
    <xf numFmtId="0" fontId="32" fillId="0" borderId="15" xfId="4" applyFont="1" applyFill="1" applyBorder="1" applyAlignment="1">
      <alignment vertical="center"/>
    </xf>
    <xf numFmtId="0" fontId="32" fillId="0" borderId="14" xfId="4" applyFont="1" applyFill="1" applyBorder="1" applyAlignment="1">
      <alignment horizontal="center" vertical="center"/>
    </xf>
    <xf numFmtId="0" fontId="32" fillId="0" borderId="23" xfId="4" applyFont="1" applyFill="1" applyBorder="1" applyAlignment="1">
      <alignment vertical="center"/>
    </xf>
    <xf numFmtId="1" fontId="32" fillId="0" borderId="43" xfId="4" applyNumberFormat="1" applyFont="1" applyFill="1" applyBorder="1" applyAlignment="1">
      <alignment vertical="center"/>
    </xf>
    <xf numFmtId="0" fontId="32" fillId="0" borderId="15" xfId="4" applyFont="1" applyFill="1" applyBorder="1" applyAlignment="1">
      <alignment horizontal="center" vertical="center"/>
    </xf>
    <xf numFmtId="0" fontId="33" fillId="0" borderId="0" xfId="4" applyFont="1" applyFill="1" applyAlignment="1">
      <alignment horizontal="center" vertical="center"/>
    </xf>
    <xf numFmtId="0" fontId="57" fillId="0" borderId="0" xfId="4" applyFont="1" applyFill="1" applyAlignment="1">
      <alignment horizontal="left" vertical="center"/>
    </xf>
    <xf numFmtId="0" fontId="32" fillId="0" borderId="0" xfId="4" applyFont="1" applyFill="1" applyAlignment="1">
      <alignment horizontal="left" vertical="center" wrapText="1"/>
    </xf>
    <xf numFmtId="0" fontId="32" fillId="0" borderId="54" xfId="4" applyFont="1" applyFill="1" applyBorder="1" applyAlignment="1">
      <alignment horizontal="left" vertical="center"/>
    </xf>
    <xf numFmtId="49" fontId="32" fillId="0" borderId="55" xfId="4" applyNumberFormat="1" applyFont="1" applyFill="1" applyBorder="1" applyAlignment="1">
      <alignment horizontal="left" vertical="center"/>
    </xf>
    <xf numFmtId="0" fontId="32" fillId="0" borderId="55" xfId="4" applyFont="1" applyFill="1" applyBorder="1" applyAlignment="1">
      <alignment horizontal="left" vertical="center"/>
    </xf>
    <xf numFmtId="0" fontId="32" fillId="0" borderId="56" xfId="4" applyFont="1" applyFill="1" applyBorder="1" applyAlignment="1">
      <alignment horizontal="left" vertical="center"/>
    </xf>
    <xf numFmtId="0" fontId="32" fillId="0" borderId="54" xfId="4" applyFont="1" applyFill="1" applyBorder="1" applyAlignment="1">
      <alignment horizontal="center" vertical="center"/>
    </xf>
    <xf numFmtId="0" fontId="32" fillId="0" borderId="55" xfId="4" applyFont="1" applyFill="1" applyBorder="1" applyAlignment="1">
      <alignment horizontal="center" vertical="center"/>
    </xf>
    <xf numFmtId="0" fontId="32" fillId="0" borderId="52" xfId="4" applyFont="1" applyFill="1" applyBorder="1" applyAlignment="1">
      <alignment horizontal="left" vertical="center"/>
    </xf>
    <xf numFmtId="0" fontId="32" fillId="9" borderId="0" xfId="4" applyFont="1" applyFill="1" applyAlignment="1">
      <alignment horizontal="center" vertical="center"/>
    </xf>
    <xf numFmtId="0" fontId="32" fillId="9" borderId="0" xfId="4" applyFont="1" applyFill="1" applyAlignment="1">
      <alignment vertical="center"/>
    </xf>
    <xf numFmtId="0" fontId="32" fillId="9" borderId="0" xfId="4" applyFont="1" applyFill="1" applyAlignment="1">
      <alignment horizontal="left" vertical="center"/>
    </xf>
    <xf numFmtId="0" fontId="32" fillId="9" borderId="23" xfId="4" applyFont="1" applyFill="1" applyBorder="1" applyAlignment="1">
      <alignment horizontal="center" vertical="center"/>
    </xf>
    <xf numFmtId="0" fontId="32" fillId="9" borderId="43" xfId="4" applyFont="1" applyFill="1" applyBorder="1" applyAlignment="1">
      <alignment horizontal="center" vertical="center"/>
    </xf>
    <xf numFmtId="0" fontId="58" fillId="9" borderId="0" xfId="4" applyFont="1" applyFill="1" applyAlignment="1">
      <alignment vertical="center"/>
    </xf>
    <xf numFmtId="0" fontId="32" fillId="9" borderId="10" xfId="4" applyFont="1" applyFill="1" applyBorder="1" applyAlignment="1">
      <alignment horizontal="center" vertical="center"/>
    </xf>
    <xf numFmtId="0" fontId="32" fillId="9" borderId="54" xfId="4" applyFont="1" applyFill="1" applyBorder="1" applyAlignment="1">
      <alignment horizontal="center" vertical="center"/>
    </xf>
    <xf numFmtId="0" fontId="32" fillId="9" borderId="11" xfId="4" applyFont="1" applyFill="1" applyBorder="1" applyAlignment="1">
      <alignment horizontal="center" vertical="center"/>
    </xf>
    <xf numFmtId="0" fontId="33" fillId="0" borderId="55" xfId="4" applyFont="1" applyBorder="1" applyAlignment="1">
      <alignment horizontal="left" vertical="center"/>
    </xf>
    <xf numFmtId="0" fontId="32" fillId="0" borderId="54" xfId="4" applyFont="1" applyFill="1" applyBorder="1" applyAlignment="1">
      <alignment horizontal="center"/>
    </xf>
    <xf numFmtId="0" fontId="32" fillId="0" borderId="55" xfId="4" applyFont="1" applyFill="1" applyBorder="1"/>
    <xf numFmtId="0" fontId="32" fillId="0" borderId="56" xfId="4" applyFont="1" applyFill="1" applyBorder="1"/>
    <xf numFmtId="0" fontId="61" fillId="0" borderId="0" xfId="4" applyFont="1" applyFill="1" applyAlignment="1">
      <alignment vertical="center" wrapText="1"/>
    </xf>
    <xf numFmtId="0" fontId="61" fillId="0" borderId="0" xfId="4" applyFont="1" applyFill="1" applyAlignment="1">
      <alignment horizontal="left" vertical="center" wrapText="1"/>
    </xf>
    <xf numFmtId="0" fontId="61" fillId="0" borderId="0" xfId="4" applyFont="1" applyFill="1" applyAlignment="1">
      <alignment horizontal="left"/>
    </xf>
    <xf numFmtId="0" fontId="61" fillId="0" borderId="0" xfId="4" applyFont="1" applyFill="1"/>
    <xf numFmtId="0" fontId="32" fillId="9" borderId="0" xfId="4" applyFont="1" applyFill="1" applyAlignment="1">
      <alignment horizontal="right" vertical="center"/>
    </xf>
    <xf numFmtId="0" fontId="32" fillId="0" borderId="43" xfId="4" applyFont="1" applyFill="1" applyBorder="1"/>
    <xf numFmtId="0" fontId="32" fillId="0" borderId="24" xfId="4" applyFont="1" applyFill="1" applyBorder="1"/>
    <xf numFmtId="0" fontId="32" fillId="0" borderId="10" xfId="4" applyFont="1" applyFill="1" applyBorder="1" applyAlignment="1">
      <alignment vertical="center"/>
    </xf>
    <xf numFmtId="0" fontId="32" fillId="0" borderId="11" xfId="4" applyFont="1" applyFill="1" applyBorder="1"/>
    <xf numFmtId="0" fontId="32" fillId="0" borderId="12" xfId="4" applyFont="1" applyFill="1" applyBorder="1"/>
    <xf numFmtId="0" fontId="32" fillId="0" borderId="54" xfId="4" applyFont="1" applyFill="1" applyBorder="1" applyAlignment="1">
      <alignment vertical="center"/>
    </xf>
    <xf numFmtId="0" fontId="32" fillId="0" borderId="55" xfId="4" applyFont="1" applyFill="1" applyBorder="1" applyAlignment="1">
      <alignment vertical="center"/>
    </xf>
    <xf numFmtId="0" fontId="32" fillId="0" borderId="23" xfId="4" applyFont="1" applyFill="1" applyBorder="1" applyAlignment="1">
      <alignment vertical="center" wrapText="1"/>
    </xf>
    <xf numFmtId="0" fontId="32" fillId="0" borderId="43" xfId="4" applyFont="1" applyFill="1" applyBorder="1" applyAlignment="1">
      <alignment vertical="center" wrapText="1"/>
    </xf>
    <xf numFmtId="0" fontId="32" fillId="0" borderId="0" xfId="4" applyFont="1" applyFill="1" applyAlignment="1">
      <alignment horizontal="left" vertical="center" wrapText="1" indent="1"/>
    </xf>
    <xf numFmtId="0" fontId="32" fillId="0" borderId="12" xfId="4" applyFont="1" applyFill="1" applyBorder="1" applyAlignment="1">
      <alignment horizontal="center" vertical="center"/>
    </xf>
    <xf numFmtId="0" fontId="32" fillId="0" borderId="43" xfId="4" applyFont="1" applyFill="1" applyBorder="1" applyAlignment="1">
      <alignment horizontal="left" vertical="center" wrapText="1" indent="1"/>
    </xf>
    <xf numFmtId="0" fontId="32" fillId="0" borderId="24" xfId="4" applyFont="1" applyFill="1" applyBorder="1" applyAlignment="1">
      <alignment horizontal="left" vertical="center" wrapText="1" indent="1"/>
    </xf>
    <xf numFmtId="0" fontId="32" fillId="0" borderId="0" xfId="4" applyFont="1" applyFill="1" applyAlignment="1">
      <alignment wrapText="1"/>
    </xf>
    <xf numFmtId="0" fontId="32" fillId="0" borderId="14" xfId="4" applyFont="1" applyFill="1" applyBorder="1" applyAlignment="1">
      <alignment vertical="center" wrapText="1"/>
    </xf>
    <xf numFmtId="0" fontId="33" fillId="0" borderId="1" xfId="4" applyFont="1" applyFill="1" applyBorder="1" applyAlignment="1">
      <alignment horizontal="center" vertical="center"/>
    </xf>
    <xf numFmtId="0" fontId="32" fillId="0" borderId="24" xfId="4" applyFont="1" applyFill="1" applyBorder="1" applyAlignment="1">
      <alignment horizontal="center" vertical="center"/>
    </xf>
    <xf numFmtId="0" fontId="33" fillId="0" borderId="0" xfId="4" applyFont="1" applyFill="1" applyAlignment="1">
      <alignment horizontal="left" vertical="center" wrapText="1"/>
    </xf>
    <xf numFmtId="0" fontId="59" fillId="0" borderId="14" xfId="4" applyFont="1" applyFill="1" applyBorder="1" applyAlignment="1">
      <alignment horizontal="center" vertical="center"/>
    </xf>
    <xf numFmtId="0" fontId="59" fillId="0" borderId="0" xfId="4" applyFont="1" applyFill="1" applyAlignment="1">
      <alignment horizontal="center" vertical="center"/>
    </xf>
    <xf numFmtId="0" fontId="59" fillId="0" borderId="15" xfId="4" applyFont="1" applyFill="1" applyBorder="1" applyAlignment="1">
      <alignment horizontal="center" vertical="center"/>
    </xf>
    <xf numFmtId="0" fontId="33" fillId="0" borderId="43" xfId="4" applyFont="1" applyFill="1" applyBorder="1" applyAlignment="1">
      <alignment horizontal="center" vertical="center"/>
    </xf>
    <xf numFmtId="0" fontId="33" fillId="0" borderId="43" xfId="4" applyFont="1" applyFill="1" applyBorder="1" applyAlignment="1">
      <alignment horizontal="left" vertical="center" wrapText="1"/>
    </xf>
    <xf numFmtId="0" fontId="33" fillId="0" borderId="0" xfId="4" applyFont="1" applyFill="1" applyAlignment="1">
      <alignment horizontal="left" vertical="center" wrapText="1" indent="1"/>
    </xf>
    <xf numFmtId="0" fontId="32" fillId="0" borderId="47" xfId="4" applyFont="1" applyFill="1" applyBorder="1" applyAlignment="1">
      <alignment horizontal="left" vertical="center"/>
    </xf>
    <xf numFmtId="0" fontId="33" fillId="0" borderId="15" xfId="4" applyFont="1" applyFill="1" applyBorder="1" applyAlignment="1">
      <alignment horizontal="center" vertical="center"/>
    </xf>
    <xf numFmtId="0" fontId="33" fillId="0" borderId="0" xfId="4" applyFont="1" applyFill="1" applyAlignment="1">
      <alignment horizontal="left" vertical="center"/>
    </xf>
    <xf numFmtId="0" fontId="33" fillId="0" borderId="43" xfId="4" applyFont="1" applyFill="1" applyBorder="1" applyAlignment="1">
      <alignment vertical="center"/>
    </xf>
    <xf numFmtId="0" fontId="33" fillId="0" borderId="24" xfId="4" applyFont="1" applyFill="1" applyBorder="1" applyAlignment="1">
      <alignment vertical="center"/>
    </xf>
    <xf numFmtId="0" fontId="33" fillId="0" borderId="43" xfId="4" applyFont="1" applyFill="1" applyBorder="1" applyAlignment="1">
      <alignment vertical="center" wrapText="1"/>
    </xf>
    <xf numFmtId="0" fontId="33" fillId="0" borderId="0" xfId="4" applyFont="1" applyFill="1" applyAlignment="1">
      <alignment vertical="center" wrapText="1"/>
    </xf>
    <xf numFmtId="0" fontId="33" fillId="0" borderId="0" xfId="4" applyFont="1" applyFill="1" applyAlignment="1">
      <alignment horizontal="center" vertical="center" wrapText="1"/>
    </xf>
    <xf numFmtId="0" fontId="32" fillId="0" borderId="18" xfId="4" applyFont="1" applyFill="1" applyBorder="1" applyAlignment="1">
      <alignment horizontal="left" vertical="center"/>
    </xf>
    <xf numFmtId="0" fontId="32" fillId="0" borderId="47" xfId="4" applyFont="1" applyFill="1" applyBorder="1" applyAlignment="1">
      <alignment vertical="center" wrapText="1"/>
    </xf>
    <xf numFmtId="0" fontId="33" fillId="0" borderId="55" xfId="4" applyFont="1" applyFill="1" applyBorder="1" applyAlignment="1">
      <alignment horizontal="left" vertical="center" wrapText="1" indent="1"/>
    </xf>
    <xf numFmtId="0" fontId="33" fillId="0" borderId="55" xfId="4" applyFont="1" applyFill="1" applyBorder="1" applyAlignment="1">
      <alignment horizontal="left" vertical="center" wrapText="1"/>
    </xf>
    <xf numFmtId="0" fontId="32" fillId="0" borderId="0" xfId="4" applyFont="1" applyFill="1" applyAlignment="1">
      <alignment horizontal="left"/>
    </xf>
    <xf numFmtId="0" fontId="33" fillId="0" borderId="55" xfId="4" applyFont="1" applyFill="1" applyBorder="1" applyAlignment="1">
      <alignment horizontal="left" vertical="center"/>
    </xf>
    <xf numFmtId="0" fontId="33" fillId="0" borderId="24" xfId="4" applyFont="1" applyFill="1" applyBorder="1" applyAlignment="1">
      <alignment horizontal="center" vertical="center"/>
    </xf>
    <xf numFmtId="0" fontId="32" fillId="0" borderId="1" xfId="4" applyFont="1" applyFill="1" applyBorder="1" applyAlignment="1">
      <alignment horizontal="center" vertical="center"/>
    </xf>
    <xf numFmtId="0" fontId="33" fillId="0" borderId="18" xfId="4" applyFont="1" applyFill="1" applyBorder="1" applyAlignment="1">
      <alignment horizontal="center" vertical="center"/>
    </xf>
    <xf numFmtId="0" fontId="32" fillId="0" borderId="56" xfId="4" applyFont="1" applyFill="1" applyBorder="1" applyAlignment="1">
      <alignment horizontal="center" vertical="center"/>
    </xf>
    <xf numFmtId="0" fontId="33" fillId="0" borderId="15" xfId="4" applyFont="1" applyFill="1" applyBorder="1" applyAlignment="1">
      <alignment horizontal="left" vertical="center"/>
    </xf>
    <xf numFmtId="0" fontId="32" fillId="9" borderId="11" xfId="4" applyFont="1" applyFill="1" applyBorder="1" applyAlignment="1">
      <alignment vertical="center"/>
    </xf>
    <xf numFmtId="0" fontId="32" fillId="9" borderId="0" xfId="4" applyFont="1" applyFill="1"/>
    <xf numFmtId="0" fontId="32" fillId="9" borderId="14" xfId="4" applyFont="1" applyFill="1" applyBorder="1" applyAlignment="1">
      <alignment horizontal="center" vertical="center"/>
    </xf>
    <xf numFmtId="0" fontId="32" fillId="0" borderId="24" xfId="4" applyFont="1" applyFill="1" applyBorder="1" applyAlignment="1">
      <alignment vertical="center"/>
    </xf>
    <xf numFmtId="0" fontId="32" fillId="0" borderId="24" xfId="4" applyFont="1" applyFill="1" applyBorder="1" applyAlignment="1">
      <alignment vertical="center" wrapText="1"/>
    </xf>
    <xf numFmtId="0" fontId="32" fillId="0" borderId="10" xfId="4" applyFont="1" applyFill="1" applyBorder="1" applyAlignment="1">
      <alignment horizontal="left" vertical="center" wrapText="1" indent="1"/>
    </xf>
    <xf numFmtId="0" fontId="32" fillId="0" borderId="11" xfId="4" applyFont="1" applyFill="1" applyBorder="1" applyAlignment="1">
      <alignment horizontal="left" vertical="center" wrapText="1" indent="1"/>
    </xf>
    <xf numFmtId="0" fontId="32" fillId="0" borderId="12" xfId="4" applyFont="1" applyFill="1" applyBorder="1" applyAlignment="1">
      <alignment horizontal="left" vertical="center" wrapText="1" indent="1"/>
    </xf>
    <xf numFmtId="0" fontId="33" fillId="0" borderId="43" xfId="4" applyFont="1" applyFill="1" applyBorder="1" applyAlignment="1">
      <alignment horizontal="left" vertical="center" wrapText="1" indent="1"/>
    </xf>
    <xf numFmtId="0" fontId="57" fillId="0" borderId="0" xfId="4" applyFont="1" applyFill="1" applyAlignment="1">
      <alignment horizontal="left" vertical="center" wrapText="1"/>
    </xf>
    <xf numFmtId="0" fontId="32" fillId="0" borderId="54" xfId="4" applyFont="1" applyFill="1" applyBorder="1" applyAlignment="1">
      <alignment horizontal="left" vertical="center" wrapText="1"/>
    </xf>
    <xf numFmtId="0" fontId="33" fillId="0" borderId="55" xfId="4" applyFont="1" applyFill="1" applyBorder="1" applyAlignment="1">
      <alignment horizontal="center" vertical="center"/>
    </xf>
    <xf numFmtId="0" fontId="33" fillId="0" borderId="56" xfId="4" applyFont="1" applyFill="1" applyBorder="1" applyAlignment="1">
      <alignment horizontal="center" vertical="center"/>
    </xf>
    <xf numFmtId="0" fontId="33" fillId="0" borderId="11" xfId="4" applyFont="1" applyFill="1" applyBorder="1" applyAlignment="1">
      <alignment horizontal="center" vertical="center"/>
    </xf>
    <xf numFmtId="0" fontId="33" fillId="0" borderId="11" xfId="4" applyFont="1" applyFill="1" applyBorder="1" applyAlignment="1">
      <alignment vertical="center"/>
    </xf>
    <xf numFmtId="0" fontId="33" fillId="0" borderId="11" xfId="4" applyFont="1" applyFill="1" applyBorder="1" applyAlignment="1">
      <alignment vertical="center" wrapText="1"/>
    </xf>
    <xf numFmtId="0" fontId="33" fillId="0" borderId="11" xfId="4" applyFont="1" applyFill="1" applyBorder="1" applyAlignment="1">
      <alignment horizontal="left" vertical="center" wrapText="1"/>
    </xf>
    <xf numFmtId="0" fontId="33" fillId="0" borderId="10" xfId="4" applyFont="1" applyFill="1" applyBorder="1" applyAlignment="1">
      <alignment horizontal="center" vertical="center"/>
    </xf>
    <xf numFmtId="0" fontId="33" fillId="0" borderId="12" xfId="4" applyFont="1" applyFill="1" applyBorder="1" applyAlignment="1">
      <alignment horizontal="center" vertical="center"/>
    </xf>
    <xf numFmtId="0" fontId="33" fillId="0" borderId="0" xfId="4" applyFont="1" applyFill="1" applyAlignment="1">
      <alignment wrapText="1"/>
    </xf>
    <xf numFmtId="0" fontId="33" fillId="0" borderId="54" xfId="4" applyFont="1" applyFill="1" applyBorder="1" applyAlignment="1">
      <alignment horizontal="center" vertical="center"/>
    </xf>
    <xf numFmtId="0" fontId="32" fillId="9" borderId="11" xfId="4" applyFont="1" applyFill="1" applyBorder="1" applyAlignment="1">
      <alignment horizontal="left" vertical="center"/>
    </xf>
    <xf numFmtId="0" fontId="32" fillId="9" borderId="56" xfId="4" applyFont="1" applyFill="1" applyBorder="1" applyAlignment="1">
      <alignment horizontal="center" vertical="center"/>
    </xf>
    <xf numFmtId="0" fontId="32" fillId="9" borderId="55" xfId="4" applyFont="1" applyFill="1" applyBorder="1" applyAlignment="1">
      <alignment horizontal="center" vertical="center"/>
    </xf>
    <xf numFmtId="0" fontId="32" fillId="0" borderId="56" xfId="4" applyFont="1" applyFill="1" applyBorder="1" applyAlignment="1">
      <alignment vertical="center"/>
    </xf>
    <xf numFmtId="0" fontId="59" fillId="0" borderId="55" xfId="4" applyFont="1" applyFill="1" applyBorder="1" applyAlignment="1">
      <alignment horizontal="center" vertical="center"/>
    </xf>
    <xf numFmtId="0" fontId="32" fillId="9" borderId="43" xfId="4" applyFont="1" applyFill="1" applyBorder="1" applyAlignment="1">
      <alignment horizontal="left" vertical="center"/>
    </xf>
    <xf numFmtId="0" fontId="58" fillId="9" borderId="9" xfId="4" applyFont="1" applyFill="1" applyBorder="1" applyAlignment="1">
      <alignment vertical="center"/>
    </xf>
    <xf numFmtId="0" fontId="58" fillId="9" borderId="1" xfId="4" applyFont="1" applyFill="1" applyBorder="1" applyAlignment="1">
      <alignment vertical="center"/>
    </xf>
    <xf numFmtId="0" fontId="58" fillId="9" borderId="24" xfId="4" applyFont="1" applyFill="1" applyBorder="1" applyAlignment="1">
      <alignment vertical="center"/>
    </xf>
    <xf numFmtId="0" fontId="58" fillId="9" borderId="23" xfId="4" applyFont="1" applyFill="1" applyBorder="1" applyAlignment="1">
      <alignment vertical="center"/>
    </xf>
    <xf numFmtId="0" fontId="39" fillId="0" borderId="188" xfId="0" applyFont="1" applyBorder="1">
      <alignment vertical="center"/>
    </xf>
    <xf numFmtId="0" fontId="39" fillId="0" borderId="194" xfId="0" applyFont="1" applyBorder="1">
      <alignment vertical="center"/>
    </xf>
    <xf numFmtId="0" fontId="39" fillId="0" borderId="196" xfId="0" applyFont="1" applyBorder="1">
      <alignment vertical="center"/>
    </xf>
    <xf numFmtId="0" fontId="39" fillId="0" borderId="102" xfId="0" applyFont="1" applyBorder="1">
      <alignment vertical="center"/>
    </xf>
    <xf numFmtId="0" fontId="39" fillId="0" borderId="197" xfId="0" applyFont="1" applyBorder="1">
      <alignment vertical="center"/>
    </xf>
    <xf numFmtId="0" fontId="39" fillId="0" borderId="189" xfId="0" applyFont="1" applyBorder="1">
      <alignment vertical="center"/>
    </xf>
    <xf numFmtId="0" fontId="32" fillId="0" borderId="0" xfId="2" applyFont="1" applyAlignment="1">
      <alignment horizontal="left" vertical="center"/>
    </xf>
    <xf numFmtId="0" fontId="32" fillId="0" borderId="0" xfId="2" applyFont="1" applyAlignment="1">
      <alignment horizontal="right" vertical="center"/>
    </xf>
    <xf numFmtId="0" fontId="43" fillId="0" borderId="0" xfId="2" applyFont="1" applyAlignment="1">
      <alignment horizontal="centerContinuous" vertical="center"/>
    </xf>
    <xf numFmtId="0" fontId="32" fillId="0" borderId="0" xfId="2" applyFont="1" applyAlignment="1">
      <alignment horizontal="centerContinuous" vertical="center"/>
    </xf>
    <xf numFmtId="0" fontId="68" fillId="0" borderId="0" xfId="2" applyFont="1"/>
    <xf numFmtId="0" fontId="44" fillId="0" borderId="0" xfId="2" applyFont="1"/>
    <xf numFmtId="0" fontId="32" fillId="0" borderId="43" xfId="2" applyFont="1" applyBorder="1" applyAlignment="1">
      <alignment horizontal="center" vertical="center"/>
    </xf>
    <xf numFmtId="0" fontId="32" fillId="0" borderId="55" xfId="2" applyFont="1" applyBorder="1" applyAlignment="1">
      <alignment horizontal="center" vertical="center"/>
    </xf>
    <xf numFmtId="0" fontId="32" fillId="0" borderId="55" xfId="2" applyFont="1" applyBorder="1" applyAlignment="1">
      <alignment horizontal="left" vertical="center" wrapText="1"/>
    </xf>
    <xf numFmtId="0" fontId="32" fillId="0" borderId="55" xfId="2" applyFont="1" applyBorder="1" applyAlignment="1">
      <alignment horizontal="left" vertical="center"/>
    </xf>
    <xf numFmtId="0" fontId="32" fillId="0" borderId="43" xfId="2" applyFont="1" applyBorder="1" applyAlignment="1">
      <alignment horizontal="left" vertical="center"/>
    </xf>
    <xf numFmtId="0" fontId="32" fillId="0" borderId="14" xfId="2" applyFont="1" applyBorder="1" applyAlignment="1">
      <alignment horizontal="left" vertical="center"/>
    </xf>
    <xf numFmtId="0" fontId="32" fillId="0" borderId="15" xfId="2" applyFont="1" applyBorder="1" applyAlignment="1">
      <alignment horizontal="left" vertical="center"/>
    </xf>
    <xf numFmtId="0" fontId="32" fillId="0" borderId="0" xfId="2" applyFont="1" applyAlignment="1">
      <alignment horizontal="left" vertical="center" wrapText="1"/>
    </xf>
    <xf numFmtId="0" fontId="32" fillId="0" borderId="0" xfId="2" applyFont="1" applyAlignment="1">
      <alignment horizontal="center" vertical="center"/>
    </xf>
    <xf numFmtId="0" fontId="32" fillId="0" borderId="14" xfId="2" applyFont="1" applyBorder="1" applyAlignment="1">
      <alignment horizontal="left"/>
    </xf>
    <xf numFmtId="0" fontId="32" fillId="0" borderId="0" xfId="2" applyFont="1" applyAlignment="1">
      <alignment horizontal="left"/>
    </xf>
    <xf numFmtId="0" fontId="32" fillId="0" borderId="15" xfId="2" applyFont="1" applyBorder="1" applyAlignment="1">
      <alignment horizontal="left"/>
    </xf>
    <xf numFmtId="0" fontId="32" fillId="0" borderId="54" xfId="2" applyFont="1" applyBorder="1" applyAlignment="1">
      <alignment horizontal="center"/>
    </xf>
    <xf numFmtId="0" fontId="32" fillId="0" borderId="55" xfId="2" applyFont="1" applyBorder="1"/>
    <xf numFmtId="0" fontId="32" fillId="0" borderId="56" xfId="2" applyFont="1" applyBorder="1"/>
    <xf numFmtId="0" fontId="32" fillId="0" borderId="0" xfId="2" applyFont="1"/>
    <xf numFmtId="0" fontId="32" fillId="0" borderId="0" xfId="2" applyFont="1" applyAlignment="1">
      <alignment vertical="center"/>
    </xf>
    <xf numFmtId="0" fontId="32" fillId="0" borderId="0" xfId="2" applyFont="1" applyAlignment="1">
      <alignment horizontal="center"/>
    </xf>
    <xf numFmtId="0" fontId="32" fillId="0" borderId="0" xfId="2" applyFont="1" applyAlignment="1">
      <alignment horizontal="center" wrapText="1"/>
    </xf>
    <xf numFmtId="0" fontId="32" fillId="0" borderId="24" xfId="2" applyFont="1" applyFill="1" applyBorder="1" applyAlignment="1">
      <alignment vertical="center"/>
    </xf>
    <xf numFmtId="0" fontId="3" fillId="15" borderId="0" xfId="4" applyFill="1"/>
    <xf numFmtId="0" fontId="3" fillId="15" borderId="14" xfId="4" applyFill="1" applyBorder="1"/>
    <xf numFmtId="0" fontId="3" fillId="15" borderId="54" xfId="4" applyFill="1" applyBorder="1"/>
    <xf numFmtId="0" fontId="39" fillId="0" borderId="189" xfId="0" applyFont="1" applyBorder="1" applyAlignment="1">
      <alignment vertical="center"/>
    </xf>
    <xf numFmtId="0" fontId="39" fillId="0" borderId="190" xfId="0" applyFont="1" applyBorder="1" applyAlignment="1">
      <alignment vertical="center"/>
    </xf>
    <xf numFmtId="0" fontId="64" fillId="0" borderId="191" xfId="0" applyFont="1" applyBorder="1" applyAlignment="1">
      <alignment vertical="center"/>
    </xf>
    <xf numFmtId="0" fontId="64" fillId="0" borderId="192" xfId="0" applyFont="1" applyBorder="1" applyAlignment="1">
      <alignment vertical="center"/>
    </xf>
    <xf numFmtId="0" fontId="64" fillId="0" borderId="193" xfId="0" applyFont="1" applyBorder="1" applyAlignment="1">
      <alignment vertical="center"/>
    </xf>
    <xf numFmtId="0" fontId="39" fillId="0" borderId="96" xfId="0" applyFont="1" applyBorder="1" applyAlignment="1">
      <alignment vertical="center"/>
    </xf>
    <xf numFmtId="0" fontId="39" fillId="0" borderId="195" xfId="0" applyFont="1" applyBorder="1" applyAlignment="1">
      <alignment vertical="center"/>
    </xf>
    <xf numFmtId="0" fontId="39" fillId="0" borderId="198" xfId="0" applyFont="1" applyBorder="1" applyAlignment="1">
      <alignment vertical="center"/>
    </xf>
    <xf numFmtId="0" fontId="39" fillId="0" borderId="97" xfId="0" applyFont="1" applyBorder="1" applyAlignment="1">
      <alignment vertical="center"/>
    </xf>
    <xf numFmtId="0" fontId="39" fillId="0" borderId="194" xfId="0" applyFont="1" applyBorder="1" applyAlignment="1">
      <alignment vertical="center" wrapText="1"/>
    </xf>
    <xf numFmtId="0" fontId="39" fillId="0" borderId="96" xfId="0" applyFont="1" applyBorder="1" applyAlignment="1">
      <alignment vertical="center" wrapText="1"/>
    </xf>
    <xf numFmtId="0" fontId="39" fillId="0" borderId="195" xfId="0" applyFont="1" applyBorder="1" applyAlignment="1">
      <alignment vertical="center" wrapText="1"/>
    </xf>
    <xf numFmtId="0" fontId="64" fillId="0" borderId="40" xfId="0" applyFont="1" applyBorder="1" applyAlignment="1">
      <alignment vertical="center"/>
    </xf>
    <xf numFmtId="0" fontId="64" fillId="0" borderId="41" xfId="0" applyFont="1" applyBorder="1" applyAlignment="1">
      <alignment vertical="center"/>
    </xf>
    <xf numFmtId="0" fontId="64" fillId="0" borderId="42" xfId="0" applyFont="1" applyBorder="1" applyAlignment="1">
      <alignment vertical="center"/>
    </xf>
    <xf numFmtId="0" fontId="39" fillId="0" borderId="189" xfId="0" applyFont="1" applyBorder="1" applyAlignment="1">
      <alignment vertical="center" wrapText="1"/>
    </xf>
    <xf numFmtId="0" fontId="39" fillId="0" borderId="190" xfId="0" applyFont="1" applyBorder="1" applyAlignment="1">
      <alignment vertical="center" wrapText="1"/>
    </xf>
    <xf numFmtId="0" fontId="39" fillId="0" borderId="189" xfId="0" applyFont="1" applyBorder="1" applyAlignment="1">
      <alignment horizontal="center" vertical="center" wrapText="1"/>
    </xf>
    <xf numFmtId="0" fontId="39" fillId="0" borderId="190" xfId="0" applyFont="1" applyBorder="1" applyAlignment="1">
      <alignment horizontal="center" vertical="center" wrapText="1"/>
    </xf>
    <xf numFmtId="0" fontId="63" fillId="9" borderId="40" xfId="0" applyFont="1" applyFill="1" applyBorder="1" applyAlignment="1">
      <alignment horizontal="center" vertical="center" wrapText="1"/>
    </xf>
    <xf numFmtId="0" fontId="63" fillId="9" borderId="41" xfId="0" applyFont="1" applyFill="1" applyBorder="1" applyAlignment="1">
      <alignment horizontal="center" vertical="center" wrapText="1"/>
    </xf>
    <xf numFmtId="0" fontId="63" fillId="9" borderId="42"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64" fillId="0" borderId="185" xfId="0" applyFont="1" applyBorder="1" applyAlignment="1">
      <alignment vertical="center"/>
    </xf>
    <xf numFmtId="0" fontId="64" fillId="0" borderId="186" xfId="0" applyFont="1" applyBorder="1" applyAlignment="1">
      <alignment vertical="center"/>
    </xf>
    <xf numFmtId="0" fontId="64" fillId="0" borderId="187" xfId="0" applyFont="1" applyBorder="1" applyAlignment="1">
      <alignment vertical="center"/>
    </xf>
    <xf numFmtId="0" fontId="41" fillId="0" borderId="0" xfId="0" applyFont="1" applyAlignment="1">
      <alignment vertical="center"/>
    </xf>
    <xf numFmtId="0" fontId="64" fillId="0" borderId="184" xfId="0" applyFont="1" applyBorder="1" applyAlignment="1">
      <alignment vertical="center"/>
    </xf>
    <xf numFmtId="0" fontId="64" fillId="0" borderId="167" xfId="0" applyFont="1" applyBorder="1" applyAlignment="1">
      <alignment vertical="center"/>
    </xf>
    <xf numFmtId="0" fontId="64" fillId="0" borderId="168" xfId="0" applyFont="1" applyBorder="1" applyAlignment="1">
      <alignment vertical="center"/>
    </xf>
    <xf numFmtId="0" fontId="41" fillId="0" borderId="0" xfId="0" applyFont="1" applyBorder="1" applyAlignment="1">
      <alignment vertical="center"/>
    </xf>
    <xf numFmtId="0" fontId="32" fillId="0" borderId="23" xfId="4" applyFont="1" applyBorder="1" applyAlignment="1">
      <alignment horizontal="center" vertical="center" wrapText="1"/>
    </xf>
    <xf numFmtId="0" fontId="32" fillId="0" borderId="43" xfId="4" applyFont="1" applyBorder="1" applyAlignment="1">
      <alignment horizontal="center" vertical="center" wrapText="1"/>
    </xf>
    <xf numFmtId="0" fontId="32" fillId="0" borderId="24" xfId="4" applyFont="1" applyBorder="1" applyAlignment="1">
      <alignment horizontal="center" vertical="center" wrapText="1"/>
    </xf>
    <xf numFmtId="0" fontId="32" fillId="0" borderId="1" xfId="4" applyFont="1" applyBorder="1" applyAlignment="1">
      <alignment horizontal="left" wrapText="1"/>
    </xf>
    <xf numFmtId="0" fontId="32" fillId="0" borderId="0" xfId="4" applyFont="1" applyAlignment="1">
      <alignment horizontal="right" vertical="center"/>
    </xf>
    <xf numFmtId="0" fontId="32" fillId="0" borderId="48" xfId="4" applyFont="1" applyFill="1" applyBorder="1" applyAlignment="1">
      <alignment vertical="center" wrapText="1"/>
    </xf>
    <xf numFmtId="0" fontId="32" fillId="0" borderId="49" xfId="4" applyFont="1" applyFill="1" applyBorder="1" applyAlignment="1">
      <alignment vertical="center" wrapText="1"/>
    </xf>
    <xf numFmtId="0" fontId="32" fillId="0" borderId="23" xfId="4" applyFont="1" applyBorder="1" applyAlignment="1">
      <alignment horizontal="left" wrapText="1"/>
    </xf>
    <xf numFmtId="0" fontId="32" fillId="0" borderId="43" xfId="4" applyFont="1" applyBorder="1" applyAlignment="1">
      <alignment horizontal="left" wrapText="1"/>
    </xf>
    <xf numFmtId="0" fontId="32" fillId="0" borderId="24" xfId="4" applyFont="1" applyBorder="1" applyAlignment="1">
      <alignment horizontal="left" wrapText="1"/>
    </xf>
    <xf numFmtId="0" fontId="32" fillId="0" borderId="18" xfId="4" applyFont="1" applyBorder="1" applyAlignment="1">
      <alignment horizontal="center"/>
    </xf>
    <xf numFmtId="0" fontId="32" fillId="0" borderId="1" xfId="4" applyFont="1" applyBorder="1" applyAlignment="1">
      <alignment horizontal="center"/>
    </xf>
    <xf numFmtId="0" fontId="32" fillId="0" borderId="23" xfId="4" applyFont="1" applyBorder="1" applyAlignment="1">
      <alignment horizontal="left"/>
    </xf>
    <xf numFmtId="0" fontId="32" fillId="0" borderId="43" xfId="4" applyFont="1" applyBorder="1" applyAlignment="1">
      <alignment horizontal="left"/>
    </xf>
    <xf numFmtId="0" fontId="32" fillId="0" borderId="55" xfId="4" applyFont="1" applyBorder="1" applyAlignment="1">
      <alignment horizontal="left"/>
    </xf>
    <xf numFmtId="0" fontId="32" fillId="0" borderId="56" xfId="4" applyFont="1" applyBorder="1" applyAlignment="1">
      <alignment horizontal="left"/>
    </xf>
    <xf numFmtId="0" fontId="32" fillId="0" borderId="9" xfId="4" applyFont="1" applyBorder="1" applyAlignment="1">
      <alignment horizontal="center" vertical="center" textRotation="255" wrapText="1"/>
    </xf>
    <xf numFmtId="0" fontId="32" fillId="0" borderId="47" xfId="4" applyFont="1" applyBorder="1" applyAlignment="1">
      <alignment horizontal="center" vertical="center" textRotation="255" wrapText="1"/>
    </xf>
    <xf numFmtId="0" fontId="32" fillId="0" borderId="18" xfId="4" applyFont="1" applyBorder="1" applyAlignment="1">
      <alignment horizontal="center" vertical="center" textRotation="255" wrapText="1"/>
    </xf>
    <xf numFmtId="0" fontId="32" fillId="0" borderId="23" xfId="4" applyFont="1" applyBorder="1" applyAlignment="1">
      <alignment horizontal="center" wrapText="1"/>
    </xf>
    <xf numFmtId="0" fontId="32" fillId="0" borderId="43" xfId="4" applyFont="1" applyBorder="1" applyAlignment="1">
      <alignment horizontal="center" wrapText="1"/>
    </xf>
    <xf numFmtId="0" fontId="32" fillId="0" borderId="24" xfId="4" applyFont="1" applyBorder="1" applyAlignment="1">
      <alignment horizontal="center" wrapText="1"/>
    </xf>
    <xf numFmtId="0" fontId="32" fillId="9" borderId="10" xfId="4" applyFont="1" applyFill="1" applyBorder="1" applyAlignment="1">
      <alignment horizontal="left" vertical="top" wrapText="1"/>
    </xf>
    <xf numFmtId="0" fontId="32" fillId="9" borderId="11" xfId="4" applyFont="1" applyFill="1" applyBorder="1" applyAlignment="1">
      <alignment horizontal="left" vertical="top" wrapText="1"/>
    </xf>
    <xf numFmtId="0" fontId="32" fillId="9" borderId="12" xfId="4" applyFont="1" applyFill="1" applyBorder="1" applyAlignment="1">
      <alignment horizontal="left" vertical="top" wrapText="1"/>
    </xf>
    <xf numFmtId="0" fontId="32" fillId="9" borderId="14" xfId="4" applyFont="1" applyFill="1" applyBorder="1" applyAlignment="1">
      <alignment horizontal="left" vertical="top" wrapText="1"/>
    </xf>
    <xf numFmtId="0" fontId="32" fillId="9" borderId="0" xfId="4" applyFont="1" applyFill="1" applyAlignment="1">
      <alignment horizontal="left" vertical="top" wrapText="1"/>
    </xf>
    <xf numFmtId="0" fontId="32" fillId="9" borderId="15" xfId="4" applyFont="1" applyFill="1" applyBorder="1" applyAlignment="1">
      <alignment horizontal="left" vertical="top" wrapText="1"/>
    </xf>
    <xf numFmtId="0" fontId="32" fillId="9" borderId="54" xfId="4" applyFont="1" applyFill="1" applyBorder="1" applyAlignment="1">
      <alignment horizontal="left" vertical="top" wrapText="1"/>
    </xf>
    <xf numFmtId="0" fontId="32" fillId="9" borderId="55" xfId="4" applyFont="1" applyFill="1" applyBorder="1" applyAlignment="1">
      <alignment horizontal="left" vertical="top" wrapText="1"/>
    </xf>
    <xf numFmtId="0" fontId="32" fillId="9" borderId="56" xfId="4" applyFont="1" applyFill="1" applyBorder="1" applyAlignment="1">
      <alignment horizontal="left" vertical="top" wrapText="1"/>
    </xf>
    <xf numFmtId="0" fontId="32" fillId="15" borderId="23" xfId="4" applyFont="1" applyFill="1" applyBorder="1" applyAlignment="1">
      <alignment horizontal="center"/>
    </xf>
    <xf numFmtId="0" fontId="32" fillId="15" borderId="43" xfId="4" applyFont="1" applyFill="1" applyBorder="1" applyAlignment="1">
      <alignment horizontal="center"/>
    </xf>
    <xf numFmtId="0" fontId="32" fillId="15" borderId="24" xfId="4" applyFont="1" applyFill="1" applyBorder="1" applyAlignment="1">
      <alignment horizontal="center"/>
    </xf>
    <xf numFmtId="0" fontId="32" fillId="15" borderId="43" xfId="4" applyFont="1" applyFill="1" applyBorder="1" applyAlignment="1">
      <alignment horizontal="left" wrapText="1"/>
    </xf>
    <xf numFmtId="0" fontId="32" fillId="15" borderId="65" xfId="4" applyFont="1" applyFill="1" applyBorder="1" applyAlignment="1">
      <alignment horizontal="left" wrapText="1"/>
    </xf>
    <xf numFmtId="0" fontId="32" fillId="15" borderId="66" xfId="4" applyFont="1" applyFill="1" applyBorder="1" applyAlignment="1">
      <alignment horizontal="center" wrapText="1"/>
    </xf>
    <xf numFmtId="0" fontId="32" fillId="15" borderId="65" xfId="4" applyFont="1" applyFill="1" applyBorder="1" applyAlignment="1">
      <alignment horizontal="center" wrapText="1"/>
    </xf>
    <xf numFmtId="0" fontId="32" fillId="15" borderId="43" xfId="4" applyFont="1" applyFill="1" applyBorder="1" applyAlignment="1">
      <alignment horizontal="center" wrapText="1"/>
    </xf>
    <xf numFmtId="0" fontId="32" fillId="15" borderId="24" xfId="4" applyFont="1" applyFill="1" applyBorder="1" applyAlignment="1">
      <alignment horizontal="center" wrapText="1"/>
    </xf>
    <xf numFmtId="0" fontId="33" fillId="15" borderId="43" xfId="4" applyFont="1" applyFill="1" applyBorder="1" applyAlignment="1">
      <alignment horizontal="left" vertical="center" wrapText="1"/>
    </xf>
    <xf numFmtId="0" fontId="33" fillId="15" borderId="24" xfId="4" applyFont="1" applyFill="1" applyBorder="1" applyAlignment="1">
      <alignment horizontal="left" vertical="center" wrapText="1"/>
    </xf>
    <xf numFmtId="0" fontId="32" fillId="15" borderId="23" xfId="4" applyFont="1" applyFill="1" applyBorder="1" applyAlignment="1">
      <alignment horizontal="center" vertical="center"/>
    </xf>
    <xf numFmtId="0" fontId="32" fillId="15" borderId="43" xfId="4" applyFont="1" applyFill="1" applyBorder="1" applyAlignment="1">
      <alignment horizontal="center" vertical="center"/>
    </xf>
    <xf numFmtId="0" fontId="32" fillId="15" borderId="24" xfId="4" applyFont="1" applyFill="1" applyBorder="1" applyAlignment="1">
      <alignment horizontal="center" vertical="center"/>
    </xf>
    <xf numFmtId="0" fontId="33" fillId="15" borderId="55" xfId="4" applyFont="1" applyFill="1" applyBorder="1" applyAlignment="1">
      <alignment horizontal="left" vertical="center" wrapText="1"/>
    </xf>
    <xf numFmtId="0" fontId="33" fillId="15" borderId="56" xfId="4" applyFont="1" applyFill="1" applyBorder="1" applyAlignment="1">
      <alignment horizontal="left" vertical="center" wrapText="1"/>
    </xf>
    <xf numFmtId="0" fontId="32" fillId="15" borderId="54" xfId="4" applyFont="1" applyFill="1" applyBorder="1" applyAlignment="1">
      <alignment horizontal="center" vertical="center"/>
    </xf>
    <xf numFmtId="0" fontId="32" fillId="15" borderId="55" xfId="4" applyFont="1" applyFill="1" applyBorder="1" applyAlignment="1">
      <alignment horizontal="center" vertical="center"/>
    </xf>
    <xf numFmtId="0" fontId="32" fillId="15" borderId="56" xfId="4" applyFont="1" applyFill="1" applyBorder="1" applyAlignment="1">
      <alignment horizontal="center" vertical="center"/>
    </xf>
    <xf numFmtId="0" fontId="32" fillId="0" borderId="1" xfId="4" applyFont="1" applyBorder="1" applyAlignment="1">
      <alignment horizontal="center" vertical="center" textRotation="255" wrapText="1"/>
    </xf>
    <xf numFmtId="0" fontId="32" fillId="15" borderId="64" xfId="4" applyFont="1" applyFill="1" applyBorder="1" applyAlignment="1">
      <alignment horizontal="center" wrapText="1"/>
    </xf>
    <xf numFmtId="0" fontId="32" fillId="15" borderId="55" xfId="4" applyFont="1" applyFill="1" applyBorder="1" applyAlignment="1">
      <alignment horizontal="center" wrapText="1"/>
    </xf>
    <xf numFmtId="0" fontId="32" fillId="15" borderId="56" xfId="4" applyFont="1" applyFill="1" applyBorder="1" applyAlignment="1">
      <alignment horizontal="center" wrapText="1"/>
    </xf>
    <xf numFmtId="0" fontId="32" fillId="9" borderId="23" xfId="4" applyFont="1" applyFill="1" applyBorder="1" applyAlignment="1">
      <alignment horizontal="center" vertical="center"/>
    </xf>
    <xf numFmtId="0" fontId="32" fillId="9" borderId="43" xfId="4" applyFont="1" applyFill="1" applyBorder="1" applyAlignment="1">
      <alignment horizontal="center" vertical="center"/>
    </xf>
    <xf numFmtId="0" fontId="32" fillId="9" borderId="24" xfId="4" applyFont="1" applyFill="1" applyBorder="1" applyAlignment="1">
      <alignment horizontal="center" vertical="center"/>
    </xf>
    <xf numFmtId="0" fontId="32" fillId="9" borderId="23" xfId="4" applyFont="1" applyFill="1" applyBorder="1" applyAlignment="1">
      <alignment horizontal="center"/>
    </xf>
    <xf numFmtId="0" fontId="32" fillId="9" borderId="43" xfId="4" applyFont="1" applyFill="1" applyBorder="1" applyAlignment="1">
      <alignment horizontal="center"/>
    </xf>
    <xf numFmtId="0" fontId="32" fillId="9" borderId="24" xfId="4" applyFont="1" applyFill="1" applyBorder="1" applyAlignment="1">
      <alignment horizontal="center"/>
    </xf>
    <xf numFmtId="0" fontId="32" fillId="15" borderId="43" xfId="4" applyFont="1" applyFill="1" applyBorder="1" applyAlignment="1">
      <alignment horizontal="left" shrinkToFit="1"/>
    </xf>
    <xf numFmtId="0" fontId="3" fillId="15" borderId="43" xfId="4" applyFill="1" applyBorder="1" applyAlignment="1">
      <alignment horizontal="left" shrinkToFit="1"/>
    </xf>
    <xf numFmtId="0" fontId="3" fillId="15" borderId="65" xfId="4" applyFill="1" applyBorder="1" applyAlignment="1">
      <alignment horizontal="left" shrinkToFit="1"/>
    </xf>
    <xf numFmtId="0" fontId="32" fillId="9" borderId="43" xfId="4" applyFont="1" applyFill="1" applyBorder="1" applyAlignment="1">
      <alignment horizontal="left" shrinkToFit="1"/>
    </xf>
    <xf numFmtId="0" fontId="3" fillId="9" borderId="43" xfId="4" applyFill="1" applyBorder="1" applyAlignment="1">
      <alignment horizontal="left" shrinkToFit="1"/>
    </xf>
    <xf numFmtId="0" fontId="3" fillId="9" borderId="65" xfId="4" applyFill="1" applyBorder="1" applyAlignment="1">
      <alignment horizontal="left" shrinkToFit="1"/>
    </xf>
    <xf numFmtId="0" fontId="32" fillId="9" borderId="66" xfId="4" applyFont="1" applyFill="1" applyBorder="1" applyAlignment="1">
      <alignment horizontal="center" wrapText="1"/>
    </xf>
    <xf numFmtId="0" fontId="32" fillId="9" borderId="65" xfId="4" applyFont="1" applyFill="1" applyBorder="1" applyAlignment="1">
      <alignment horizontal="center" wrapText="1"/>
    </xf>
    <xf numFmtId="0" fontId="32" fillId="9" borderId="43" xfId="4" applyFont="1" applyFill="1" applyBorder="1" applyAlignment="1">
      <alignment horizontal="center" wrapText="1"/>
    </xf>
    <xf numFmtId="0" fontId="32" fillId="9" borderId="24" xfId="4" applyFont="1" applyFill="1" applyBorder="1" applyAlignment="1">
      <alignment horizontal="center" wrapText="1"/>
    </xf>
    <xf numFmtId="0" fontId="33" fillId="9" borderId="43" xfId="4" applyFont="1" applyFill="1" applyBorder="1" applyAlignment="1">
      <alignment horizontal="left" vertical="center" wrapText="1"/>
    </xf>
    <xf numFmtId="0" fontId="33" fillId="9" borderId="24" xfId="4" applyFont="1" applyFill="1" applyBorder="1" applyAlignment="1">
      <alignment horizontal="left" vertical="center" wrapText="1"/>
    </xf>
    <xf numFmtId="0" fontId="32" fillId="15" borderId="29" xfId="4" applyFont="1" applyFill="1" applyBorder="1" applyAlignment="1">
      <alignment horizontal="center" vertical="center"/>
    </xf>
    <xf numFmtId="0" fontId="32" fillId="15" borderId="67" xfId="4" applyFont="1" applyFill="1" applyBorder="1" applyAlignment="1">
      <alignment horizontal="center" vertical="center"/>
    </xf>
    <xf numFmtId="0" fontId="32" fillId="15" borderId="30" xfId="4" applyFont="1" applyFill="1" applyBorder="1" applyAlignment="1">
      <alignment horizontal="center" vertical="center"/>
    </xf>
    <xf numFmtId="0" fontId="32" fillId="15" borderId="29" xfId="4" applyFont="1" applyFill="1" applyBorder="1" applyAlignment="1">
      <alignment horizontal="center"/>
    </xf>
    <xf numFmtId="0" fontId="32" fillId="15" borderId="67" xfId="4" applyFont="1" applyFill="1" applyBorder="1" applyAlignment="1">
      <alignment horizontal="center"/>
    </xf>
    <xf numFmtId="0" fontId="32" fillId="15" borderId="30" xfId="4" applyFont="1" applyFill="1" applyBorder="1" applyAlignment="1">
      <alignment horizontal="center"/>
    </xf>
    <xf numFmtId="0" fontId="32" fillId="15" borderId="55" xfId="4" applyFont="1" applyFill="1" applyBorder="1" applyAlignment="1">
      <alignment horizontal="left" shrinkToFit="1"/>
    </xf>
    <xf numFmtId="0" fontId="3" fillId="15" borderId="55" xfId="4" applyFill="1" applyBorder="1" applyAlignment="1">
      <alignment horizontal="left" shrinkToFit="1"/>
    </xf>
    <xf numFmtId="0" fontId="3" fillId="15" borderId="63" xfId="4" applyFill="1" applyBorder="1" applyAlignment="1">
      <alignment horizontal="left" shrinkToFit="1"/>
    </xf>
    <xf numFmtId="0" fontId="32" fillId="15" borderId="70" xfId="4" applyFont="1" applyFill="1" applyBorder="1" applyAlignment="1">
      <alignment horizontal="center" wrapText="1"/>
    </xf>
    <xf numFmtId="0" fontId="32" fillId="15" borderId="71" xfId="4" applyFont="1" applyFill="1" applyBorder="1" applyAlignment="1">
      <alignment horizontal="center" wrapText="1"/>
    </xf>
    <xf numFmtId="0" fontId="32" fillId="15" borderId="72" xfId="4" applyFont="1" applyFill="1" applyBorder="1" applyAlignment="1">
      <alignment horizontal="center"/>
    </xf>
    <xf numFmtId="0" fontId="32" fillId="15" borderId="73" xfId="4" applyFont="1" applyFill="1" applyBorder="1" applyAlignment="1">
      <alignment horizontal="center"/>
    </xf>
    <xf numFmtId="0" fontId="32" fillId="15" borderId="74" xfId="4" applyFont="1" applyFill="1" applyBorder="1" applyAlignment="1">
      <alignment horizontal="center"/>
    </xf>
    <xf numFmtId="0" fontId="32" fillId="15" borderId="67" xfId="4" applyFont="1" applyFill="1" applyBorder="1" applyAlignment="1">
      <alignment horizontal="left" wrapText="1"/>
    </xf>
    <xf numFmtId="0" fontId="3" fillId="15" borderId="67" xfId="4" applyFill="1" applyBorder="1" applyAlignment="1">
      <alignment horizontal="left" wrapText="1"/>
    </xf>
    <xf numFmtId="0" fontId="3" fillId="15" borderId="68" xfId="4" applyFill="1" applyBorder="1" applyAlignment="1">
      <alignment horizontal="left" wrapText="1"/>
    </xf>
    <xf numFmtId="0" fontId="32" fillId="15" borderId="69" xfId="4" applyFont="1" applyFill="1" applyBorder="1" applyAlignment="1">
      <alignment horizontal="center" wrapText="1"/>
    </xf>
    <xf numFmtId="0" fontId="32" fillId="15" borderId="68" xfId="4" applyFont="1" applyFill="1" applyBorder="1" applyAlignment="1">
      <alignment horizontal="center" wrapText="1"/>
    </xf>
    <xf numFmtId="0" fontId="32" fillId="15" borderId="67" xfId="4" applyFont="1" applyFill="1" applyBorder="1" applyAlignment="1">
      <alignment horizontal="center" wrapText="1"/>
    </xf>
    <xf numFmtId="0" fontId="32" fillId="15" borderId="30" xfId="4" applyFont="1" applyFill="1" applyBorder="1" applyAlignment="1">
      <alignment horizontal="center" wrapText="1"/>
    </xf>
    <xf numFmtId="0" fontId="33" fillId="15" borderId="67" xfId="4" applyFont="1" applyFill="1" applyBorder="1" applyAlignment="1">
      <alignment horizontal="left" vertical="center" wrapText="1"/>
    </xf>
    <xf numFmtId="0" fontId="33" fillId="15" borderId="30" xfId="4" applyFont="1" applyFill="1" applyBorder="1" applyAlignment="1">
      <alignment horizontal="left" vertical="center" wrapText="1"/>
    </xf>
    <xf numFmtId="0" fontId="32" fillId="9" borderId="43" xfId="4" applyFont="1" applyFill="1" applyBorder="1" applyAlignment="1">
      <alignment horizontal="left" wrapText="1"/>
    </xf>
    <xf numFmtId="0" fontId="3" fillId="9" borderId="43" xfId="4" applyFill="1" applyBorder="1" applyAlignment="1">
      <alignment horizontal="left" wrapText="1"/>
    </xf>
    <xf numFmtId="0" fontId="3" fillId="9" borderId="65" xfId="4" applyFill="1" applyBorder="1" applyAlignment="1">
      <alignment horizontal="left" wrapText="1"/>
    </xf>
    <xf numFmtId="0" fontId="3" fillId="15" borderId="43" xfId="4" applyFill="1" applyBorder="1" applyAlignment="1">
      <alignment horizontal="left" wrapText="1"/>
    </xf>
    <xf numFmtId="0" fontId="3" fillId="15" borderId="65" xfId="4" applyFill="1" applyBorder="1" applyAlignment="1">
      <alignment horizontal="left" wrapText="1"/>
    </xf>
    <xf numFmtId="0" fontId="32" fillId="0" borderId="10" xfId="4" applyFont="1" applyBorder="1" applyAlignment="1">
      <alignment horizontal="left" wrapText="1"/>
    </xf>
    <xf numFmtId="0" fontId="32" fillId="0" borderId="11" xfId="4" applyFont="1" applyBorder="1" applyAlignment="1">
      <alignment horizontal="left" wrapText="1"/>
    </xf>
    <xf numFmtId="0" fontId="32" fillId="0" borderId="12" xfId="4" applyFont="1" applyBorder="1" applyAlignment="1">
      <alignment horizontal="left" wrapText="1"/>
    </xf>
    <xf numFmtId="0" fontId="32" fillId="0" borderId="64" xfId="4" applyFont="1" applyBorder="1" applyAlignment="1">
      <alignment horizontal="left" wrapText="1"/>
    </xf>
    <xf numFmtId="0" fontId="32" fillId="0" borderId="55" xfId="4" applyFont="1" applyBorder="1" applyAlignment="1">
      <alignment horizontal="left" wrapText="1"/>
    </xf>
    <xf numFmtId="0" fontId="32" fillId="0" borderId="56" xfId="4" applyFont="1" applyBorder="1" applyAlignment="1">
      <alignment horizontal="left" wrapText="1"/>
    </xf>
    <xf numFmtId="0" fontId="32" fillId="0" borderId="54" xfId="4" applyFont="1" applyBorder="1" applyAlignment="1">
      <alignment horizontal="left" vertical="top" wrapText="1"/>
    </xf>
    <xf numFmtId="0" fontId="32" fillId="0" borderId="55" xfId="4" applyFont="1" applyBorder="1" applyAlignment="1">
      <alignment horizontal="left" vertical="top" wrapText="1"/>
    </xf>
    <xf numFmtId="0" fontId="32" fillId="0" borderId="56" xfId="4" applyFont="1" applyBorder="1" applyAlignment="1">
      <alignment horizontal="left" vertical="top" wrapText="1"/>
    </xf>
    <xf numFmtId="0" fontId="32" fillId="0" borderId="14" xfId="4" applyFont="1" applyBorder="1" applyAlignment="1">
      <alignment horizontal="left" wrapText="1"/>
    </xf>
    <xf numFmtId="0" fontId="32" fillId="0" borderId="0" xfId="4" applyFont="1" applyAlignment="1">
      <alignment horizontal="left" wrapText="1"/>
    </xf>
    <xf numFmtId="0" fontId="32" fillId="0" borderId="54" xfId="4" applyFont="1" applyBorder="1" applyAlignment="1">
      <alignment horizontal="left" wrapText="1"/>
    </xf>
    <xf numFmtId="0" fontId="32" fillId="0" borderId="9" xfId="4" applyFont="1" applyBorder="1" applyAlignment="1">
      <alignment horizontal="center" vertical="center" textRotation="255" shrinkToFit="1"/>
    </xf>
    <xf numFmtId="0" fontId="32" fillId="0" borderId="47" xfId="4" applyFont="1" applyBorder="1" applyAlignment="1">
      <alignment horizontal="center" vertical="center" textRotation="255" shrinkToFit="1"/>
    </xf>
    <xf numFmtId="0" fontId="32" fillId="0" borderId="18" xfId="4" applyFont="1" applyBorder="1" applyAlignment="1">
      <alignment horizontal="center" vertical="center" textRotation="255" shrinkToFit="1"/>
    </xf>
    <xf numFmtId="0" fontId="32" fillId="0" borderId="60" xfId="4" applyFont="1" applyBorder="1" applyAlignment="1">
      <alignment horizontal="left" wrapText="1"/>
    </xf>
    <xf numFmtId="0" fontId="32" fillId="0" borderId="62" xfId="4" applyFont="1" applyBorder="1" applyAlignment="1">
      <alignment horizontal="left" wrapText="1"/>
    </xf>
    <xf numFmtId="0" fontId="32" fillId="0" borderId="11" xfId="4" applyFont="1" applyBorder="1" applyAlignment="1">
      <alignment horizontal="center" wrapText="1"/>
    </xf>
    <xf numFmtId="0" fontId="32" fillId="0" borderId="60" xfId="4" applyFont="1" applyBorder="1" applyAlignment="1">
      <alignment horizontal="center" wrapText="1"/>
    </xf>
    <xf numFmtId="0" fontId="32" fillId="0" borderId="55" xfId="4" applyFont="1" applyBorder="1" applyAlignment="1">
      <alignment horizontal="center" wrapText="1"/>
    </xf>
    <xf numFmtId="0" fontId="32" fillId="0" borderId="63" xfId="4" applyFont="1" applyBorder="1" applyAlignment="1">
      <alignment horizontal="center" wrapText="1"/>
    </xf>
    <xf numFmtId="0" fontId="32" fillId="0" borderId="61" xfId="4" applyFont="1" applyBorder="1" applyAlignment="1">
      <alignment horizontal="left" wrapText="1"/>
    </xf>
    <xf numFmtId="0" fontId="32" fillId="0" borderId="10" xfId="4" applyFont="1" applyBorder="1" applyAlignment="1">
      <alignment horizontal="left" vertical="top" wrapText="1"/>
    </xf>
    <xf numFmtId="0" fontId="32" fillId="0" borderId="11" xfId="4" applyFont="1" applyBorder="1" applyAlignment="1">
      <alignment horizontal="left" vertical="top" wrapText="1"/>
    </xf>
    <xf numFmtId="0" fontId="32" fillId="0" borderId="12" xfId="4" applyFont="1" applyBorder="1" applyAlignment="1">
      <alignment horizontal="left" vertical="top" wrapText="1"/>
    </xf>
    <xf numFmtId="0" fontId="32" fillId="0" borderId="1" xfId="4" applyFont="1" applyBorder="1" applyAlignment="1">
      <alignment horizontal="left" vertical="center" wrapText="1"/>
    </xf>
    <xf numFmtId="0" fontId="32" fillId="0" borderId="10" xfId="4" applyFont="1" applyBorder="1" applyAlignment="1">
      <alignment horizontal="center" vertical="center" wrapText="1"/>
    </xf>
    <xf numFmtId="0" fontId="32" fillId="0" borderId="11" xfId="4" applyFont="1" applyBorder="1" applyAlignment="1">
      <alignment horizontal="center" vertical="center" wrapText="1"/>
    </xf>
    <xf numFmtId="0" fontId="32" fillId="9" borderId="11" xfId="4" applyFont="1" applyFill="1" applyBorder="1" applyAlignment="1">
      <alignment horizontal="center" vertical="center" wrapText="1"/>
    </xf>
    <xf numFmtId="0" fontId="32" fillId="0" borderId="11" xfId="4" applyFont="1" applyBorder="1" applyAlignment="1">
      <alignment horizontal="left" vertical="center" wrapText="1"/>
    </xf>
    <xf numFmtId="0" fontId="32" fillId="0" borderId="12" xfId="4" applyFont="1" applyBorder="1" applyAlignment="1">
      <alignment horizontal="left" vertical="center" wrapText="1"/>
    </xf>
    <xf numFmtId="0" fontId="32" fillId="9" borderId="51" xfId="4" applyFont="1" applyFill="1" applyBorder="1" applyAlignment="1">
      <alignment horizontal="center" vertical="center" wrapText="1"/>
    </xf>
    <xf numFmtId="0" fontId="32" fillId="9" borderId="52" xfId="4" applyFont="1" applyFill="1" applyBorder="1" applyAlignment="1">
      <alignment horizontal="center" vertical="center" wrapText="1"/>
    </xf>
    <xf numFmtId="0" fontId="32" fillId="0" borderId="52" xfId="4" applyFont="1" applyBorder="1" applyAlignment="1">
      <alignment horizontal="center" vertical="center" wrapText="1"/>
    </xf>
    <xf numFmtId="0" fontId="32" fillId="9" borderId="52" xfId="4" applyFont="1" applyFill="1" applyBorder="1" applyAlignment="1">
      <alignment horizontal="left" vertical="center" wrapText="1"/>
    </xf>
    <xf numFmtId="0" fontId="32" fillId="9" borderId="53" xfId="4" applyFont="1" applyFill="1" applyBorder="1" applyAlignment="1">
      <alignment horizontal="left" vertical="center" wrapText="1"/>
    </xf>
    <xf numFmtId="0" fontId="32" fillId="9" borderId="48" xfId="4" applyFont="1" applyFill="1" applyBorder="1" applyAlignment="1">
      <alignment horizontal="left" vertical="center" wrapText="1"/>
    </xf>
    <xf numFmtId="0" fontId="32" fillId="9" borderId="49" xfId="4" applyFont="1" applyFill="1" applyBorder="1" applyAlignment="1">
      <alignment horizontal="left" vertical="center" wrapText="1"/>
    </xf>
    <xf numFmtId="0" fontId="32" fillId="9" borderId="58" xfId="4" applyFont="1" applyFill="1" applyBorder="1" applyAlignment="1">
      <alignment horizontal="left" vertical="center" wrapText="1"/>
    </xf>
    <xf numFmtId="0" fontId="32" fillId="9" borderId="59" xfId="4" applyFont="1" applyFill="1" applyBorder="1" applyAlignment="1">
      <alignment horizontal="left" vertical="center" wrapText="1"/>
    </xf>
    <xf numFmtId="0" fontId="32" fillId="9" borderId="1" xfId="4" applyFont="1" applyFill="1" applyBorder="1" applyAlignment="1">
      <alignment horizontal="left" wrapText="1"/>
    </xf>
    <xf numFmtId="0" fontId="33" fillId="0" borderId="1" xfId="4" applyFont="1" applyBorder="1" applyAlignment="1">
      <alignment horizontal="left" vertical="center" wrapText="1"/>
    </xf>
    <xf numFmtId="0" fontId="32" fillId="9" borderId="50" xfId="4" applyFont="1" applyFill="1" applyBorder="1" applyAlignment="1">
      <alignment horizontal="left" vertical="center" wrapText="1"/>
    </xf>
    <xf numFmtId="0" fontId="32" fillId="0" borderId="10" xfId="4" applyFont="1" applyBorder="1" applyAlignment="1">
      <alignment horizontal="left" vertical="center" wrapText="1"/>
    </xf>
    <xf numFmtId="0" fontId="32" fillId="9" borderId="44" xfId="4" applyFont="1" applyFill="1" applyBorder="1" applyAlignment="1">
      <alignment horizontal="left" vertical="center" wrapText="1"/>
    </xf>
    <xf numFmtId="0" fontId="32" fillId="9" borderId="45" xfId="4" applyFont="1" applyFill="1" applyBorder="1" applyAlignment="1">
      <alignment horizontal="left" vertical="center" wrapText="1"/>
    </xf>
    <xf numFmtId="0" fontId="32" fillId="9" borderId="46" xfId="4" applyFont="1" applyFill="1" applyBorder="1" applyAlignment="1">
      <alignment horizontal="left" vertical="center" wrapText="1"/>
    </xf>
    <xf numFmtId="0" fontId="32" fillId="0" borderId="54" xfId="4" applyFont="1" applyBorder="1" applyAlignment="1">
      <alignment horizontal="left" vertical="center" wrapText="1"/>
    </xf>
    <xf numFmtId="0" fontId="32" fillId="0" borderId="55" xfId="4" applyFont="1" applyBorder="1" applyAlignment="1">
      <alignment horizontal="left" vertical="center" wrapText="1"/>
    </xf>
    <xf numFmtId="0" fontId="32" fillId="0" borderId="56" xfId="4" applyFont="1" applyBorder="1" applyAlignment="1">
      <alignment horizontal="left" vertical="center" wrapText="1"/>
    </xf>
    <xf numFmtId="0" fontId="32" fillId="9" borderId="54" xfId="4" applyFont="1" applyFill="1" applyBorder="1" applyAlignment="1">
      <alignment horizontal="left" vertical="center" wrapText="1"/>
    </xf>
    <xf numFmtId="0" fontId="32" fillId="9" borderId="55" xfId="4" applyFont="1" applyFill="1" applyBorder="1" applyAlignment="1">
      <alignment horizontal="left" vertical="center" wrapText="1"/>
    </xf>
    <xf numFmtId="0" fontId="32" fillId="9" borderId="56" xfId="4" applyFont="1" applyFill="1" applyBorder="1" applyAlignment="1">
      <alignment horizontal="left" vertical="center" wrapText="1"/>
    </xf>
    <xf numFmtId="0" fontId="32" fillId="0" borderId="12" xfId="4" applyFont="1" applyBorder="1" applyAlignment="1">
      <alignment horizontal="center" vertical="center" wrapText="1"/>
    </xf>
    <xf numFmtId="0" fontId="32" fillId="9" borderId="23" xfId="4" applyFont="1" applyFill="1" applyBorder="1" applyAlignment="1">
      <alignment horizontal="center" wrapText="1"/>
    </xf>
    <xf numFmtId="0" fontId="3" fillId="0" borderId="1" xfId="4" applyBorder="1" applyAlignment="1">
      <alignment horizontal="left" wrapText="1"/>
    </xf>
    <xf numFmtId="0" fontId="3" fillId="0" borderId="23" xfId="4" applyBorder="1" applyAlignment="1">
      <alignment horizontal="left" wrapText="1"/>
    </xf>
    <xf numFmtId="0" fontId="3" fillId="0" borderId="1" xfId="4" applyBorder="1" applyAlignment="1">
      <alignment horizontal="left" vertical="center" wrapText="1"/>
    </xf>
    <xf numFmtId="0" fontId="32" fillId="0" borderId="9" xfId="4" applyFont="1" applyBorder="1" applyAlignment="1">
      <alignment horizontal="left" vertical="center" wrapText="1"/>
    </xf>
    <xf numFmtId="0" fontId="3" fillId="0" borderId="9" xfId="4" applyBorder="1" applyAlignment="1">
      <alignment horizontal="left" vertical="center" wrapText="1"/>
    </xf>
    <xf numFmtId="0" fontId="32" fillId="9" borderId="0" xfId="4" applyFont="1" applyFill="1" applyAlignment="1">
      <alignment horizontal="center" vertical="center"/>
    </xf>
    <xf numFmtId="0" fontId="32" fillId="0" borderId="0" xfId="4" applyFont="1" applyAlignment="1">
      <alignment horizontal="justify" vertical="center" wrapText="1"/>
    </xf>
    <xf numFmtId="0" fontId="32" fillId="0" borderId="10" xfId="4" applyFont="1" applyFill="1" applyBorder="1" applyAlignment="1">
      <alignment horizontal="center" vertical="center" wrapText="1"/>
    </xf>
    <xf numFmtId="0" fontId="32" fillId="0" borderId="11" xfId="4" applyFont="1" applyFill="1" applyBorder="1" applyAlignment="1">
      <alignment horizontal="center" vertical="center" wrapText="1"/>
    </xf>
    <xf numFmtId="0" fontId="32" fillId="0" borderId="12" xfId="4" applyFont="1" applyFill="1" applyBorder="1" applyAlignment="1">
      <alignment horizontal="center" vertical="center" wrapText="1"/>
    </xf>
    <xf numFmtId="0" fontId="3" fillId="0" borderId="11" xfId="4" applyBorder="1" applyAlignment="1">
      <alignment horizontal="left" vertical="center" wrapText="1"/>
    </xf>
    <xf numFmtId="0" fontId="32" fillId="9" borderId="44" xfId="4" applyFont="1" applyFill="1" applyBorder="1" applyAlignment="1">
      <alignment horizontal="left" vertical="center"/>
    </xf>
    <xf numFmtId="0" fontId="32" fillId="9" borderId="45" xfId="4" applyFont="1" applyFill="1" applyBorder="1" applyAlignment="1">
      <alignment horizontal="left" vertical="center"/>
    </xf>
    <xf numFmtId="0" fontId="32" fillId="9" borderId="46" xfId="4" applyFont="1" applyFill="1" applyBorder="1" applyAlignment="1">
      <alignment horizontal="left" vertical="center"/>
    </xf>
    <xf numFmtId="0" fontId="32" fillId="0" borderId="14" xfId="4" applyFont="1" applyBorder="1" applyAlignment="1">
      <alignment horizontal="left" vertical="center" wrapText="1"/>
    </xf>
    <xf numFmtId="0" fontId="32" fillId="0" borderId="0" xfId="4" applyFont="1" applyAlignment="1">
      <alignment horizontal="left" vertical="center" wrapText="1"/>
    </xf>
    <xf numFmtId="0" fontId="32" fillId="9" borderId="48" xfId="4" applyFont="1" applyFill="1" applyBorder="1" applyAlignment="1">
      <alignment horizontal="left" vertical="center"/>
    </xf>
    <xf numFmtId="0" fontId="32" fillId="9" borderId="49" xfId="4" applyFont="1" applyFill="1" applyBorder="1" applyAlignment="1">
      <alignment horizontal="left" vertical="center"/>
    </xf>
    <xf numFmtId="0" fontId="32" fillId="9" borderId="50" xfId="4" applyFont="1" applyFill="1" applyBorder="1" applyAlignment="1">
      <alignment horizontal="left" vertical="center"/>
    </xf>
    <xf numFmtId="0" fontId="32" fillId="0" borderId="15" xfId="4" applyFont="1" applyBorder="1" applyAlignment="1">
      <alignment horizontal="left" vertical="center" wrapText="1"/>
    </xf>
    <xf numFmtId="0" fontId="32" fillId="0" borderId="23" xfId="4" applyFont="1" applyBorder="1" applyAlignment="1">
      <alignment horizontal="left" vertical="center" wrapText="1"/>
    </xf>
    <xf numFmtId="0" fontId="32" fillId="0" borderId="43" xfId="4" applyFont="1" applyBorder="1" applyAlignment="1">
      <alignment horizontal="left" vertical="center" wrapText="1"/>
    </xf>
    <xf numFmtId="0" fontId="32" fillId="0" borderId="24" xfId="4" applyFont="1" applyBorder="1" applyAlignment="1">
      <alignment horizontal="left" vertical="center" wrapText="1"/>
    </xf>
    <xf numFmtId="0" fontId="32" fillId="0" borderId="11" xfId="4" applyFont="1" applyFill="1" applyBorder="1" applyAlignment="1">
      <alignment horizontal="left" vertical="center" wrapText="1"/>
    </xf>
    <xf numFmtId="0" fontId="32" fillId="0" borderId="12" xfId="4" applyFont="1" applyFill="1" applyBorder="1" applyAlignment="1">
      <alignment horizontal="left" vertical="center" wrapText="1"/>
    </xf>
    <xf numFmtId="0" fontId="32" fillId="0" borderId="0" xfId="4" applyFont="1" applyAlignment="1">
      <alignment horizontal="center" vertical="top"/>
    </xf>
    <xf numFmtId="0" fontId="32" fillId="9" borderId="0" xfId="4" applyFont="1" applyFill="1" applyAlignment="1">
      <alignment horizontal="center" vertical="top"/>
    </xf>
    <xf numFmtId="0" fontId="32" fillId="0" borderId="0" xfId="4" applyFont="1" applyAlignment="1">
      <alignment horizontal="center" vertical="center"/>
    </xf>
    <xf numFmtId="0" fontId="32" fillId="0" borderId="23" xfId="4" applyFont="1" applyBorder="1" applyAlignment="1">
      <alignment horizontal="center" vertical="center"/>
    </xf>
    <xf numFmtId="0" fontId="32" fillId="0" borderId="43" xfId="4" applyFont="1" applyBorder="1" applyAlignment="1">
      <alignment horizontal="center" vertical="center"/>
    </xf>
    <xf numFmtId="0" fontId="32" fillId="0" borderId="24" xfId="4" applyFont="1" applyBorder="1" applyAlignment="1">
      <alignment horizontal="center" vertical="center"/>
    </xf>
    <xf numFmtId="0" fontId="32" fillId="0" borderId="79" xfId="4" applyFont="1" applyBorder="1" applyAlignment="1">
      <alignment horizontal="center" vertical="center"/>
    </xf>
    <xf numFmtId="0" fontId="32" fillId="0" borderId="80" xfId="4" applyFont="1" applyBorder="1" applyAlignment="1">
      <alignment horizontal="center" vertical="center"/>
    </xf>
    <xf numFmtId="0" fontId="32" fillId="0" borderId="81" xfId="4" applyFont="1" applyBorder="1" applyAlignment="1">
      <alignment horizontal="center" vertical="center"/>
    </xf>
    <xf numFmtId="0" fontId="32" fillId="0" borderId="82" xfId="4" applyFont="1" applyBorder="1" applyAlignment="1">
      <alignment horizontal="center" vertical="center"/>
    </xf>
    <xf numFmtId="0" fontId="32" fillId="0" borderId="83" xfId="4" applyFont="1" applyBorder="1" applyAlignment="1">
      <alignment horizontal="center" vertical="center"/>
    </xf>
    <xf numFmtId="0" fontId="32" fillId="0" borderId="84" xfId="4" applyFont="1" applyBorder="1" applyAlignment="1">
      <alignment horizontal="center" vertical="center"/>
    </xf>
    <xf numFmtId="0" fontId="34" fillId="0" borderId="0" xfId="4" applyFont="1" applyAlignment="1">
      <alignment horizontal="center" vertical="center"/>
    </xf>
    <xf numFmtId="0" fontId="32" fillId="10" borderId="10" xfId="4" applyFont="1" applyFill="1" applyBorder="1" applyAlignment="1">
      <alignment horizontal="center" vertical="center"/>
    </xf>
    <xf numFmtId="0" fontId="32" fillId="10" borderId="11" xfId="4" applyFont="1" applyFill="1" applyBorder="1" applyAlignment="1">
      <alignment horizontal="center" vertical="center"/>
    </xf>
    <xf numFmtId="0" fontId="32" fillId="10" borderId="12" xfId="4" applyFont="1" applyFill="1" applyBorder="1" applyAlignment="1">
      <alignment horizontal="center" vertical="center"/>
    </xf>
    <xf numFmtId="0" fontId="32" fillId="10" borderId="14" xfId="4" applyFont="1" applyFill="1" applyBorder="1" applyAlignment="1">
      <alignment horizontal="center" vertical="center"/>
    </xf>
    <xf numFmtId="0" fontId="32" fillId="10" borderId="0" xfId="4" applyFont="1" applyFill="1" applyAlignment="1">
      <alignment horizontal="center" vertical="center"/>
    </xf>
    <xf numFmtId="0" fontId="32" fillId="10" borderId="15" xfId="4" applyFont="1" applyFill="1" applyBorder="1" applyAlignment="1">
      <alignment horizontal="center" vertical="center"/>
    </xf>
    <xf numFmtId="0" fontId="32" fillId="10" borderId="9" xfId="4" applyFont="1" applyFill="1" applyBorder="1" applyAlignment="1">
      <alignment horizontal="left" vertical="center"/>
    </xf>
    <xf numFmtId="0" fontId="32" fillId="10" borderId="47" xfId="4" applyFont="1" applyFill="1" applyBorder="1" applyAlignment="1">
      <alignment horizontal="left" vertical="center"/>
    </xf>
    <xf numFmtId="0" fontId="32" fillId="0" borderId="0" xfId="4" applyFont="1" applyAlignment="1">
      <alignment vertical="center" wrapText="1"/>
    </xf>
    <xf numFmtId="0" fontId="32" fillId="0" borderId="0" xfId="4" applyFont="1" applyAlignment="1">
      <alignment horizontal="left" vertical="center"/>
    </xf>
    <xf numFmtId="0" fontId="32" fillId="10" borderId="54" xfId="4" applyFont="1" applyFill="1" applyBorder="1" applyAlignment="1">
      <alignment horizontal="center" vertical="center"/>
    </xf>
    <xf numFmtId="0" fontId="32" fillId="10" borderId="55" xfId="4" applyFont="1" applyFill="1" applyBorder="1" applyAlignment="1">
      <alignment horizontal="center" vertical="center"/>
    </xf>
    <xf numFmtId="0" fontId="32" fillId="10" borderId="56" xfId="4" applyFont="1" applyFill="1" applyBorder="1" applyAlignment="1">
      <alignment horizontal="center" vertical="center"/>
    </xf>
    <xf numFmtId="0" fontId="32" fillId="10" borderId="18" xfId="4" applyFont="1" applyFill="1" applyBorder="1" applyAlignment="1">
      <alignment horizontal="left" vertical="center"/>
    </xf>
    <xf numFmtId="0" fontId="32" fillId="0" borderId="93" xfId="4" applyFont="1" applyBorder="1" applyAlignment="1">
      <alignment horizontal="center" vertical="center"/>
    </xf>
    <xf numFmtId="0" fontId="32" fillId="0" borderId="94" xfId="4" applyFont="1" applyBorder="1" applyAlignment="1">
      <alignment horizontal="center" vertical="center"/>
    </xf>
    <xf numFmtId="0" fontId="32" fillId="0" borderId="95" xfId="4" applyFont="1" applyBorder="1" applyAlignment="1">
      <alignment horizontal="center" vertical="center"/>
    </xf>
    <xf numFmtId="0" fontId="32" fillId="0" borderId="0" xfId="4" applyFont="1" applyFill="1" applyAlignment="1">
      <alignment horizontal="left" vertical="center"/>
    </xf>
    <xf numFmtId="0" fontId="32" fillId="0" borderId="0" xfId="4" applyFont="1" applyFill="1" applyAlignment="1">
      <alignment horizontal="left" vertical="center" wrapText="1"/>
    </xf>
    <xf numFmtId="0" fontId="32" fillId="0" borderId="0" xfId="4" applyFont="1" applyFill="1" applyAlignment="1">
      <alignment horizontal="center" vertical="center"/>
    </xf>
    <xf numFmtId="0" fontId="32" fillId="0" borderId="0" xfId="4" applyFont="1" applyFill="1" applyAlignment="1">
      <alignment vertical="center" wrapText="1"/>
    </xf>
    <xf numFmtId="0" fontId="57" fillId="0" borderId="1" xfId="4" applyFont="1" applyFill="1" applyBorder="1" applyAlignment="1">
      <alignment horizontal="center" vertical="center"/>
    </xf>
    <xf numFmtId="0" fontId="57" fillId="0" borderId="24" xfId="4" applyFont="1" applyFill="1" applyBorder="1" applyAlignment="1">
      <alignment horizontal="center" vertical="center"/>
    </xf>
    <xf numFmtId="0" fontId="57" fillId="0" borderId="23" xfId="4" applyFont="1" applyFill="1" applyBorder="1" applyAlignment="1">
      <alignment horizontal="center" vertical="center"/>
    </xf>
    <xf numFmtId="0" fontId="57" fillId="0" borderId="18" xfId="4" applyFont="1" applyFill="1" applyBorder="1" applyAlignment="1">
      <alignment horizontal="center" vertical="center"/>
    </xf>
    <xf numFmtId="0" fontId="32" fillId="0" borderId="0" xfId="4" applyFont="1" applyFill="1" applyAlignment="1">
      <alignment horizontal="center" vertical="center" wrapText="1"/>
    </xf>
    <xf numFmtId="0" fontId="32" fillId="0" borderId="10" xfId="4" applyFont="1" applyFill="1" applyBorder="1" applyAlignment="1">
      <alignment horizontal="center" vertical="center"/>
    </xf>
    <xf numFmtId="0" fontId="32" fillId="0" borderId="11" xfId="4" applyFont="1" applyFill="1" applyBorder="1" applyAlignment="1">
      <alignment horizontal="center" vertical="center"/>
    </xf>
    <xf numFmtId="0" fontId="32" fillId="0" borderId="12" xfId="4" applyFont="1" applyFill="1" applyBorder="1" applyAlignment="1">
      <alignment horizontal="center" vertical="center"/>
    </xf>
    <xf numFmtId="0" fontId="32" fillId="0" borderId="14" xfId="4" applyFont="1" applyFill="1" applyBorder="1" applyAlignment="1">
      <alignment horizontal="center" vertical="center"/>
    </xf>
    <xf numFmtId="0" fontId="32" fillId="0" borderId="15" xfId="4" applyFont="1" applyFill="1" applyBorder="1" applyAlignment="1">
      <alignment horizontal="center" vertical="center"/>
    </xf>
    <xf numFmtId="1" fontId="32" fillId="9" borderId="23" xfId="4" applyNumberFormat="1" applyFont="1" applyFill="1" applyBorder="1" applyAlignment="1">
      <alignment horizontal="center" vertical="center"/>
    </xf>
    <xf numFmtId="1" fontId="32" fillId="9" borderId="43" xfId="4" applyNumberFormat="1" applyFont="1" applyFill="1" applyBorder="1" applyAlignment="1">
      <alignment horizontal="center" vertical="center"/>
    </xf>
    <xf numFmtId="0" fontId="62" fillId="0" borderId="0" xfId="4" applyFont="1" applyAlignment="1">
      <alignment horizontal="center" vertical="top" wrapText="1"/>
    </xf>
    <xf numFmtId="0" fontId="62" fillId="0" borderId="0" xfId="4" applyFont="1" applyAlignment="1">
      <alignment horizontal="center" vertical="top"/>
    </xf>
    <xf numFmtId="0" fontId="62" fillId="0" borderId="0" xfId="4" applyFont="1" applyAlignment="1">
      <alignment vertical="top" wrapText="1"/>
    </xf>
    <xf numFmtId="0" fontId="32" fillId="9" borderId="14" xfId="4" applyFont="1" applyFill="1" applyBorder="1" applyAlignment="1">
      <alignment horizontal="left" vertical="top"/>
    </xf>
    <xf numFmtId="0" fontId="32" fillId="9" borderId="0" xfId="4" applyFont="1" applyFill="1" applyBorder="1" applyAlignment="1">
      <alignment horizontal="left" vertical="top"/>
    </xf>
    <xf numFmtId="0" fontId="32" fillId="9" borderId="15" xfId="4" applyFont="1" applyFill="1" applyBorder="1" applyAlignment="1">
      <alignment horizontal="left" vertical="top"/>
    </xf>
    <xf numFmtId="0" fontId="32" fillId="9" borderId="54" xfId="4" applyFont="1" applyFill="1" applyBorder="1" applyAlignment="1">
      <alignment horizontal="left" vertical="top"/>
    </xf>
    <xf numFmtId="0" fontId="32" fillId="9" borderId="55" xfId="4" applyFont="1" applyFill="1" applyBorder="1" applyAlignment="1">
      <alignment horizontal="left" vertical="top"/>
    </xf>
    <xf numFmtId="0" fontId="32" fillId="9" borderId="56" xfId="4" applyFont="1" applyFill="1" applyBorder="1" applyAlignment="1">
      <alignment horizontal="left" vertical="top"/>
    </xf>
    <xf numFmtId="0" fontId="32" fillId="0" borderId="14" xfId="4" applyFont="1" applyBorder="1" applyAlignment="1">
      <alignment horizontal="center" vertical="center" wrapText="1"/>
    </xf>
    <xf numFmtId="0" fontId="32" fillId="0" borderId="0" xfId="4" applyFont="1" applyAlignment="1">
      <alignment horizontal="center" vertical="center" wrapText="1"/>
    </xf>
    <xf numFmtId="0" fontId="32" fillId="0" borderId="15" xfId="4" applyFont="1" applyBorder="1" applyAlignment="1">
      <alignment horizontal="center" vertical="center" wrapText="1"/>
    </xf>
    <xf numFmtId="0" fontId="32" fillId="0" borderId="54" xfId="4" applyFont="1" applyBorder="1" applyAlignment="1">
      <alignment horizontal="center" vertical="center" wrapText="1"/>
    </xf>
    <xf numFmtId="0" fontId="32" fillId="0" borderId="55" xfId="4" applyFont="1" applyBorder="1" applyAlignment="1">
      <alignment horizontal="center" vertical="center" wrapText="1"/>
    </xf>
    <xf numFmtId="0" fontId="32" fillId="0" borderId="56" xfId="4" applyFont="1" applyBorder="1" applyAlignment="1">
      <alignment horizontal="center" vertical="center" wrapText="1"/>
    </xf>
    <xf numFmtId="0" fontId="58" fillId="0" borderId="23" xfId="4" applyFont="1" applyBorder="1" applyAlignment="1">
      <alignment vertical="center" wrapText="1"/>
    </xf>
    <xf numFmtId="0" fontId="58" fillId="0" borderId="43" xfId="4" applyFont="1" applyBorder="1" applyAlignment="1">
      <alignment vertical="center" wrapText="1"/>
    </xf>
    <xf numFmtId="0" fontId="32" fillId="9" borderId="1" xfId="4" applyFont="1" applyFill="1" applyBorder="1" applyAlignment="1">
      <alignment horizontal="center" vertical="center"/>
    </xf>
    <xf numFmtId="0" fontId="33" fillId="0" borderId="23" xfId="4" applyFont="1" applyBorder="1" applyAlignment="1">
      <alignment horizontal="left" vertical="center" wrapText="1"/>
    </xf>
    <xf numFmtId="0" fontId="33" fillId="0" borderId="43" xfId="4" applyFont="1" applyBorder="1" applyAlignment="1">
      <alignment horizontal="left" vertical="center" wrapText="1"/>
    </xf>
    <xf numFmtId="0" fontId="61" fillId="0" borderId="0" xfId="4" applyFont="1" applyAlignment="1">
      <alignment horizontal="center" vertical="top" wrapText="1"/>
    </xf>
    <xf numFmtId="0" fontId="61" fillId="0" borderId="0" xfId="4" applyFont="1" applyAlignment="1">
      <alignment horizontal="center" vertical="top"/>
    </xf>
    <xf numFmtId="0" fontId="58" fillId="0" borderId="23" xfId="4" applyFont="1" applyBorder="1" applyAlignment="1">
      <alignment horizontal="left" vertical="center" wrapText="1"/>
    </xf>
    <xf numFmtId="0" fontId="58" fillId="0" borderId="43" xfId="4" applyFont="1" applyBorder="1" applyAlignment="1">
      <alignment horizontal="left" vertical="center" wrapText="1"/>
    </xf>
    <xf numFmtId="0" fontId="33" fillId="0" borderId="14" xfId="4" applyFont="1" applyBorder="1" applyAlignment="1">
      <alignment horizontal="center" vertical="center" wrapText="1"/>
    </xf>
    <xf numFmtId="0" fontId="33" fillId="0" borderId="0" xfId="4" applyFont="1" applyAlignment="1">
      <alignment horizontal="center" vertical="center" wrapText="1"/>
    </xf>
    <xf numFmtId="0" fontId="33" fillId="0" borderId="15" xfId="4" applyFont="1" applyBorder="1" applyAlignment="1">
      <alignment horizontal="center" vertical="center" wrapText="1"/>
    </xf>
    <xf numFmtId="0" fontId="32" fillId="0" borderId="23" xfId="4" applyFont="1" applyBorder="1" applyAlignment="1">
      <alignment horizontal="left" vertical="center"/>
    </xf>
    <xf numFmtId="0" fontId="32" fillId="0" borderId="43" xfId="4" applyFont="1" applyBorder="1" applyAlignment="1">
      <alignment horizontal="left" vertical="center"/>
    </xf>
    <xf numFmtId="0" fontId="32" fillId="0" borderId="10" xfId="4" applyFont="1" applyBorder="1" applyAlignment="1">
      <alignment horizontal="left" vertical="center"/>
    </xf>
    <xf numFmtId="0" fontId="32" fillId="0" borderId="11" xfId="4" applyFont="1" applyBorder="1" applyAlignment="1">
      <alignment horizontal="left" vertical="center"/>
    </xf>
    <xf numFmtId="0" fontId="32" fillId="0" borderId="12" xfId="4" applyFont="1" applyBorder="1" applyAlignment="1">
      <alignment horizontal="left" vertical="center"/>
    </xf>
    <xf numFmtId="0" fontId="32" fillId="0" borderId="14" xfId="4" applyFont="1" applyBorder="1" applyAlignment="1">
      <alignment horizontal="left" vertical="center"/>
    </xf>
    <xf numFmtId="0" fontId="32" fillId="0" borderId="15" xfId="4" applyFont="1" applyBorder="1" applyAlignment="1">
      <alignment horizontal="left" vertical="center"/>
    </xf>
    <xf numFmtId="0" fontId="32" fillId="0" borderId="54" xfId="4" applyFont="1" applyBorder="1" applyAlignment="1">
      <alignment horizontal="left" vertical="center"/>
    </xf>
    <xf numFmtId="0" fontId="32" fillId="0" borderId="55" xfId="4" applyFont="1" applyBorder="1" applyAlignment="1">
      <alignment horizontal="left" vertical="center"/>
    </xf>
    <xf numFmtId="0" fontId="32" fillId="0" borderId="56" xfId="4" applyFont="1" applyBorder="1" applyAlignment="1">
      <alignment horizontal="left" vertical="center"/>
    </xf>
    <xf numFmtId="0" fontId="32" fillId="9" borderId="54" xfId="4" applyFont="1" applyFill="1" applyBorder="1" applyAlignment="1">
      <alignment horizontal="center" vertical="center"/>
    </xf>
    <xf numFmtId="0" fontId="32" fillId="9" borderId="55" xfId="4" applyFont="1" applyFill="1" applyBorder="1" applyAlignment="1">
      <alignment horizontal="center" vertical="center"/>
    </xf>
    <xf numFmtId="0" fontId="32" fillId="0" borderId="1" xfId="4" applyFont="1" applyBorder="1" applyAlignment="1">
      <alignment horizontal="left" vertical="center"/>
    </xf>
    <xf numFmtId="0" fontId="58" fillId="9" borderId="23" xfId="4" applyFont="1" applyFill="1" applyBorder="1" applyAlignment="1">
      <alignment horizontal="left" vertical="center"/>
    </xf>
    <xf numFmtId="0" fontId="58" fillId="9" borderId="43" xfId="4" applyFont="1" applyFill="1" applyBorder="1" applyAlignment="1">
      <alignment horizontal="left" vertical="center"/>
    </xf>
    <xf numFmtId="0" fontId="58" fillId="9" borderId="24" xfId="4" applyFont="1" applyFill="1" applyBorder="1" applyAlignment="1">
      <alignment horizontal="left" vertical="center"/>
    </xf>
    <xf numFmtId="0" fontId="61" fillId="0" borderId="0" xfId="4" applyFont="1" applyFill="1" applyAlignment="1">
      <alignment horizontal="left" vertical="center" shrinkToFit="1"/>
    </xf>
    <xf numFmtId="0" fontId="32" fillId="0" borderId="0" xfId="4" applyFont="1" applyFill="1" applyAlignment="1">
      <alignment horizontal="left" vertical="center" shrinkToFit="1"/>
    </xf>
    <xf numFmtId="0" fontId="33" fillId="9" borderId="0" xfId="4" applyFont="1" applyFill="1" applyAlignment="1">
      <alignment horizontal="center" vertical="center"/>
    </xf>
    <xf numFmtId="0" fontId="32" fillId="0" borderId="23" xfId="4" applyFont="1" applyFill="1" applyBorder="1" applyAlignment="1">
      <alignment horizontal="center" vertical="center"/>
    </xf>
    <xf numFmtId="0" fontId="32" fillId="0" borderId="43" xfId="4" applyFont="1" applyFill="1" applyBorder="1" applyAlignment="1">
      <alignment horizontal="center" vertical="center"/>
    </xf>
    <xf numFmtId="0" fontId="32" fillId="0" borderId="24" xfId="4" applyFont="1" applyFill="1" applyBorder="1" applyAlignment="1">
      <alignment horizontal="center" vertical="center"/>
    </xf>
    <xf numFmtId="0" fontId="32" fillId="9" borderId="43" xfId="4" applyFont="1" applyFill="1" applyBorder="1" applyAlignment="1">
      <alignment vertical="center"/>
    </xf>
    <xf numFmtId="0" fontId="32" fillId="9" borderId="24" xfId="4" applyFont="1" applyFill="1" applyBorder="1" applyAlignment="1">
      <alignment vertical="center"/>
    </xf>
    <xf numFmtId="0" fontId="33" fillId="0" borderId="0" xfId="4" applyFont="1" applyFill="1" applyAlignment="1">
      <alignment horizontal="left" vertical="center" wrapText="1"/>
    </xf>
    <xf numFmtId="0" fontId="33" fillId="0" borderId="15" xfId="4" applyFont="1" applyFill="1" applyBorder="1" applyAlignment="1">
      <alignment horizontal="left" vertical="center" wrapText="1"/>
    </xf>
    <xf numFmtId="0" fontId="32" fillId="0" borderId="23" xfId="4" applyFont="1" applyFill="1" applyBorder="1" applyAlignment="1">
      <alignment vertical="center"/>
    </xf>
    <xf numFmtId="0" fontId="32" fillId="0" borderId="43" xfId="4" applyFont="1" applyFill="1" applyBorder="1" applyAlignment="1">
      <alignment vertical="center"/>
    </xf>
    <xf numFmtId="0" fontId="32" fillId="9" borderId="23" xfId="4" applyFont="1" applyFill="1" applyBorder="1" applyAlignment="1">
      <alignment horizontal="right" vertical="center"/>
    </xf>
    <xf numFmtId="0" fontId="32" fillId="9" borderId="43" xfId="4" applyFont="1" applyFill="1" applyBorder="1" applyAlignment="1">
      <alignment horizontal="right" vertical="center"/>
    </xf>
    <xf numFmtId="0" fontId="32" fillId="9" borderId="24" xfId="4" applyFont="1" applyFill="1" applyBorder="1" applyAlignment="1">
      <alignment horizontal="right" vertical="center"/>
    </xf>
    <xf numFmtId="0" fontId="33" fillId="0" borderId="23" xfId="4" applyFont="1" applyFill="1" applyBorder="1" applyAlignment="1">
      <alignment vertical="center"/>
    </xf>
    <xf numFmtId="0" fontId="33" fillId="0" borderId="43" xfId="4" applyFont="1" applyFill="1" applyBorder="1" applyAlignment="1">
      <alignment vertical="center"/>
    </xf>
    <xf numFmtId="0" fontId="33" fillId="0" borderId="24" xfId="4" applyFont="1" applyFill="1" applyBorder="1" applyAlignment="1">
      <alignment vertical="center"/>
    </xf>
    <xf numFmtId="0" fontId="32" fillId="9" borderId="54" xfId="4" applyFont="1" applyFill="1" applyBorder="1" applyAlignment="1">
      <alignment horizontal="left" vertical="center"/>
    </xf>
    <xf numFmtId="0" fontId="32" fillId="9" borderId="55" xfId="4" applyFont="1" applyFill="1" applyBorder="1" applyAlignment="1">
      <alignment horizontal="left" vertical="center"/>
    </xf>
    <xf numFmtId="0" fontId="32" fillId="9" borderId="56" xfId="4" applyFont="1" applyFill="1" applyBorder="1" applyAlignment="1">
      <alignment horizontal="left" vertical="center"/>
    </xf>
    <xf numFmtId="0" fontId="32" fillId="0" borderId="54" xfId="4" applyFont="1" applyFill="1" applyBorder="1" applyAlignment="1">
      <alignment horizontal="center" vertical="center"/>
    </xf>
    <xf numFmtId="0" fontId="32" fillId="0" borderId="55" xfId="4" applyFont="1" applyFill="1" applyBorder="1" applyAlignment="1">
      <alignment horizontal="center" vertical="center"/>
    </xf>
    <xf numFmtId="0" fontId="33" fillId="0" borderId="1" xfId="4" applyFont="1" applyFill="1" applyBorder="1" applyAlignment="1">
      <alignment horizontal="left" vertical="center" shrinkToFit="1"/>
    </xf>
    <xf numFmtId="0" fontId="33" fillId="9" borderId="1" xfId="4" applyFont="1" applyFill="1" applyBorder="1" applyAlignment="1">
      <alignment horizontal="left" vertical="center" shrinkToFit="1"/>
    </xf>
    <xf numFmtId="0" fontId="61" fillId="0" borderId="1" xfId="4" applyFont="1" applyFill="1" applyBorder="1" applyAlignment="1">
      <alignment horizontal="left" vertical="center" shrinkToFit="1"/>
    </xf>
    <xf numFmtId="0" fontId="32" fillId="9" borderId="10" xfId="4" applyFont="1" applyFill="1" applyBorder="1" applyAlignment="1">
      <alignment horizontal="left" vertical="center"/>
    </xf>
    <xf numFmtId="0" fontId="32" fillId="9" borderId="11" xfId="4" applyFont="1" applyFill="1" applyBorder="1" applyAlignment="1">
      <alignment horizontal="left" vertical="center"/>
    </xf>
    <xf numFmtId="0" fontId="32" fillId="9" borderId="12" xfId="4" applyFont="1" applyFill="1" applyBorder="1" applyAlignment="1">
      <alignment horizontal="left" vertical="center"/>
    </xf>
    <xf numFmtId="0" fontId="32" fillId="0" borderId="1" xfId="4" applyFont="1" applyFill="1" applyBorder="1" applyAlignment="1">
      <alignment horizontal="center" vertical="center"/>
    </xf>
    <xf numFmtId="0" fontId="33" fillId="0" borderId="54" xfId="4" applyFont="1" applyFill="1" applyBorder="1" applyAlignment="1">
      <alignment horizontal="left" vertical="center" wrapText="1"/>
    </xf>
    <xf numFmtId="0" fontId="33" fillId="0" borderId="55" xfId="4" applyFont="1" applyFill="1" applyBorder="1" applyAlignment="1">
      <alignment horizontal="left" vertical="center" wrapText="1"/>
    </xf>
    <xf numFmtId="0" fontId="33" fillId="0" borderId="56" xfId="4" applyFont="1" applyFill="1" applyBorder="1" applyAlignment="1">
      <alignment horizontal="left" vertical="center" wrapText="1"/>
    </xf>
    <xf numFmtId="0" fontId="33" fillId="9" borderId="43" xfId="4" applyFont="1" applyFill="1" applyBorder="1" applyAlignment="1">
      <alignment horizontal="center" vertical="center" wrapText="1"/>
    </xf>
    <xf numFmtId="0" fontId="32" fillId="0" borderId="10" xfId="4" applyFont="1" applyFill="1" applyBorder="1" applyAlignment="1">
      <alignment horizontal="left" vertical="center" wrapText="1"/>
    </xf>
    <xf numFmtId="0" fontId="32" fillId="0" borderId="14" xfId="4" applyFont="1" applyFill="1" applyBorder="1" applyAlignment="1">
      <alignment horizontal="left" vertical="center" wrapText="1"/>
    </xf>
    <xf numFmtId="0" fontId="32" fillId="0" borderId="15" xfId="4" applyFont="1" applyFill="1" applyBorder="1" applyAlignment="1">
      <alignment horizontal="left" vertical="center" wrapText="1"/>
    </xf>
    <xf numFmtId="0" fontId="32" fillId="0" borderId="55" xfId="4" applyFont="1" applyFill="1" applyBorder="1" applyAlignment="1">
      <alignment horizontal="left" vertical="center" wrapText="1"/>
    </xf>
    <xf numFmtId="0" fontId="32" fillId="0" borderId="54" xfId="4" applyFont="1" applyFill="1" applyBorder="1" applyAlignment="1">
      <alignment horizontal="left" vertical="center" wrapText="1"/>
    </xf>
    <xf numFmtId="0" fontId="32" fillId="0" borderId="56" xfId="4" applyFont="1" applyFill="1" applyBorder="1" applyAlignment="1">
      <alignment horizontal="left" vertical="center" wrapText="1"/>
    </xf>
    <xf numFmtId="0" fontId="33" fillId="0" borderId="23" xfId="4" applyFont="1" applyFill="1" applyBorder="1" applyAlignment="1">
      <alignment horizontal="left" vertical="center" wrapText="1"/>
    </xf>
    <xf numFmtId="0" fontId="33" fillId="0" borderId="43" xfId="4" applyFont="1" applyFill="1" applyBorder="1" applyAlignment="1">
      <alignment horizontal="left" vertical="center" wrapText="1"/>
    </xf>
    <xf numFmtId="0" fontId="33" fillId="0" borderId="24" xfId="4" applyFont="1" applyFill="1" applyBorder="1" applyAlignment="1">
      <alignment horizontal="left" vertical="center" wrapText="1"/>
    </xf>
    <xf numFmtId="0" fontId="32" fillId="0" borderId="178" xfId="4" applyFont="1" applyFill="1" applyBorder="1" applyAlignment="1">
      <alignment horizontal="left" vertical="center"/>
    </xf>
    <xf numFmtId="0" fontId="32" fillId="0" borderId="179" xfId="4" applyFont="1" applyFill="1" applyBorder="1" applyAlignment="1">
      <alignment horizontal="left" vertical="center"/>
    </xf>
    <xf numFmtId="0" fontId="32" fillId="0" borderId="180" xfId="4" applyFont="1" applyFill="1" applyBorder="1" applyAlignment="1">
      <alignment horizontal="left" vertical="center"/>
    </xf>
    <xf numFmtId="0" fontId="32" fillId="0" borderId="56" xfId="4" applyFont="1" applyFill="1" applyBorder="1" applyAlignment="1">
      <alignment horizontal="center" vertical="center"/>
    </xf>
    <xf numFmtId="0" fontId="32" fillId="0" borderId="0" xfId="4" applyFont="1" applyFill="1" applyAlignment="1">
      <alignment horizontal="left" vertical="top" wrapText="1"/>
    </xf>
    <xf numFmtId="0" fontId="33" fillId="0" borderId="0" xfId="4" applyFont="1" applyFill="1" applyAlignment="1">
      <alignment horizontal="left" vertical="center"/>
    </xf>
    <xf numFmtId="0" fontId="33" fillId="0" borderId="55" xfId="4" applyFont="1" applyFill="1" applyBorder="1" applyAlignment="1">
      <alignment horizontal="left" vertical="center"/>
    </xf>
    <xf numFmtId="0" fontId="33" fillId="0" borderId="56" xfId="4" applyFont="1" applyFill="1" applyBorder="1" applyAlignment="1">
      <alignment horizontal="left" vertical="center"/>
    </xf>
    <xf numFmtId="0" fontId="33" fillId="0" borderId="1" xfId="4" applyFont="1" applyFill="1" applyBorder="1" applyAlignment="1">
      <alignment horizontal="center" vertical="center"/>
    </xf>
    <xf numFmtId="0" fontId="33" fillId="9" borderId="23" xfId="4" applyFont="1" applyFill="1" applyBorder="1" applyAlignment="1">
      <alignment horizontal="left" vertical="center" wrapText="1"/>
    </xf>
    <xf numFmtId="0" fontId="33" fillId="0" borderId="0" xfId="4" applyFont="1" applyFill="1" applyAlignment="1">
      <alignment horizontal="left" wrapText="1"/>
    </xf>
    <xf numFmtId="0" fontId="33" fillId="0" borderId="0" xfId="4" applyFont="1" applyFill="1" applyAlignment="1">
      <alignment vertical="center" wrapText="1"/>
    </xf>
    <xf numFmtId="0" fontId="57" fillId="0" borderId="0" xfId="4" applyFont="1" applyFill="1" applyAlignment="1">
      <alignment horizontal="left" vertical="center" wrapText="1"/>
    </xf>
    <xf numFmtId="0" fontId="33" fillId="0" borderId="23" xfId="4" applyFont="1" applyFill="1" applyBorder="1" applyAlignment="1">
      <alignment horizontal="left" vertical="center"/>
    </xf>
    <xf numFmtId="0" fontId="33" fillId="0" borderId="43" xfId="4" applyFont="1" applyFill="1" applyBorder="1" applyAlignment="1">
      <alignment horizontal="left" vertical="center"/>
    </xf>
    <xf numFmtId="0" fontId="33" fillId="0" borderId="24" xfId="4" applyFont="1" applyFill="1" applyBorder="1" applyAlignment="1">
      <alignment horizontal="left" vertical="center"/>
    </xf>
    <xf numFmtId="0" fontId="32" fillId="0" borderId="9" xfId="4" applyFont="1" applyFill="1" applyBorder="1" applyAlignment="1">
      <alignment horizontal="left" vertical="center" wrapText="1"/>
    </xf>
    <xf numFmtId="0" fontId="32" fillId="0" borderId="43" xfId="4" applyFont="1" applyFill="1" applyBorder="1" applyAlignment="1">
      <alignment horizontal="left" vertical="center" wrapText="1"/>
    </xf>
    <xf numFmtId="0" fontId="32" fillId="0" borderId="23" xfId="4" applyFont="1" applyFill="1" applyBorder="1" applyAlignment="1">
      <alignment horizontal="left" vertical="center" wrapText="1"/>
    </xf>
    <xf numFmtId="0" fontId="32" fillId="0" borderId="1" xfId="4" applyFont="1" applyFill="1" applyBorder="1" applyAlignment="1">
      <alignment horizontal="left" vertical="center" wrapText="1"/>
    </xf>
    <xf numFmtId="0" fontId="32" fillId="0" borderId="47" xfId="4" applyFont="1" applyFill="1" applyBorder="1" applyAlignment="1">
      <alignment horizontal="left" vertical="center" wrapText="1"/>
    </xf>
    <xf numFmtId="0" fontId="33" fillId="0" borderId="23" xfId="4" applyFont="1" applyFill="1" applyBorder="1" applyAlignment="1">
      <alignment horizontal="left" vertical="center" wrapText="1" indent="1"/>
    </xf>
    <xf numFmtId="0" fontId="33" fillId="0" borderId="43" xfId="4" applyFont="1" applyFill="1" applyBorder="1" applyAlignment="1">
      <alignment horizontal="left" vertical="center" wrapText="1" indent="1"/>
    </xf>
    <xf numFmtId="0" fontId="33" fillId="0" borderId="24" xfId="4" applyFont="1" applyFill="1" applyBorder="1" applyAlignment="1">
      <alignment horizontal="left" vertical="center" wrapText="1" indent="1"/>
    </xf>
    <xf numFmtId="0" fontId="32" fillId="0" borderId="181" xfId="4" applyFont="1" applyFill="1" applyBorder="1" applyAlignment="1">
      <alignment horizontal="left" vertical="center"/>
    </xf>
    <xf numFmtId="0" fontId="32" fillId="0" borderId="182" xfId="4" applyFont="1" applyFill="1" applyBorder="1" applyAlignment="1">
      <alignment horizontal="left" vertical="center"/>
    </xf>
    <xf numFmtId="0" fontId="32" fillId="0" borderId="183" xfId="4" applyFont="1" applyFill="1" applyBorder="1" applyAlignment="1">
      <alignment horizontal="left" vertical="center"/>
    </xf>
    <xf numFmtId="0" fontId="32" fillId="9" borderId="23" xfId="4" applyFont="1" applyFill="1" applyBorder="1" applyAlignment="1">
      <alignment horizontal="left" vertical="center"/>
    </xf>
    <xf numFmtId="0" fontId="32" fillId="9" borderId="43" xfId="4" applyFont="1" applyFill="1" applyBorder="1" applyAlignment="1">
      <alignment horizontal="left" vertical="center"/>
    </xf>
    <xf numFmtId="0" fontId="32" fillId="9" borderId="24" xfId="4" applyFont="1" applyFill="1" applyBorder="1" applyAlignment="1">
      <alignment horizontal="left" vertical="center"/>
    </xf>
    <xf numFmtId="0" fontId="32" fillId="0" borderId="24" xfId="4" applyFont="1" applyFill="1" applyBorder="1" applyAlignment="1">
      <alignment horizontal="left" vertical="center" wrapText="1"/>
    </xf>
    <xf numFmtId="0" fontId="32" fillId="0" borderId="23" xfId="4" applyFont="1" applyFill="1" applyBorder="1" applyAlignment="1">
      <alignment horizontal="left" vertical="center"/>
    </xf>
    <xf numFmtId="0" fontId="32" fillId="0" borderId="43" xfId="4" applyFont="1" applyFill="1" applyBorder="1" applyAlignment="1">
      <alignment horizontal="left" vertical="center"/>
    </xf>
    <xf numFmtId="0" fontId="32" fillId="0" borderId="24" xfId="4" applyFont="1" applyFill="1" applyBorder="1" applyAlignment="1">
      <alignment horizontal="left" vertical="center"/>
    </xf>
    <xf numFmtId="0" fontId="32" fillId="0" borderId="10" xfId="4" applyFont="1" applyFill="1" applyBorder="1" applyAlignment="1">
      <alignment horizontal="left" vertical="center"/>
    </xf>
    <xf numFmtId="0" fontId="32" fillId="0" borderId="11" xfId="4" applyFont="1" applyFill="1" applyBorder="1" applyAlignment="1">
      <alignment horizontal="left" vertical="center"/>
    </xf>
    <xf numFmtId="0" fontId="32" fillId="0" borderId="12" xfId="4" applyFont="1" applyFill="1" applyBorder="1" applyAlignment="1">
      <alignment horizontal="left" vertical="center"/>
    </xf>
    <xf numFmtId="0" fontId="32" fillId="0" borderId="23" xfId="4" applyFont="1" applyBorder="1" applyAlignment="1">
      <alignment vertical="center" wrapText="1"/>
    </xf>
    <xf numFmtId="0" fontId="32" fillId="0" borderId="43" xfId="4" applyFont="1" applyBorder="1" applyAlignment="1">
      <alignment vertical="center" wrapText="1"/>
    </xf>
    <xf numFmtId="0" fontId="32" fillId="0" borderId="24" xfId="4" applyFont="1" applyBorder="1" applyAlignment="1">
      <alignment vertical="center" wrapText="1"/>
    </xf>
    <xf numFmtId="0" fontId="32" fillId="0" borderId="1" xfId="4" applyFont="1" applyBorder="1" applyAlignment="1">
      <alignment horizontal="center" vertical="center"/>
    </xf>
    <xf numFmtId="0" fontId="61" fillId="0" borderId="0" xfId="4" applyFont="1" applyAlignment="1">
      <alignment horizontal="left" vertical="center"/>
    </xf>
    <xf numFmtId="0" fontId="32" fillId="0" borderId="1" xfId="4" applyFont="1" applyBorder="1" applyAlignment="1">
      <alignment horizontal="center" vertical="center" wrapText="1"/>
    </xf>
    <xf numFmtId="188" fontId="32" fillId="9" borderId="23" xfId="4" applyNumberFormat="1" applyFont="1" applyFill="1" applyBorder="1" applyAlignment="1">
      <alignment horizontal="center" vertical="center"/>
    </xf>
    <xf numFmtId="188" fontId="32" fillId="9" borderId="43" xfId="4" applyNumberFormat="1" applyFont="1" applyFill="1" applyBorder="1" applyAlignment="1">
      <alignment horizontal="center" vertical="center"/>
    </xf>
    <xf numFmtId="0" fontId="61" fillId="0" borderId="0" xfId="4" applyFont="1" applyAlignment="1">
      <alignment horizontal="center" vertical="center"/>
    </xf>
    <xf numFmtId="0" fontId="61" fillId="0" borderId="0" xfId="4" applyFont="1" applyAlignment="1">
      <alignment horizontal="left" vertical="top" wrapText="1"/>
    </xf>
    <xf numFmtId="188" fontId="32" fillId="9" borderId="11" xfId="4" applyNumberFormat="1" applyFont="1" applyFill="1" applyBorder="1" applyAlignment="1">
      <alignment horizontal="center" vertical="center"/>
    </xf>
    <xf numFmtId="188" fontId="32" fillId="9" borderId="55" xfId="4" applyNumberFormat="1" applyFont="1" applyFill="1" applyBorder="1" applyAlignment="1">
      <alignment horizontal="center" vertical="center"/>
    </xf>
    <xf numFmtId="188" fontId="32" fillId="0" borderId="12" xfId="4" applyNumberFormat="1" applyFont="1" applyBorder="1" applyAlignment="1">
      <alignment horizontal="center" vertical="center"/>
    </xf>
    <xf numFmtId="188" fontId="32" fillId="0" borderId="56" xfId="4" applyNumberFormat="1" applyFont="1" applyBorder="1" applyAlignment="1">
      <alignment horizontal="center" vertical="center"/>
    </xf>
    <xf numFmtId="0" fontId="58" fillId="0" borderId="1" xfId="4" applyFont="1" applyBorder="1" applyAlignment="1">
      <alignment horizontal="center" vertical="center"/>
    </xf>
    <xf numFmtId="0" fontId="32" fillId="9" borderId="24" xfId="4" applyFont="1" applyFill="1" applyBorder="1" applyAlignment="1">
      <alignment horizontal="center" vertical="center" wrapText="1"/>
    </xf>
    <xf numFmtId="0" fontId="32" fillId="9" borderId="1" xfId="4" applyFont="1" applyFill="1" applyBorder="1" applyAlignment="1">
      <alignment horizontal="center" vertical="center" wrapText="1"/>
    </xf>
    <xf numFmtId="0" fontId="32" fillId="9" borderId="9" xfId="4" applyFont="1" applyFill="1" applyBorder="1" applyAlignment="1">
      <alignment horizontal="center" vertical="center" wrapText="1"/>
    </xf>
    <xf numFmtId="38" fontId="32" fillId="0" borderId="1" xfId="7" applyFont="1" applyFill="1" applyBorder="1" applyAlignment="1">
      <alignment horizontal="center" vertical="center"/>
    </xf>
    <xf numFmtId="38" fontId="32" fillId="9" borderId="1" xfId="7" applyFont="1" applyFill="1" applyBorder="1" applyAlignment="1">
      <alignment horizontal="center" vertical="center" wrapText="1"/>
    </xf>
    <xf numFmtId="0" fontId="33" fillId="0" borderId="1" xfId="4" applyFont="1" applyBorder="1" applyAlignment="1">
      <alignment horizontal="center" vertical="center" wrapText="1"/>
    </xf>
    <xf numFmtId="188" fontId="32" fillId="0" borderId="11" xfId="4" applyNumberFormat="1" applyFont="1" applyBorder="1" applyAlignment="1">
      <alignment horizontal="center" vertical="center"/>
    </xf>
    <xf numFmtId="188" fontId="32" fillId="0" borderId="55" xfId="4" applyNumberFormat="1" applyFont="1" applyBorder="1" applyAlignment="1">
      <alignment horizontal="center" vertical="center"/>
    </xf>
    <xf numFmtId="0" fontId="32" fillId="0" borderId="24" xfId="4" applyFont="1" applyBorder="1" applyAlignment="1">
      <alignment horizontal="left" vertical="center"/>
    </xf>
    <xf numFmtId="0" fontId="58" fillId="9" borderId="23" xfId="4" applyFont="1" applyFill="1" applyBorder="1" applyAlignment="1">
      <alignment vertical="center"/>
    </xf>
    <xf numFmtId="0" fontId="58" fillId="9" borderId="43" xfId="4" applyFont="1" applyFill="1" applyBorder="1" applyAlignment="1">
      <alignment vertical="center"/>
    </xf>
    <xf numFmtId="0" fontId="58" fillId="9" borderId="24" xfId="4" applyFont="1" applyFill="1" applyBorder="1" applyAlignment="1">
      <alignment vertical="center"/>
    </xf>
    <xf numFmtId="0" fontId="16" fillId="0" borderId="3" xfId="2" applyFont="1" applyBorder="1" applyAlignment="1">
      <alignment horizontal="center" vertical="center" wrapText="1"/>
    </xf>
    <xf numFmtId="0" fontId="16" fillId="0" borderId="13" xfId="2" applyFont="1" applyBorder="1" applyAlignment="1">
      <alignment horizontal="center" vertical="center" wrapText="1"/>
    </xf>
    <xf numFmtId="0" fontId="16" fillId="0" borderId="25" xfId="2" applyFont="1" applyBorder="1" applyAlignment="1">
      <alignment horizontal="center" vertical="center" wrapText="1"/>
    </xf>
    <xf numFmtId="0" fontId="17" fillId="0" borderId="4"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14" xfId="2" applyFont="1" applyBorder="1" applyAlignment="1">
      <alignment horizontal="center" vertical="center" wrapText="1"/>
    </xf>
    <xf numFmtId="0" fontId="17" fillId="0" borderId="15" xfId="2" applyFont="1" applyBorder="1" applyAlignment="1">
      <alignment horizontal="center" vertical="center" wrapText="1"/>
    </xf>
    <xf numFmtId="0" fontId="19" fillId="5" borderId="14" xfId="2" applyFont="1" applyFill="1" applyBorder="1" applyAlignment="1">
      <alignment horizontal="center" vertical="center"/>
    </xf>
    <xf numFmtId="0" fontId="19" fillId="5" borderId="26" xfId="2" applyFont="1" applyFill="1" applyBorder="1" applyAlignment="1">
      <alignment horizontal="center" vertical="center"/>
    </xf>
    <xf numFmtId="0" fontId="17" fillId="0" borderId="15" xfId="2" applyFont="1" applyBorder="1" applyAlignment="1">
      <alignment horizontal="center" vertical="center"/>
    </xf>
    <xf numFmtId="0" fontId="17" fillId="0" borderId="27" xfId="2" applyFont="1" applyBorder="1" applyAlignment="1">
      <alignment horizontal="center" vertical="center"/>
    </xf>
    <xf numFmtId="0" fontId="24" fillId="0" borderId="0" xfId="1" applyFont="1" applyAlignment="1">
      <alignment horizontal="center" vertical="center" wrapText="1"/>
    </xf>
    <xf numFmtId="176" fontId="6" fillId="0" borderId="0" xfId="1" applyNumberFormat="1" applyFont="1" applyAlignment="1">
      <alignment horizontal="center" vertical="center"/>
    </xf>
    <xf numFmtId="176" fontId="6" fillId="0" borderId="32" xfId="1" applyNumberFormat="1" applyFont="1" applyBorder="1" applyAlignment="1">
      <alignment horizontal="center" vertical="center"/>
    </xf>
    <xf numFmtId="0" fontId="12" fillId="7" borderId="0" xfId="1" applyFont="1" applyFill="1" applyAlignment="1">
      <alignment horizontal="left" vertical="center" wrapText="1"/>
    </xf>
    <xf numFmtId="0" fontId="23" fillId="0" borderId="0" xfId="1" applyFont="1" applyAlignment="1">
      <alignment horizontal="center" vertical="center" shrinkToFit="1"/>
    </xf>
    <xf numFmtId="0" fontId="22" fillId="0" borderId="0" xfId="1" applyFont="1" applyAlignment="1">
      <alignment horizontal="center" vertical="center" shrinkToFit="1"/>
    </xf>
    <xf numFmtId="0" fontId="11" fillId="0" borderId="0" xfId="1" applyFont="1" applyAlignment="1">
      <alignment horizontal="left" wrapText="1"/>
    </xf>
    <xf numFmtId="177" fontId="11" fillId="0" borderId="0" xfId="1" applyNumberFormat="1" applyFont="1" applyAlignment="1">
      <alignment horizontal="center" vertical="center"/>
    </xf>
    <xf numFmtId="0" fontId="14" fillId="0" borderId="2" xfId="1" applyFont="1" applyBorder="1" applyAlignment="1">
      <alignment horizontal="left" vertical="top" wrapText="1"/>
    </xf>
    <xf numFmtId="0" fontId="14" fillId="0" borderId="0" xfId="1" applyFont="1" applyAlignment="1">
      <alignment vertical="top" wrapText="1"/>
    </xf>
    <xf numFmtId="0" fontId="6" fillId="0" borderId="9" xfId="1" applyFont="1" applyBorder="1" applyAlignment="1">
      <alignment horizontal="center" vertical="center"/>
    </xf>
    <xf numFmtId="0" fontId="6" fillId="0" borderId="18" xfId="1" applyFont="1" applyBorder="1" applyAlignment="1">
      <alignment horizontal="center" vertical="center"/>
    </xf>
    <xf numFmtId="0" fontId="6" fillId="0" borderId="10" xfId="1" applyFont="1" applyBorder="1" applyAlignment="1">
      <alignment horizontal="center" vertical="center"/>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6" fillId="0" borderId="19" xfId="1" applyFont="1" applyBorder="1" applyAlignment="1">
      <alignment horizontal="center" vertical="center"/>
    </xf>
    <xf numFmtId="0" fontId="6" fillId="0" borderId="20" xfId="1" applyFont="1" applyBorder="1" applyAlignment="1">
      <alignment horizontal="center" vertical="center"/>
    </xf>
    <xf numFmtId="0" fontId="6" fillId="0" borderId="21" xfId="1" applyFont="1" applyBorder="1" applyAlignment="1">
      <alignment horizontal="center" vertical="center"/>
    </xf>
    <xf numFmtId="0" fontId="6" fillId="0" borderId="22" xfId="1" applyFont="1" applyBorder="1" applyAlignment="1">
      <alignment horizontal="center" vertical="center"/>
    </xf>
    <xf numFmtId="0" fontId="8" fillId="0" borderId="0" xfId="1" applyFont="1" applyAlignment="1">
      <alignment horizontal="left" vertical="center" wrapText="1"/>
    </xf>
    <xf numFmtId="0" fontId="4" fillId="2" borderId="0" xfId="1" applyFont="1" applyFill="1" applyAlignment="1">
      <alignment horizontal="left" vertical="center" wrapText="1"/>
    </xf>
    <xf numFmtId="0" fontId="4" fillId="2" borderId="0" xfId="1" applyFont="1" applyFill="1" applyAlignment="1">
      <alignment horizontal="left" vertical="center"/>
    </xf>
    <xf numFmtId="176" fontId="6" fillId="0" borderId="1" xfId="1" applyNumberFormat="1" applyFont="1" applyBorder="1" applyAlignment="1">
      <alignment horizontal="center" vertical="center"/>
    </xf>
    <xf numFmtId="0" fontId="6" fillId="0" borderId="1" xfId="1" applyFont="1" applyBorder="1" applyAlignment="1">
      <alignment horizontal="left" vertical="center" wrapText="1"/>
    </xf>
    <xf numFmtId="49" fontId="7" fillId="0" borderId="1" xfId="1" applyNumberFormat="1" applyFont="1" applyBorder="1" applyAlignment="1">
      <alignment horizontal="center" vertical="center"/>
    </xf>
    <xf numFmtId="0" fontId="16" fillId="0" borderId="34" xfId="2" applyFont="1" applyBorder="1" applyAlignment="1">
      <alignment horizontal="center" vertical="center" wrapText="1"/>
    </xf>
    <xf numFmtId="0" fontId="16" fillId="0" borderId="36" xfId="2" applyFont="1" applyBorder="1" applyAlignment="1">
      <alignment horizontal="center" vertical="center"/>
    </xf>
    <xf numFmtId="0" fontId="16" fillId="0" borderId="38" xfId="2" applyFont="1" applyBorder="1" applyAlignment="1">
      <alignment horizontal="center" vertical="center"/>
    </xf>
    <xf numFmtId="0" fontId="30" fillId="5" borderId="14" xfId="2" applyFont="1" applyFill="1" applyBorder="1" applyAlignment="1">
      <alignment horizontal="right" vertical="center"/>
    </xf>
    <xf numFmtId="0" fontId="30" fillId="5" borderId="26" xfId="2" applyFont="1" applyFill="1" applyBorder="1" applyAlignment="1">
      <alignment horizontal="right" vertical="center"/>
    </xf>
    <xf numFmtId="0" fontId="14" fillId="0" borderId="0" xfId="1" applyFont="1" applyAlignment="1">
      <alignment horizontal="left" wrapText="1"/>
    </xf>
    <xf numFmtId="177" fontId="6" fillId="0" borderId="0" xfId="1" applyNumberFormat="1" applyFont="1" applyAlignment="1">
      <alignment horizontal="center" vertical="center"/>
    </xf>
    <xf numFmtId="0" fontId="6" fillId="0" borderId="19" xfId="1" applyFont="1" applyBorder="1" applyAlignment="1">
      <alignment horizontal="center" vertical="center" shrinkToFit="1"/>
    </xf>
    <xf numFmtId="0" fontId="6" fillId="0" borderId="20" xfId="1" applyFont="1" applyBorder="1" applyAlignment="1">
      <alignment horizontal="center" vertical="center" shrinkToFit="1"/>
    </xf>
    <xf numFmtId="0" fontId="6" fillId="0" borderId="21" xfId="1" applyFont="1" applyBorder="1" applyAlignment="1">
      <alignment horizontal="center" vertical="center" shrinkToFit="1"/>
    </xf>
    <xf numFmtId="0" fontId="6" fillId="0" borderId="22" xfId="1" applyFont="1" applyBorder="1" applyAlignment="1">
      <alignment horizontal="center" vertical="center" shrinkToFit="1"/>
    </xf>
    <xf numFmtId="0" fontId="4" fillId="8" borderId="0" xfId="1" applyFont="1" applyFill="1" applyAlignment="1">
      <alignment vertical="center" wrapText="1"/>
    </xf>
    <xf numFmtId="0" fontId="4" fillId="8" borderId="0" xfId="1" applyFont="1" applyFill="1" applyAlignment="1">
      <alignment vertical="center"/>
    </xf>
    <xf numFmtId="176" fontId="25" fillId="0" borderId="40" xfId="1" applyNumberFormat="1" applyFont="1" applyBorder="1" applyAlignment="1">
      <alignment horizontal="center" vertical="center" shrinkToFit="1"/>
    </xf>
    <xf numFmtId="176" fontId="25" fillId="0" borderId="41" xfId="1" applyNumberFormat="1" applyFont="1" applyBorder="1" applyAlignment="1">
      <alignment horizontal="center" vertical="center" shrinkToFit="1"/>
    </xf>
    <xf numFmtId="176" fontId="25" fillId="0" borderId="42" xfId="1" applyNumberFormat="1" applyFont="1" applyBorder="1" applyAlignment="1">
      <alignment horizontal="center" vertical="center" shrinkToFit="1"/>
    </xf>
    <xf numFmtId="0" fontId="4" fillId="5" borderId="0" xfId="1" applyFont="1" applyFill="1" applyAlignment="1">
      <alignment vertical="center" wrapText="1"/>
    </xf>
    <xf numFmtId="0" fontId="4" fillId="5" borderId="0" xfId="1" applyFont="1" applyFill="1" applyAlignment="1">
      <alignment vertical="center"/>
    </xf>
    <xf numFmtId="0" fontId="43" fillId="0" borderId="0" xfId="5" applyFont="1" applyAlignment="1">
      <alignment horizontal="center" vertical="center"/>
    </xf>
    <xf numFmtId="0" fontId="43" fillId="0" borderId="55" xfId="5" applyFont="1" applyBorder="1" applyAlignment="1">
      <alignment horizontal="center" vertical="center"/>
    </xf>
    <xf numFmtId="0" fontId="43" fillId="0" borderId="1" xfId="5" applyFont="1" applyBorder="1" applyAlignment="1">
      <alignment horizontal="center" vertical="center"/>
    </xf>
    <xf numFmtId="180" fontId="43" fillId="0" borderId="1" xfId="5" applyNumberFormat="1" applyFont="1" applyBorder="1" applyAlignment="1">
      <alignment horizontal="center" vertical="center"/>
    </xf>
    <xf numFmtId="185" fontId="43" fillId="14" borderId="1" xfId="5" applyNumberFormat="1" applyFont="1" applyFill="1" applyBorder="1" applyAlignment="1">
      <alignment horizontal="center" vertical="center"/>
    </xf>
    <xf numFmtId="0" fontId="43" fillId="14" borderId="1" xfId="5" applyFont="1" applyFill="1" applyBorder="1" applyAlignment="1">
      <alignment horizontal="center" vertical="center"/>
    </xf>
    <xf numFmtId="180" fontId="43" fillId="14" borderId="1" xfId="5" applyNumberFormat="1" applyFont="1" applyFill="1" applyBorder="1" applyAlignment="1">
      <alignment horizontal="center" vertical="center"/>
    </xf>
    <xf numFmtId="184" fontId="43" fillId="0" borderId="1" xfId="5" applyNumberFormat="1" applyFont="1" applyBorder="1" applyAlignment="1">
      <alignment horizontal="center" vertical="center"/>
    </xf>
    <xf numFmtId="184" fontId="43" fillId="0" borderId="1" xfId="5" applyNumberFormat="1" applyFont="1" applyBorder="1" applyAlignment="1">
      <alignment horizontal="right" vertical="center"/>
    </xf>
    <xf numFmtId="184" fontId="43" fillId="0" borderId="1" xfId="6" applyNumberFormat="1" applyFont="1" applyFill="1" applyBorder="1" applyAlignment="1">
      <alignment horizontal="right" vertical="center"/>
    </xf>
    <xf numFmtId="184" fontId="43" fillId="0" borderId="23" xfId="5" applyNumberFormat="1" applyFont="1" applyBorder="1" applyAlignment="1">
      <alignment horizontal="right" vertical="center"/>
    </xf>
    <xf numFmtId="184" fontId="43" fillId="0" borderId="24" xfId="5" applyNumberFormat="1" applyFont="1" applyBorder="1" applyAlignment="1">
      <alignment horizontal="right" vertical="center"/>
    </xf>
    <xf numFmtId="184" fontId="43" fillId="0" borderId="23" xfId="5" applyNumberFormat="1" applyFont="1" applyBorder="1" applyAlignment="1">
      <alignment horizontal="center" vertical="center"/>
    </xf>
    <xf numFmtId="184" fontId="43" fillId="0" borderId="24" xfId="5" applyNumberFormat="1" applyFont="1" applyBorder="1" applyAlignment="1">
      <alignment horizontal="center" vertical="center"/>
    </xf>
    <xf numFmtId="184" fontId="43" fillId="13" borderId="1" xfId="5" applyNumberFormat="1" applyFont="1" applyFill="1" applyBorder="1" applyAlignment="1" applyProtection="1">
      <alignment horizontal="right" vertical="center"/>
      <protection locked="0"/>
    </xf>
    <xf numFmtId="184" fontId="43" fillId="13" borderId="1" xfId="6" applyNumberFormat="1" applyFont="1" applyFill="1" applyBorder="1" applyAlignment="1" applyProtection="1">
      <alignment horizontal="right" vertical="center"/>
      <protection locked="0"/>
    </xf>
    <xf numFmtId="184" fontId="43" fillId="13" borderId="23" xfId="5" applyNumberFormat="1" applyFont="1" applyFill="1" applyBorder="1" applyAlignment="1" applyProtection="1">
      <alignment horizontal="right" vertical="center"/>
      <protection locked="0"/>
    </xf>
    <xf numFmtId="184" fontId="43" fillId="13" borderId="24" xfId="5" applyNumberFormat="1" applyFont="1" applyFill="1" applyBorder="1" applyAlignment="1" applyProtection="1">
      <alignment horizontal="right" vertical="center"/>
      <protection locked="0"/>
    </xf>
    <xf numFmtId="0" fontId="43" fillId="13" borderId="23" xfId="5" applyFont="1" applyFill="1" applyBorder="1" applyAlignment="1" applyProtection="1">
      <alignment horizontal="center" vertical="center"/>
      <protection locked="0"/>
    </xf>
    <xf numFmtId="0" fontId="43" fillId="13" borderId="24" xfId="5" applyFont="1" applyFill="1" applyBorder="1" applyAlignment="1" applyProtection="1">
      <alignment horizontal="center" vertical="center"/>
      <protection locked="0"/>
    </xf>
    <xf numFmtId="0" fontId="43" fillId="14" borderId="23" xfId="5" applyFont="1" applyFill="1" applyBorder="1" applyAlignment="1">
      <alignment horizontal="center" vertical="center"/>
    </xf>
    <xf numFmtId="0" fontId="43" fillId="14" borderId="24" xfId="5" applyFont="1" applyFill="1" applyBorder="1" applyAlignment="1">
      <alignment horizontal="center" vertical="center"/>
    </xf>
    <xf numFmtId="185" fontId="43" fillId="0" borderId="1" xfId="5" applyNumberFormat="1" applyFont="1" applyBorder="1" applyAlignment="1">
      <alignment horizontal="center" vertical="center"/>
    </xf>
    <xf numFmtId="0" fontId="44" fillId="0" borderId="0" xfId="5" applyFont="1" applyAlignment="1">
      <alignment horizontal="center" vertical="center" wrapText="1"/>
    </xf>
    <xf numFmtId="0" fontId="44" fillId="14" borderId="0" xfId="5" applyFont="1" applyFill="1" applyAlignment="1" applyProtection="1">
      <alignment horizontal="center" vertical="center" wrapText="1"/>
      <protection locked="0"/>
    </xf>
    <xf numFmtId="1" fontId="34" fillId="0" borderId="142" xfId="5" applyNumberFormat="1" applyFont="1" applyBorder="1" applyAlignment="1">
      <alignment horizontal="center" vertical="center" wrapText="1"/>
    </xf>
    <xf numFmtId="1" fontId="34" fillId="0" borderId="141" xfId="5" applyNumberFormat="1" applyFont="1" applyBorder="1" applyAlignment="1">
      <alignment horizontal="center" vertical="center" wrapText="1"/>
    </xf>
    <xf numFmtId="0" fontId="34" fillId="13" borderId="134" xfId="5" applyFont="1" applyFill="1" applyBorder="1" applyAlignment="1" applyProtection="1">
      <alignment horizontal="left" vertical="center" wrapText="1"/>
      <protection locked="0"/>
    </xf>
    <xf numFmtId="0" fontId="34" fillId="13" borderId="11" xfId="5" applyFont="1" applyFill="1" applyBorder="1" applyAlignment="1" applyProtection="1">
      <alignment horizontal="left" vertical="center" wrapText="1"/>
      <protection locked="0"/>
    </xf>
    <xf numFmtId="0" fontId="34" fillId="13" borderId="135" xfId="5" applyFont="1" applyFill="1" applyBorder="1" applyAlignment="1" applyProtection="1">
      <alignment horizontal="left" vertical="center" wrapText="1"/>
      <protection locked="0"/>
    </xf>
    <xf numFmtId="0" fontId="34" fillId="13" borderId="109" xfId="5" applyFont="1" applyFill="1" applyBorder="1" applyAlignment="1" applyProtection="1">
      <alignment horizontal="left" vertical="center" wrapText="1"/>
      <protection locked="0"/>
    </xf>
    <xf numFmtId="0" fontId="34" fillId="13" borderId="2" xfId="5" applyFont="1" applyFill="1" applyBorder="1" applyAlignment="1" applyProtection="1">
      <alignment horizontal="left" vertical="center" wrapText="1"/>
      <protection locked="0"/>
    </xf>
    <xf numFmtId="0" fontId="34" fillId="13" borderId="28" xfId="5" applyFont="1" applyFill="1" applyBorder="1" applyAlignment="1" applyProtection="1">
      <alignment horizontal="left" vertical="center" wrapText="1"/>
      <protection locked="0"/>
    </xf>
    <xf numFmtId="183" fontId="34" fillId="0" borderId="159" xfId="5" applyNumberFormat="1" applyFont="1" applyBorder="1" applyAlignment="1">
      <alignment horizontal="center" vertical="center" wrapText="1"/>
    </xf>
    <xf numFmtId="183" fontId="34" fillId="0" borderId="155" xfId="5" applyNumberFormat="1" applyFont="1" applyBorder="1" applyAlignment="1">
      <alignment horizontal="center" vertical="center" wrapText="1"/>
    </xf>
    <xf numFmtId="183" fontId="34" fillId="0" borderId="160" xfId="5" applyNumberFormat="1" applyFont="1" applyBorder="1" applyAlignment="1">
      <alignment horizontal="center" vertical="center" wrapText="1"/>
    </xf>
    <xf numFmtId="0" fontId="44" fillId="14" borderId="0" xfId="5" applyFont="1" applyFill="1" applyAlignment="1" applyProtection="1">
      <alignment horizontal="left" vertical="center" wrapText="1"/>
      <protection locked="0"/>
    </xf>
    <xf numFmtId="0" fontId="34" fillId="13" borderId="146" xfId="5" applyFont="1" applyFill="1" applyBorder="1" applyAlignment="1" applyProtection="1">
      <alignment horizontal="left" vertical="center" wrapText="1"/>
      <protection locked="0"/>
    </xf>
    <xf numFmtId="0" fontId="34" fillId="13" borderId="55" xfId="5" applyFont="1" applyFill="1" applyBorder="1" applyAlignment="1" applyProtection="1">
      <alignment horizontal="left" vertical="center" wrapText="1"/>
      <protection locked="0"/>
    </xf>
    <xf numFmtId="0" fontId="34" fillId="13" borderId="149" xfId="5" applyFont="1" applyFill="1" applyBorder="1" applyAlignment="1" applyProtection="1">
      <alignment horizontal="left" vertical="center" wrapText="1"/>
      <protection locked="0"/>
    </xf>
    <xf numFmtId="183" fontId="34" fillId="0" borderId="147" xfId="5" applyNumberFormat="1" applyFont="1" applyBorder="1" applyAlignment="1">
      <alignment horizontal="center" vertical="center" wrapText="1"/>
    </xf>
    <xf numFmtId="183" fontId="34" fillId="0" borderId="145" xfId="5" applyNumberFormat="1" applyFont="1" applyBorder="1" applyAlignment="1">
      <alignment horizontal="center" vertical="center" wrapText="1"/>
    </xf>
    <xf numFmtId="183" fontId="34" fillId="0" borderId="148" xfId="5" applyNumberFormat="1" applyFont="1" applyBorder="1" applyAlignment="1">
      <alignment horizontal="center" vertical="center" wrapText="1"/>
    </xf>
    <xf numFmtId="0" fontId="34" fillId="0" borderId="115" xfId="5" applyFont="1" applyBorder="1" applyAlignment="1">
      <alignment horizontal="center" vertical="center"/>
    </xf>
    <xf numFmtId="0" fontId="34" fillId="0" borderId="150" xfId="5" applyFont="1" applyBorder="1" applyAlignment="1">
      <alignment horizontal="center" vertical="center"/>
    </xf>
    <xf numFmtId="0" fontId="34" fillId="11" borderId="134" xfId="5" applyFont="1" applyFill="1" applyBorder="1" applyAlignment="1" applyProtection="1">
      <alignment horizontal="center" vertical="center" shrinkToFit="1"/>
      <protection locked="0"/>
    </xf>
    <xf numFmtId="0" fontId="34" fillId="11" borderId="12" xfId="5" applyFont="1" applyFill="1" applyBorder="1" applyAlignment="1" applyProtection="1">
      <alignment horizontal="center" vertical="center" shrinkToFit="1"/>
      <protection locked="0"/>
    </xf>
    <xf numFmtId="0" fontId="34" fillId="11" borderId="109" xfId="5" applyFont="1" applyFill="1" applyBorder="1" applyAlignment="1" applyProtection="1">
      <alignment horizontal="center" vertical="center" shrinkToFit="1"/>
      <protection locked="0"/>
    </xf>
    <xf numFmtId="0" fontId="34" fillId="11" borderId="27" xfId="5" applyFont="1" applyFill="1" applyBorder="1" applyAlignment="1" applyProtection="1">
      <alignment horizontal="center" vertical="center" shrinkToFit="1"/>
      <protection locked="0"/>
    </xf>
    <xf numFmtId="0" fontId="34" fillId="11" borderId="10" xfId="5" applyFont="1" applyFill="1" applyBorder="1" applyAlignment="1" applyProtection="1">
      <alignment horizontal="center" vertical="center" wrapText="1"/>
      <protection locked="0"/>
    </xf>
    <xf numFmtId="0" fontId="34" fillId="11" borderId="12" xfId="5" applyFont="1" applyFill="1" applyBorder="1" applyAlignment="1" applyProtection="1">
      <alignment horizontal="center" vertical="center" wrapText="1"/>
      <protection locked="0"/>
    </xf>
    <xf numFmtId="0" fontId="34" fillId="11" borderId="26" xfId="5" applyFont="1" applyFill="1" applyBorder="1" applyAlignment="1" applyProtection="1">
      <alignment horizontal="center" vertical="center" wrapText="1"/>
      <protection locked="0"/>
    </xf>
    <xf numFmtId="0" fontId="34" fillId="11" borderId="27" xfId="5" applyFont="1" applyFill="1" applyBorder="1" applyAlignment="1" applyProtection="1">
      <alignment horizontal="center" vertical="center" wrapText="1"/>
      <protection locked="0"/>
    </xf>
    <xf numFmtId="0" fontId="34" fillId="11" borderId="10" xfId="5" applyFont="1" applyFill="1" applyBorder="1" applyAlignment="1" applyProtection="1">
      <alignment horizontal="center" vertical="center" shrinkToFit="1"/>
      <protection locked="0"/>
    </xf>
    <xf numFmtId="0" fontId="34" fillId="11" borderId="11" xfId="5" applyFont="1" applyFill="1" applyBorder="1" applyAlignment="1" applyProtection="1">
      <alignment horizontal="center" vertical="center" shrinkToFit="1"/>
      <protection locked="0"/>
    </xf>
    <xf numFmtId="0" fontId="34" fillId="11" borderId="26" xfId="5" applyFont="1" applyFill="1" applyBorder="1" applyAlignment="1" applyProtection="1">
      <alignment horizontal="center" vertical="center" shrinkToFit="1"/>
      <protection locked="0"/>
    </xf>
    <xf numFmtId="0" fontId="34" fillId="11" borderId="2" xfId="5" applyFont="1" applyFill="1" applyBorder="1" applyAlignment="1" applyProtection="1">
      <alignment horizontal="center" vertical="center" shrinkToFit="1"/>
      <protection locked="0"/>
    </xf>
    <xf numFmtId="0" fontId="34" fillId="13" borderId="23" xfId="5" applyFont="1" applyFill="1" applyBorder="1" applyAlignment="1" applyProtection="1">
      <alignment horizontal="center" vertical="center" shrinkToFit="1"/>
      <protection locked="0"/>
    </xf>
    <xf numFmtId="0" fontId="34" fillId="13" borderId="43" xfId="5" applyFont="1" applyFill="1" applyBorder="1" applyAlignment="1" applyProtection="1">
      <alignment horizontal="center" vertical="center" shrinkToFit="1"/>
      <protection locked="0"/>
    </xf>
    <xf numFmtId="0" fontId="34" fillId="13" borderId="24" xfId="5" applyFont="1" applyFill="1" applyBorder="1" applyAlignment="1" applyProtection="1">
      <alignment horizontal="center" vertical="center" shrinkToFit="1"/>
      <protection locked="0"/>
    </xf>
    <xf numFmtId="0" fontId="34" fillId="13" borderId="151" xfId="5" applyFont="1" applyFill="1" applyBorder="1" applyAlignment="1" applyProtection="1">
      <alignment horizontal="center" vertical="center" shrinkToFit="1"/>
      <protection locked="0"/>
    </xf>
    <xf numFmtId="0" fontId="34" fillId="13" borderId="152" xfId="5" applyFont="1" applyFill="1" applyBorder="1" applyAlignment="1" applyProtection="1">
      <alignment horizontal="center" vertical="center" shrinkToFit="1"/>
      <protection locked="0"/>
    </xf>
    <xf numFmtId="0" fontId="34" fillId="13" borderId="110" xfId="5" applyFont="1" applyFill="1" applyBorder="1" applyAlignment="1" applyProtection="1">
      <alignment horizontal="center" vertical="center" shrinkToFit="1"/>
      <protection locked="0"/>
    </xf>
    <xf numFmtId="0" fontId="34" fillId="0" borderId="140" xfId="5" applyFont="1" applyBorder="1" applyAlignment="1">
      <alignment horizontal="center" vertical="center" wrapText="1"/>
    </xf>
    <xf numFmtId="0" fontId="34" fillId="0" borderId="141" xfId="5" applyFont="1" applyBorder="1" applyAlignment="1">
      <alignment horizontal="center" vertical="center" wrapText="1"/>
    </xf>
    <xf numFmtId="0" fontId="44" fillId="0" borderId="0" xfId="5" applyFont="1" applyAlignment="1">
      <alignment horizontal="center" vertical="center"/>
    </xf>
    <xf numFmtId="0" fontId="34" fillId="0" borderId="125" xfId="5" applyFont="1" applyBorder="1" applyAlignment="1">
      <alignment horizontal="center" vertical="center"/>
    </xf>
    <xf numFmtId="0" fontId="34" fillId="11" borderId="146" xfId="5" applyFont="1" applyFill="1" applyBorder="1" applyAlignment="1" applyProtection="1">
      <alignment horizontal="center" vertical="center" shrinkToFit="1"/>
      <protection locked="0"/>
    </xf>
    <xf numFmtId="0" fontId="34" fillId="11" borderId="56" xfId="5" applyFont="1" applyFill="1" applyBorder="1" applyAlignment="1" applyProtection="1">
      <alignment horizontal="center" vertical="center" shrinkToFit="1"/>
      <protection locked="0"/>
    </xf>
    <xf numFmtId="0" fontId="34" fillId="11" borderId="54" xfId="5" applyFont="1" applyFill="1" applyBorder="1" applyAlignment="1" applyProtection="1">
      <alignment horizontal="center" vertical="center" wrapText="1"/>
      <protection locked="0"/>
    </xf>
    <xf numFmtId="0" fontId="34" fillId="11" borderId="56" xfId="5" applyFont="1" applyFill="1" applyBorder="1" applyAlignment="1" applyProtection="1">
      <alignment horizontal="center" vertical="center" wrapText="1"/>
      <protection locked="0"/>
    </xf>
    <xf numFmtId="0" fontId="34" fillId="11" borderId="54" xfId="5" applyFont="1" applyFill="1" applyBorder="1" applyAlignment="1" applyProtection="1">
      <alignment horizontal="center" vertical="center" shrinkToFit="1"/>
      <protection locked="0"/>
    </xf>
    <xf numFmtId="0" fontId="34" fillId="11" borderId="55" xfId="5" applyFont="1" applyFill="1" applyBorder="1" applyAlignment="1" applyProtection="1">
      <alignment horizontal="center" vertical="center" shrinkToFit="1"/>
      <protection locked="0"/>
    </xf>
    <xf numFmtId="0" fontId="34" fillId="13" borderId="102" xfId="5" applyFont="1" applyFill="1" applyBorder="1" applyAlignment="1" applyProtection="1">
      <alignment horizontal="left" vertical="center" wrapText="1"/>
      <protection locked="0"/>
    </xf>
    <xf numFmtId="0" fontId="34" fillId="13" borderId="0" xfId="5" applyFont="1" applyFill="1" applyAlignment="1" applyProtection="1">
      <alignment horizontal="left" vertical="center" wrapText="1"/>
      <protection locked="0"/>
    </xf>
    <xf numFmtId="0" fontId="34" fillId="13" borderId="17" xfId="5" applyFont="1" applyFill="1" applyBorder="1" applyAlignment="1" applyProtection="1">
      <alignment horizontal="left" vertical="center" wrapText="1"/>
      <protection locked="0"/>
    </xf>
    <xf numFmtId="183" fontId="34" fillId="0" borderId="132" xfId="5" applyNumberFormat="1" applyFont="1" applyBorder="1" applyAlignment="1">
      <alignment horizontal="center" vertical="center" wrapText="1"/>
    </xf>
    <xf numFmtId="183" fontId="34" fillId="0" borderId="128" xfId="5" applyNumberFormat="1" applyFont="1" applyBorder="1" applyAlignment="1">
      <alignment horizontal="center" vertical="center" wrapText="1"/>
    </xf>
    <xf numFmtId="183" fontId="34" fillId="0" borderId="133" xfId="5" applyNumberFormat="1" applyFont="1" applyBorder="1" applyAlignment="1">
      <alignment horizontal="center" vertical="center" wrapText="1"/>
    </xf>
    <xf numFmtId="0" fontId="34" fillId="11" borderId="102" xfId="5" applyFont="1" applyFill="1" applyBorder="1" applyAlignment="1" applyProtection="1">
      <alignment horizontal="center" vertical="center" shrinkToFit="1"/>
      <protection locked="0"/>
    </xf>
    <xf numFmtId="0" fontId="34" fillId="11" borderId="15" xfId="5" applyFont="1" applyFill="1" applyBorder="1" applyAlignment="1" applyProtection="1">
      <alignment horizontal="center" vertical="center" shrinkToFit="1"/>
      <protection locked="0"/>
    </xf>
    <xf numFmtId="0" fontId="34" fillId="11" borderId="14" xfId="5" applyFont="1" applyFill="1" applyBorder="1" applyAlignment="1" applyProtection="1">
      <alignment horizontal="center" vertical="center" wrapText="1"/>
      <protection locked="0"/>
    </xf>
    <xf numFmtId="0" fontId="34" fillId="11" borderId="15" xfId="5" applyFont="1" applyFill="1" applyBorder="1" applyAlignment="1" applyProtection="1">
      <alignment horizontal="center" vertical="center" wrapText="1"/>
      <protection locked="0"/>
    </xf>
    <xf numFmtId="0" fontId="34" fillId="11" borderId="14" xfId="5" applyFont="1" applyFill="1" applyBorder="1" applyAlignment="1" applyProtection="1">
      <alignment horizontal="center" vertical="center" shrinkToFit="1"/>
      <protection locked="0"/>
    </xf>
    <xf numFmtId="0" fontId="34" fillId="11" borderId="0" xfId="5" applyFont="1" applyFill="1" applyAlignment="1" applyProtection="1">
      <alignment horizontal="center" vertical="center" shrinkToFit="1"/>
      <protection locked="0"/>
    </xf>
    <xf numFmtId="0" fontId="34" fillId="0" borderId="98" xfId="5" applyFont="1" applyBorder="1" applyAlignment="1">
      <alignment horizontal="center" vertical="center"/>
    </xf>
    <xf numFmtId="0" fontId="34" fillId="0" borderId="101" xfId="5" applyFont="1" applyBorder="1" applyAlignment="1">
      <alignment horizontal="center" vertical="center"/>
    </xf>
    <xf numFmtId="0" fontId="34" fillId="0" borderId="108" xfId="5" applyFont="1" applyBorder="1" applyAlignment="1">
      <alignment horizontal="center" vertical="center"/>
    </xf>
    <xf numFmtId="0" fontId="34" fillId="0" borderId="99" xfId="5" applyFont="1" applyBorder="1" applyAlignment="1">
      <alignment horizontal="center" vertical="center" wrapText="1"/>
    </xf>
    <xf numFmtId="0" fontId="34" fillId="0" borderId="5" xfId="5" applyFont="1" applyBorder="1" applyAlignment="1">
      <alignment horizontal="center" vertical="center" wrapText="1"/>
    </xf>
    <xf numFmtId="0" fontId="34" fillId="0" borderId="102" xfId="5" applyFont="1" applyBorder="1" applyAlignment="1">
      <alignment horizontal="center" vertical="center" wrapText="1"/>
    </xf>
    <xf numFmtId="0" fontId="34" fillId="0" borderId="15" xfId="5" applyFont="1" applyBorder="1" applyAlignment="1">
      <alignment horizontal="center" vertical="center" wrapText="1"/>
    </xf>
    <xf numFmtId="0" fontId="34" fillId="0" borderId="109" xfId="5" applyFont="1" applyBorder="1" applyAlignment="1">
      <alignment horizontal="center" vertical="center" wrapText="1"/>
    </xf>
    <xf numFmtId="0" fontId="34" fillId="0" borderId="27" xfId="5" applyFont="1" applyBorder="1" applyAlignment="1">
      <alignment horizontal="center" vertical="center" wrapText="1"/>
    </xf>
    <xf numFmtId="0" fontId="43" fillId="0" borderId="4" xfId="5" applyFont="1" applyBorder="1" applyAlignment="1">
      <alignment horizontal="center" vertical="center" wrapText="1"/>
    </xf>
    <xf numFmtId="0" fontId="43" fillId="0" borderId="5" xfId="5" applyFont="1" applyBorder="1" applyAlignment="1">
      <alignment horizontal="center" vertical="center" wrapText="1"/>
    </xf>
    <xf numFmtId="0" fontId="43" fillId="0" borderId="14" xfId="5" applyFont="1" applyBorder="1" applyAlignment="1">
      <alignment horizontal="center" vertical="center" wrapText="1"/>
    </xf>
    <xf numFmtId="0" fontId="43" fillId="0" borderId="15" xfId="5" applyFont="1" applyBorder="1" applyAlignment="1">
      <alignment horizontal="center" vertical="center" wrapText="1"/>
    </xf>
    <xf numFmtId="0" fontId="43" fillId="0" borderId="26" xfId="5" applyFont="1" applyBorder="1" applyAlignment="1">
      <alignment horizontal="center" vertical="center" wrapText="1"/>
    </xf>
    <xf numFmtId="0" fontId="43" fillId="0" borderId="27" xfId="5" applyFont="1" applyBorder="1" applyAlignment="1">
      <alignment horizontal="center" vertical="center" wrapText="1"/>
    </xf>
    <xf numFmtId="0" fontId="34" fillId="0" borderId="4" xfId="5" applyFont="1" applyBorder="1" applyAlignment="1">
      <alignment horizontal="center" vertical="center" wrapText="1"/>
    </xf>
    <xf numFmtId="0" fontId="34" fillId="0" borderId="6" xfId="5" applyFont="1" applyBorder="1" applyAlignment="1">
      <alignment horizontal="center" vertical="center" wrapText="1"/>
    </xf>
    <xf numFmtId="0" fontId="34" fillId="0" borderId="14" xfId="5" applyFont="1" applyBorder="1" applyAlignment="1">
      <alignment horizontal="center" vertical="center" wrapText="1"/>
    </xf>
    <xf numFmtId="0" fontId="34" fillId="0" borderId="0" xfId="5" applyFont="1" applyAlignment="1">
      <alignment horizontal="center" vertical="center" wrapText="1"/>
    </xf>
    <xf numFmtId="0" fontId="34" fillId="0" borderId="26" xfId="5" applyFont="1" applyBorder="1" applyAlignment="1">
      <alignment horizontal="center" vertical="center" wrapText="1"/>
    </xf>
    <xf numFmtId="0" fontId="34" fillId="0" borderId="2" xfId="5" applyFont="1" applyBorder="1" applyAlignment="1">
      <alignment horizontal="center" vertical="center" wrapText="1"/>
    </xf>
    <xf numFmtId="1" fontId="34" fillId="0" borderId="124" xfId="5" applyNumberFormat="1" applyFont="1" applyBorder="1" applyAlignment="1">
      <alignment horizontal="center" vertical="center" wrapText="1"/>
    </xf>
    <xf numFmtId="1" fontId="34" fillId="0" borderId="123" xfId="5" applyNumberFormat="1" applyFont="1" applyBorder="1" applyAlignment="1">
      <alignment horizontal="center" vertical="center" wrapText="1"/>
    </xf>
    <xf numFmtId="0" fontId="34" fillId="13" borderId="99" xfId="5" applyFont="1" applyFill="1" applyBorder="1" applyAlignment="1" applyProtection="1">
      <alignment horizontal="left" vertical="center" wrapText="1"/>
      <protection locked="0"/>
    </xf>
    <xf numFmtId="0" fontId="34" fillId="13" borderId="6" xfId="5" applyFont="1" applyFill="1" applyBorder="1" applyAlignment="1" applyProtection="1">
      <alignment horizontal="left" vertical="center" wrapText="1"/>
      <protection locked="0"/>
    </xf>
    <xf numFmtId="0" fontId="34" fillId="13" borderId="8" xfId="5" applyFont="1" applyFill="1" applyBorder="1" applyAlignment="1" applyProtection="1">
      <alignment horizontal="left" vertical="center" wrapText="1"/>
      <protection locked="0"/>
    </xf>
    <xf numFmtId="0" fontId="34" fillId="11" borderId="99" xfId="5" applyFont="1" applyFill="1" applyBorder="1" applyAlignment="1" applyProtection="1">
      <alignment horizontal="center" vertical="center" shrinkToFit="1"/>
      <protection locked="0"/>
    </xf>
    <xf numFmtId="0" fontId="34" fillId="11" borderId="5" xfId="5" applyFont="1" applyFill="1" applyBorder="1" applyAlignment="1" applyProtection="1">
      <alignment horizontal="center" vertical="center" shrinkToFit="1"/>
      <protection locked="0"/>
    </xf>
    <xf numFmtId="0" fontId="34" fillId="11" borderId="4" xfId="5" applyFont="1" applyFill="1" applyBorder="1" applyAlignment="1" applyProtection="1">
      <alignment horizontal="center" vertical="center" wrapText="1"/>
      <protection locked="0"/>
    </xf>
    <xf numFmtId="0" fontId="34" fillId="11" borderId="5" xfId="5" applyFont="1" applyFill="1" applyBorder="1" applyAlignment="1" applyProtection="1">
      <alignment horizontal="center" vertical="center" wrapText="1"/>
      <protection locked="0"/>
    </xf>
    <xf numFmtId="0" fontId="34" fillId="11" borderId="4" xfId="5" applyFont="1" applyFill="1" applyBorder="1" applyAlignment="1" applyProtection="1">
      <alignment horizontal="center" vertical="center" shrinkToFit="1"/>
      <protection locked="0"/>
    </xf>
    <xf numFmtId="0" fontId="34" fillId="11" borderId="6" xfId="5" applyFont="1" applyFill="1" applyBorder="1" applyAlignment="1" applyProtection="1">
      <alignment horizontal="center" vertical="center" shrinkToFit="1"/>
      <protection locked="0"/>
    </xf>
    <xf numFmtId="0" fontId="34" fillId="13" borderId="116" xfId="5" applyFont="1" applyFill="1" applyBorder="1" applyAlignment="1" applyProtection="1">
      <alignment horizontal="center" vertical="center" shrinkToFit="1"/>
      <protection locked="0"/>
    </xf>
    <xf numFmtId="0" fontId="34" fillId="13" borderId="117" xfId="5" applyFont="1" applyFill="1" applyBorder="1" applyAlignment="1" applyProtection="1">
      <alignment horizontal="center" vertical="center" shrinkToFit="1"/>
      <protection locked="0"/>
    </xf>
    <xf numFmtId="0" fontId="34" fillId="13" borderId="118" xfId="5" applyFont="1" applyFill="1" applyBorder="1" applyAlignment="1" applyProtection="1">
      <alignment horizontal="center" vertical="center" shrinkToFit="1"/>
      <protection locked="0"/>
    </xf>
    <xf numFmtId="0" fontId="34" fillId="0" borderId="122" xfId="5" applyFont="1" applyBorder="1" applyAlignment="1">
      <alignment horizontal="center" vertical="center" wrapText="1"/>
    </xf>
    <xf numFmtId="0" fontId="34" fillId="0" borderId="123" xfId="5" applyFont="1" applyBorder="1" applyAlignment="1">
      <alignment horizontal="center" vertical="center" wrapText="1"/>
    </xf>
    <xf numFmtId="0" fontId="42" fillId="11" borderId="0" xfId="5" applyFont="1" applyFill="1" applyAlignment="1" applyProtection="1">
      <alignment horizontal="center" vertical="center" shrinkToFit="1"/>
      <protection locked="0"/>
    </xf>
    <xf numFmtId="0" fontId="42" fillId="12" borderId="0" xfId="5" applyFont="1" applyFill="1" applyAlignment="1" applyProtection="1">
      <alignment horizontal="center" vertical="center" shrinkToFit="1"/>
      <protection locked="0"/>
    </xf>
    <xf numFmtId="0" fontId="42" fillId="13" borderId="0" xfId="5" applyFont="1" applyFill="1" applyAlignment="1" applyProtection="1">
      <alignment horizontal="center" vertical="center"/>
      <protection locked="0"/>
    </xf>
    <xf numFmtId="0" fontId="42" fillId="0" borderId="0" xfId="5" applyFont="1" applyAlignment="1">
      <alignment horizontal="center" vertical="center"/>
    </xf>
    <xf numFmtId="0" fontId="34" fillId="11" borderId="23" xfId="5" applyFont="1" applyFill="1" applyBorder="1" applyAlignment="1" applyProtection="1">
      <alignment horizontal="center" vertical="center"/>
      <protection locked="0"/>
    </xf>
    <xf numFmtId="0" fontId="34" fillId="12" borderId="43" xfId="5" applyFont="1" applyFill="1" applyBorder="1" applyAlignment="1" applyProtection="1">
      <alignment horizontal="center" vertical="center"/>
      <protection locked="0"/>
    </xf>
    <xf numFmtId="0" fontId="34" fillId="12" borderId="24" xfId="5" applyFont="1" applyFill="1" applyBorder="1" applyAlignment="1" applyProtection="1">
      <alignment horizontal="center" vertical="center"/>
      <protection locked="0"/>
    </xf>
    <xf numFmtId="0" fontId="34" fillId="0" borderId="6" xfId="5" quotePrefix="1" applyFont="1" applyBorder="1" applyAlignment="1">
      <alignment horizontal="center" vertical="center"/>
    </xf>
    <xf numFmtId="0" fontId="34" fillId="0" borderId="6" xfId="5" applyFont="1" applyBorder="1" applyAlignment="1">
      <alignment horizontal="center" vertical="center"/>
    </xf>
    <xf numFmtId="0" fontId="44" fillId="0" borderId="100" xfId="5" applyFont="1" applyBorder="1" applyAlignment="1">
      <alignment horizontal="center" vertical="center" wrapText="1"/>
    </xf>
    <xf numFmtId="0" fontId="44" fillId="0" borderId="8" xfId="5" applyFont="1" applyBorder="1" applyAlignment="1">
      <alignment horizontal="center" vertical="center" wrapText="1"/>
    </xf>
    <xf numFmtId="0" fontId="44" fillId="0" borderId="105" xfId="5" applyFont="1" applyBorder="1" applyAlignment="1">
      <alignment horizontal="center" vertical="center" wrapText="1"/>
    </xf>
    <xf numFmtId="0" fontId="44" fillId="0" borderId="17" xfId="5" applyFont="1" applyBorder="1" applyAlignment="1">
      <alignment horizontal="center" vertical="center" wrapText="1"/>
    </xf>
    <xf numFmtId="0" fontId="44" fillId="0" borderId="114" xfId="5" applyFont="1" applyBorder="1" applyAlignment="1">
      <alignment horizontal="center" vertical="center" wrapText="1"/>
    </xf>
    <xf numFmtId="0" fontId="44" fillId="0" borderId="28" xfId="5" applyFont="1" applyBorder="1" applyAlignment="1">
      <alignment horizontal="center" vertical="center" wrapText="1"/>
    </xf>
    <xf numFmtId="0" fontId="44" fillId="0" borderId="99" xfId="5" applyFont="1" applyBorder="1" applyAlignment="1">
      <alignment horizontal="center" vertical="center" wrapText="1"/>
    </xf>
    <xf numFmtId="0" fontId="44" fillId="0" borderId="102" xfId="5" applyFont="1" applyBorder="1" applyAlignment="1">
      <alignment horizontal="center" vertical="center" wrapText="1"/>
    </xf>
    <xf numFmtId="0" fontId="44" fillId="0" borderId="109" xfId="5" applyFont="1" applyBorder="1" applyAlignment="1">
      <alignment horizontal="center" vertical="center" wrapText="1"/>
    </xf>
    <xf numFmtId="0" fontId="34" fillId="0" borderId="8" xfId="5" applyFont="1" applyBorder="1" applyAlignment="1">
      <alignment horizontal="center" vertical="center" wrapText="1"/>
    </xf>
    <xf numFmtId="0" fontId="34" fillId="0" borderId="17" xfId="5" applyFont="1" applyBorder="1" applyAlignment="1">
      <alignment horizontal="center" vertical="center" wrapText="1"/>
    </xf>
    <xf numFmtId="0" fontId="34" fillId="0" borderId="28" xfId="5" applyFont="1" applyBorder="1" applyAlignment="1">
      <alignment horizontal="center" vertical="center" wrapText="1"/>
    </xf>
    <xf numFmtId="0" fontId="34" fillId="0" borderId="43" xfId="5" applyFont="1" applyBorder="1" applyAlignment="1">
      <alignment horizontal="center" vertical="center"/>
    </xf>
    <xf numFmtId="0" fontId="34" fillId="0" borderId="103" xfId="5" applyFont="1" applyBorder="1" applyAlignment="1">
      <alignment horizontal="center" vertical="center"/>
    </xf>
    <xf numFmtId="0" fontId="34" fillId="0" borderId="104" xfId="5" applyFont="1" applyBorder="1" applyAlignment="1">
      <alignment horizontal="center" vertical="center"/>
    </xf>
    <xf numFmtId="0" fontId="34" fillId="13" borderId="23" xfId="5" applyFont="1" applyFill="1" applyBorder="1" applyAlignment="1" applyProtection="1">
      <alignment horizontal="center" vertical="center"/>
      <protection locked="0"/>
    </xf>
    <xf numFmtId="0" fontId="34" fillId="13" borderId="24" xfId="5" applyFont="1" applyFill="1" applyBorder="1" applyAlignment="1" applyProtection="1">
      <alignment horizontal="center" vertical="center"/>
      <protection locked="0"/>
    </xf>
    <xf numFmtId="0" fontId="34" fillId="14" borderId="23" xfId="5" applyFont="1" applyFill="1" applyBorder="1" applyAlignment="1">
      <alignment horizontal="center" vertical="center"/>
    </xf>
    <xf numFmtId="0" fontId="34" fillId="14" borderId="24" xfId="5" applyFont="1" applyFill="1" applyBorder="1" applyAlignment="1">
      <alignment horizontal="center" vertical="center"/>
    </xf>
    <xf numFmtId="0" fontId="40" fillId="14" borderId="1" xfId="5" applyFont="1" applyFill="1" applyBorder="1" applyAlignment="1">
      <alignment horizontal="center" vertical="center"/>
    </xf>
    <xf numFmtId="0" fontId="1" fillId="14" borderId="169" xfId="5" applyFill="1" applyBorder="1" applyAlignment="1">
      <alignment horizontal="center" vertical="center"/>
    </xf>
    <xf numFmtId="0" fontId="1" fillId="14" borderId="172" xfId="5" applyFill="1" applyBorder="1" applyAlignment="1">
      <alignment horizontal="center" vertical="center"/>
    </xf>
    <xf numFmtId="0" fontId="1" fillId="14" borderId="150" xfId="5" applyFill="1" applyBorder="1" applyAlignment="1">
      <alignment horizontal="center" vertical="center"/>
    </xf>
    <xf numFmtId="0" fontId="44" fillId="14" borderId="0" xfId="5" applyFont="1" applyFill="1" applyAlignment="1">
      <alignment horizontal="left" vertical="center" indent="1"/>
    </xf>
    <xf numFmtId="0" fontId="43" fillId="0" borderId="177" xfId="4" applyFont="1" applyBorder="1" applyAlignment="1">
      <alignment horizontal="center" vertical="top"/>
    </xf>
    <xf numFmtId="0" fontId="43" fillId="0" borderId="10" xfId="4" applyFont="1" applyBorder="1" applyAlignment="1">
      <alignment horizontal="left" vertical="top"/>
    </xf>
    <xf numFmtId="0" fontId="43" fillId="0" borderId="11" xfId="4" applyFont="1" applyBorder="1" applyAlignment="1">
      <alignment horizontal="left" vertical="top"/>
    </xf>
    <xf numFmtId="0" fontId="43" fillId="0" borderId="12" xfId="4" applyFont="1" applyBorder="1" applyAlignment="1">
      <alignment horizontal="left" vertical="top"/>
    </xf>
    <xf numFmtId="0" fontId="3" fillId="0" borderId="54" xfId="4" applyBorder="1" applyAlignment="1">
      <alignment horizontal="left" vertical="top"/>
    </xf>
    <xf numFmtId="0" fontId="3" fillId="0" borderId="55" xfId="4" applyBorder="1" applyAlignment="1">
      <alignment horizontal="left" vertical="top"/>
    </xf>
    <xf numFmtId="0" fontId="3" fillId="0" borderId="56" xfId="4" applyBorder="1" applyAlignment="1">
      <alignment horizontal="left" vertical="top"/>
    </xf>
    <xf numFmtId="0" fontId="3" fillId="0" borderId="43" xfId="4" applyBorder="1" applyAlignment="1">
      <alignment horizontal="left" vertical="top"/>
    </xf>
    <xf numFmtId="0" fontId="43" fillId="0" borderId="23" xfId="4" applyFont="1" applyBorder="1" applyAlignment="1">
      <alignment horizontal="left" vertical="center"/>
    </xf>
    <xf numFmtId="0" fontId="43" fillId="0" borderId="43" xfId="4" applyFont="1" applyBorder="1" applyAlignment="1">
      <alignment horizontal="left" vertical="center"/>
    </xf>
    <xf numFmtId="0" fontId="43" fillId="0" borderId="24" xfId="4" applyFont="1" applyBorder="1" applyAlignment="1">
      <alignment horizontal="left" vertical="center"/>
    </xf>
    <xf numFmtId="0" fontId="43" fillId="0" borderId="54" xfId="4" applyFont="1" applyBorder="1" applyAlignment="1">
      <alignment horizontal="left" vertical="center"/>
    </xf>
    <xf numFmtId="0" fontId="43" fillId="0" borderId="55" xfId="4" applyFont="1" applyBorder="1" applyAlignment="1">
      <alignment horizontal="left" vertical="center"/>
    </xf>
    <xf numFmtId="0" fontId="43" fillId="0" borderId="56" xfId="4" applyFont="1" applyBorder="1" applyAlignment="1">
      <alignment horizontal="left" vertical="center"/>
    </xf>
    <xf numFmtId="0" fontId="43" fillId="0" borderId="10" xfId="4" applyFont="1" applyBorder="1" applyAlignment="1">
      <alignment horizontal="left" vertical="top" wrapText="1"/>
    </xf>
    <xf numFmtId="0" fontId="43" fillId="0" borderId="14" xfId="4" applyFont="1" applyBorder="1" applyAlignment="1">
      <alignment horizontal="left" vertical="top"/>
    </xf>
    <xf numFmtId="0" fontId="43" fillId="0" borderId="0" xfId="4" applyFont="1" applyAlignment="1">
      <alignment horizontal="left" vertical="top"/>
    </xf>
    <xf numFmtId="0" fontId="43" fillId="0" borderId="15" xfId="4" applyFont="1" applyBorder="1" applyAlignment="1">
      <alignment horizontal="left" vertical="top"/>
    </xf>
    <xf numFmtId="0" fontId="43" fillId="0" borderId="54" xfId="4" applyFont="1" applyBorder="1" applyAlignment="1">
      <alignment horizontal="left" vertical="top"/>
    </xf>
    <xf numFmtId="0" fontId="43" fillId="0" borderId="55" xfId="4" applyFont="1" applyBorder="1" applyAlignment="1">
      <alignment horizontal="left" vertical="top"/>
    </xf>
    <xf numFmtId="0" fontId="43" fillId="0" borderId="56" xfId="4" applyFont="1" applyBorder="1" applyAlignment="1">
      <alignment horizontal="left" vertical="top"/>
    </xf>
    <xf numFmtId="0" fontId="3" fillId="0" borderId="14" xfId="4" applyBorder="1" applyAlignment="1">
      <alignment horizontal="left" vertical="top"/>
    </xf>
    <xf numFmtId="0" fontId="3" fillId="0" borderId="0" xfId="4" applyAlignment="1">
      <alignment horizontal="left" vertical="top"/>
    </xf>
    <xf numFmtId="0" fontId="3" fillId="0" borderId="15" xfId="4" applyBorder="1" applyAlignment="1">
      <alignment horizontal="left" vertical="top"/>
    </xf>
    <xf numFmtId="0" fontId="3" fillId="0" borderId="174" xfId="4" applyBorder="1" applyAlignment="1">
      <alignment horizontal="left" vertical="top"/>
    </xf>
    <xf numFmtId="0" fontId="3" fillId="0" borderId="175" xfId="4" applyBorder="1" applyAlignment="1">
      <alignment horizontal="left" vertical="top"/>
    </xf>
    <xf numFmtId="0" fontId="3" fillId="0" borderId="176" xfId="4" applyBorder="1" applyAlignment="1">
      <alignment horizontal="left" vertical="top"/>
    </xf>
    <xf numFmtId="0" fontId="43" fillId="0" borderId="29" xfId="4" applyFont="1" applyBorder="1" applyAlignment="1">
      <alignment horizontal="left" vertical="center"/>
    </xf>
    <xf numFmtId="0" fontId="43" fillId="0" borderId="67" xfId="4" applyFont="1" applyBorder="1" applyAlignment="1">
      <alignment horizontal="left" vertical="center"/>
    </xf>
    <xf numFmtId="0" fontId="43" fillId="0" borderId="30" xfId="4" applyFont="1" applyBorder="1" applyAlignment="1">
      <alignment horizontal="left" vertical="center"/>
    </xf>
    <xf numFmtId="0" fontId="43" fillId="0" borderId="72" xfId="4" applyFont="1" applyBorder="1" applyAlignment="1">
      <alignment horizontal="left" vertical="center"/>
    </xf>
    <xf numFmtId="0" fontId="43" fillId="0" borderId="73" xfId="4" applyFont="1" applyBorder="1" applyAlignment="1">
      <alignment horizontal="left" vertical="center"/>
    </xf>
    <xf numFmtId="0" fontId="43" fillId="0" borderId="74" xfId="4" applyFont="1" applyBorder="1" applyAlignment="1">
      <alignment horizontal="left" vertical="center"/>
    </xf>
    <xf numFmtId="0" fontId="43" fillId="0" borderId="10" xfId="4" applyFont="1" applyBorder="1" applyAlignment="1">
      <alignment horizontal="left" vertical="center"/>
    </xf>
    <xf numFmtId="0" fontId="43" fillId="0" borderId="11" xfId="4" applyFont="1" applyBorder="1" applyAlignment="1">
      <alignment horizontal="left" vertical="center"/>
    </xf>
    <xf numFmtId="0" fontId="43" fillId="0" borderId="12" xfId="4" applyFont="1" applyBorder="1" applyAlignment="1">
      <alignment horizontal="left" vertical="center"/>
    </xf>
    <xf numFmtId="0" fontId="43" fillId="0" borderId="0" xfId="4" applyFont="1" applyAlignment="1">
      <alignment horizontal="center" vertical="center"/>
    </xf>
    <xf numFmtId="0" fontId="43" fillId="0" borderId="0" xfId="4" applyFont="1" applyAlignment="1">
      <alignment horizontal="right" vertical="center"/>
    </xf>
    <xf numFmtId="0" fontId="43" fillId="0" borderId="23" xfId="4" applyFont="1" applyBorder="1" applyAlignment="1">
      <alignment horizontal="center" vertical="center"/>
    </xf>
    <xf numFmtId="0" fontId="43" fillId="0" borderId="43" xfId="4" applyFont="1" applyBorder="1" applyAlignment="1">
      <alignment horizontal="center" vertical="center"/>
    </xf>
    <xf numFmtId="0" fontId="43" fillId="0" borderId="24" xfId="4" applyFont="1" applyBorder="1" applyAlignment="1">
      <alignment horizontal="center" vertical="center"/>
    </xf>
    <xf numFmtId="0" fontId="32" fillId="0" borderId="1" xfId="2" applyFont="1" applyBorder="1" applyAlignment="1">
      <alignment horizontal="left" vertical="center" wrapText="1"/>
    </xf>
    <xf numFmtId="0" fontId="32" fillId="9" borderId="1" xfId="2" applyFont="1" applyFill="1" applyBorder="1" applyAlignment="1">
      <alignment horizontal="center" vertical="center"/>
    </xf>
    <xf numFmtId="0" fontId="32" fillId="0" borderId="11" xfId="2" applyFont="1" applyBorder="1" applyAlignment="1">
      <alignment horizontal="left" vertical="center"/>
    </xf>
    <xf numFmtId="0" fontId="32" fillId="9" borderId="23" xfId="2" applyFont="1" applyFill="1" applyBorder="1" applyAlignment="1">
      <alignment horizontal="center" vertical="center"/>
    </xf>
    <xf numFmtId="0" fontId="32" fillId="9" borderId="43" xfId="2" applyFont="1" applyFill="1" applyBorder="1" applyAlignment="1">
      <alignment horizontal="center" vertical="center"/>
    </xf>
    <xf numFmtId="0" fontId="32" fillId="9" borderId="23" xfId="2" applyFont="1" applyFill="1" applyBorder="1" applyAlignment="1">
      <alignment horizontal="center" vertical="center" wrapText="1"/>
    </xf>
    <xf numFmtId="0" fontId="32" fillId="9" borderId="43" xfId="2" applyFont="1" applyFill="1" applyBorder="1" applyAlignment="1">
      <alignment horizontal="center" vertical="center" wrapText="1"/>
    </xf>
    <xf numFmtId="0" fontId="32" fillId="0" borderId="1" xfId="8" applyFont="1" applyBorder="1" applyAlignment="1">
      <alignment horizontal="left" vertical="center" wrapText="1"/>
    </xf>
    <xf numFmtId="0" fontId="32" fillId="0" borderId="23" xfId="2" applyFont="1" applyBorder="1" applyAlignment="1">
      <alignment horizontal="left" vertical="center" wrapText="1"/>
    </xf>
    <xf numFmtId="0" fontId="32" fillId="0" borderId="43" xfId="2" applyFont="1" applyBorder="1" applyAlignment="1">
      <alignment horizontal="left" vertical="center" wrapText="1"/>
    </xf>
    <xf numFmtId="0" fontId="32" fillId="0" borderId="24" xfId="2" applyFont="1" applyBorder="1" applyAlignment="1">
      <alignment horizontal="left" vertical="center" wrapText="1"/>
    </xf>
    <xf numFmtId="0" fontId="32" fillId="0" borderId="10" xfId="2" applyFont="1" applyBorder="1" applyAlignment="1">
      <alignment horizontal="left" vertical="center"/>
    </xf>
    <xf numFmtId="0" fontId="32" fillId="0" borderId="12" xfId="2" applyFont="1" applyBorder="1" applyAlignment="1">
      <alignment horizontal="left" vertical="center"/>
    </xf>
    <xf numFmtId="0" fontId="32" fillId="0" borderId="0" xfId="2" applyFont="1" applyAlignment="1">
      <alignment horizontal="right" vertical="center"/>
    </xf>
    <xf numFmtId="0" fontId="32" fillId="0" borderId="0" xfId="2" applyFont="1" applyAlignment="1">
      <alignment horizontal="center" vertical="center"/>
    </xf>
    <xf numFmtId="0" fontId="44" fillId="0" borderId="0" xfId="2" applyFont="1" applyAlignment="1">
      <alignment horizontal="right"/>
    </xf>
    <xf numFmtId="0" fontId="32" fillId="0" borderId="23" xfId="2" applyFont="1" applyBorder="1" applyAlignment="1">
      <alignment horizontal="center" vertical="center"/>
    </xf>
    <xf numFmtId="0" fontId="32" fillId="0" borderId="43" xfId="2" applyFont="1" applyBorder="1" applyAlignment="1">
      <alignment horizontal="center" vertical="center"/>
    </xf>
    <xf numFmtId="0" fontId="32" fillId="0" borderId="24" xfId="2" applyFont="1" applyBorder="1" applyAlignment="1">
      <alignment horizontal="center" vertical="center"/>
    </xf>
    <xf numFmtId="0" fontId="32" fillId="9" borderId="24" xfId="2" applyFont="1" applyFill="1" applyBorder="1" applyAlignment="1">
      <alignment horizontal="center" vertical="center"/>
    </xf>
  </cellXfs>
  <cellStyles count="9">
    <cellStyle name="桁区切り 2" xfId="7"/>
    <cellStyle name="桁区切り 3" xfId="6"/>
    <cellStyle name="標準" xfId="0" builtinId="0"/>
    <cellStyle name="標準 2" xfId="2"/>
    <cellStyle name="標準 2 2" xfId="4"/>
    <cellStyle name="標準 2 2 2" xfId="8"/>
    <cellStyle name="標準 5" xfId="5"/>
    <cellStyle name="標準_通所介護＿添付加算" xfId="1"/>
    <cellStyle name="標準_訪問入浴＿加算添付" xfId="3"/>
  </cellStyles>
  <dxfs count="277">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422080</xdr:colOff>
      <xdr:row>1</xdr:row>
      <xdr:rowOff>0</xdr:rowOff>
    </xdr:to>
    <xdr:sp macro="" textlink="">
      <xdr:nvSpPr>
        <xdr:cNvPr id="2" name="Text Box 1">
          <a:extLst>
            <a:ext uri="{FF2B5EF4-FFF2-40B4-BE49-F238E27FC236}">
              <a16:creationId xmlns:a16="http://schemas.microsoft.com/office/drawing/2014/main" id="{9D0E90A9-980E-4FFB-84AA-529D3C53B387}"/>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3" name="Text Box 2">
          <a:extLst>
            <a:ext uri="{FF2B5EF4-FFF2-40B4-BE49-F238E27FC236}">
              <a16:creationId xmlns:a16="http://schemas.microsoft.com/office/drawing/2014/main" id="{7C2F6E0A-A7E3-4112-ADBB-546264CB45E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4" name="Text Box 3">
          <a:extLst>
            <a:ext uri="{FF2B5EF4-FFF2-40B4-BE49-F238E27FC236}">
              <a16:creationId xmlns:a16="http://schemas.microsoft.com/office/drawing/2014/main" id="{0C4D90BA-5C22-428E-AE68-A59D7D7D379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5" name="Text Box 4">
          <a:extLst>
            <a:ext uri="{FF2B5EF4-FFF2-40B4-BE49-F238E27FC236}">
              <a16:creationId xmlns:a16="http://schemas.microsoft.com/office/drawing/2014/main" id="{F0195A66-3397-4748-94BA-29CAD95297BF}"/>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6" name="Text Box 5">
          <a:extLst>
            <a:ext uri="{FF2B5EF4-FFF2-40B4-BE49-F238E27FC236}">
              <a16:creationId xmlns:a16="http://schemas.microsoft.com/office/drawing/2014/main" id="{5CC5B7FB-7E49-418C-91F4-D40C415ED2BE}"/>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7" name="Text Box 6">
          <a:extLst>
            <a:ext uri="{FF2B5EF4-FFF2-40B4-BE49-F238E27FC236}">
              <a16:creationId xmlns:a16="http://schemas.microsoft.com/office/drawing/2014/main" id="{C6DD046C-3F02-4526-9DBE-66C5805D5FF8}"/>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8" name="Text Box 7">
          <a:extLst>
            <a:ext uri="{FF2B5EF4-FFF2-40B4-BE49-F238E27FC236}">
              <a16:creationId xmlns:a16="http://schemas.microsoft.com/office/drawing/2014/main" id="{1B7299FC-6F5C-4EEC-8947-890812B2CABC}"/>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9" name="Text Box 8">
          <a:extLst>
            <a:ext uri="{FF2B5EF4-FFF2-40B4-BE49-F238E27FC236}">
              <a16:creationId xmlns:a16="http://schemas.microsoft.com/office/drawing/2014/main" id="{273C330E-6094-4E81-AB06-791C3DABAB85}"/>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 name="Text Box 9">
          <a:extLst>
            <a:ext uri="{FF2B5EF4-FFF2-40B4-BE49-F238E27FC236}">
              <a16:creationId xmlns:a16="http://schemas.microsoft.com/office/drawing/2014/main" id="{A322EA8A-9076-4E31-99B1-108DF92A832A}"/>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6C780A1-D86F-4AC6-8EF1-1F59E40412DF}"/>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2" name="Text Box 11">
          <a:extLst>
            <a:ext uri="{FF2B5EF4-FFF2-40B4-BE49-F238E27FC236}">
              <a16:creationId xmlns:a16="http://schemas.microsoft.com/office/drawing/2014/main" id="{C71B9EC3-E442-4322-92D4-F7E0E3AF3BA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3" name="Text Box 12">
          <a:extLst>
            <a:ext uri="{FF2B5EF4-FFF2-40B4-BE49-F238E27FC236}">
              <a16:creationId xmlns:a16="http://schemas.microsoft.com/office/drawing/2014/main" id="{ACBD8A5A-13D1-45F3-A162-D6C0147B6B1D}"/>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4" name="Text Box 13">
          <a:extLst>
            <a:ext uri="{FF2B5EF4-FFF2-40B4-BE49-F238E27FC236}">
              <a16:creationId xmlns:a16="http://schemas.microsoft.com/office/drawing/2014/main" id="{EC2B5D09-ED21-4051-93F8-CD86386F07AF}"/>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15" name="Text Box 14">
          <a:extLst>
            <a:ext uri="{FF2B5EF4-FFF2-40B4-BE49-F238E27FC236}">
              <a16:creationId xmlns:a16="http://schemas.microsoft.com/office/drawing/2014/main" id="{3E6D3B6F-4B15-4DA3-B3C2-9FADC48B39B6}"/>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16" name="Text Box 15">
          <a:extLst>
            <a:ext uri="{FF2B5EF4-FFF2-40B4-BE49-F238E27FC236}">
              <a16:creationId xmlns:a16="http://schemas.microsoft.com/office/drawing/2014/main" id="{46412DB4-4EFE-45DD-9023-EB2AABBD0881}"/>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17" name="Text Box 16">
          <a:extLst>
            <a:ext uri="{FF2B5EF4-FFF2-40B4-BE49-F238E27FC236}">
              <a16:creationId xmlns:a16="http://schemas.microsoft.com/office/drawing/2014/main" id="{103FA6C5-75F5-4F5A-8634-23E15720FC5B}"/>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8" name="Text Box 17">
          <a:extLst>
            <a:ext uri="{FF2B5EF4-FFF2-40B4-BE49-F238E27FC236}">
              <a16:creationId xmlns:a16="http://schemas.microsoft.com/office/drawing/2014/main" id="{839C6EFE-F3FF-4C73-9949-3D516E19C1B7}"/>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9" name="Text Box 18">
          <a:extLst>
            <a:ext uri="{FF2B5EF4-FFF2-40B4-BE49-F238E27FC236}">
              <a16:creationId xmlns:a16="http://schemas.microsoft.com/office/drawing/2014/main" id="{8CF34A03-9A99-42D4-9B11-B0595733254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20" name="Text Box 19">
          <a:extLst>
            <a:ext uri="{FF2B5EF4-FFF2-40B4-BE49-F238E27FC236}">
              <a16:creationId xmlns:a16="http://schemas.microsoft.com/office/drawing/2014/main" id="{F5EBB638-6469-4DA7-A9C4-B4E9860CC8C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D5963FC-F586-4DE2-B6AD-8DA0764FA168}"/>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22" name="Text Box 21">
          <a:extLst>
            <a:ext uri="{FF2B5EF4-FFF2-40B4-BE49-F238E27FC236}">
              <a16:creationId xmlns:a16="http://schemas.microsoft.com/office/drawing/2014/main" id="{37633582-FE66-47D6-B580-FF8BD6673411}"/>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23" name="Text Box 22">
          <a:extLst>
            <a:ext uri="{FF2B5EF4-FFF2-40B4-BE49-F238E27FC236}">
              <a16:creationId xmlns:a16="http://schemas.microsoft.com/office/drawing/2014/main" id="{1A2F017A-4F45-4E86-9E0E-04AB73916A84}"/>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24" name="Text Box 23">
          <a:extLst>
            <a:ext uri="{FF2B5EF4-FFF2-40B4-BE49-F238E27FC236}">
              <a16:creationId xmlns:a16="http://schemas.microsoft.com/office/drawing/2014/main" id="{333EA63F-21A2-4600-B127-169990FD5DCE}"/>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25" name="Text Box 24">
          <a:extLst>
            <a:ext uri="{FF2B5EF4-FFF2-40B4-BE49-F238E27FC236}">
              <a16:creationId xmlns:a16="http://schemas.microsoft.com/office/drawing/2014/main" id="{F33BD375-117C-4BB8-8619-E47B4CEB4B6A}"/>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26" name="Text Box 25">
          <a:extLst>
            <a:ext uri="{FF2B5EF4-FFF2-40B4-BE49-F238E27FC236}">
              <a16:creationId xmlns:a16="http://schemas.microsoft.com/office/drawing/2014/main" id="{F8F6F94C-9E5F-48C3-BDB8-0681B6594B6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27" name="Text Box 26">
          <a:extLst>
            <a:ext uri="{FF2B5EF4-FFF2-40B4-BE49-F238E27FC236}">
              <a16:creationId xmlns:a16="http://schemas.microsoft.com/office/drawing/2014/main" id="{70B85D8A-2E09-4ED7-B970-2CE0E200DB1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0B42153D-323C-4803-B915-B85D05453E9B}"/>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29" name="Text Box 28">
          <a:extLst>
            <a:ext uri="{FF2B5EF4-FFF2-40B4-BE49-F238E27FC236}">
              <a16:creationId xmlns:a16="http://schemas.microsoft.com/office/drawing/2014/main" id="{72D1B8B2-6988-4158-91E5-7F0331A56541}"/>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30" name="Text Box 29">
          <a:extLst>
            <a:ext uri="{FF2B5EF4-FFF2-40B4-BE49-F238E27FC236}">
              <a16:creationId xmlns:a16="http://schemas.microsoft.com/office/drawing/2014/main" id="{5937E765-1B5A-42FE-AFA9-9F395AE12233}"/>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31" name="Text Box 30">
          <a:extLst>
            <a:ext uri="{FF2B5EF4-FFF2-40B4-BE49-F238E27FC236}">
              <a16:creationId xmlns:a16="http://schemas.microsoft.com/office/drawing/2014/main" id="{3F30C588-0B33-42BB-80EC-6A5FBF59EE55}"/>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55</xdr:row>
      <xdr:rowOff>0</xdr:rowOff>
    </xdr:from>
    <xdr:to>
      <xdr:col>10</xdr:col>
      <xdr:colOff>286122</xdr:colOff>
      <xdr:row>55</xdr:row>
      <xdr:rowOff>0</xdr:rowOff>
    </xdr:to>
    <xdr:sp macro="" textlink="">
      <xdr:nvSpPr>
        <xdr:cNvPr id="32" name="Text Box 31">
          <a:extLst>
            <a:ext uri="{FF2B5EF4-FFF2-40B4-BE49-F238E27FC236}">
              <a16:creationId xmlns:a16="http://schemas.microsoft.com/office/drawing/2014/main" id="{9255A789-3023-456D-BC59-72164F238901}"/>
            </a:ext>
          </a:extLst>
        </xdr:cNvPr>
        <xdr:cNvSpPr txBox="1"/>
      </xdr:nvSpPr>
      <xdr:spPr bwMode="auto">
        <a:xfrm>
          <a:off x="14133009" y="147066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33" name="Text Box 32">
          <a:extLst>
            <a:ext uri="{FF2B5EF4-FFF2-40B4-BE49-F238E27FC236}">
              <a16:creationId xmlns:a16="http://schemas.microsoft.com/office/drawing/2014/main" id="{284BF315-0834-43B7-9614-4898A1764560}"/>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34" name="Text Box 33">
          <a:extLst>
            <a:ext uri="{FF2B5EF4-FFF2-40B4-BE49-F238E27FC236}">
              <a16:creationId xmlns:a16="http://schemas.microsoft.com/office/drawing/2014/main" id="{4FBB5ADD-8B67-4C54-8B19-8444EC3576FD}"/>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35" name="Text Box 34">
          <a:extLst>
            <a:ext uri="{FF2B5EF4-FFF2-40B4-BE49-F238E27FC236}">
              <a16:creationId xmlns:a16="http://schemas.microsoft.com/office/drawing/2014/main" id="{376F78E6-7BFC-4135-8445-095D18E46E5D}"/>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36" name="Text Box 35">
          <a:extLst>
            <a:ext uri="{FF2B5EF4-FFF2-40B4-BE49-F238E27FC236}">
              <a16:creationId xmlns:a16="http://schemas.microsoft.com/office/drawing/2014/main" id="{6C883988-7F42-4F69-A9BE-147B4821EF1E}"/>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37" name="Text Box 36">
          <a:extLst>
            <a:ext uri="{FF2B5EF4-FFF2-40B4-BE49-F238E27FC236}">
              <a16:creationId xmlns:a16="http://schemas.microsoft.com/office/drawing/2014/main" id="{8A768A9C-233E-405A-9DBB-34D68AAF763E}"/>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845E9ED2-6B16-469B-8E4E-4BCB43EBAB20}"/>
            </a:ext>
          </a:extLst>
        </xdr:cNvPr>
        <xdr:cNvSpPr txBox="1"/>
      </xdr:nvSpPr>
      <xdr:spPr bwMode="auto">
        <a:xfrm>
          <a:off x="9544" y="147066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61916E6-3156-4EBA-B0DC-B13D5DF1CCCE}"/>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40" name="Rectangle 39">
          <a:extLst>
            <a:ext uri="{FF2B5EF4-FFF2-40B4-BE49-F238E27FC236}">
              <a16:creationId xmlns:a16="http://schemas.microsoft.com/office/drawing/2014/main" id="{CDE4429E-146C-4592-9B8A-488E45589A8A}"/>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07675AE-B1AC-451C-90F8-176ACE1D5F31}"/>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42" name="Text Box 41">
          <a:extLst>
            <a:ext uri="{FF2B5EF4-FFF2-40B4-BE49-F238E27FC236}">
              <a16:creationId xmlns:a16="http://schemas.microsoft.com/office/drawing/2014/main" id="{D667867C-F9BB-4770-B336-0D655F20DC70}"/>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43" name="Text Box 42">
          <a:extLst>
            <a:ext uri="{FF2B5EF4-FFF2-40B4-BE49-F238E27FC236}">
              <a16:creationId xmlns:a16="http://schemas.microsoft.com/office/drawing/2014/main" id="{FE33D48A-5F1A-4DA6-BBC1-22F65211889D}"/>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44" name="Text Box 43">
          <a:extLst>
            <a:ext uri="{FF2B5EF4-FFF2-40B4-BE49-F238E27FC236}">
              <a16:creationId xmlns:a16="http://schemas.microsoft.com/office/drawing/2014/main" id="{9064248B-6A46-4059-8689-E08D18CB3EBE}"/>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45" name="Text Box 44">
          <a:extLst>
            <a:ext uri="{FF2B5EF4-FFF2-40B4-BE49-F238E27FC236}">
              <a16:creationId xmlns:a16="http://schemas.microsoft.com/office/drawing/2014/main" id="{4DE36AAC-89E2-4907-858B-EB4826104C61}"/>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46" name="Text Box 45">
          <a:extLst>
            <a:ext uri="{FF2B5EF4-FFF2-40B4-BE49-F238E27FC236}">
              <a16:creationId xmlns:a16="http://schemas.microsoft.com/office/drawing/2014/main" id="{98E33B47-B74F-4D69-84F0-8C37E516EABA}"/>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47" name="Text Box 46">
          <a:extLst>
            <a:ext uri="{FF2B5EF4-FFF2-40B4-BE49-F238E27FC236}">
              <a16:creationId xmlns:a16="http://schemas.microsoft.com/office/drawing/2014/main" id="{2B345E72-46D3-441F-92B0-73EC988E7471}"/>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48" name="Text Box 47">
          <a:extLst>
            <a:ext uri="{FF2B5EF4-FFF2-40B4-BE49-F238E27FC236}">
              <a16:creationId xmlns:a16="http://schemas.microsoft.com/office/drawing/2014/main" id="{27F1B9CC-B930-4FBC-B28E-E2D1B07F4003}"/>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49" name="Text Box 48">
          <a:extLst>
            <a:ext uri="{FF2B5EF4-FFF2-40B4-BE49-F238E27FC236}">
              <a16:creationId xmlns:a16="http://schemas.microsoft.com/office/drawing/2014/main" id="{4D10A119-EEB2-4FF6-8A2D-6D1943F91111}"/>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50" name="Text Box 49">
          <a:extLst>
            <a:ext uri="{FF2B5EF4-FFF2-40B4-BE49-F238E27FC236}">
              <a16:creationId xmlns:a16="http://schemas.microsoft.com/office/drawing/2014/main" id="{6F8B398D-B3E0-43E1-8C25-179E0B56379B}"/>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AE0029D-FD3F-4F47-B227-184C34663414}"/>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2" name="Text Box 1">
          <a:extLst>
            <a:ext uri="{FF2B5EF4-FFF2-40B4-BE49-F238E27FC236}">
              <a16:creationId xmlns:a16="http://schemas.microsoft.com/office/drawing/2014/main" id="{498B69F7-4CFC-4548-830A-9E08C01390FB}"/>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3" name="Text Box 2">
          <a:extLst>
            <a:ext uri="{FF2B5EF4-FFF2-40B4-BE49-F238E27FC236}">
              <a16:creationId xmlns:a16="http://schemas.microsoft.com/office/drawing/2014/main" id="{1141E39E-4D5D-440F-A041-7B0870213F3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4" name="Text Box 3">
          <a:extLst>
            <a:ext uri="{FF2B5EF4-FFF2-40B4-BE49-F238E27FC236}">
              <a16:creationId xmlns:a16="http://schemas.microsoft.com/office/drawing/2014/main" id="{177466F0-D254-46F4-BAFB-771128623E25}"/>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55" name="Text Box 4">
          <a:extLst>
            <a:ext uri="{FF2B5EF4-FFF2-40B4-BE49-F238E27FC236}">
              <a16:creationId xmlns:a16="http://schemas.microsoft.com/office/drawing/2014/main" id="{1DB19E51-D1C8-4B11-AD4B-975C38D7F6DF}"/>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56" name="Text Box 5">
          <a:extLst>
            <a:ext uri="{FF2B5EF4-FFF2-40B4-BE49-F238E27FC236}">
              <a16:creationId xmlns:a16="http://schemas.microsoft.com/office/drawing/2014/main" id="{4F6A91BF-B419-407E-BBD9-2AEBD0AFB697}"/>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57" name="Text Box 6">
          <a:extLst>
            <a:ext uri="{FF2B5EF4-FFF2-40B4-BE49-F238E27FC236}">
              <a16:creationId xmlns:a16="http://schemas.microsoft.com/office/drawing/2014/main" id="{9D39A89F-564E-4110-A536-27B286D2CD40}"/>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58" name="Text Box 7">
          <a:extLst>
            <a:ext uri="{FF2B5EF4-FFF2-40B4-BE49-F238E27FC236}">
              <a16:creationId xmlns:a16="http://schemas.microsoft.com/office/drawing/2014/main" id="{5775EFB8-7114-42B0-869E-C9650CF58ABF}"/>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59" name="Text Box 8">
          <a:extLst>
            <a:ext uri="{FF2B5EF4-FFF2-40B4-BE49-F238E27FC236}">
              <a16:creationId xmlns:a16="http://schemas.microsoft.com/office/drawing/2014/main" id="{5AF73A7F-1023-4688-8F82-B56CA1CB1C22}"/>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0" name="Text Box 9">
          <a:extLst>
            <a:ext uri="{FF2B5EF4-FFF2-40B4-BE49-F238E27FC236}">
              <a16:creationId xmlns:a16="http://schemas.microsoft.com/office/drawing/2014/main" id="{495C43A6-C8D1-4036-924B-A185685D89CB}"/>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AC8B9005-C63D-4173-9548-AE8B8D810C5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62" name="Text Box 11">
          <a:extLst>
            <a:ext uri="{FF2B5EF4-FFF2-40B4-BE49-F238E27FC236}">
              <a16:creationId xmlns:a16="http://schemas.microsoft.com/office/drawing/2014/main" id="{2DBAFA20-A8DE-4E36-A657-1921092FD4A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63" name="Text Box 12">
          <a:extLst>
            <a:ext uri="{FF2B5EF4-FFF2-40B4-BE49-F238E27FC236}">
              <a16:creationId xmlns:a16="http://schemas.microsoft.com/office/drawing/2014/main" id="{7F80A051-64F5-4847-89F6-1352AC83E491}"/>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64" name="Text Box 13">
          <a:extLst>
            <a:ext uri="{FF2B5EF4-FFF2-40B4-BE49-F238E27FC236}">
              <a16:creationId xmlns:a16="http://schemas.microsoft.com/office/drawing/2014/main" id="{FE8370C3-7F54-4D21-BFCE-7AB7FBE28A01}"/>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65" name="Text Box 14">
          <a:extLst>
            <a:ext uri="{FF2B5EF4-FFF2-40B4-BE49-F238E27FC236}">
              <a16:creationId xmlns:a16="http://schemas.microsoft.com/office/drawing/2014/main" id="{C98E77BE-1E5B-4F4A-A26E-BD07378ECA63}"/>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66" name="Text Box 15">
          <a:extLst>
            <a:ext uri="{FF2B5EF4-FFF2-40B4-BE49-F238E27FC236}">
              <a16:creationId xmlns:a16="http://schemas.microsoft.com/office/drawing/2014/main" id="{6AA380D7-D875-488B-A7A0-C6B124D1CFBA}"/>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67" name="Text Box 16">
          <a:extLst>
            <a:ext uri="{FF2B5EF4-FFF2-40B4-BE49-F238E27FC236}">
              <a16:creationId xmlns:a16="http://schemas.microsoft.com/office/drawing/2014/main" id="{F6867F54-DA83-4EB0-A00B-881DE392BA03}"/>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8" name="Text Box 17">
          <a:extLst>
            <a:ext uri="{FF2B5EF4-FFF2-40B4-BE49-F238E27FC236}">
              <a16:creationId xmlns:a16="http://schemas.microsoft.com/office/drawing/2014/main" id="{4AF41443-5905-47E8-AD9F-980FBCDD5986}"/>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9" name="Text Box 18">
          <a:extLst>
            <a:ext uri="{FF2B5EF4-FFF2-40B4-BE49-F238E27FC236}">
              <a16:creationId xmlns:a16="http://schemas.microsoft.com/office/drawing/2014/main" id="{7C87124D-7F82-4396-A427-4E19BF0FF751}"/>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0" name="Text Box 19">
          <a:extLst>
            <a:ext uri="{FF2B5EF4-FFF2-40B4-BE49-F238E27FC236}">
              <a16:creationId xmlns:a16="http://schemas.microsoft.com/office/drawing/2014/main" id="{CD62215E-1EE8-41FA-AE89-4CF4935B760D}"/>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A1B6DDCB-B169-4512-A8BF-37691CD2513C}"/>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72" name="Text Box 21">
          <a:extLst>
            <a:ext uri="{FF2B5EF4-FFF2-40B4-BE49-F238E27FC236}">
              <a16:creationId xmlns:a16="http://schemas.microsoft.com/office/drawing/2014/main" id="{77E522A5-DA43-48E9-8242-E1D325482F5D}"/>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73" name="Text Box 22">
          <a:extLst>
            <a:ext uri="{FF2B5EF4-FFF2-40B4-BE49-F238E27FC236}">
              <a16:creationId xmlns:a16="http://schemas.microsoft.com/office/drawing/2014/main" id="{4DBC4834-EF68-4C67-BD5F-20F8B6EEC773}"/>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74" name="Text Box 23">
          <a:extLst>
            <a:ext uri="{FF2B5EF4-FFF2-40B4-BE49-F238E27FC236}">
              <a16:creationId xmlns:a16="http://schemas.microsoft.com/office/drawing/2014/main" id="{13434208-4648-4226-BFCE-D374B0096A7D}"/>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5" name="Text Box 24">
          <a:extLst>
            <a:ext uri="{FF2B5EF4-FFF2-40B4-BE49-F238E27FC236}">
              <a16:creationId xmlns:a16="http://schemas.microsoft.com/office/drawing/2014/main" id="{8CEF0278-8934-44C4-ABB3-CE9A16098427}"/>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76" name="Text Box 25">
          <a:extLst>
            <a:ext uri="{FF2B5EF4-FFF2-40B4-BE49-F238E27FC236}">
              <a16:creationId xmlns:a16="http://schemas.microsoft.com/office/drawing/2014/main" id="{D92F1024-0385-4A45-B651-AFDAFB0297D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7" name="Text Box 26">
          <a:extLst>
            <a:ext uri="{FF2B5EF4-FFF2-40B4-BE49-F238E27FC236}">
              <a16:creationId xmlns:a16="http://schemas.microsoft.com/office/drawing/2014/main" id="{E611F983-36C6-46C3-BA21-2219F8A33640}"/>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A8462D9A-B5B4-4155-AE26-5E239FFB40E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79" name="Text Box 28">
          <a:extLst>
            <a:ext uri="{FF2B5EF4-FFF2-40B4-BE49-F238E27FC236}">
              <a16:creationId xmlns:a16="http://schemas.microsoft.com/office/drawing/2014/main" id="{3C0E7545-80B1-4FEA-9512-B58B8242B377}"/>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80" name="Text Box 29">
          <a:extLst>
            <a:ext uri="{FF2B5EF4-FFF2-40B4-BE49-F238E27FC236}">
              <a16:creationId xmlns:a16="http://schemas.microsoft.com/office/drawing/2014/main" id="{67E11139-DEC6-4BAC-AF83-D76EBB483B03}"/>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422080</xdr:colOff>
      <xdr:row>55</xdr:row>
      <xdr:rowOff>0</xdr:rowOff>
    </xdr:to>
    <xdr:sp macro="" textlink="">
      <xdr:nvSpPr>
        <xdr:cNvPr id="81" name="Text Box 30">
          <a:extLst>
            <a:ext uri="{FF2B5EF4-FFF2-40B4-BE49-F238E27FC236}">
              <a16:creationId xmlns:a16="http://schemas.microsoft.com/office/drawing/2014/main" id="{F00EBE08-6E94-4950-8977-9846311EE66F}"/>
            </a:ext>
          </a:extLst>
        </xdr:cNvPr>
        <xdr:cNvSpPr txBox="1"/>
      </xdr:nvSpPr>
      <xdr:spPr bwMode="auto">
        <a:xfrm>
          <a:off x="11598057" y="147066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55</xdr:row>
      <xdr:rowOff>0</xdr:rowOff>
    </xdr:from>
    <xdr:to>
      <xdr:col>10</xdr:col>
      <xdr:colOff>286122</xdr:colOff>
      <xdr:row>55</xdr:row>
      <xdr:rowOff>0</xdr:rowOff>
    </xdr:to>
    <xdr:sp macro="" textlink="">
      <xdr:nvSpPr>
        <xdr:cNvPr id="82" name="Text Box 31">
          <a:extLst>
            <a:ext uri="{FF2B5EF4-FFF2-40B4-BE49-F238E27FC236}">
              <a16:creationId xmlns:a16="http://schemas.microsoft.com/office/drawing/2014/main" id="{D1F35491-D462-4E34-ABA5-C320AB50DB01}"/>
            </a:ext>
          </a:extLst>
        </xdr:cNvPr>
        <xdr:cNvSpPr txBox="1"/>
      </xdr:nvSpPr>
      <xdr:spPr bwMode="auto">
        <a:xfrm>
          <a:off x="14133009" y="147066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83" name="Text Box 32">
          <a:extLst>
            <a:ext uri="{FF2B5EF4-FFF2-40B4-BE49-F238E27FC236}">
              <a16:creationId xmlns:a16="http://schemas.microsoft.com/office/drawing/2014/main" id="{EF0A8F19-4883-4745-86AF-1AB1F4DD09AA}"/>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84" name="Text Box 33">
          <a:extLst>
            <a:ext uri="{FF2B5EF4-FFF2-40B4-BE49-F238E27FC236}">
              <a16:creationId xmlns:a16="http://schemas.microsoft.com/office/drawing/2014/main" id="{D822D741-8B63-469C-B147-31F22378E24C}"/>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85" name="Text Box 34">
          <a:extLst>
            <a:ext uri="{FF2B5EF4-FFF2-40B4-BE49-F238E27FC236}">
              <a16:creationId xmlns:a16="http://schemas.microsoft.com/office/drawing/2014/main" id="{20E84D00-A904-448B-9ACF-7ED0B8068150}"/>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86" name="Text Box 35">
          <a:extLst>
            <a:ext uri="{FF2B5EF4-FFF2-40B4-BE49-F238E27FC236}">
              <a16:creationId xmlns:a16="http://schemas.microsoft.com/office/drawing/2014/main" id="{0B7A407C-BBFD-40CA-9F7F-65312955D3D9}"/>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87" name="Text Box 36">
          <a:extLst>
            <a:ext uri="{FF2B5EF4-FFF2-40B4-BE49-F238E27FC236}">
              <a16:creationId xmlns:a16="http://schemas.microsoft.com/office/drawing/2014/main" id="{2C743BC6-7FC2-4112-A760-C721C82FC0B0}"/>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6847947-FB5D-44DD-8DF2-389B00FEA631}"/>
            </a:ext>
          </a:extLst>
        </xdr:cNvPr>
        <xdr:cNvSpPr txBox="1"/>
      </xdr:nvSpPr>
      <xdr:spPr bwMode="auto">
        <a:xfrm>
          <a:off x="9544" y="147066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216BA2B1-33C0-4468-ADC6-1CD8D98CB896}"/>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90" name="Rectangle 39">
          <a:extLst>
            <a:ext uri="{FF2B5EF4-FFF2-40B4-BE49-F238E27FC236}">
              <a16:creationId xmlns:a16="http://schemas.microsoft.com/office/drawing/2014/main" id="{5B096F05-FF3C-41F2-B80F-28D7D542D845}"/>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DD7FECAA-4D26-410F-81D8-3C988208CC0C}"/>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92" name="Text Box 41">
          <a:extLst>
            <a:ext uri="{FF2B5EF4-FFF2-40B4-BE49-F238E27FC236}">
              <a16:creationId xmlns:a16="http://schemas.microsoft.com/office/drawing/2014/main" id="{8118DF7F-48A8-4EAE-B54C-07D0966FF887}"/>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93" name="Text Box 42">
          <a:extLst>
            <a:ext uri="{FF2B5EF4-FFF2-40B4-BE49-F238E27FC236}">
              <a16:creationId xmlns:a16="http://schemas.microsoft.com/office/drawing/2014/main" id="{2E5B022A-8211-4759-87D1-86653B54CF1A}"/>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94" name="Text Box 43">
          <a:extLst>
            <a:ext uri="{FF2B5EF4-FFF2-40B4-BE49-F238E27FC236}">
              <a16:creationId xmlns:a16="http://schemas.microsoft.com/office/drawing/2014/main" id="{D13887F4-0DB7-4F1D-9BB2-9AB632C97CF8}"/>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95" name="Text Box 44">
          <a:extLst>
            <a:ext uri="{FF2B5EF4-FFF2-40B4-BE49-F238E27FC236}">
              <a16:creationId xmlns:a16="http://schemas.microsoft.com/office/drawing/2014/main" id="{00412DA9-F731-4AC0-9181-6CA3C62F270E}"/>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96" name="Text Box 45">
          <a:extLst>
            <a:ext uri="{FF2B5EF4-FFF2-40B4-BE49-F238E27FC236}">
              <a16:creationId xmlns:a16="http://schemas.microsoft.com/office/drawing/2014/main" id="{23272F7E-75A5-44A5-B934-2201CFAD1BB4}"/>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97" name="Text Box 46">
          <a:extLst>
            <a:ext uri="{FF2B5EF4-FFF2-40B4-BE49-F238E27FC236}">
              <a16:creationId xmlns:a16="http://schemas.microsoft.com/office/drawing/2014/main" id="{D08E3E56-8F3A-41AB-AC0B-E1FD6FFB86FA}"/>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98" name="Text Box 47">
          <a:extLst>
            <a:ext uri="{FF2B5EF4-FFF2-40B4-BE49-F238E27FC236}">
              <a16:creationId xmlns:a16="http://schemas.microsoft.com/office/drawing/2014/main" id="{7785DF7A-5E38-4D2F-8042-33FFB20F7BB8}"/>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99" name="Text Box 48">
          <a:extLst>
            <a:ext uri="{FF2B5EF4-FFF2-40B4-BE49-F238E27FC236}">
              <a16:creationId xmlns:a16="http://schemas.microsoft.com/office/drawing/2014/main" id="{F9DF8DC5-D8D5-4CAC-8A49-6068761A0138}"/>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00" name="Text Box 49">
          <a:extLst>
            <a:ext uri="{FF2B5EF4-FFF2-40B4-BE49-F238E27FC236}">
              <a16:creationId xmlns:a16="http://schemas.microsoft.com/office/drawing/2014/main" id="{33B2BB62-1AF7-48F3-BEF6-5767F7C58956}"/>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60456F77-BF8F-46EA-A2B4-29D6DD5B6DA8}"/>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2" name="Text Box 1">
          <a:extLst>
            <a:ext uri="{FF2B5EF4-FFF2-40B4-BE49-F238E27FC236}">
              <a16:creationId xmlns:a16="http://schemas.microsoft.com/office/drawing/2014/main" id="{4F65597D-6748-4485-BC3E-5A6F1703C9D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3" name="Text Box 2">
          <a:extLst>
            <a:ext uri="{FF2B5EF4-FFF2-40B4-BE49-F238E27FC236}">
              <a16:creationId xmlns:a16="http://schemas.microsoft.com/office/drawing/2014/main" id="{367D9DB1-D451-4A77-847B-CAEEFF49733D}"/>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04" name="Text Box 3">
          <a:extLst>
            <a:ext uri="{FF2B5EF4-FFF2-40B4-BE49-F238E27FC236}">
              <a16:creationId xmlns:a16="http://schemas.microsoft.com/office/drawing/2014/main" id="{520F2018-0A9A-48DE-97B0-0EC455A2FEF2}"/>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105" name="Text Box 4">
          <a:extLst>
            <a:ext uri="{FF2B5EF4-FFF2-40B4-BE49-F238E27FC236}">
              <a16:creationId xmlns:a16="http://schemas.microsoft.com/office/drawing/2014/main" id="{F5E76089-1579-4A55-9299-6E96C31A2829}"/>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106" name="Text Box 5">
          <a:extLst>
            <a:ext uri="{FF2B5EF4-FFF2-40B4-BE49-F238E27FC236}">
              <a16:creationId xmlns:a16="http://schemas.microsoft.com/office/drawing/2014/main" id="{5B79CABC-C881-46A1-A35E-BCA4071E2E1C}"/>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1393215</xdr:colOff>
      <xdr:row>1</xdr:row>
      <xdr:rowOff>0</xdr:rowOff>
    </xdr:to>
    <xdr:sp macro="" textlink="">
      <xdr:nvSpPr>
        <xdr:cNvPr id="107" name="Text Box 6">
          <a:extLst>
            <a:ext uri="{FF2B5EF4-FFF2-40B4-BE49-F238E27FC236}">
              <a16:creationId xmlns:a16="http://schemas.microsoft.com/office/drawing/2014/main" id="{7817D614-FDB0-4837-99B0-921A90628D79}"/>
            </a:ext>
          </a:extLst>
        </xdr:cNvPr>
        <xdr:cNvSpPr txBox="1"/>
      </xdr:nvSpPr>
      <xdr:spPr bwMode="auto">
        <a:xfrm>
          <a:off x="1041365" y="2514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8" name="Text Box 7">
          <a:extLst>
            <a:ext uri="{FF2B5EF4-FFF2-40B4-BE49-F238E27FC236}">
              <a16:creationId xmlns:a16="http://schemas.microsoft.com/office/drawing/2014/main" id="{DAB0DB1C-BFEB-49A5-B3F4-ECA7FA6B89CE}"/>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09" name="Text Box 8">
          <a:extLst>
            <a:ext uri="{FF2B5EF4-FFF2-40B4-BE49-F238E27FC236}">
              <a16:creationId xmlns:a16="http://schemas.microsoft.com/office/drawing/2014/main" id="{C1218D75-5543-4CBE-BC1F-B107485AC79F}"/>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10" name="Text Box 9">
          <a:extLst>
            <a:ext uri="{FF2B5EF4-FFF2-40B4-BE49-F238E27FC236}">
              <a16:creationId xmlns:a16="http://schemas.microsoft.com/office/drawing/2014/main" id="{B743DFD4-2CF6-4ACA-B47C-A368D9746456}"/>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AAED6F7F-0336-4473-AD49-4B5D24588896}"/>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12" name="Text Box 11">
          <a:extLst>
            <a:ext uri="{FF2B5EF4-FFF2-40B4-BE49-F238E27FC236}">
              <a16:creationId xmlns:a16="http://schemas.microsoft.com/office/drawing/2014/main" id="{3EA6474E-449C-4A52-A482-A4A6AF568C3C}"/>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13" name="Text Box 12">
          <a:extLst>
            <a:ext uri="{FF2B5EF4-FFF2-40B4-BE49-F238E27FC236}">
              <a16:creationId xmlns:a16="http://schemas.microsoft.com/office/drawing/2014/main" id="{93D03A08-BAC6-42AE-A30C-F25D2ECC3444}"/>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14" name="Text Box 13">
          <a:extLst>
            <a:ext uri="{FF2B5EF4-FFF2-40B4-BE49-F238E27FC236}">
              <a16:creationId xmlns:a16="http://schemas.microsoft.com/office/drawing/2014/main" id="{E32AD9D2-8B61-4642-A366-6CE963350CC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115" name="Text Box 14">
          <a:extLst>
            <a:ext uri="{FF2B5EF4-FFF2-40B4-BE49-F238E27FC236}">
              <a16:creationId xmlns:a16="http://schemas.microsoft.com/office/drawing/2014/main" id="{5278CAA3-4419-4652-8104-1386B54DF412}"/>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116" name="Text Box 15">
          <a:extLst>
            <a:ext uri="{FF2B5EF4-FFF2-40B4-BE49-F238E27FC236}">
              <a16:creationId xmlns:a16="http://schemas.microsoft.com/office/drawing/2014/main" id="{E18DF5C3-55AE-4A1B-932F-5F8C57AF1425}"/>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117" name="Text Box 16">
          <a:extLst>
            <a:ext uri="{FF2B5EF4-FFF2-40B4-BE49-F238E27FC236}">
              <a16:creationId xmlns:a16="http://schemas.microsoft.com/office/drawing/2014/main" id="{05CEC8DE-8BEF-4C3F-8DAA-3F45434B9EA4}"/>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18" name="Text Box 17">
          <a:extLst>
            <a:ext uri="{FF2B5EF4-FFF2-40B4-BE49-F238E27FC236}">
              <a16:creationId xmlns:a16="http://schemas.microsoft.com/office/drawing/2014/main" id="{68970BAF-F2B8-42DB-969B-996C76638960}"/>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19" name="Text Box 18">
          <a:extLst>
            <a:ext uri="{FF2B5EF4-FFF2-40B4-BE49-F238E27FC236}">
              <a16:creationId xmlns:a16="http://schemas.microsoft.com/office/drawing/2014/main" id="{14EAF9EF-8EE4-4C00-AFCA-619FBD21C88B}"/>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20" name="Text Box 19">
          <a:extLst>
            <a:ext uri="{FF2B5EF4-FFF2-40B4-BE49-F238E27FC236}">
              <a16:creationId xmlns:a16="http://schemas.microsoft.com/office/drawing/2014/main" id="{86DE1693-325D-4C61-AB46-E3B6C6487894}"/>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542EAB8-CC29-405E-85C9-5A38EC36F7C9}"/>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122" name="Text Box 21">
          <a:extLst>
            <a:ext uri="{FF2B5EF4-FFF2-40B4-BE49-F238E27FC236}">
              <a16:creationId xmlns:a16="http://schemas.microsoft.com/office/drawing/2014/main" id="{7F045C11-386B-4D33-A871-F740336CEFE1}"/>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123" name="Text Box 22">
          <a:extLst>
            <a:ext uri="{FF2B5EF4-FFF2-40B4-BE49-F238E27FC236}">
              <a16:creationId xmlns:a16="http://schemas.microsoft.com/office/drawing/2014/main" id="{4068AF76-538A-48A1-A3A5-E11691080A0E}"/>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24" name="Text Box 23">
          <a:extLst>
            <a:ext uri="{FF2B5EF4-FFF2-40B4-BE49-F238E27FC236}">
              <a16:creationId xmlns:a16="http://schemas.microsoft.com/office/drawing/2014/main" id="{8F621824-BC00-4C30-8F73-253DA1968427}"/>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25" name="Text Box 24">
          <a:extLst>
            <a:ext uri="{FF2B5EF4-FFF2-40B4-BE49-F238E27FC236}">
              <a16:creationId xmlns:a16="http://schemas.microsoft.com/office/drawing/2014/main" id="{FB3A02E6-5378-4189-9FFF-5EDC7357ADB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26" name="Text Box 25">
          <a:extLst>
            <a:ext uri="{FF2B5EF4-FFF2-40B4-BE49-F238E27FC236}">
              <a16:creationId xmlns:a16="http://schemas.microsoft.com/office/drawing/2014/main" id="{1FDD772B-2B1C-4A03-92AD-A1E15F281593}"/>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27" name="Text Box 26">
          <a:extLst>
            <a:ext uri="{FF2B5EF4-FFF2-40B4-BE49-F238E27FC236}">
              <a16:creationId xmlns:a16="http://schemas.microsoft.com/office/drawing/2014/main" id="{F26B04D9-8220-46DC-AB69-D458D0703CF5}"/>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CB5B4858-A38D-4A1B-A834-33FDDF279403}"/>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29" name="Text Box 28">
          <a:extLst>
            <a:ext uri="{FF2B5EF4-FFF2-40B4-BE49-F238E27FC236}">
              <a16:creationId xmlns:a16="http://schemas.microsoft.com/office/drawing/2014/main" id="{B6526ADE-10A6-4E6D-B762-11678C336700}"/>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30" name="Text Box 29">
          <a:extLst>
            <a:ext uri="{FF2B5EF4-FFF2-40B4-BE49-F238E27FC236}">
              <a16:creationId xmlns:a16="http://schemas.microsoft.com/office/drawing/2014/main" id="{13066A93-2625-4A49-AA79-C78E167FB45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31" name="Text Box 30">
          <a:extLst>
            <a:ext uri="{FF2B5EF4-FFF2-40B4-BE49-F238E27FC236}">
              <a16:creationId xmlns:a16="http://schemas.microsoft.com/office/drawing/2014/main" id="{FC98656C-4973-4E25-947F-41DE20F092AE}"/>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54</xdr:row>
      <xdr:rowOff>0</xdr:rowOff>
    </xdr:from>
    <xdr:to>
      <xdr:col>10</xdr:col>
      <xdr:colOff>286122</xdr:colOff>
      <xdr:row>54</xdr:row>
      <xdr:rowOff>0</xdr:rowOff>
    </xdr:to>
    <xdr:sp macro="" textlink="">
      <xdr:nvSpPr>
        <xdr:cNvPr id="132" name="Text Box 31">
          <a:extLst>
            <a:ext uri="{FF2B5EF4-FFF2-40B4-BE49-F238E27FC236}">
              <a16:creationId xmlns:a16="http://schemas.microsoft.com/office/drawing/2014/main" id="{B294BDA2-5D23-4B81-89AC-C3FF39662487}"/>
            </a:ext>
          </a:extLst>
        </xdr:cNvPr>
        <xdr:cNvSpPr txBox="1"/>
      </xdr:nvSpPr>
      <xdr:spPr bwMode="auto">
        <a:xfrm>
          <a:off x="14133009" y="1445514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133" name="Text Box 32">
          <a:extLst>
            <a:ext uri="{FF2B5EF4-FFF2-40B4-BE49-F238E27FC236}">
              <a16:creationId xmlns:a16="http://schemas.microsoft.com/office/drawing/2014/main" id="{97AEC9CD-069F-44B6-9579-7E1CE247101F}"/>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134" name="Text Box 33">
          <a:extLst>
            <a:ext uri="{FF2B5EF4-FFF2-40B4-BE49-F238E27FC236}">
              <a16:creationId xmlns:a16="http://schemas.microsoft.com/office/drawing/2014/main" id="{6D0D13D9-11BF-4ADC-A404-F484AE583D2C}"/>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35" name="Text Box 34">
          <a:extLst>
            <a:ext uri="{FF2B5EF4-FFF2-40B4-BE49-F238E27FC236}">
              <a16:creationId xmlns:a16="http://schemas.microsoft.com/office/drawing/2014/main" id="{CDE7B7BF-C778-4270-B51A-B6AC21085932}"/>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36" name="Text Box 35">
          <a:extLst>
            <a:ext uri="{FF2B5EF4-FFF2-40B4-BE49-F238E27FC236}">
              <a16:creationId xmlns:a16="http://schemas.microsoft.com/office/drawing/2014/main" id="{DF475383-5474-493A-B08E-2B8274E0D1E6}"/>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37" name="Text Box 36">
          <a:extLst>
            <a:ext uri="{FF2B5EF4-FFF2-40B4-BE49-F238E27FC236}">
              <a16:creationId xmlns:a16="http://schemas.microsoft.com/office/drawing/2014/main" id="{2CD9AD01-AE25-40A9-86B9-A59241B2ACFB}"/>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C121560F-E9C7-4D4B-9CCA-E3FE5E377FD2}"/>
            </a:ext>
          </a:extLst>
        </xdr:cNvPr>
        <xdr:cNvSpPr txBox="1"/>
      </xdr:nvSpPr>
      <xdr:spPr bwMode="auto">
        <a:xfrm>
          <a:off x="9544" y="144551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2C9CC1E3-4229-4ED4-951C-7EC4AD232991}"/>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140" name="Rectangle 39">
          <a:extLst>
            <a:ext uri="{FF2B5EF4-FFF2-40B4-BE49-F238E27FC236}">
              <a16:creationId xmlns:a16="http://schemas.microsoft.com/office/drawing/2014/main" id="{93009399-EA30-439A-BA26-23E6495A1842}"/>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F7E2F21A-DA49-4352-A97C-2AD66C140F78}"/>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42" name="Text Box 41">
          <a:extLst>
            <a:ext uri="{FF2B5EF4-FFF2-40B4-BE49-F238E27FC236}">
              <a16:creationId xmlns:a16="http://schemas.microsoft.com/office/drawing/2014/main" id="{00089F71-CB17-4932-B9AC-FFFA5CEBB9AC}"/>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43" name="Text Box 42">
          <a:extLst>
            <a:ext uri="{FF2B5EF4-FFF2-40B4-BE49-F238E27FC236}">
              <a16:creationId xmlns:a16="http://schemas.microsoft.com/office/drawing/2014/main" id="{74FC9C16-E34F-4C6F-A9F2-5D4BF9C2C8E4}"/>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44" name="Text Box 43">
          <a:extLst>
            <a:ext uri="{FF2B5EF4-FFF2-40B4-BE49-F238E27FC236}">
              <a16:creationId xmlns:a16="http://schemas.microsoft.com/office/drawing/2014/main" id="{F2DF6B27-1171-4AFE-8D97-57A301E037C1}"/>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145" name="Text Box 44">
          <a:extLst>
            <a:ext uri="{FF2B5EF4-FFF2-40B4-BE49-F238E27FC236}">
              <a16:creationId xmlns:a16="http://schemas.microsoft.com/office/drawing/2014/main" id="{592AB753-CB1B-4EAD-8D49-DDF453F60D83}"/>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146" name="Text Box 45">
          <a:extLst>
            <a:ext uri="{FF2B5EF4-FFF2-40B4-BE49-F238E27FC236}">
              <a16:creationId xmlns:a16="http://schemas.microsoft.com/office/drawing/2014/main" id="{609F8207-D81F-45A3-A3D9-04BE095A32EF}"/>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147" name="Text Box 46">
          <a:extLst>
            <a:ext uri="{FF2B5EF4-FFF2-40B4-BE49-F238E27FC236}">
              <a16:creationId xmlns:a16="http://schemas.microsoft.com/office/drawing/2014/main" id="{D31A220F-C22D-4B81-9D7A-D70C49970D15}"/>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48" name="Text Box 47">
          <a:extLst>
            <a:ext uri="{FF2B5EF4-FFF2-40B4-BE49-F238E27FC236}">
              <a16:creationId xmlns:a16="http://schemas.microsoft.com/office/drawing/2014/main" id="{51A951AC-5065-4D71-BF25-24AAB9C628EB}"/>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49" name="Text Box 48">
          <a:extLst>
            <a:ext uri="{FF2B5EF4-FFF2-40B4-BE49-F238E27FC236}">
              <a16:creationId xmlns:a16="http://schemas.microsoft.com/office/drawing/2014/main" id="{9E8C2A79-7986-422A-A3CF-D071D2D9E80A}"/>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50" name="Text Box 49">
          <a:extLst>
            <a:ext uri="{FF2B5EF4-FFF2-40B4-BE49-F238E27FC236}">
              <a16:creationId xmlns:a16="http://schemas.microsoft.com/office/drawing/2014/main" id="{2BFE80DF-CCD8-4B15-A6B5-22EC0DC25566}"/>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B7976CA-0E06-47EA-BA0B-48ACB5FAB279}"/>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2" name="Text Box 1">
          <a:extLst>
            <a:ext uri="{FF2B5EF4-FFF2-40B4-BE49-F238E27FC236}">
              <a16:creationId xmlns:a16="http://schemas.microsoft.com/office/drawing/2014/main" id="{A03D8045-F46F-437E-9EF9-239D62030B33}"/>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3" name="Text Box 2">
          <a:extLst>
            <a:ext uri="{FF2B5EF4-FFF2-40B4-BE49-F238E27FC236}">
              <a16:creationId xmlns:a16="http://schemas.microsoft.com/office/drawing/2014/main" id="{F50AE7AD-74E0-4331-8030-A680251130A5}"/>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154" name="Text Box 3">
          <a:extLst>
            <a:ext uri="{FF2B5EF4-FFF2-40B4-BE49-F238E27FC236}">
              <a16:creationId xmlns:a16="http://schemas.microsoft.com/office/drawing/2014/main" id="{86DD2368-C5C9-4AEB-A287-1D5B5E34BD70}"/>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1</xdr:row>
      <xdr:rowOff>0</xdr:rowOff>
    </xdr:from>
    <xdr:to>
      <xdr:col>10</xdr:col>
      <xdr:colOff>286122</xdr:colOff>
      <xdr:row>1</xdr:row>
      <xdr:rowOff>0</xdr:rowOff>
    </xdr:to>
    <xdr:sp macro="" textlink="">
      <xdr:nvSpPr>
        <xdr:cNvPr id="155" name="Text Box 4">
          <a:extLst>
            <a:ext uri="{FF2B5EF4-FFF2-40B4-BE49-F238E27FC236}">
              <a16:creationId xmlns:a16="http://schemas.microsoft.com/office/drawing/2014/main" id="{B5D6D203-329A-4B97-A1FD-93000DBEAF91}"/>
            </a:ext>
          </a:extLst>
        </xdr:cNvPr>
        <xdr:cNvSpPr txBox="1"/>
      </xdr:nvSpPr>
      <xdr:spPr bwMode="auto">
        <a:xfrm>
          <a:off x="14133009" y="25146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1</xdr:row>
      <xdr:rowOff>0</xdr:rowOff>
    </xdr:from>
    <xdr:to>
      <xdr:col>4</xdr:col>
      <xdr:colOff>2058224</xdr:colOff>
      <xdr:row>1</xdr:row>
      <xdr:rowOff>0</xdr:rowOff>
    </xdr:to>
    <xdr:sp macro="" textlink="">
      <xdr:nvSpPr>
        <xdr:cNvPr id="156" name="Text Box 5">
          <a:extLst>
            <a:ext uri="{FF2B5EF4-FFF2-40B4-BE49-F238E27FC236}">
              <a16:creationId xmlns:a16="http://schemas.microsoft.com/office/drawing/2014/main" id="{2121980F-AB65-4AF4-A710-ACE033DCC8ED}"/>
            </a:ext>
          </a:extLst>
        </xdr:cNvPr>
        <xdr:cNvSpPr txBox="1"/>
      </xdr:nvSpPr>
      <xdr:spPr bwMode="auto">
        <a:xfrm>
          <a:off x="7332725" y="25146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7" name="Text Box 7">
          <a:extLst>
            <a:ext uri="{FF2B5EF4-FFF2-40B4-BE49-F238E27FC236}">
              <a16:creationId xmlns:a16="http://schemas.microsoft.com/office/drawing/2014/main" id="{948BD558-B725-41D0-BFA0-FE32C1584212}"/>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8" name="Text Box 8">
          <a:extLst>
            <a:ext uri="{FF2B5EF4-FFF2-40B4-BE49-F238E27FC236}">
              <a16:creationId xmlns:a16="http://schemas.microsoft.com/office/drawing/2014/main" id="{89CF1D78-009F-48F2-A34D-BCDA413F7B80}"/>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159" name="Text Box 9">
          <a:extLst>
            <a:ext uri="{FF2B5EF4-FFF2-40B4-BE49-F238E27FC236}">
              <a16:creationId xmlns:a16="http://schemas.microsoft.com/office/drawing/2014/main" id="{97DB8273-D7C6-453C-B356-F56D5B4E56EB}"/>
            </a:ext>
          </a:extLst>
        </xdr:cNvPr>
        <xdr:cNvSpPr txBox="1"/>
      </xdr:nvSpPr>
      <xdr:spPr bwMode="auto">
        <a:xfrm>
          <a:off x="7411752" y="25146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040727FC-C1B7-454B-8AA6-B3FD8705D0BD}"/>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61" name="Text Box 11">
          <a:extLst>
            <a:ext uri="{FF2B5EF4-FFF2-40B4-BE49-F238E27FC236}">
              <a16:creationId xmlns:a16="http://schemas.microsoft.com/office/drawing/2014/main" id="{14802FB4-C342-4EFF-8335-4ADE8030FA6B}"/>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62" name="Text Box 12">
          <a:extLst>
            <a:ext uri="{FF2B5EF4-FFF2-40B4-BE49-F238E27FC236}">
              <a16:creationId xmlns:a16="http://schemas.microsoft.com/office/drawing/2014/main" id="{72F1C4D7-D4B4-4771-A784-39F177A2346F}"/>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63" name="Text Box 13">
          <a:extLst>
            <a:ext uri="{FF2B5EF4-FFF2-40B4-BE49-F238E27FC236}">
              <a16:creationId xmlns:a16="http://schemas.microsoft.com/office/drawing/2014/main" id="{0C3761E4-89D7-4882-9CC8-B3DD0A1C5CB2}"/>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70</xdr:row>
      <xdr:rowOff>0</xdr:rowOff>
    </xdr:from>
    <xdr:to>
      <xdr:col>10</xdr:col>
      <xdr:colOff>286122</xdr:colOff>
      <xdr:row>70</xdr:row>
      <xdr:rowOff>0</xdr:rowOff>
    </xdr:to>
    <xdr:sp macro="" textlink="">
      <xdr:nvSpPr>
        <xdr:cNvPr id="164" name="Text Box 14">
          <a:extLst>
            <a:ext uri="{FF2B5EF4-FFF2-40B4-BE49-F238E27FC236}">
              <a16:creationId xmlns:a16="http://schemas.microsoft.com/office/drawing/2014/main" id="{DBCCFE1F-55AA-4FEB-B39B-66F6097E8565}"/>
            </a:ext>
          </a:extLst>
        </xdr:cNvPr>
        <xdr:cNvSpPr txBox="1"/>
      </xdr:nvSpPr>
      <xdr:spPr bwMode="auto">
        <a:xfrm>
          <a:off x="14133009" y="1866900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73</xdr:row>
      <xdr:rowOff>0</xdr:rowOff>
    </xdr:from>
    <xdr:to>
      <xdr:col>4</xdr:col>
      <xdr:colOff>2058224</xdr:colOff>
      <xdr:row>73</xdr:row>
      <xdr:rowOff>0</xdr:rowOff>
    </xdr:to>
    <xdr:sp macro="" textlink="">
      <xdr:nvSpPr>
        <xdr:cNvPr id="165" name="Text Box 15">
          <a:extLst>
            <a:ext uri="{FF2B5EF4-FFF2-40B4-BE49-F238E27FC236}">
              <a16:creationId xmlns:a16="http://schemas.microsoft.com/office/drawing/2014/main" id="{12795E9F-0520-4D12-9B87-5D5B2442BC5B}"/>
            </a:ext>
          </a:extLst>
        </xdr:cNvPr>
        <xdr:cNvSpPr txBox="1"/>
      </xdr:nvSpPr>
      <xdr:spPr bwMode="auto">
        <a:xfrm>
          <a:off x="7332725" y="1942338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1393215</xdr:colOff>
      <xdr:row>73</xdr:row>
      <xdr:rowOff>0</xdr:rowOff>
    </xdr:to>
    <xdr:sp macro="" textlink="">
      <xdr:nvSpPr>
        <xdr:cNvPr id="166" name="Text Box 16">
          <a:extLst>
            <a:ext uri="{FF2B5EF4-FFF2-40B4-BE49-F238E27FC236}">
              <a16:creationId xmlns:a16="http://schemas.microsoft.com/office/drawing/2014/main" id="{8A91A9F9-0AB0-4793-B6E6-4A644255190E}"/>
            </a:ext>
          </a:extLst>
        </xdr:cNvPr>
        <xdr:cNvSpPr txBox="1"/>
      </xdr:nvSpPr>
      <xdr:spPr bwMode="auto">
        <a:xfrm>
          <a:off x="1041365" y="1942338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67" name="Text Box 17">
          <a:extLst>
            <a:ext uri="{FF2B5EF4-FFF2-40B4-BE49-F238E27FC236}">
              <a16:creationId xmlns:a16="http://schemas.microsoft.com/office/drawing/2014/main" id="{85CC4754-C7DF-496E-9BA3-7E84DA224E1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68" name="Text Box 18">
          <a:extLst>
            <a:ext uri="{FF2B5EF4-FFF2-40B4-BE49-F238E27FC236}">
              <a16:creationId xmlns:a16="http://schemas.microsoft.com/office/drawing/2014/main" id="{58AF10A5-385E-4996-A540-8EF9C8E9BB8C}"/>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69" name="Text Box 19">
          <a:extLst>
            <a:ext uri="{FF2B5EF4-FFF2-40B4-BE49-F238E27FC236}">
              <a16:creationId xmlns:a16="http://schemas.microsoft.com/office/drawing/2014/main" id="{EBEE5C69-2820-42EB-9F1A-C6809C3ABA54}"/>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C9CC318F-8FD9-411B-817D-83657A016C45}"/>
            </a:ext>
          </a:extLst>
        </xdr:cNvPr>
        <xdr:cNvSpPr txBox="1"/>
      </xdr:nvSpPr>
      <xdr:spPr bwMode="auto">
        <a:xfrm>
          <a:off x="9544" y="186690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843640</xdr:colOff>
      <xdr:row>70</xdr:row>
      <xdr:rowOff>0</xdr:rowOff>
    </xdr:to>
    <xdr:sp macro="" textlink="">
      <xdr:nvSpPr>
        <xdr:cNvPr id="171" name="Text Box 21">
          <a:extLst>
            <a:ext uri="{FF2B5EF4-FFF2-40B4-BE49-F238E27FC236}">
              <a16:creationId xmlns:a16="http://schemas.microsoft.com/office/drawing/2014/main" id="{ED27D73C-5AD1-4BEB-A036-BBC6991EB298}"/>
            </a:ext>
          </a:extLst>
        </xdr:cNvPr>
        <xdr:cNvSpPr txBox="1"/>
      </xdr:nvSpPr>
      <xdr:spPr bwMode="auto">
        <a:xfrm>
          <a:off x="12030298" y="18669000"/>
          <a:ext cx="5100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73</xdr:row>
      <xdr:rowOff>0</xdr:rowOff>
    </xdr:from>
    <xdr:to>
      <xdr:col>4</xdr:col>
      <xdr:colOff>2027475</xdr:colOff>
      <xdr:row>73</xdr:row>
      <xdr:rowOff>0</xdr:rowOff>
    </xdr:to>
    <xdr:sp macro="" textlink="">
      <xdr:nvSpPr>
        <xdr:cNvPr id="172" name="Text Box 22">
          <a:extLst>
            <a:ext uri="{FF2B5EF4-FFF2-40B4-BE49-F238E27FC236}">
              <a16:creationId xmlns:a16="http://schemas.microsoft.com/office/drawing/2014/main" id="{858824C5-63D8-49CE-B1A7-CC9C079EAFBC}"/>
            </a:ext>
          </a:extLst>
        </xdr:cNvPr>
        <xdr:cNvSpPr txBox="1"/>
      </xdr:nvSpPr>
      <xdr:spPr bwMode="auto">
        <a:xfrm>
          <a:off x="7272230" y="1942338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73" name="Text Box 23">
          <a:extLst>
            <a:ext uri="{FF2B5EF4-FFF2-40B4-BE49-F238E27FC236}">
              <a16:creationId xmlns:a16="http://schemas.microsoft.com/office/drawing/2014/main" id="{52E69833-4FCE-4F85-AF9A-0A719389B012}"/>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74" name="Text Box 24">
          <a:extLst>
            <a:ext uri="{FF2B5EF4-FFF2-40B4-BE49-F238E27FC236}">
              <a16:creationId xmlns:a16="http://schemas.microsoft.com/office/drawing/2014/main" id="{9BA83C56-014D-46D0-A0E3-716724766302}"/>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422080</xdr:colOff>
      <xdr:row>70</xdr:row>
      <xdr:rowOff>0</xdr:rowOff>
    </xdr:to>
    <xdr:sp macro="" textlink="">
      <xdr:nvSpPr>
        <xdr:cNvPr id="175" name="Text Box 25">
          <a:extLst>
            <a:ext uri="{FF2B5EF4-FFF2-40B4-BE49-F238E27FC236}">
              <a16:creationId xmlns:a16="http://schemas.microsoft.com/office/drawing/2014/main" id="{2AF5DDA5-250A-4272-884C-271EDC6A747A}"/>
            </a:ext>
          </a:extLst>
        </xdr:cNvPr>
        <xdr:cNvSpPr txBox="1"/>
      </xdr:nvSpPr>
      <xdr:spPr bwMode="auto">
        <a:xfrm>
          <a:off x="11598057" y="1866900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176" name="Text Box 26">
          <a:extLst>
            <a:ext uri="{FF2B5EF4-FFF2-40B4-BE49-F238E27FC236}">
              <a16:creationId xmlns:a16="http://schemas.microsoft.com/office/drawing/2014/main" id="{CB78EE3D-9272-49D5-A525-B46832603C23}"/>
            </a:ext>
          </a:extLst>
        </xdr:cNvPr>
        <xdr:cNvSpPr txBox="1"/>
      </xdr:nvSpPr>
      <xdr:spPr bwMode="auto">
        <a:xfrm>
          <a:off x="7411752" y="1942338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A849E722-32ED-4C9D-A18D-15F8356ED039}"/>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78" name="Text Box 28">
          <a:extLst>
            <a:ext uri="{FF2B5EF4-FFF2-40B4-BE49-F238E27FC236}">
              <a16:creationId xmlns:a16="http://schemas.microsoft.com/office/drawing/2014/main" id="{B35582E4-7954-4FA8-828B-AE41F389C20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79" name="Text Box 29">
          <a:extLst>
            <a:ext uri="{FF2B5EF4-FFF2-40B4-BE49-F238E27FC236}">
              <a16:creationId xmlns:a16="http://schemas.microsoft.com/office/drawing/2014/main" id="{0F372C03-D30A-4ECA-A35B-D8D630C0F8A9}"/>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422080</xdr:colOff>
      <xdr:row>54</xdr:row>
      <xdr:rowOff>0</xdr:rowOff>
    </xdr:to>
    <xdr:sp macro="" textlink="">
      <xdr:nvSpPr>
        <xdr:cNvPr id="180" name="Text Box 30">
          <a:extLst>
            <a:ext uri="{FF2B5EF4-FFF2-40B4-BE49-F238E27FC236}">
              <a16:creationId xmlns:a16="http://schemas.microsoft.com/office/drawing/2014/main" id="{DC60B7FE-321B-4966-B66B-499EC73C639B}"/>
            </a:ext>
          </a:extLst>
        </xdr:cNvPr>
        <xdr:cNvSpPr txBox="1"/>
      </xdr:nvSpPr>
      <xdr:spPr bwMode="auto">
        <a:xfrm>
          <a:off x="11598057" y="144551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54</xdr:row>
      <xdr:rowOff>0</xdr:rowOff>
    </xdr:from>
    <xdr:to>
      <xdr:col>10</xdr:col>
      <xdr:colOff>286122</xdr:colOff>
      <xdr:row>54</xdr:row>
      <xdr:rowOff>0</xdr:rowOff>
    </xdr:to>
    <xdr:sp macro="" textlink="">
      <xdr:nvSpPr>
        <xdr:cNvPr id="181" name="Text Box 31">
          <a:extLst>
            <a:ext uri="{FF2B5EF4-FFF2-40B4-BE49-F238E27FC236}">
              <a16:creationId xmlns:a16="http://schemas.microsoft.com/office/drawing/2014/main" id="{46927783-31FB-4AAD-92D2-1C8AF95010DA}"/>
            </a:ext>
          </a:extLst>
        </xdr:cNvPr>
        <xdr:cNvSpPr txBox="1"/>
      </xdr:nvSpPr>
      <xdr:spPr bwMode="auto">
        <a:xfrm>
          <a:off x="14133009" y="1445514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69</xdr:row>
      <xdr:rowOff>0</xdr:rowOff>
    </xdr:from>
    <xdr:to>
      <xdr:col>4</xdr:col>
      <xdr:colOff>2058224</xdr:colOff>
      <xdr:row>69</xdr:row>
      <xdr:rowOff>0</xdr:rowOff>
    </xdr:to>
    <xdr:sp macro="" textlink="">
      <xdr:nvSpPr>
        <xdr:cNvPr id="182" name="Text Box 32">
          <a:extLst>
            <a:ext uri="{FF2B5EF4-FFF2-40B4-BE49-F238E27FC236}">
              <a16:creationId xmlns:a16="http://schemas.microsoft.com/office/drawing/2014/main" id="{26E3B026-0A42-4639-BF37-FEDB73C0E50D}"/>
            </a:ext>
          </a:extLst>
        </xdr:cNvPr>
        <xdr:cNvSpPr txBox="1"/>
      </xdr:nvSpPr>
      <xdr:spPr bwMode="auto">
        <a:xfrm>
          <a:off x="7332725" y="184175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1393215</xdr:colOff>
      <xdr:row>69</xdr:row>
      <xdr:rowOff>0</xdr:rowOff>
    </xdr:to>
    <xdr:sp macro="" textlink="">
      <xdr:nvSpPr>
        <xdr:cNvPr id="183" name="Text Box 33">
          <a:extLst>
            <a:ext uri="{FF2B5EF4-FFF2-40B4-BE49-F238E27FC236}">
              <a16:creationId xmlns:a16="http://schemas.microsoft.com/office/drawing/2014/main" id="{CD198C9E-2B22-4E93-BE21-6A24C7F29A35}"/>
            </a:ext>
          </a:extLst>
        </xdr:cNvPr>
        <xdr:cNvSpPr txBox="1"/>
      </xdr:nvSpPr>
      <xdr:spPr bwMode="auto">
        <a:xfrm>
          <a:off x="1041365" y="1841754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84" name="Text Box 34">
          <a:extLst>
            <a:ext uri="{FF2B5EF4-FFF2-40B4-BE49-F238E27FC236}">
              <a16:creationId xmlns:a16="http://schemas.microsoft.com/office/drawing/2014/main" id="{D558E6AF-A9D1-451D-B342-AD6409B118F4}"/>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85" name="Text Box 35">
          <a:extLst>
            <a:ext uri="{FF2B5EF4-FFF2-40B4-BE49-F238E27FC236}">
              <a16:creationId xmlns:a16="http://schemas.microsoft.com/office/drawing/2014/main" id="{B3D5BAD4-6784-4D98-94B5-25A0652B2528}"/>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186" name="Text Box 36">
          <a:extLst>
            <a:ext uri="{FF2B5EF4-FFF2-40B4-BE49-F238E27FC236}">
              <a16:creationId xmlns:a16="http://schemas.microsoft.com/office/drawing/2014/main" id="{BAD0051B-76D0-4C9F-83E0-F2E42CA390ED}"/>
            </a:ext>
          </a:extLst>
        </xdr:cNvPr>
        <xdr:cNvSpPr txBox="1"/>
      </xdr:nvSpPr>
      <xdr:spPr bwMode="auto">
        <a:xfrm>
          <a:off x="7411752" y="1841754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ACD33AC-8804-4644-B5A4-E8E47406BB0A}"/>
            </a:ext>
          </a:extLst>
        </xdr:cNvPr>
        <xdr:cNvSpPr txBox="1"/>
      </xdr:nvSpPr>
      <xdr:spPr bwMode="auto">
        <a:xfrm>
          <a:off x="9544" y="144551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FB1F9E81-CD6A-4447-BDBA-DBA62C549B58}"/>
            </a:ext>
          </a:extLst>
        </xdr:cNvPr>
        <xdr:cNvSpPr txBox="1"/>
      </xdr:nvSpPr>
      <xdr:spPr bwMode="auto">
        <a:xfrm>
          <a:off x="9544" y="184175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xdr:nvSpPr>
        <xdr:cNvPr id="189" name="Rectangle 39">
          <a:extLst>
            <a:ext uri="{FF2B5EF4-FFF2-40B4-BE49-F238E27FC236}">
              <a16:creationId xmlns:a16="http://schemas.microsoft.com/office/drawing/2014/main" id="{39ECEF91-1552-4F37-8637-00A992EF308F}"/>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01AE55AE-D395-4E09-8F2A-7DFEABD47AB3}"/>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91" name="Text Box 41">
          <a:extLst>
            <a:ext uri="{FF2B5EF4-FFF2-40B4-BE49-F238E27FC236}">
              <a16:creationId xmlns:a16="http://schemas.microsoft.com/office/drawing/2014/main" id="{7E5C09BA-1E66-4828-B1DC-52D6E3A16C82}"/>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92" name="Text Box 42">
          <a:extLst>
            <a:ext uri="{FF2B5EF4-FFF2-40B4-BE49-F238E27FC236}">
              <a16:creationId xmlns:a16="http://schemas.microsoft.com/office/drawing/2014/main" id="{A580447E-38AC-4AEE-91BB-DF96A78C1875}"/>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422080</xdr:colOff>
      <xdr:row>73</xdr:row>
      <xdr:rowOff>0</xdr:rowOff>
    </xdr:to>
    <xdr:sp macro="" textlink="">
      <xdr:nvSpPr>
        <xdr:cNvPr id="193" name="Text Box 43">
          <a:extLst>
            <a:ext uri="{FF2B5EF4-FFF2-40B4-BE49-F238E27FC236}">
              <a16:creationId xmlns:a16="http://schemas.microsoft.com/office/drawing/2014/main" id="{3F497DAF-E25B-4F11-B558-ABBE21A2072B}"/>
            </a:ext>
          </a:extLst>
        </xdr:cNvPr>
        <xdr:cNvSpPr txBox="1"/>
      </xdr:nvSpPr>
      <xdr:spPr bwMode="auto">
        <a:xfrm>
          <a:off x="11598057" y="1942338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165549</xdr:colOff>
      <xdr:row>73</xdr:row>
      <xdr:rowOff>0</xdr:rowOff>
    </xdr:from>
    <xdr:to>
      <xdr:col>10</xdr:col>
      <xdr:colOff>286122</xdr:colOff>
      <xdr:row>73</xdr:row>
      <xdr:rowOff>0</xdr:rowOff>
    </xdr:to>
    <xdr:sp macro="" textlink="">
      <xdr:nvSpPr>
        <xdr:cNvPr id="194" name="Text Box 44">
          <a:extLst>
            <a:ext uri="{FF2B5EF4-FFF2-40B4-BE49-F238E27FC236}">
              <a16:creationId xmlns:a16="http://schemas.microsoft.com/office/drawing/2014/main" id="{F56AF4E9-92E8-4D99-B41E-291E7EDBFB96}"/>
            </a:ext>
          </a:extLst>
        </xdr:cNvPr>
        <xdr:cNvSpPr txBox="1"/>
      </xdr:nvSpPr>
      <xdr:spPr bwMode="auto">
        <a:xfrm>
          <a:off x="14133009" y="19423380"/>
          <a:ext cx="48633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75</xdr:row>
      <xdr:rowOff>0</xdr:rowOff>
    </xdr:from>
    <xdr:to>
      <xdr:col>4</xdr:col>
      <xdr:colOff>2058224</xdr:colOff>
      <xdr:row>75</xdr:row>
      <xdr:rowOff>0</xdr:rowOff>
    </xdr:to>
    <xdr:sp macro="" textlink="">
      <xdr:nvSpPr>
        <xdr:cNvPr id="195" name="Text Box 45">
          <a:extLst>
            <a:ext uri="{FF2B5EF4-FFF2-40B4-BE49-F238E27FC236}">
              <a16:creationId xmlns:a16="http://schemas.microsoft.com/office/drawing/2014/main" id="{ACDAC4EC-1F9F-4145-A96F-F50F54523530}"/>
            </a:ext>
          </a:extLst>
        </xdr:cNvPr>
        <xdr:cNvSpPr txBox="1"/>
      </xdr:nvSpPr>
      <xdr:spPr bwMode="auto">
        <a:xfrm>
          <a:off x="7332725" y="1992630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1393215</xdr:colOff>
      <xdr:row>76</xdr:row>
      <xdr:rowOff>0</xdr:rowOff>
    </xdr:to>
    <xdr:sp macro="" textlink="">
      <xdr:nvSpPr>
        <xdr:cNvPr id="196" name="Text Box 46">
          <a:extLst>
            <a:ext uri="{FF2B5EF4-FFF2-40B4-BE49-F238E27FC236}">
              <a16:creationId xmlns:a16="http://schemas.microsoft.com/office/drawing/2014/main" id="{FE6C6320-47E5-4746-8A0A-719D98EC69AB}"/>
            </a:ext>
          </a:extLst>
        </xdr:cNvPr>
        <xdr:cNvSpPr txBox="1"/>
      </xdr:nvSpPr>
      <xdr:spPr bwMode="auto">
        <a:xfrm>
          <a:off x="1041365" y="20177760"/>
          <a:ext cx="5118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97" name="Text Box 47">
          <a:extLst>
            <a:ext uri="{FF2B5EF4-FFF2-40B4-BE49-F238E27FC236}">
              <a16:creationId xmlns:a16="http://schemas.microsoft.com/office/drawing/2014/main" id="{C33AA05B-C4D5-4B1E-B242-9F0F3BDE14A2}"/>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98" name="Text Box 48">
          <a:extLst>
            <a:ext uri="{FF2B5EF4-FFF2-40B4-BE49-F238E27FC236}">
              <a16:creationId xmlns:a16="http://schemas.microsoft.com/office/drawing/2014/main" id="{B5A7B3C2-0A16-428D-BC44-27335E1C9AB2}"/>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199" name="Text Box 49">
          <a:extLst>
            <a:ext uri="{FF2B5EF4-FFF2-40B4-BE49-F238E27FC236}">
              <a16:creationId xmlns:a16="http://schemas.microsoft.com/office/drawing/2014/main" id="{CB6DA84A-EBC6-4C21-AA85-5FC371D56204}"/>
            </a:ext>
          </a:extLst>
        </xdr:cNvPr>
        <xdr:cNvSpPr txBox="1"/>
      </xdr:nvSpPr>
      <xdr:spPr bwMode="auto">
        <a:xfrm>
          <a:off x="7411752" y="19926300"/>
          <a:ext cx="5061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FE7AB539-7BEF-4BB7-8AE4-D36E61506FD3}"/>
            </a:ext>
          </a:extLst>
        </xdr:cNvPr>
        <xdr:cNvSpPr txBox="1"/>
      </xdr:nvSpPr>
      <xdr:spPr bwMode="auto">
        <a:xfrm>
          <a:off x="9544" y="194233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422080</xdr:colOff>
      <xdr:row>1</xdr:row>
      <xdr:rowOff>0</xdr:rowOff>
    </xdr:to>
    <xdr:sp macro="" textlink="">
      <xdr:nvSpPr>
        <xdr:cNvPr id="2" name="Text Box 13">
          <a:extLst>
            <a:ext uri="{FF2B5EF4-FFF2-40B4-BE49-F238E27FC236}">
              <a16:creationId xmlns:a16="http://schemas.microsoft.com/office/drawing/2014/main" id="{FABF9483-3DB8-4597-9CEB-47DA004344F1}"/>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3" name="Text Box 14">
          <a:extLst>
            <a:ext uri="{FF2B5EF4-FFF2-40B4-BE49-F238E27FC236}">
              <a16:creationId xmlns:a16="http://schemas.microsoft.com/office/drawing/2014/main" id="{6CA52204-715B-4673-9953-366127702A5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4" name="Text Box 15">
          <a:extLst>
            <a:ext uri="{FF2B5EF4-FFF2-40B4-BE49-F238E27FC236}">
              <a16:creationId xmlns:a16="http://schemas.microsoft.com/office/drawing/2014/main" id="{420053E2-1B54-4D65-910F-61E990AF50D6}"/>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1</xdr:row>
      <xdr:rowOff>0</xdr:rowOff>
    </xdr:from>
    <xdr:to>
      <xdr:col>10</xdr:col>
      <xdr:colOff>283846</xdr:colOff>
      <xdr:row>1</xdr:row>
      <xdr:rowOff>0</xdr:rowOff>
    </xdr:to>
    <xdr:sp macro="" textlink="">
      <xdr:nvSpPr>
        <xdr:cNvPr id="5" name="Text Box 16">
          <a:extLst>
            <a:ext uri="{FF2B5EF4-FFF2-40B4-BE49-F238E27FC236}">
              <a16:creationId xmlns:a16="http://schemas.microsoft.com/office/drawing/2014/main" id="{2407971A-10A0-4C28-8F9E-3E9E414F7C6A}"/>
            </a:ext>
          </a:extLst>
        </xdr:cNvPr>
        <xdr:cNvSpPr txBox="1"/>
      </xdr:nvSpPr>
      <xdr:spPr bwMode="auto">
        <a:xfrm>
          <a:off x="14123810" y="25146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6" name="Text Box 17">
          <a:extLst>
            <a:ext uri="{FF2B5EF4-FFF2-40B4-BE49-F238E27FC236}">
              <a16:creationId xmlns:a16="http://schemas.microsoft.com/office/drawing/2014/main" id="{5C7A5A9D-66F0-4008-BC06-DC1B3A1E494A}"/>
            </a:ext>
          </a:extLst>
        </xdr:cNvPr>
        <xdr:cNvSpPr txBox="1"/>
      </xdr:nvSpPr>
      <xdr:spPr bwMode="auto">
        <a:xfrm>
          <a:off x="7341379" y="25146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7" name="Text Box 18">
          <a:extLst>
            <a:ext uri="{FF2B5EF4-FFF2-40B4-BE49-F238E27FC236}">
              <a16:creationId xmlns:a16="http://schemas.microsoft.com/office/drawing/2014/main" id="{1DA04C60-6B92-4237-82F0-EA83554725C1}"/>
            </a:ext>
          </a:extLst>
        </xdr:cNvPr>
        <xdr:cNvSpPr txBox="1"/>
      </xdr:nvSpPr>
      <xdr:spPr bwMode="auto">
        <a:xfrm>
          <a:off x="1032064" y="25146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8" name="Text Box 19">
          <a:extLst>
            <a:ext uri="{FF2B5EF4-FFF2-40B4-BE49-F238E27FC236}">
              <a16:creationId xmlns:a16="http://schemas.microsoft.com/office/drawing/2014/main" id="{633FAB7F-3CF9-4C35-A7B1-EA545CD580AD}"/>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9" name="Text Box 20">
          <a:extLst>
            <a:ext uri="{FF2B5EF4-FFF2-40B4-BE49-F238E27FC236}">
              <a16:creationId xmlns:a16="http://schemas.microsoft.com/office/drawing/2014/main" id="{42BDE574-547D-40DB-98E6-8AE82A69D537}"/>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10" name="Text Box 21">
          <a:extLst>
            <a:ext uri="{FF2B5EF4-FFF2-40B4-BE49-F238E27FC236}">
              <a16:creationId xmlns:a16="http://schemas.microsoft.com/office/drawing/2014/main" id="{0820816B-8728-4E96-BB28-E0F1CB8C4E99}"/>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92109BFE-D847-408E-9993-281C37AEA4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2" name="Text Box 23">
          <a:extLst>
            <a:ext uri="{FF2B5EF4-FFF2-40B4-BE49-F238E27FC236}">
              <a16:creationId xmlns:a16="http://schemas.microsoft.com/office/drawing/2014/main" id="{8C0600DA-DD15-472B-98D1-4F40309E5B6C}"/>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3" name="Text Box 24">
          <a:extLst>
            <a:ext uri="{FF2B5EF4-FFF2-40B4-BE49-F238E27FC236}">
              <a16:creationId xmlns:a16="http://schemas.microsoft.com/office/drawing/2014/main" id="{DEA84A82-39A8-485C-AB01-51074E037DD9}"/>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14" name="Text Box 25">
          <a:extLst>
            <a:ext uri="{FF2B5EF4-FFF2-40B4-BE49-F238E27FC236}">
              <a16:creationId xmlns:a16="http://schemas.microsoft.com/office/drawing/2014/main" id="{576A8774-FBF4-44C1-8006-5CF3B6F20821}"/>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15" name="Text Box 26">
          <a:extLst>
            <a:ext uri="{FF2B5EF4-FFF2-40B4-BE49-F238E27FC236}">
              <a16:creationId xmlns:a16="http://schemas.microsoft.com/office/drawing/2014/main" id="{9684AB90-7168-42EF-BC66-C401D491278B}"/>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16" name="Text Box 27">
          <a:extLst>
            <a:ext uri="{FF2B5EF4-FFF2-40B4-BE49-F238E27FC236}">
              <a16:creationId xmlns:a16="http://schemas.microsoft.com/office/drawing/2014/main" id="{A9A84302-DC70-44E8-A1C1-739058668DA1}"/>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17" name="Text Box 28">
          <a:extLst>
            <a:ext uri="{FF2B5EF4-FFF2-40B4-BE49-F238E27FC236}">
              <a16:creationId xmlns:a16="http://schemas.microsoft.com/office/drawing/2014/main" id="{21B5060E-AB94-43C2-BBB0-9D32713B653E}"/>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18" name="Text Box 29">
          <a:extLst>
            <a:ext uri="{FF2B5EF4-FFF2-40B4-BE49-F238E27FC236}">
              <a16:creationId xmlns:a16="http://schemas.microsoft.com/office/drawing/2014/main" id="{B5F58E17-B396-4345-8C74-CCFBFF49A4D9}"/>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19" name="Text Box 30">
          <a:extLst>
            <a:ext uri="{FF2B5EF4-FFF2-40B4-BE49-F238E27FC236}">
              <a16:creationId xmlns:a16="http://schemas.microsoft.com/office/drawing/2014/main" id="{36AB6ABD-83C2-4B05-A005-6960C8DC0D66}"/>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0" name="Text Box 31">
          <a:extLst>
            <a:ext uri="{FF2B5EF4-FFF2-40B4-BE49-F238E27FC236}">
              <a16:creationId xmlns:a16="http://schemas.microsoft.com/office/drawing/2014/main" id="{BD90617C-962E-443B-A769-3887F6D3777F}"/>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76757816-552F-4B02-8E08-0C4B9CC67040}"/>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835351</xdr:colOff>
      <xdr:row>2</xdr:row>
      <xdr:rowOff>0</xdr:rowOff>
    </xdr:to>
    <xdr:sp macro="" textlink="">
      <xdr:nvSpPr>
        <xdr:cNvPr id="22" name="Text Box 33">
          <a:extLst>
            <a:ext uri="{FF2B5EF4-FFF2-40B4-BE49-F238E27FC236}">
              <a16:creationId xmlns:a16="http://schemas.microsoft.com/office/drawing/2014/main" id="{C67F658A-5D36-40BE-B607-509216FEDAB7}"/>
            </a:ext>
          </a:extLst>
        </xdr:cNvPr>
        <xdr:cNvSpPr txBox="1"/>
      </xdr:nvSpPr>
      <xdr:spPr bwMode="auto">
        <a:xfrm>
          <a:off x="12030298" y="502920"/>
          <a:ext cx="5017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2</xdr:row>
      <xdr:rowOff>0</xdr:rowOff>
    </xdr:from>
    <xdr:to>
      <xdr:col>4</xdr:col>
      <xdr:colOff>2027475</xdr:colOff>
      <xdr:row>2</xdr:row>
      <xdr:rowOff>0</xdr:rowOff>
    </xdr:to>
    <xdr:sp macro="" textlink="">
      <xdr:nvSpPr>
        <xdr:cNvPr id="23" name="Text Box 34">
          <a:extLst>
            <a:ext uri="{FF2B5EF4-FFF2-40B4-BE49-F238E27FC236}">
              <a16:creationId xmlns:a16="http://schemas.microsoft.com/office/drawing/2014/main" id="{EF8C4A21-CE93-4E2B-815E-16C1537D35FE}"/>
            </a:ext>
          </a:extLst>
        </xdr:cNvPr>
        <xdr:cNvSpPr txBox="1"/>
      </xdr:nvSpPr>
      <xdr:spPr bwMode="auto">
        <a:xfrm>
          <a:off x="7272230" y="50292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4" name="Text Box 35">
          <a:extLst>
            <a:ext uri="{FF2B5EF4-FFF2-40B4-BE49-F238E27FC236}">
              <a16:creationId xmlns:a16="http://schemas.microsoft.com/office/drawing/2014/main" id="{8740E83D-A60F-4D04-A077-0922FD1D9420}"/>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5" name="Text Box 36">
          <a:extLst>
            <a:ext uri="{FF2B5EF4-FFF2-40B4-BE49-F238E27FC236}">
              <a16:creationId xmlns:a16="http://schemas.microsoft.com/office/drawing/2014/main" id="{AE43D273-D8C3-44C9-867D-6E99C8F50C2D}"/>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6" name="Text Box 37">
          <a:extLst>
            <a:ext uri="{FF2B5EF4-FFF2-40B4-BE49-F238E27FC236}">
              <a16:creationId xmlns:a16="http://schemas.microsoft.com/office/drawing/2014/main" id="{0CEA7A41-14D5-4C8D-AD60-72A66EA08BD2}"/>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27" name="Text Box 38">
          <a:extLst>
            <a:ext uri="{FF2B5EF4-FFF2-40B4-BE49-F238E27FC236}">
              <a16:creationId xmlns:a16="http://schemas.microsoft.com/office/drawing/2014/main" id="{D7AC96B7-E662-4567-BB10-A07862C20A1E}"/>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985C4FE9-AF02-447D-8E35-3CCDD247B4F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29" name="Text Box 40">
          <a:extLst>
            <a:ext uri="{FF2B5EF4-FFF2-40B4-BE49-F238E27FC236}">
              <a16:creationId xmlns:a16="http://schemas.microsoft.com/office/drawing/2014/main" id="{28EFDA2F-967F-4CAD-B195-6DF286A4C057}"/>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30" name="Text Box 41">
          <a:extLst>
            <a:ext uri="{FF2B5EF4-FFF2-40B4-BE49-F238E27FC236}">
              <a16:creationId xmlns:a16="http://schemas.microsoft.com/office/drawing/2014/main" id="{1896C56C-E695-4993-BBD7-9B2E552BAB03}"/>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31" name="Text Box 42">
          <a:extLst>
            <a:ext uri="{FF2B5EF4-FFF2-40B4-BE49-F238E27FC236}">
              <a16:creationId xmlns:a16="http://schemas.microsoft.com/office/drawing/2014/main" id="{308A614D-B52A-485F-9234-C68BFC86F126}"/>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32" name="Text Box 43">
          <a:extLst>
            <a:ext uri="{FF2B5EF4-FFF2-40B4-BE49-F238E27FC236}">
              <a16:creationId xmlns:a16="http://schemas.microsoft.com/office/drawing/2014/main" id="{2F01B468-BCA5-46EB-84E8-95CF7AC5F7BA}"/>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33" name="Text Box 44">
          <a:extLst>
            <a:ext uri="{FF2B5EF4-FFF2-40B4-BE49-F238E27FC236}">
              <a16:creationId xmlns:a16="http://schemas.microsoft.com/office/drawing/2014/main" id="{2C0F160A-B41D-4E2B-A654-4ADDFFD31F25}"/>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34" name="Text Box 45">
          <a:extLst>
            <a:ext uri="{FF2B5EF4-FFF2-40B4-BE49-F238E27FC236}">
              <a16:creationId xmlns:a16="http://schemas.microsoft.com/office/drawing/2014/main" id="{5F454325-0BD9-4884-941F-B34B30611D30}"/>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5" name="Text Box 46">
          <a:extLst>
            <a:ext uri="{FF2B5EF4-FFF2-40B4-BE49-F238E27FC236}">
              <a16:creationId xmlns:a16="http://schemas.microsoft.com/office/drawing/2014/main" id="{29AE96CD-3966-4C84-BBC8-8BD00F7D451B}"/>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6" name="Text Box 47">
          <a:extLst>
            <a:ext uri="{FF2B5EF4-FFF2-40B4-BE49-F238E27FC236}">
              <a16:creationId xmlns:a16="http://schemas.microsoft.com/office/drawing/2014/main" id="{E4F4438E-5670-4D9B-B3C9-70075F2BD173}"/>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7" name="Text Box 48">
          <a:extLst>
            <a:ext uri="{FF2B5EF4-FFF2-40B4-BE49-F238E27FC236}">
              <a16:creationId xmlns:a16="http://schemas.microsoft.com/office/drawing/2014/main" id="{5F630CF5-F7FF-4D77-BD45-B3C4D802EFED}"/>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6044FDA4-410E-4CC7-B454-2DAAF3DD7DB5}"/>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459654F9-2F5C-4166-9F4B-29FCF5D80801}"/>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A95EB16D-9EB9-4436-B5B8-29FA96CD9E46}"/>
            </a:ext>
          </a:extLst>
        </xdr:cNvPr>
        <xdr:cNvSpPr txBox="1"/>
      </xdr:nvSpPr>
      <xdr:spPr bwMode="auto">
        <a:xfrm>
          <a:off x="9544" y="80543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1" name="Text Box 53">
          <a:extLst>
            <a:ext uri="{FF2B5EF4-FFF2-40B4-BE49-F238E27FC236}">
              <a16:creationId xmlns:a16="http://schemas.microsoft.com/office/drawing/2014/main" id="{CA63F9B2-2310-4B18-A9B3-0A113A0F429B}"/>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2" name="Text Box 54">
          <a:extLst>
            <a:ext uri="{FF2B5EF4-FFF2-40B4-BE49-F238E27FC236}">
              <a16:creationId xmlns:a16="http://schemas.microsoft.com/office/drawing/2014/main" id="{C2F05E9C-646E-43E1-86D5-A1482DF3CD33}"/>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43" name="Text Box 55">
          <a:extLst>
            <a:ext uri="{FF2B5EF4-FFF2-40B4-BE49-F238E27FC236}">
              <a16:creationId xmlns:a16="http://schemas.microsoft.com/office/drawing/2014/main" id="{65479FFC-1B75-4755-AA12-5E8BB0F9ED73}"/>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40</xdr:row>
      <xdr:rowOff>0</xdr:rowOff>
    </xdr:from>
    <xdr:to>
      <xdr:col>10</xdr:col>
      <xdr:colOff>283846</xdr:colOff>
      <xdr:row>40</xdr:row>
      <xdr:rowOff>0</xdr:rowOff>
    </xdr:to>
    <xdr:sp macro="" textlink="">
      <xdr:nvSpPr>
        <xdr:cNvPr id="44" name="Text Box 56">
          <a:extLst>
            <a:ext uri="{FF2B5EF4-FFF2-40B4-BE49-F238E27FC236}">
              <a16:creationId xmlns:a16="http://schemas.microsoft.com/office/drawing/2014/main" id="{644150A5-258E-4BE7-B774-DCED3223EA09}"/>
            </a:ext>
          </a:extLst>
        </xdr:cNvPr>
        <xdr:cNvSpPr txBox="1"/>
      </xdr:nvSpPr>
      <xdr:spPr bwMode="auto">
        <a:xfrm>
          <a:off x="14123810" y="1056894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45" name="Text Box 57">
          <a:extLst>
            <a:ext uri="{FF2B5EF4-FFF2-40B4-BE49-F238E27FC236}">
              <a16:creationId xmlns:a16="http://schemas.microsoft.com/office/drawing/2014/main" id="{B649F420-BCE7-4D7A-B7FD-C9A212239337}"/>
            </a:ext>
          </a:extLst>
        </xdr:cNvPr>
        <xdr:cNvSpPr txBox="1"/>
      </xdr:nvSpPr>
      <xdr:spPr bwMode="auto">
        <a:xfrm>
          <a:off x="7341379" y="1056894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46" name="Text Box 58">
          <a:extLst>
            <a:ext uri="{FF2B5EF4-FFF2-40B4-BE49-F238E27FC236}">
              <a16:creationId xmlns:a16="http://schemas.microsoft.com/office/drawing/2014/main" id="{15CC71FC-171A-492D-A7C3-55E3DD3C392D}"/>
            </a:ext>
          </a:extLst>
        </xdr:cNvPr>
        <xdr:cNvSpPr txBox="1"/>
      </xdr:nvSpPr>
      <xdr:spPr bwMode="auto">
        <a:xfrm>
          <a:off x="1032064" y="1056894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7" name="Text Box 59">
          <a:extLst>
            <a:ext uri="{FF2B5EF4-FFF2-40B4-BE49-F238E27FC236}">
              <a16:creationId xmlns:a16="http://schemas.microsoft.com/office/drawing/2014/main" id="{901ECB98-83EF-44EA-B9DA-F0C76C89E9B6}"/>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8" name="Text Box 60">
          <a:extLst>
            <a:ext uri="{FF2B5EF4-FFF2-40B4-BE49-F238E27FC236}">
              <a16:creationId xmlns:a16="http://schemas.microsoft.com/office/drawing/2014/main" id="{34F5DB0A-BDD1-4CA9-83CD-F1A2BEAA6B17}"/>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49" name="Text Box 61">
          <a:extLst>
            <a:ext uri="{FF2B5EF4-FFF2-40B4-BE49-F238E27FC236}">
              <a16:creationId xmlns:a16="http://schemas.microsoft.com/office/drawing/2014/main" id="{5E164AEB-8BD8-4B6F-A4B5-19F69D6DA5E1}"/>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8DCC0088-F84B-41B1-AE88-EC59F9A2C82D}"/>
            </a:ext>
          </a:extLst>
        </xdr:cNvPr>
        <xdr:cNvSpPr txBox="1"/>
      </xdr:nvSpPr>
      <xdr:spPr bwMode="auto">
        <a:xfrm>
          <a:off x="9544" y="105689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982980</xdr:colOff>
      <xdr:row>26</xdr:row>
      <xdr:rowOff>182880</xdr:rowOff>
    </xdr:from>
    <xdr:to>
      <xdr:col>5</xdr:col>
      <xdr:colOff>2819400</xdr:colOff>
      <xdr:row>33</xdr:row>
      <xdr:rowOff>121920</xdr:rowOff>
    </xdr:to>
    <xdr:sp macro="" textlink="">
      <xdr:nvSpPr>
        <xdr:cNvPr id="51" name="Rectangle 63">
          <a:extLst>
            <a:ext uri="{FF2B5EF4-FFF2-40B4-BE49-F238E27FC236}">
              <a16:creationId xmlns:a16="http://schemas.microsoft.com/office/drawing/2014/main" id="{94535B95-8413-4B9B-AA1F-126C98BA3E3A}"/>
            </a:ext>
          </a:extLst>
        </xdr:cNvPr>
        <xdr:cNvSpPr>
          <a:spLocks noChangeArrowheads="1"/>
        </xdr:cNvSpPr>
      </xdr:nvSpPr>
      <xdr:spPr bwMode="auto">
        <a:xfrm>
          <a:off x="1143000" y="72313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2781717</xdr:colOff>
      <xdr:row>1</xdr:row>
      <xdr:rowOff>0</xdr:rowOff>
    </xdr:from>
    <xdr:to>
      <xdr:col>6</xdr:col>
      <xdr:colOff>422080</xdr:colOff>
      <xdr:row>1</xdr:row>
      <xdr:rowOff>0</xdr:rowOff>
    </xdr:to>
    <xdr:sp macro="" textlink="">
      <xdr:nvSpPr>
        <xdr:cNvPr id="52" name="Text Box 13">
          <a:extLst>
            <a:ext uri="{FF2B5EF4-FFF2-40B4-BE49-F238E27FC236}">
              <a16:creationId xmlns:a16="http://schemas.microsoft.com/office/drawing/2014/main" id="{C9A165C4-53AF-4DD7-B47D-C02A288C1027}"/>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3" name="Text Box 14">
          <a:extLst>
            <a:ext uri="{FF2B5EF4-FFF2-40B4-BE49-F238E27FC236}">
              <a16:creationId xmlns:a16="http://schemas.microsoft.com/office/drawing/2014/main" id="{C829849C-F995-4EDE-87BD-C869280EDE7A}"/>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422080</xdr:colOff>
      <xdr:row>1</xdr:row>
      <xdr:rowOff>0</xdr:rowOff>
    </xdr:to>
    <xdr:sp macro="" textlink="">
      <xdr:nvSpPr>
        <xdr:cNvPr id="54" name="Text Box 15">
          <a:extLst>
            <a:ext uri="{FF2B5EF4-FFF2-40B4-BE49-F238E27FC236}">
              <a16:creationId xmlns:a16="http://schemas.microsoft.com/office/drawing/2014/main" id="{6992B3BC-949C-4FD0-BAF4-AF0F9DA5B31E}"/>
            </a:ext>
          </a:extLst>
        </xdr:cNvPr>
        <xdr:cNvSpPr txBox="1"/>
      </xdr:nvSpPr>
      <xdr:spPr bwMode="auto">
        <a:xfrm>
          <a:off x="11598057" y="25146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1</xdr:row>
      <xdr:rowOff>0</xdr:rowOff>
    </xdr:from>
    <xdr:to>
      <xdr:col>10</xdr:col>
      <xdr:colOff>283846</xdr:colOff>
      <xdr:row>1</xdr:row>
      <xdr:rowOff>0</xdr:rowOff>
    </xdr:to>
    <xdr:sp macro="" textlink="">
      <xdr:nvSpPr>
        <xdr:cNvPr id="55" name="Text Box 16">
          <a:extLst>
            <a:ext uri="{FF2B5EF4-FFF2-40B4-BE49-F238E27FC236}">
              <a16:creationId xmlns:a16="http://schemas.microsoft.com/office/drawing/2014/main" id="{914CE038-09E6-46BF-B48A-4D1F40EB43D8}"/>
            </a:ext>
          </a:extLst>
        </xdr:cNvPr>
        <xdr:cNvSpPr txBox="1"/>
      </xdr:nvSpPr>
      <xdr:spPr bwMode="auto">
        <a:xfrm>
          <a:off x="14123810" y="25146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56" name="Text Box 17">
          <a:extLst>
            <a:ext uri="{FF2B5EF4-FFF2-40B4-BE49-F238E27FC236}">
              <a16:creationId xmlns:a16="http://schemas.microsoft.com/office/drawing/2014/main" id="{A734220B-4808-455C-A6C0-B4DC964E41DA}"/>
            </a:ext>
          </a:extLst>
        </xdr:cNvPr>
        <xdr:cNvSpPr txBox="1"/>
      </xdr:nvSpPr>
      <xdr:spPr bwMode="auto">
        <a:xfrm>
          <a:off x="7341379" y="25146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57" name="Text Box 18">
          <a:extLst>
            <a:ext uri="{FF2B5EF4-FFF2-40B4-BE49-F238E27FC236}">
              <a16:creationId xmlns:a16="http://schemas.microsoft.com/office/drawing/2014/main" id="{B85A02AC-E871-4714-9328-9860D4E20AA4}"/>
            </a:ext>
          </a:extLst>
        </xdr:cNvPr>
        <xdr:cNvSpPr txBox="1"/>
      </xdr:nvSpPr>
      <xdr:spPr bwMode="auto">
        <a:xfrm>
          <a:off x="1032064" y="25146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58" name="Text Box 19">
          <a:extLst>
            <a:ext uri="{FF2B5EF4-FFF2-40B4-BE49-F238E27FC236}">
              <a16:creationId xmlns:a16="http://schemas.microsoft.com/office/drawing/2014/main" id="{7FE99431-90EE-4E2B-9825-8867515FB84A}"/>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59" name="Text Box 20">
          <a:extLst>
            <a:ext uri="{FF2B5EF4-FFF2-40B4-BE49-F238E27FC236}">
              <a16:creationId xmlns:a16="http://schemas.microsoft.com/office/drawing/2014/main" id="{8F257CC8-A7AE-4B46-AF47-95E5F849E9A6}"/>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60" name="Text Box 21">
          <a:extLst>
            <a:ext uri="{FF2B5EF4-FFF2-40B4-BE49-F238E27FC236}">
              <a16:creationId xmlns:a16="http://schemas.microsoft.com/office/drawing/2014/main" id="{6C2947A5-DDA4-4E57-8E63-69EA8C9518ED}"/>
            </a:ext>
          </a:extLst>
        </xdr:cNvPr>
        <xdr:cNvSpPr txBox="1"/>
      </xdr:nvSpPr>
      <xdr:spPr bwMode="auto">
        <a:xfrm>
          <a:off x="7411752" y="25146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BED68082-73E7-4A99-94ED-86EC36B36B40}"/>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2" name="Text Box 23">
          <a:extLst>
            <a:ext uri="{FF2B5EF4-FFF2-40B4-BE49-F238E27FC236}">
              <a16:creationId xmlns:a16="http://schemas.microsoft.com/office/drawing/2014/main" id="{FAA21BD9-09D9-4E76-A61B-0C99817D8029}"/>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3" name="Text Box 24">
          <a:extLst>
            <a:ext uri="{FF2B5EF4-FFF2-40B4-BE49-F238E27FC236}">
              <a16:creationId xmlns:a16="http://schemas.microsoft.com/office/drawing/2014/main" id="{E2506042-C014-42FD-81B4-AB9B967B2501}"/>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64" name="Text Box 25">
          <a:extLst>
            <a:ext uri="{FF2B5EF4-FFF2-40B4-BE49-F238E27FC236}">
              <a16:creationId xmlns:a16="http://schemas.microsoft.com/office/drawing/2014/main" id="{77F2C32C-61DC-4526-A95B-30DE5F6B0183}"/>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65" name="Text Box 26">
          <a:extLst>
            <a:ext uri="{FF2B5EF4-FFF2-40B4-BE49-F238E27FC236}">
              <a16:creationId xmlns:a16="http://schemas.microsoft.com/office/drawing/2014/main" id="{7471D417-F46D-42C6-9190-FE068390284C}"/>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66" name="Text Box 27">
          <a:extLst>
            <a:ext uri="{FF2B5EF4-FFF2-40B4-BE49-F238E27FC236}">
              <a16:creationId xmlns:a16="http://schemas.microsoft.com/office/drawing/2014/main" id="{AB4874BE-B03C-4DE6-B63D-1445EF87CA2F}"/>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67" name="Text Box 28">
          <a:extLst>
            <a:ext uri="{FF2B5EF4-FFF2-40B4-BE49-F238E27FC236}">
              <a16:creationId xmlns:a16="http://schemas.microsoft.com/office/drawing/2014/main" id="{BBE11492-C7A3-4DEA-A7BE-878D3CDF5D6C}"/>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68" name="Text Box 29">
          <a:extLst>
            <a:ext uri="{FF2B5EF4-FFF2-40B4-BE49-F238E27FC236}">
              <a16:creationId xmlns:a16="http://schemas.microsoft.com/office/drawing/2014/main" id="{229D81A3-6B20-4D99-83B1-169B012D987F}"/>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69" name="Text Box 30">
          <a:extLst>
            <a:ext uri="{FF2B5EF4-FFF2-40B4-BE49-F238E27FC236}">
              <a16:creationId xmlns:a16="http://schemas.microsoft.com/office/drawing/2014/main" id="{4A98A36C-79F4-43CB-8A16-5AFC0A73C5A2}"/>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0" name="Text Box 31">
          <a:extLst>
            <a:ext uri="{FF2B5EF4-FFF2-40B4-BE49-F238E27FC236}">
              <a16:creationId xmlns:a16="http://schemas.microsoft.com/office/drawing/2014/main" id="{702F3ED3-D82C-48C2-9D1A-4A2C392BAAC0}"/>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7D830A9E-954B-48AF-825D-BEFD723DA802}"/>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835351</xdr:colOff>
      <xdr:row>2</xdr:row>
      <xdr:rowOff>0</xdr:rowOff>
    </xdr:to>
    <xdr:sp macro="" textlink="">
      <xdr:nvSpPr>
        <xdr:cNvPr id="72" name="Text Box 33">
          <a:extLst>
            <a:ext uri="{FF2B5EF4-FFF2-40B4-BE49-F238E27FC236}">
              <a16:creationId xmlns:a16="http://schemas.microsoft.com/office/drawing/2014/main" id="{BC4ABEBA-F520-45BE-8170-18E4132DE768}"/>
            </a:ext>
          </a:extLst>
        </xdr:cNvPr>
        <xdr:cNvSpPr txBox="1"/>
      </xdr:nvSpPr>
      <xdr:spPr bwMode="auto">
        <a:xfrm>
          <a:off x="12030298" y="502920"/>
          <a:ext cx="5017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2</xdr:row>
      <xdr:rowOff>0</xdr:rowOff>
    </xdr:from>
    <xdr:to>
      <xdr:col>4</xdr:col>
      <xdr:colOff>2027475</xdr:colOff>
      <xdr:row>2</xdr:row>
      <xdr:rowOff>0</xdr:rowOff>
    </xdr:to>
    <xdr:sp macro="" textlink="">
      <xdr:nvSpPr>
        <xdr:cNvPr id="73" name="Text Box 34">
          <a:extLst>
            <a:ext uri="{FF2B5EF4-FFF2-40B4-BE49-F238E27FC236}">
              <a16:creationId xmlns:a16="http://schemas.microsoft.com/office/drawing/2014/main" id="{1AA5F885-7922-4D9E-92F8-756FA1B4B705}"/>
            </a:ext>
          </a:extLst>
        </xdr:cNvPr>
        <xdr:cNvSpPr txBox="1"/>
      </xdr:nvSpPr>
      <xdr:spPr bwMode="auto">
        <a:xfrm>
          <a:off x="7272230" y="502920"/>
          <a:ext cx="5388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4" name="Text Box 35">
          <a:extLst>
            <a:ext uri="{FF2B5EF4-FFF2-40B4-BE49-F238E27FC236}">
              <a16:creationId xmlns:a16="http://schemas.microsoft.com/office/drawing/2014/main" id="{58668DC1-9A41-40DA-BC06-E88512748C68}"/>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5" name="Text Box 36">
          <a:extLst>
            <a:ext uri="{FF2B5EF4-FFF2-40B4-BE49-F238E27FC236}">
              <a16:creationId xmlns:a16="http://schemas.microsoft.com/office/drawing/2014/main" id="{245216DB-C439-4BDA-9243-14FF90D9AF4B}"/>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6" name="Text Box 37">
          <a:extLst>
            <a:ext uri="{FF2B5EF4-FFF2-40B4-BE49-F238E27FC236}">
              <a16:creationId xmlns:a16="http://schemas.microsoft.com/office/drawing/2014/main" id="{819CC1BD-D8D7-410F-9543-A406782F28B2}"/>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77" name="Text Box 38">
          <a:extLst>
            <a:ext uri="{FF2B5EF4-FFF2-40B4-BE49-F238E27FC236}">
              <a16:creationId xmlns:a16="http://schemas.microsoft.com/office/drawing/2014/main" id="{79B8E4CC-8012-466C-9BFE-AED3133E3C8A}"/>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EDBF3F2-02DC-4279-ACE1-4B933CCF4526}"/>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79" name="Text Box 40">
          <a:extLst>
            <a:ext uri="{FF2B5EF4-FFF2-40B4-BE49-F238E27FC236}">
              <a16:creationId xmlns:a16="http://schemas.microsoft.com/office/drawing/2014/main" id="{7685DA29-4C95-430D-BA1E-C42D7DFFBD2E}"/>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80" name="Text Box 41">
          <a:extLst>
            <a:ext uri="{FF2B5EF4-FFF2-40B4-BE49-F238E27FC236}">
              <a16:creationId xmlns:a16="http://schemas.microsoft.com/office/drawing/2014/main" id="{CE360FA4-A580-4735-9089-0CA752141D6D}"/>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422080</xdr:colOff>
      <xdr:row>2</xdr:row>
      <xdr:rowOff>0</xdr:rowOff>
    </xdr:to>
    <xdr:sp macro="" textlink="">
      <xdr:nvSpPr>
        <xdr:cNvPr id="81" name="Text Box 42">
          <a:extLst>
            <a:ext uri="{FF2B5EF4-FFF2-40B4-BE49-F238E27FC236}">
              <a16:creationId xmlns:a16="http://schemas.microsoft.com/office/drawing/2014/main" id="{E2E0F046-82D3-4D41-AE2A-7D39D270BF34}"/>
            </a:ext>
          </a:extLst>
        </xdr:cNvPr>
        <xdr:cNvSpPr txBox="1"/>
      </xdr:nvSpPr>
      <xdr:spPr bwMode="auto">
        <a:xfrm>
          <a:off x="11598057" y="50292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2</xdr:row>
      <xdr:rowOff>0</xdr:rowOff>
    </xdr:from>
    <xdr:to>
      <xdr:col>10</xdr:col>
      <xdr:colOff>283846</xdr:colOff>
      <xdr:row>2</xdr:row>
      <xdr:rowOff>0</xdr:rowOff>
    </xdr:to>
    <xdr:sp macro="" textlink="">
      <xdr:nvSpPr>
        <xdr:cNvPr id="82" name="Text Box 43">
          <a:extLst>
            <a:ext uri="{FF2B5EF4-FFF2-40B4-BE49-F238E27FC236}">
              <a16:creationId xmlns:a16="http://schemas.microsoft.com/office/drawing/2014/main" id="{BE78173D-ECC3-420E-8B5E-171C07181D38}"/>
            </a:ext>
          </a:extLst>
        </xdr:cNvPr>
        <xdr:cNvSpPr txBox="1"/>
      </xdr:nvSpPr>
      <xdr:spPr bwMode="auto">
        <a:xfrm>
          <a:off x="14123810" y="50292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83" name="Text Box 44">
          <a:extLst>
            <a:ext uri="{FF2B5EF4-FFF2-40B4-BE49-F238E27FC236}">
              <a16:creationId xmlns:a16="http://schemas.microsoft.com/office/drawing/2014/main" id="{D55A7D25-5F43-4879-828D-4909010BD503}"/>
            </a:ext>
          </a:extLst>
        </xdr:cNvPr>
        <xdr:cNvSpPr txBox="1"/>
      </xdr:nvSpPr>
      <xdr:spPr bwMode="auto">
        <a:xfrm>
          <a:off x="7341379" y="50292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84" name="Text Box 45">
          <a:extLst>
            <a:ext uri="{FF2B5EF4-FFF2-40B4-BE49-F238E27FC236}">
              <a16:creationId xmlns:a16="http://schemas.microsoft.com/office/drawing/2014/main" id="{EE579344-C3DB-4700-843C-C3C0CE6218BB}"/>
            </a:ext>
          </a:extLst>
        </xdr:cNvPr>
        <xdr:cNvSpPr txBox="1"/>
      </xdr:nvSpPr>
      <xdr:spPr bwMode="auto">
        <a:xfrm>
          <a:off x="1032064" y="50292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5" name="Text Box 46">
          <a:extLst>
            <a:ext uri="{FF2B5EF4-FFF2-40B4-BE49-F238E27FC236}">
              <a16:creationId xmlns:a16="http://schemas.microsoft.com/office/drawing/2014/main" id="{93159869-C2B4-4713-A43E-565F72FDB195}"/>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6" name="Text Box 47">
          <a:extLst>
            <a:ext uri="{FF2B5EF4-FFF2-40B4-BE49-F238E27FC236}">
              <a16:creationId xmlns:a16="http://schemas.microsoft.com/office/drawing/2014/main" id="{5F0357AF-5FAA-4839-B461-B86A8D813EB6}"/>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87" name="Text Box 48">
          <a:extLst>
            <a:ext uri="{FF2B5EF4-FFF2-40B4-BE49-F238E27FC236}">
              <a16:creationId xmlns:a16="http://schemas.microsoft.com/office/drawing/2014/main" id="{2C43C29F-9B04-4E6B-8D7A-AB799A266E21}"/>
            </a:ext>
          </a:extLst>
        </xdr:cNvPr>
        <xdr:cNvSpPr txBox="1"/>
      </xdr:nvSpPr>
      <xdr:spPr bwMode="auto">
        <a:xfrm>
          <a:off x="7411752" y="50292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068097E6-924E-48DA-A80B-5BA2EDA4E3BB}"/>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6B7D43D4-A775-4792-9BD1-134A7173BD28}"/>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B066295-70D3-48F7-9CB0-594B63CF988D}"/>
            </a:ext>
          </a:extLst>
        </xdr:cNvPr>
        <xdr:cNvSpPr txBox="1"/>
      </xdr:nvSpPr>
      <xdr:spPr bwMode="auto">
        <a:xfrm>
          <a:off x="9544" y="80543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1" name="Text Box 53">
          <a:extLst>
            <a:ext uri="{FF2B5EF4-FFF2-40B4-BE49-F238E27FC236}">
              <a16:creationId xmlns:a16="http://schemas.microsoft.com/office/drawing/2014/main" id="{72781D27-7869-42CE-82C5-A399EEB8B501}"/>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2" name="Text Box 54">
          <a:extLst>
            <a:ext uri="{FF2B5EF4-FFF2-40B4-BE49-F238E27FC236}">
              <a16:creationId xmlns:a16="http://schemas.microsoft.com/office/drawing/2014/main" id="{6B9765DD-2156-4AFF-9FB0-40A0105D4C8D}"/>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422080</xdr:colOff>
      <xdr:row>40</xdr:row>
      <xdr:rowOff>0</xdr:rowOff>
    </xdr:to>
    <xdr:sp macro="" textlink="">
      <xdr:nvSpPr>
        <xdr:cNvPr id="93" name="Text Box 55">
          <a:extLst>
            <a:ext uri="{FF2B5EF4-FFF2-40B4-BE49-F238E27FC236}">
              <a16:creationId xmlns:a16="http://schemas.microsoft.com/office/drawing/2014/main" id="{1FF606EB-DA9E-4F90-9437-9D1FD21127C4}"/>
            </a:ext>
          </a:extLst>
        </xdr:cNvPr>
        <xdr:cNvSpPr txBox="1"/>
      </xdr:nvSpPr>
      <xdr:spPr bwMode="auto">
        <a:xfrm>
          <a:off x="11598057" y="10568940"/>
          <a:ext cx="5207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156350</xdr:colOff>
      <xdr:row>40</xdr:row>
      <xdr:rowOff>0</xdr:rowOff>
    </xdr:from>
    <xdr:to>
      <xdr:col>10</xdr:col>
      <xdr:colOff>283846</xdr:colOff>
      <xdr:row>40</xdr:row>
      <xdr:rowOff>0</xdr:rowOff>
    </xdr:to>
    <xdr:sp macro="" textlink="">
      <xdr:nvSpPr>
        <xdr:cNvPr id="94" name="Text Box 56">
          <a:extLst>
            <a:ext uri="{FF2B5EF4-FFF2-40B4-BE49-F238E27FC236}">
              <a16:creationId xmlns:a16="http://schemas.microsoft.com/office/drawing/2014/main" id="{5849C1B0-CC35-4E70-86CD-0CD3720E55D2}"/>
            </a:ext>
          </a:extLst>
        </xdr:cNvPr>
        <xdr:cNvSpPr txBox="1"/>
      </xdr:nvSpPr>
      <xdr:spPr bwMode="auto">
        <a:xfrm>
          <a:off x="14123810" y="10568940"/>
          <a:ext cx="49325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95" name="Text Box 57">
          <a:extLst>
            <a:ext uri="{FF2B5EF4-FFF2-40B4-BE49-F238E27FC236}">
              <a16:creationId xmlns:a16="http://schemas.microsoft.com/office/drawing/2014/main" id="{FA38799B-DB28-493F-86BE-0F209290FE33}"/>
            </a:ext>
          </a:extLst>
        </xdr:cNvPr>
        <xdr:cNvSpPr txBox="1"/>
      </xdr:nvSpPr>
      <xdr:spPr bwMode="auto">
        <a:xfrm>
          <a:off x="7341379" y="10568940"/>
          <a:ext cx="4896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96" name="Text Box 58">
          <a:extLst>
            <a:ext uri="{FF2B5EF4-FFF2-40B4-BE49-F238E27FC236}">
              <a16:creationId xmlns:a16="http://schemas.microsoft.com/office/drawing/2014/main" id="{A2EE5218-C935-4396-8206-AAC08F67FADE}"/>
            </a:ext>
          </a:extLst>
        </xdr:cNvPr>
        <xdr:cNvSpPr txBox="1"/>
      </xdr:nvSpPr>
      <xdr:spPr bwMode="auto">
        <a:xfrm>
          <a:off x="1032064" y="10568940"/>
          <a:ext cx="5010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7" name="Text Box 59">
          <a:extLst>
            <a:ext uri="{FF2B5EF4-FFF2-40B4-BE49-F238E27FC236}">
              <a16:creationId xmlns:a16="http://schemas.microsoft.com/office/drawing/2014/main" id="{D9D3AAAC-6873-4640-95A8-8D9D386C15EA}"/>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8" name="Text Box 60">
          <a:extLst>
            <a:ext uri="{FF2B5EF4-FFF2-40B4-BE49-F238E27FC236}">
              <a16:creationId xmlns:a16="http://schemas.microsoft.com/office/drawing/2014/main" id="{F98E4276-88BB-4CA5-A8CC-A49E38B83C0E}"/>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99" name="Text Box 61">
          <a:extLst>
            <a:ext uri="{FF2B5EF4-FFF2-40B4-BE49-F238E27FC236}">
              <a16:creationId xmlns:a16="http://schemas.microsoft.com/office/drawing/2014/main" id="{576106DB-A879-40FB-A425-1333FA49614A}"/>
            </a:ext>
          </a:extLst>
        </xdr:cNvPr>
        <xdr:cNvSpPr txBox="1"/>
      </xdr:nvSpPr>
      <xdr:spPr bwMode="auto">
        <a:xfrm>
          <a:off x="7411752" y="10568940"/>
          <a:ext cx="49643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02CBEA82-0BAA-4DAF-8075-FC8A7522A866}"/>
            </a:ext>
          </a:extLst>
        </xdr:cNvPr>
        <xdr:cNvSpPr txBox="1"/>
      </xdr:nvSpPr>
      <xdr:spPr bwMode="auto">
        <a:xfrm>
          <a:off x="9544" y="1056894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1013460</xdr:colOff>
      <xdr:row>26</xdr:row>
      <xdr:rowOff>220980</xdr:rowOff>
    </xdr:from>
    <xdr:to>
      <xdr:col>5</xdr:col>
      <xdr:colOff>2849880</xdr:colOff>
      <xdr:row>33</xdr:row>
      <xdr:rowOff>160020</xdr:rowOff>
    </xdr:to>
    <xdr:sp macro="" textlink="">
      <xdr:nvSpPr>
        <xdr:cNvPr id="101" name="Rectangle 63">
          <a:extLst>
            <a:ext uri="{FF2B5EF4-FFF2-40B4-BE49-F238E27FC236}">
              <a16:creationId xmlns:a16="http://schemas.microsoft.com/office/drawing/2014/main" id="{E96563D3-5F0B-47A8-96D8-3B1790A4FEB4}"/>
            </a:ext>
          </a:extLst>
        </xdr:cNvPr>
        <xdr:cNvSpPr>
          <a:spLocks noChangeArrowheads="1"/>
        </xdr:cNvSpPr>
      </xdr:nvSpPr>
      <xdr:spPr bwMode="auto">
        <a:xfrm>
          <a:off x="1173480" y="72694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76201</xdr:colOff>
      <xdr:row>5</xdr:row>
      <xdr:rowOff>0</xdr:rowOff>
    </xdr:from>
    <xdr:to>
      <xdr:col>27</xdr:col>
      <xdr:colOff>125731</xdr:colOff>
      <xdr:row>6</xdr:row>
      <xdr:rowOff>16803</xdr:rowOff>
    </xdr:to>
    <xdr:sp macro="" textlink="" fLocksText="0">
      <xdr:nvSpPr>
        <xdr:cNvPr id="2" name="大かっこ 1">
          <a:extLst>
            <a:ext uri="{FF2B5EF4-FFF2-40B4-BE49-F238E27FC236}">
              <a16:creationId xmlns:a16="http://schemas.microsoft.com/office/drawing/2014/main" id="{BF7A2C4E-C7D6-4926-99FF-CCB758B49DE2}"/>
            </a:ext>
          </a:extLst>
        </xdr:cNvPr>
        <xdr:cNvSpPr/>
      </xdr:nvSpPr>
      <xdr:spPr>
        <a:xfrm>
          <a:off x="581026" y="962025"/>
          <a:ext cx="5078730" cy="416853"/>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1</xdr:rowOff>
    </xdr:from>
    <xdr:to>
      <xdr:col>16</xdr:col>
      <xdr:colOff>0</xdr:colOff>
      <xdr:row>6</xdr:row>
      <xdr:rowOff>0</xdr:rowOff>
    </xdr:to>
    <xdr:sp macro="" textlink="">
      <xdr:nvSpPr>
        <xdr:cNvPr id="2" name="Text Box 8">
          <a:extLst>
            <a:ext uri="{FF2B5EF4-FFF2-40B4-BE49-F238E27FC236}">
              <a16:creationId xmlns:a16="http://schemas.microsoft.com/office/drawing/2014/main" id="{DCB65FE2-A485-45EF-A8A7-1DA8B93671CB}"/>
            </a:ext>
          </a:extLst>
        </xdr:cNvPr>
        <xdr:cNvSpPr txBox="1">
          <a:spLocks noChangeArrowheads="1"/>
        </xdr:cNvSpPr>
      </xdr:nvSpPr>
      <xdr:spPr bwMode="auto">
        <a:xfrm>
          <a:off x="419100" y="3848101"/>
          <a:ext cx="7734300" cy="228599"/>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（注）新規事業所等は、下表のうち３月分の欄を使用して計算してください。</a:t>
          </a:r>
        </a:p>
      </xdr:txBody>
    </xdr:sp>
    <xdr:clientData/>
  </xdr:twoCellAnchor>
  <xdr:twoCellAnchor>
    <xdr:from>
      <xdr:col>0</xdr:col>
      <xdr:colOff>0</xdr:colOff>
      <xdr:row>3</xdr:row>
      <xdr:rowOff>0</xdr:rowOff>
    </xdr:from>
    <xdr:to>
      <xdr:col>17</xdr:col>
      <xdr:colOff>0</xdr:colOff>
      <xdr:row>4</xdr:row>
      <xdr:rowOff>0</xdr:rowOff>
    </xdr:to>
    <xdr:sp macro="" textlink="">
      <xdr:nvSpPr>
        <xdr:cNvPr id="3" name="正方形/長方形 2">
          <a:extLst>
            <a:ext uri="{FF2B5EF4-FFF2-40B4-BE49-F238E27FC236}">
              <a16:creationId xmlns:a16="http://schemas.microsoft.com/office/drawing/2014/main" id="{FD94A062-8ED7-4634-A106-F84C4A7DCBC2}"/>
            </a:ext>
          </a:extLst>
        </xdr:cNvPr>
        <xdr:cNvSpPr/>
      </xdr:nvSpPr>
      <xdr:spPr>
        <a:xfrm>
          <a:off x="0" y="1333500"/>
          <a:ext cx="8564880" cy="2438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～～記載に当たって事前にご確認ください～～</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・常勤職員の勤務時間</a:t>
          </a:r>
          <a:r>
            <a:rPr lang="en-US" altLang="ja-JP"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Ａ】</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当該事業所において</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（就業規則上）</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定められている常勤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職員（一人）</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が勤務すべき一月当たりの時間数を</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ご</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記入ください。例：</a:t>
          </a: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160</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時間</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endParaRPr lang="ja-JP" altLang="ja-JP" sz="5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職員の総勤務時間数</a:t>
          </a:r>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（ア）・（イ）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暦月ごとに該当する全ての職員の勤務延時間数（勤務表上、当該事業に係るサービス提供に従事する時間として明確に位置</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付けられている時間に限る。）を合計してください。勤務延時間数の考え方は以下のとおりです。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＜雇用形態が常勤の職員＞</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介護保険制度における基準上も常勤の取扱いとなり、暦月で１月を超える休暇等がある場合を除き、当該職員の当該月に係る勤務延時間数は【Ａ】の時間数と同じとなります。（当該月における実際の勤務時間数の合計が【Ａ】の時間数を超えていた場合であっても、【Ａ】の時間数までが上限となります。）</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ただし、雇用形態が常勤であっても、週３２時間（育児・介護休業法の所定労働時間の短縮措置の対象者は週３０時間）を下回る場合は、以下の雇用形態が常勤以外（非常勤等）の職員と同様に取り扱いま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＜雇用形態が常勤以外（非常勤等）の職員＞</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①　当該職員の当該月に係る勤務延時間数（休暇や出張等の時間は含めない。）が【Ａ】の時間数に達している場合、介護保険制度における基準上は常勤の取扱いとなり、</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【Ａ】の時間数と同じとなります。</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②　①で【Ａ】の時間数に達していない場合、介護保険制度における基準上も非常勤の取扱いとなり、当該職員の当該月に係る勤務延時間数（休暇や出張等の時間は含め</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ない。）がそのまま勤務延時間数となります。</a:t>
          </a:r>
        </a:p>
        <a:p>
          <a:pPr algn="l"/>
          <a:endParaRPr kumimoji="1" lang="ja-JP" altLang="en-US" sz="9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89535</xdr:colOff>
      <xdr:row>22</xdr:row>
      <xdr:rowOff>38100</xdr:rowOff>
    </xdr:from>
    <xdr:to>
      <xdr:col>12</xdr:col>
      <xdr:colOff>89535</xdr:colOff>
      <xdr:row>24</xdr:row>
      <xdr:rowOff>161925</xdr:rowOff>
    </xdr:to>
    <xdr:sp macro="" textlink="">
      <xdr:nvSpPr>
        <xdr:cNvPr id="4" name="Line 15">
          <a:extLst>
            <a:ext uri="{FF2B5EF4-FFF2-40B4-BE49-F238E27FC236}">
              <a16:creationId xmlns:a16="http://schemas.microsoft.com/office/drawing/2014/main" id="{099E7688-63E4-4938-83E7-BF0826641153}"/>
            </a:ext>
          </a:extLst>
        </xdr:cNvPr>
        <xdr:cNvSpPr>
          <a:spLocks noChangeShapeType="1"/>
        </xdr:cNvSpPr>
      </xdr:nvSpPr>
      <xdr:spPr bwMode="auto">
        <a:xfrm>
          <a:off x="6414135" y="778764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14</xdr:col>
      <xdr:colOff>87630</xdr:colOff>
      <xdr:row>22</xdr:row>
      <xdr:rowOff>38100</xdr:rowOff>
    </xdr:from>
    <xdr:to>
      <xdr:col>14</xdr:col>
      <xdr:colOff>87630</xdr:colOff>
      <xdr:row>24</xdr:row>
      <xdr:rowOff>161925</xdr:rowOff>
    </xdr:to>
    <xdr:sp macro="" textlink="">
      <xdr:nvSpPr>
        <xdr:cNvPr id="5" name="Line 18">
          <a:extLst>
            <a:ext uri="{FF2B5EF4-FFF2-40B4-BE49-F238E27FC236}">
              <a16:creationId xmlns:a16="http://schemas.microsoft.com/office/drawing/2014/main" id="{5428EA75-92BA-4148-9FE1-244AF9B8CC20}"/>
            </a:ext>
          </a:extLst>
        </xdr:cNvPr>
        <xdr:cNvSpPr>
          <a:spLocks noChangeShapeType="1"/>
        </xdr:cNvSpPr>
      </xdr:nvSpPr>
      <xdr:spPr bwMode="auto">
        <a:xfrm>
          <a:off x="7326630" y="778764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10</xdr:col>
      <xdr:colOff>325755</xdr:colOff>
      <xdr:row>32</xdr:row>
      <xdr:rowOff>110490</xdr:rowOff>
    </xdr:from>
    <xdr:to>
      <xdr:col>13</xdr:col>
      <xdr:colOff>89535</xdr:colOff>
      <xdr:row>32</xdr:row>
      <xdr:rowOff>110490</xdr:rowOff>
    </xdr:to>
    <xdr:sp macro="" textlink="">
      <xdr:nvSpPr>
        <xdr:cNvPr id="6" name="Line 1">
          <a:extLst>
            <a:ext uri="{FF2B5EF4-FFF2-40B4-BE49-F238E27FC236}">
              <a16:creationId xmlns:a16="http://schemas.microsoft.com/office/drawing/2014/main" id="{F9734429-4B0E-439A-A57E-FDE2105A0C1B}"/>
            </a:ext>
          </a:extLst>
        </xdr:cNvPr>
        <xdr:cNvSpPr>
          <a:spLocks noChangeShapeType="1"/>
        </xdr:cNvSpPr>
      </xdr:nvSpPr>
      <xdr:spPr bwMode="auto">
        <a:xfrm>
          <a:off x="5674995" y="9993630"/>
          <a:ext cx="10058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5</xdr:row>
      <xdr:rowOff>0</xdr:rowOff>
    </xdr:from>
    <xdr:to>
      <xdr:col>16</xdr:col>
      <xdr:colOff>1</xdr:colOff>
      <xdr:row>6</xdr:row>
      <xdr:rowOff>0</xdr:rowOff>
    </xdr:to>
    <xdr:sp macro="" textlink="">
      <xdr:nvSpPr>
        <xdr:cNvPr id="2" name="Text Box 8">
          <a:extLst>
            <a:ext uri="{FF2B5EF4-FFF2-40B4-BE49-F238E27FC236}">
              <a16:creationId xmlns:a16="http://schemas.microsoft.com/office/drawing/2014/main" id="{D16D5EE1-3B9B-42CD-AFFE-8964523B13A2}"/>
            </a:ext>
          </a:extLst>
        </xdr:cNvPr>
        <xdr:cNvSpPr txBox="1">
          <a:spLocks noChangeArrowheads="1"/>
        </xdr:cNvSpPr>
      </xdr:nvSpPr>
      <xdr:spPr bwMode="auto">
        <a:xfrm>
          <a:off x="419101" y="3848100"/>
          <a:ext cx="7734300" cy="220980"/>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（注）新規事業所等は、下表のうち３月分の欄を使用して計算してください。</a:t>
          </a:r>
        </a:p>
      </xdr:txBody>
    </xdr:sp>
    <xdr:clientData/>
  </xdr:twoCellAnchor>
  <xdr:twoCellAnchor>
    <xdr:from>
      <xdr:col>0</xdr:col>
      <xdr:colOff>0</xdr:colOff>
      <xdr:row>3</xdr:row>
      <xdr:rowOff>0</xdr:rowOff>
    </xdr:from>
    <xdr:to>
      <xdr:col>17</xdr:col>
      <xdr:colOff>0</xdr:colOff>
      <xdr:row>4</xdr:row>
      <xdr:rowOff>0</xdr:rowOff>
    </xdr:to>
    <xdr:sp macro="" textlink="">
      <xdr:nvSpPr>
        <xdr:cNvPr id="3" name="正方形/長方形 2">
          <a:extLst>
            <a:ext uri="{FF2B5EF4-FFF2-40B4-BE49-F238E27FC236}">
              <a16:creationId xmlns:a16="http://schemas.microsoft.com/office/drawing/2014/main" id="{A91CD64A-A655-4712-911D-CBA0AC5C114C}"/>
            </a:ext>
          </a:extLst>
        </xdr:cNvPr>
        <xdr:cNvSpPr/>
      </xdr:nvSpPr>
      <xdr:spPr>
        <a:xfrm>
          <a:off x="0" y="1333500"/>
          <a:ext cx="8534400" cy="2438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～～記載に当たって事前にご確認ください～～</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・常勤職員の勤務時間</a:t>
          </a:r>
          <a:r>
            <a:rPr lang="en-US" altLang="ja-JP"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Ａ】</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当該事業所において</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（就業規則上）</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定められている常勤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職員（一人）</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が勤務すべき一月当たりの時間数を</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ご</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記入ください。例：</a:t>
          </a: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160</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時間</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endParaRPr lang="ja-JP" altLang="ja-JP" sz="5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職員の総勤務時間数</a:t>
          </a:r>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（ア）・（イ）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暦月ごとに該当する全ての職員の勤務延時間数（勤務表上、当該事業に係るサービス提供に従事する時間として明確に位置</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付けられている時間に限る。）を合計してください。勤務延時間数の考え方は以下のとおりです。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＜雇用形態が常勤の職員＞</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介護保険制度における基準上も常勤の取扱いとなり、暦月で１月を超える休暇等がある場合を除き、当該職員の当該月に係る勤務延時間数は【Ａ】の時間数と同じとなります。（当該月における実際の勤務時間数の合計が【Ａ】の時間数を超えていた場合であっても、【Ａ】の時間数までが上限となります。）</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ただし、雇用形態が常勤であっても、週３２時間（育児・介護休業法の所定労働時間の短縮措置の対象者は週３０時間）を下回る場合は、以下の雇用形態が常勤以外（非常勤等）の職員と同様に取り扱いま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＜雇用形態が常勤以外（非常勤等）の職員＞</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①　当該職員の当該月に係る勤務延時間数（休暇や出張等の時間は含めない。）が【Ａ】の時間数に達している場合、介護保険制度における基準上は常勤の取扱いとなり、</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【Ａ】の時間数と同じとなります。</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②　①で【Ａ】の時間数に達していない場合、介護保険制度における基準上も非常勤の取扱いとなり、当該職員の当該月に係る勤務延時間数（休暇や出張等の時間は含め</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ない。）がそのまま勤務延時間数となります。</a:t>
          </a:r>
        </a:p>
        <a:p>
          <a:pPr algn="l"/>
          <a:endParaRPr kumimoji="1" lang="ja-JP" altLang="en-US" sz="9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89535</xdr:colOff>
      <xdr:row>22</xdr:row>
      <xdr:rowOff>38100</xdr:rowOff>
    </xdr:from>
    <xdr:to>
      <xdr:col>12</xdr:col>
      <xdr:colOff>89535</xdr:colOff>
      <xdr:row>24</xdr:row>
      <xdr:rowOff>161925</xdr:rowOff>
    </xdr:to>
    <xdr:sp macro="" textlink="">
      <xdr:nvSpPr>
        <xdr:cNvPr id="4" name="Line 15">
          <a:extLst>
            <a:ext uri="{FF2B5EF4-FFF2-40B4-BE49-F238E27FC236}">
              <a16:creationId xmlns:a16="http://schemas.microsoft.com/office/drawing/2014/main" id="{81F2F05E-C1BD-49BA-AEF7-18D3C04F60CE}"/>
            </a:ext>
          </a:extLst>
        </xdr:cNvPr>
        <xdr:cNvSpPr>
          <a:spLocks noChangeShapeType="1"/>
        </xdr:cNvSpPr>
      </xdr:nvSpPr>
      <xdr:spPr bwMode="auto">
        <a:xfrm>
          <a:off x="6414135"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14</xdr:col>
      <xdr:colOff>87630</xdr:colOff>
      <xdr:row>22</xdr:row>
      <xdr:rowOff>38100</xdr:rowOff>
    </xdr:from>
    <xdr:to>
      <xdr:col>14</xdr:col>
      <xdr:colOff>87630</xdr:colOff>
      <xdr:row>24</xdr:row>
      <xdr:rowOff>161925</xdr:rowOff>
    </xdr:to>
    <xdr:sp macro="" textlink="">
      <xdr:nvSpPr>
        <xdr:cNvPr id="5" name="Line 18">
          <a:extLst>
            <a:ext uri="{FF2B5EF4-FFF2-40B4-BE49-F238E27FC236}">
              <a16:creationId xmlns:a16="http://schemas.microsoft.com/office/drawing/2014/main" id="{B3684E23-EF0F-4ED9-8E6A-5D309B94A8F4}"/>
            </a:ext>
          </a:extLst>
        </xdr:cNvPr>
        <xdr:cNvSpPr>
          <a:spLocks noChangeShapeType="1"/>
        </xdr:cNvSpPr>
      </xdr:nvSpPr>
      <xdr:spPr bwMode="auto">
        <a:xfrm>
          <a:off x="7326630"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10</xdr:col>
      <xdr:colOff>325755</xdr:colOff>
      <xdr:row>32</xdr:row>
      <xdr:rowOff>110490</xdr:rowOff>
    </xdr:from>
    <xdr:to>
      <xdr:col>13</xdr:col>
      <xdr:colOff>89535</xdr:colOff>
      <xdr:row>32</xdr:row>
      <xdr:rowOff>110490</xdr:rowOff>
    </xdr:to>
    <xdr:sp macro="" textlink="">
      <xdr:nvSpPr>
        <xdr:cNvPr id="6" name="Line 1">
          <a:extLst>
            <a:ext uri="{FF2B5EF4-FFF2-40B4-BE49-F238E27FC236}">
              <a16:creationId xmlns:a16="http://schemas.microsoft.com/office/drawing/2014/main" id="{31276211-A64E-4CC4-9369-6A9872A7A2F4}"/>
            </a:ext>
          </a:extLst>
        </xdr:cNvPr>
        <xdr:cNvSpPr>
          <a:spLocks noChangeShapeType="1"/>
        </xdr:cNvSpPr>
      </xdr:nvSpPr>
      <xdr:spPr bwMode="auto">
        <a:xfrm>
          <a:off x="5674995" y="9986010"/>
          <a:ext cx="10058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5</xdr:row>
      <xdr:rowOff>0</xdr:rowOff>
    </xdr:from>
    <xdr:to>
      <xdr:col>16</xdr:col>
      <xdr:colOff>1</xdr:colOff>
      <xdr:row>6</xdr:row>
      <xdr:rowOff>0</xdr:rowOff>
    </xdr:to>
    <xdr:sp macro="" textlink="">
      <xdr:nvSpPr>
        <xdr:cNvPr id="2" name="Text Box 8">
          <a:extLst>
            <a:ext uri="{FF2B5EF4-FFF2-40B4-BE49-F238E27FC236}">
              <a16:creationId xmlns:a16="http://schemas.microsoft.com/office/drawing/2014/main" id="{2AD5DA00-3D57-4B47-A5C8-4DE2B9BFC085}"/>
            </a:ext>
          </a:extLst>
        </xdr:cNvPr>
        <xdr:cNvSpPr txBox="1">
          <a:spLocks noChangeArrowheads="1"/>
        </xdr:cNvSpPr>
      </xdr:nvSpPr>
      <xdr:spPr bwMode="auto">
        <a:xfrm>
          <a:off x="419101" y="3848100"/>
          <a:ext cx="7734300" cy="220980"/>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（注）新規事業所等は、下表のうち３月分の欄を使用して計算してください。</a:t>
          </a:r>
        </a:p>
      </xdr:txBody>
    </xdr:sp>
    <xdr:clientData/>
  </xdr:twoCellAnchor>
  <xdr:twoCellAnchor>
    <xdr:from>
      <xdr:col>12</xdr:col>
      <xdr:colOff>43815</xdr:colOff>
      <xdr:row>37</xdr:row>
      <xdr:rowOff>74295</xdr:rowOff>
    </xdr:from>
    <xdr:to>
      <xdr:col>12</xdr:col>
      <xdr:colOff>198120</xdr:colOff>
      <xdr:row>38</xdr:row>
      <xdr:rowOff>160020</xdr:rowOff>
    </xdr:to>
    <xdr:sp macro="" textlink="">
      <xdr:nvSpPr>
        <xdr:cNvPr id="3" name="AutoShape 21">
          <a:extLst>
            <a:ext uri="{FF2B5EF4-FFF2-40B4-BE49-F238E27FC236}">
              <a16:creationId xmlns:a16="http://schemas.microsoft.com/office/drawing/2014/main" id="{71D0F6E5-0F45-4AA1-BA0D-48FFE43E54E0}"/>
            </a:ext>
          </a:extLst>
        </xdr:cNvPr>
        <xdr:cNvSpPr>
          <a:spLocks noChangeArrowheads="1"/>
        </xdr:cNvSpPr>
      </xdr:nvSpPr>
      <xdr:spPr bwMode="auto">
        <a:xfrm>
          <a:off x="6368415" y="11016615"/>
          <a:ext cx="154305" cy="299085"/>
        </a:xfrm>
        <a:prstGeom prst="downArrow">
          <a:avLst>
            <a:gd name="adj1" fmla="val 50000"/>
            <a:gd name="adj2" fmla="val 40789"/>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3</xdr:row>
      <xdr:rowOff>0</xdr:rowOff>
    </xdr:from>
    <xdr:to>
      <xdr:col>17</xdr:col>
      <xdr:colOff>0</xdr:colOff>
      <xdr:row>4</xdr:row>
      <xdr:rowOff>0</xdr:rowOff>
    </xdr:to>
    <xdr:sp macro="" textlink="">
      <xdr:nvSpPr>
        <xdr:cNvPr id="4" name="正方形/長方形 3">
          <a:extLst>
            <a:ext uri="{FF2B5EF4-FFF2-40B4-BE49-F238E27FC236}">
              <a16:creationId xmlns:a16="http://schemas.microsoft.com/office/drawing/2014/main" id="{B14D4114-61A3-4F55-9B69-3AB21B1C759D}"/>
            </a:ext>
          </a:extLst>
        </xdr:cNvPr>
        <xdr:cNvSpPr/>
      </xdr:nvSpPr>
      <xdr:spPr>
        <a:xfrm>
          <a:off x="0" y="1333500"/>
          <a:ext cx="8534400" cy="24384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～～記載に当たって事前にご確認ください～～</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・常勤職員の勤務時間</a:t>
          </a:r>
          <a:r>
            <a:rPr lang="en-US" altLang="ja-JP"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Ａ】</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当該事業所において</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（就業規則上）</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定められている常勤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職員（一人）</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が勤務すべき一月当たりの時間数を</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ご</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記入ください。例：</a:t>
          </a: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160</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時間</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endParaRPr lang="ja-JP" altLang="ja-JP" sz="5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a:t>
          </a:r>
          <a:r>
            <a:rPr lang="ja-JP" altLang="ja-JP" sz="900" b="1">
              <a:solidFill>
                <a:srgbClr val="FF0000"/>
              </a:solidFill>
              <a:effectLst/>
              <a:latin typeface="ＭＳ Ｐ明朝" panose="02020600040205080304" pitchFamily="18" charset="-128"/>
              <a:ea typeface="ＭＳ Ｐ明朝" panose="02020600040205080304" pitchFamily="18" charset="-128"/>
              <a:cs typeface="+mn-cs"/>
            </a:rPr>
            <a:t>職員の総勤務時間数</a:t>
          </a:r>
          <a:r>
            <a:rPr lang="ja-JP" altLang="en-US" sz="900" b="1">
              <a:solidFill>
                <a:srgbClr val="FF0000"/>
              </a:solidFill>
              <a:effectLst/>
              <a:latin typeface="ＭＳ Ｐ明朝" panose="02020600040205080304" pitchFamily="18" charset="-128"/>
              <a:ea typeface="ＭＳ Ｐ明朝" panose="02020600040205080304" pitchFamily="18" charset="-128"/>
              <a:cs typeface="+mn-cs"/>
            </a:rPr>
            <a:t>（ア）・（イ）</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暦月ごとに該当する全ての職員の勤務延時間数（勤務表上、当該事業に係るサービス提供に従事する時間として明確に位置</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付けられている時間に限る。）を合計してください。勤務延時間数の考え方は以下のとおりです。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＜雇用形態が常勤の職員＞</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介護保険制度における基準上も常勤の取扱いとなり、暦月で１月を超える休暇等がある場合を除き、当該職員の当該月に係る勤務延時間数は【Ａ】の時間数と同じとなります。（当該月における実際の勤務時間数の合計が【Ａ】の時間数を超えていた場合であっても、【Ａ】の時間数までが上限となります。）</a:t>
          </a: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ただし、雇用形態が常勤であっても、週３２時間（育児・介護休業法の所定労働時間の短縮措置の対象者は週３０時間）を下回る場合は、以下の雇用形態が常勤以外（非常勤等）の職員と同様に取り扱います。</a:t>
          </a:r>
        </a:p>
        <a:p>
          <a:r>
            <a:rPr lang="ja-JP" altLang="en-US" sz="900" b="1">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b="1">
              <a:solidFill>
                <a:sysClr val="windowText" lastClr="000000"/>
              </a:solidFill>
              <a:effectLst/>
              <a:latin typeface="ＭＳ Ｐ明朝" panose="02020600040205080304" pitchFamily="18" charset="-128"/>
              <a:ea typeface="ＭＳ Ｐ明朝" panose="02020600040205080304" pitchFamily="18" charset="-128"/>
              <a:cs typeface="+mn-cs"/>
            </a:rPr>
            <a:t>＜雇用形態が常勤以外（非常勤等）の職員＞</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①　当該職員の当該月に係る勤務延時間数（休暇や出張等の時間は含めない。）が【Ａ】の時間数に達している場合、介護保険制度における基準上は常勤の取扱いとなり、</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【Ａ】の時間数と同じとなります。</a:t>
          </a:r>
        </a:p>
        <a:p>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②　①で【Ａ】の時間数に達していない場合、介護保険制度における基準上も非常勤の取扱いとなり、当該職員の当該月に係る勤務延時間数（休暇や出張等の時間は含め</a:t>
          </a:r>
          <a:endPar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endParaRPr>
        </a:p>
        <a:p>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　　</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ない。）がそのまま勤務延時間数となります。</a:t>
          </a:r>
        </a:p>
        <a:p>
          <a:pPr algn="l"/>
          <a:endParaRPr kumimoji="1" lang="ja-JP" altLang="en-US" sz="9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89535</xdr:colOff>
      <xdr:row>22</xdr:row>
      <xdr:rowOff>38100</xdr:rowOff>
    </xdr:from>
    <xdr:to>
      <xdr:col>12</xdr:col>
      <xdr:colOff>89535</xdr:colOff>
      <xdr:row>24</xdr:row>
      <xdr:rowOff>161925</xdr:rowOff>
    </xdr:to>
    <xdr:sp macro="" textlink="">
      <xdr:nvSpPr>
        <xdr:cNvPr id="5" name="Line 15">
          <a:extLst>
            <a:ext uri="{FF2B5EF4-FFF2-40B4-BE49-F238E27FC236}">
              <a16:creationId xmlns:a16="http://schemas.microsoft.com/office/drawing/2014/main" id="{2B37E95A-BA6C-4A45-9D47-F97EDF5CDF59}"/>
            </a:ext>
          </a:extLst>
        </xdr:cNvPr>
        <xdr:cNvSpPr>
          <a:spLocks noChangeShapeType="1"/>
        </xdr:cNvSpPr>
      </xdr:nvSpPr>
      <xdr:spPr bwMode="auto">
        <a:xfrm>
          <a:off x="6414135"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14</xdr:col>
      <xdr:colOff>87630</xdr:colOff>
      <xdr:row>22</xdr:row>
      <xdr:rowOff>38100</xdr:rowOff>
    </xdr:from>
    <xdr:to>
      <xdr:col>14</xdr:col>
      <xdr:colOff>87630</xdr:colOff>
      <xdr:row>24</xdr:row>
      <xdr:rowOff>161925</xdr:rowOff>
    </xdr:to>
    <xdr:sp macro="" textlink="">
      <xdr:nvSpPr>
        <xdr:cNvPr id="6" name="Line 18">
          <a:extLst>
            <a:ext uri="{FF2B5EF4-FFF2-40B4-BE49-F238E27FC236}">
              <a16:creationId xmlns:a16="http://schemas.microsoft.com/office/drawing/2014/main" id="{A2F9B5A4-8E64-4EAA-BDB7-9CAE6F801A56}"/>
            </a:ext>
          </a:extLst>
        </xdr:cNvPr>
        <xdr:cNvSpPr>
          <a:spLocks noChangeShapeType="1"/>
        </xdr:cNvSpPr>
      </xdr:nvSpPr>
      <xdr:spPr bwMode="auto">
        <a:xfrm>
          <a:off x="7326630" y="7780020"/>
          <a:ext cx="0" cy="5505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sm"/>
        </a:ln>
        <a:extLst>
          <a:ext uri="{909E8E84-426E-40DD-AFC4-6F175D3DCCD1}">
            <a14:hiddenFill xmlns:a14="http://schemas.microsoft.com/office/drawing/2010/main">
              <a:noFill/>
            </a14:hiddenFill>
          </a:ext>
        </a:extLst>
      </xdr:spPr>
    </xdr:sp>
    <xdr:clientData/>
  </xdr:twoCellAnchor>
  <xdr:twoCellAnchor>
    <xdr:from>
      <xdr:col>10</xdr:col>
      <xdr:colOff>325755</xdr:colOff>
      <xdr:row>32</xdr:row>
      <xdr:rowOff>110490</xdr:rowOff>
    </xdr:from>
    <xdr:to>
      <xdr:col>13</xdr:col>
      <xdr:colOff>89535</xdr:colOff>
      <xdr:row>32</xdr:row>
      <xdr:rowOff>110490</xdr:rowOff>
    </xdr:to>
    <xdr:sp macro="" textlink="">
      <xdr:nvSpPr>
        <xdr:cNvPr id="7" name="Line 1">
          <a:extLst>
            <a:ext uri="{FF2B5EF4-FFF2-40B4-BE49-F238E27FC236}">
              <a16:creationId xmlns:a16="http://schemas.microsoft.com/office/drawing/2014/main" id="{540DE3F4-79C2-4D1C-A45A-BF80C7DCD18F}"/>
            </a:ext>
          </a:extLst>
        </xdr:cNvPr>
        <xdr:cNvSpPr>
          <a:spLocks noChangeShapeType="1"/>
        </xdr:cNvSpPr>
      </xdr:nvSpPr>
      <xdr:spPr bwMode="auto">
        <a:xfrm>
          <a:off x="5674995" y="9986010"/>
          <a:ext cx="10058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514350</xdr:colOff>
      <xdr:row>2</xdr:row>
      <xdr:rowOff>9525</xdr:rowOff>
    </xdr:from>
    <xdr:to>
      <xdr:col>5</xdr:col>
      <xdr:colOff>1085850</xdr:colOff>
      <xdr:row>6</xdr:row>
      <xdr:rowOff>85725</xdr:rowOff>
    </xdr:to>
    <xdr:sp macro="" textlink="">
      <xdr:nvSpPr>
        <xdr:cNvPr id="2" name="正方形/長方形 1">
          <a:extLst>
            <a:ext uri="{FF2B5EF4-FFF2-40B4-BE49-F238E27FC236}">
              <a16:creationId xmlns:a16="http://schemas.microsoft.com/office/drawing/2014/main" id="{6A067AD3-D207-464B-AB0B-29E774A86E1B}"/>
            </a:ext>
          </a:extLst>
        </xdr:cNvPr>
        <xdr:cNvSpPr/>
      </xdr:nvSpPr>
      <xdr:spPr>
        <a:xfrm>
          <a:off x="4349115" y="373380"/>
          <a:ext cx="6343650" cy="8001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133350</xdr:colOff>
      <xdr:row>68</xdr:row>
      <xdr:rowOff>219075</xdr:rowOff>
    </xdr:from>
    <xdr:to>
      <xdr:col>16</xdr:col>
      <xdr:colOff>19050</xdr:colOff>
      <xdr:row>78</xdr:row>
      <xdr:rowOff>19050</xdr:rowOff>
    </xdr:to>
    <xdr:sp macro="" textlink="">
      <xdr:nvSpPr>
        <xdr:cNvPr id="2" name="正方形/長方形 1">
          <a:extLst>
            <a:ext uri="{FF2B5EF4-FFF2-40B4-BE49-F238E27FC236}">
              <a16:creationId xmlns:a16="http://schemas.microsoft.com/office/drawing/2014/main" id="{55EF9CD2-8FFB-4CA6-B48C-73FAB8C697C8}"/>
            </a:ext>
          </a:extLst>
        </xdr:cNvPr>
        <xdr:cNvSpPr/>
      </xdr:nvSpPr>
      <xdr:spPr>
        <a:xfrm>
          <a:off x="224790" y="15257145"/>
          <a:ext cx="9705975" cy="21793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1</xdr:row>
      <xdr:rowOff>152400</xdr:rowOff>
    </xdr:from>
    <xdr:to>
      <xdr:col>3</xdr:col>
      <xdr:colOff>127000</xdr:colOff>
      <xdr:row>2</xdr:row>
      <xdr:rowOff>241300</xdr:rowOff>
    </xdr:to>
    <xdr:sp macro="" textlink="">
      <xdr:nvSpPr>
        <xdr:cNvPr id="2" name="正方形/長方形 1">
          <a:extLst>
            <a:ext uri="{FF2B5EF4-FFF2-40B4-BE49-F238E27FC236}">
              <a16:creationId xmlns:a16="http://schemas.microsoft.com/office/drawing/2014/main" id="{2A4CC55E-3308-44F6-BAF2-5BD86489D408}"/>
            </a:ext>
          </a:extLst>
        </xdr:cNvPr>
        <xdr:cNvSpPr/>
      </xdr:nvSpPr>
      <xdr:spPr>
        <a:xfrm>
          <a:off x="16510" y="400050"/>
          <a:ext cx="1162050" cy="340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91"/>
  <sheetViews>
    <sheetView tabSelected="1" view="pageBreakPreview" zoomScaleNormal="100" zoomScaleSheetLayoutView="100" workbookViewId="0">
      <selection activeCell="K43" sqref="K43"/>
    </sheetView>
  </sheetViews>
  <sheetFormatPr defaultRowHeight="18" x14ac:dyDescent="0.45"/>
  <cols>
    <col min="1" max="1" width="1" customWidth="1"/>
    <col min="2" max="2" width="2" customWidth="1"/>
    <col min="3" max="3" width="16" customWidth="1"/>
    <col min="5" max="5" width="61.8984375" customWidth="1"/>
    <col min="6" max="6" width="1" customWidth="1"/>
  </cols>
  <sheetData>
    <row r="1" spans="2:5" ht="6" customHeight="1" thickBot="1" x14ac:dyDescent="0.5"/>
    <row r="2" spans="2:5" ht="48" customHeight="1" thickBot="1" x14ac:dyDescent="0.5">
      <c r="B2" s="711" t="s">
        <v>351</v>
      </c>
      <c r="C2" s="712"/>
      <c r="D2" s="712"/>
      <c r="E2" s="713"/>
    </row>
    <row r="3" spans="2:5" ht="6" customHeight="1" x14ac:dyDescent="0.45"/>
    <row r="4" spans="2:5" ht="36" customHeight="1" x14ac:dyDescent="0.45">
      <c r="B4" s="714" t="s">
        <v>355</v>
      </c>
      <c r="C4" s="714"/>
      <c r="D4" s="714"/>
      <c r="E4" s="714"/>
    </row>
    <row r="5" spans="2:5" x14ac:dyDescent="0.45">
      <c r="B5" s="715" t="s">
        <v>356</v>
      </c>
      <c r="C5" s="715"/>
      <c r="D5" s="715"/>
      <c r="E5" s="715"/>
    </row>
    <row r="6" spans="2:5" x14ac:dyDescent="0.45">
      <c r="B6" s="715" t="s">
        <v>357</v>
      </c>
      <c r="C6" s="715"/>
      <c r="D6" s="715"/>
      <c r="E6" s="715"/>
    </row>
    <row r="7" spans="2:5" x14ac:dyDescent="0.45">
      <c r="B7" s="715" t="s">
        <v>358</v>
      </c>
      <c r="C7" s="715"/>
      <c r="D7" s="715"/>
      <c r="E7" s="715"/>
    </row>
    <row r="8" spans="2:5" ht="6" customHeight="1" x14ac:dyDescent="0.45"/>
    <row r="9" spans="2:5" s="200" customFormat="1" ht="27.6" customHeight="1" thickBot="1" x14ac:dyDescent="0.5">
      <c r="B9" s="723" t="s">
        <v>126</v>
      </c>
      <c r="C9" s="723"/>
      <c r="D9" s="723"/>
      <c r="E9" s="723"/>
    </row>
    <row r="10" spans="2:5" s="201" customFormat="1" ht="24" customHeight="1" thickBot="1" x14ac:dyDescent="0.5">
      <c r="B10" s="720" t="s">
        <v>1022</v>
      </c>
      <c r="C10" s="721"/>
      <c r="D10" s="721"/>
      <c r="E10" s="722"/>
    </row>
    <row r="11" spans="2:5" ht="6" customHeight="1" x14ac:dyDescent="0.45"/>
    <row r="12" spans="2:5" s="200" customFormat="1" ht="27.6" customHeight="1" thickBot="1" x14ac:dyDescent="0.5">
      <c r="B12" s="719" t="s">
        <v>125</v>
      </c>
      <c r="C12" s="719"/>
      <c r="D12" s="719"/>
      <c r="E12" s="719"/>
    </row>
    <row r="13" spans="2:5" s="201" customFormat="1" ht="24" customHeight="1" x14ac:dyDescent="0.45">
      <c r="B13" s="716" t="s">
        <v>1021</v>
      </c>
      <c r="C13" s="717"/>
      <c r="D13" s="717"/>
      <c r="E13" s="718"/>
    </row>
    <row r="14" spans="2:5" s="201" customFormat="1" ht="24" customHeight="1" thickBot="1" x14ac:dyDescent="0.5">
      <c r="B14" s="657"/>
      <c r="C14" s="692" t="s">
        <v>352</v>
      </c>
      <c r="D14" s="692"/>
      <c r="E14" s="693"/>
    </row>
    <row r="15" spans="2:5" s="201" customFormat="1" ht="24" customHeight="1" x14ac:dyDescent="0.45">
      <c r="B15" s="716" t="s">
        <v>1023</v>
      </c>
      <c r="C15" s="717"/>
      <c r="D15" s="717"/>
      <c r="E15" s="718"/>
    </row>
    <row r="16" spans="2:5" s="201" customFormat="1" ht="24" customHeight="1" thickBot="1" x14ac:dyDescent="0.5">
      <c r="B16" s="657"/>
      <c r="C16" s="692" t="s">
        <v>353</v>
      </c>
      <c r="D16" s="692"/>
      <c r="E16" s="693"/>
    </row>
    <row r="17" spans="2:5" ht="6" customHeight="1" x14ac:dyDescent="0.45"/>
    <row r="18" spans="2:5" s="200" customFormat="1" ht="27.6" customHeight="1" thickBot="1" x14ac:dyDescent="0.5">
      <c r="B18" s="719" t="s">
        <v>354</v>
      </c>
      <c r="C18" s="719"/>
      <c r="D18" s="719"/>
      <c r="E18" s="719"/>
    </row>
    <row r="19" spans="2:5" s="201" customFormat="1" ht="24" customHeight="1" x14ac:dyDescent="0.45">
      <c r="B19" s="694" t="s">
        <v>0</v>
      </c>
      <c r="C19" s="695"/>
      <c r="D19" s="695"/>
      <c r="E19" s="696"/>
    </row>
    <row r="20" spans="2:5" s="201" customFormat="1" ht="24" customHeight="1" x14ac:dyDescent="0.45">
      <c r="B20" s="658"/>
      <c r="C20" s="697" t="s">
        <v>1024</v>
      </c>
      <c r="D20" s="697"/>
      <c r="E20" s="698"/>
    </row>
    <row r="21" spans="2:5" s="201" customFormat="1" ht="24" customHeight="1" thickBot="1" x14ac:dyDescent="0.5">
      <c r="B21" s="657"/>
      <c r="C21" s="692" t="s">
        <v>112</v>
      </c>
      <c r="D21" s="692"/>
      <c r="E21" s="693"/>
    </row>
    <row r="22" spans="2:5" s="201" customFormat="1" ht="6" customHeight="1" thickBot="1" x14ac:dyDescent="0.5"/>
    <row r="23" spans="2:5" s="201" customFormat="1" ht="24" customHeight="1" thickBot="1" x14ac:dyDescent="0.5">
      <c r="B23" s="704" t="s">
        <v>360</v>
      </c>
      <c r="C23" s="705"/>
      <c r="D23" s="705"/>
      <c r="E23" s="706"/>
    </row>
    <row r="24" spans="2:5" s="201" customFormat="1" ht="6" customHeight="1" thickBot="1" x14ac:dyDescent="0.5"/>
    <row r="25" spans="2:5" s="201" customFormat="1" ht="24" customHeight="1" thickBot="1" x14ac:dyDescent="0.5">
      <c r="B25" s="704" t="s">
        <v>1053</v>
      </c>
      <c r="C25" s="705"/>
      <c r="D25" s="705"/>
      <c r="E25" s="706"/>
    </row>
    <row r="26" spans="2:5" s="201" customFormat="1" ht="6" customHeight="1" thickBot="1" x14ac:dyDescent="0.5"/>
    <row r="27" spans="2:5" s="201" customFormat="1" ht="24" customHeight="1" thickBot="1" x14ac:dyDescent="0.5">
      <c r="B27" s="704" t="s">
        <v>1054</v>
      </c>
      <c r="C27" s="705"/>
      <c r="D27" s="705"/>
      <c r="E27" s="706"/>
    </row>
    <row r="28" spans="2:5" s="201" customFormat="1" ht="6" customHeight="1" thickBot="1" x14ac:dyDescent="0.5"/>
    <row r="29" spans="2:5" s="201" customFormat="1" ht="24" customHeight="1" x14ac:dyDescent="0.45">
      <c r="B29" s="694" t="s">
        <v>1</v>
      </c>
      <c r="C29" s="695"/>
      <c r="D29" s="695"/>
      <c r="E29" s="696"/>
    </row>
    <row r="30" spans="2:5" s="201" customFormat="1" ht="24" customHeight="1" x14ac:dyDescent="0.45">
      <c r="B30" s="658"/>
      <c r="C30" s="697" t="s">
        <v>1025</v>
      </c>
      <c r="D30" s="697"/>
      <c r="E30" s="698"/>
    </row>
    <row r="31" spans="2:5" s="201" customFormat="1" ht="24" customHeight="1" x14ac:dyDescent="0.45">
      <c r="B31" s="658"/>
      <c r="C31" s="697" t="s">
        <v>3</v>
      </c>
      <c r="D31" s="697"/>
      <c r="E31" s="698"/>
    </row>
    <row r="32" spans="2:5" s="201" customFormat="1" ht="24" customHeight="1" thickBot="1" x14ac:dyDescent="0.5">
      <c r="B32" s="657"/>
      <c r="C32" s="692" t="s">
        <v>2</v>
      </c>
      <c r="D32" s="692"/>
      <c r="E32" s="693"/>
    </row>
    <row r="33" spans="2:5" s="201" customFormat="1" ht="6" customHeight="1" thickBot="1" x14ac:dyDescent="0.5"/>
    <row r="34" spans="2:5" s="201" customFormat="1" ht="24" customHeight="1" x14ac:dyDescent="0.45">
      <c r="B34" s="694" t="s">
        <v>5</v>
      </c>
      <c r="C34" s="695"/>
      <c r="D34" s="695"/>
      <c r="E34" s="696"/>
    </row>
    <row r="35" spans="2:5" s="201" customFormat="1" ht="24" customHeight="1" x14ac:dyDescent="0.45">
      <c r="B35" s="658"/>
      <c r="C35" s="697" t="s">
        <v>1026</v>
      </c>
      <c r="D35" s="697"/>
      <c r="E35" s="698"/>
    </row>
    <row r="36" spans="2:5" s="201" customFormat="1" ht="24" customHeight="1" x14ac:dyDescent="0.45">
      <c r="B36" s="658"/>
      <c r="C36" s="697" t="s">
        <v>3</v>
      </c>
      <c r="D36" s="697"/>
      <c r="E36" s="698"/>
    </row>
    <row r="37" spans="2:5" s="201" customFormat="1" ht="24" customHeight="1" thickBot="1" x14ac:dyDescent="0.5">
      <c r="B37" s="657"/>
      <c r="C37" s="692" t="s">
        <v>2</v>
      </c>
      <c r="D37" s="692"/>
      <c r="E37" s="693"/>
    </row>
    <row r="38" spans="2:5" s="201" customFormat="1" ht="6" customHeight="1" thickBot="1" x14ac:dyDescent="0.5"/>
    <row r="39" spans="2:5" s="201" customFormat="1" ht="24" customHeight="1" x14ac:dyDescent="0.45">
      <c r="B39" s="694" t="s">
        <v>4</v>
      </c>
      <c r="C39" s="695"/>
      <c r="D39" s="695"/>
      <c r="E39" s="696"/>
    </row>
    <row r="40" spans="2:5" s="201" customFormat="1" ht="42" customHeight="1" thickBot="1" x14ac:dyDescent="0.5">
      <c r="B40" s="657"/>
      <c r="C40" s="707" t="s">
        <v>6</v>
      </c>
      <c r="D40" s="707"/>
      <c r="E40" s="708"/>
    </row>
    <row r="41" spans="2:5" s="201" customFormat="1" ht="6" customHeight="1" thickBot="1" x14ac:dyDescent="0.5"/>
    <row r="42" spans="2:5" s="201" customFormat="1" ht="24" customHeight="1" x14ac:dyDescent="0.45">
      <c r="B42" s="694" t="s">
        <v>7</v>
      </c>
      <c r="C42" s="695"/>
      <c r="D42" s="695"/>
      <c r="E42" s="696"/>
    </row>
    <row r="43" spans="2:5" s="201" customFormat="1" ht="24" customHeight="1" x14ac:dyDescent="0.45">
      <c r="B43" s="658"/>
      <c r="C43" s="697" t="s">
        <v>1027</v>
      </c>
      <c r="D43" s="697"/>
      <c r="E43" s="698"/>
    </row>
    <row r="44" spans="2:5" s="201" customFormat="1" ht="24" customHeight="1" thickBot="1" x14ac:dyDescent="0.5">
      <c r="B44" s="657"/>
      <c r="C44" s="692" t="s">
        <v>114</v>
      </c>
      <c r="D44" s="692"/>
      <c r="E44" s="693"/>
    </row>
    <row r="45" spans="2:5" s="201" customFormat="1" ht="6" customHeight="1" thickBot="1" x14ac:dyDescent="0.5"/>
    <row r="46" spans="2:5" s="201" customFormat="1" ht="24" customHeight="1" thickBot="1" x14ac:dyDescent="0.5">
      <c r="B46" s="704" t="s">
        <v>361</v>
      </c>
      <c r="C46" s="705"/>
      <c r="D46" s="705"/>
      <c r="E46" s="706"/>
    </row>
    <row r="47" spans="2:5" s="201" customFormat="1" ht="6" customHeight="1" thickBot="1" x14ac:dyDescent="0.5"/>
    <row r="48" spans="2:5" s="201" customFormat="1" ht="24" customHeight="1" x14ac:dyDescent="0.45">
      <c r="B48" s="694" t="s">
        <v>1058</v>
      </c>
      <c r="C48" s="695"/>
      <c r="D48" s="695"/>
      <c r="E48" s="696"/>
    </row>
    <row r="49" spans="2:5" s="201" customFormat="1" ht="24" customHeight="1" x14ac:dyDescent="0.45">
      <c r="B49" s="658"/>
      <c r="C49" s="697" t="s">
        <v>1028</v>
      </c>
      <c r="D49" s="697"/>
      <c r="E49" s="698"/>
    </row>
    <row r="50" spans="2:5" s="201" customFormat="1" ht="24" customHeight="1" x14ac:dyDescent="0.45">
      <c r="B50" s="658"/>
      <c r="C50" s="697" t="s">
        <v>1027</v>
      </c>
      <c r="D50" s="697"/>
      <c r="E50" s="698"/>
    </row>
    <row r="51" spans="2:5" s="201" customFormat="1" ht="24" customHeight="1" x14ac:dyDescent="0.45">
      <c r="B51" s="658"/>
      <c r="C51" s="697" t="s">
        <v>8</v>
      </c>
      <c r="D51" s="697"/>
      <c r="E51" s="698"/>
    </row>
    <row r="52" spans="2:5" s="201" customFormat="1" ht="24" customHeight="1" x14ac:dyDescent="0.45">
      <c r="B52" s="658"/>
      <c r="C52" s="697" t="s">
        <v>9</v>
      </c>
      <c r="D52" s="697"/>
      <c r="E52" s="698"/>
    </row>
    <row r="53" spans="2:5" s="201" customFormat="1" ht="24" customHeight="1" thickBot="1" x14ac:dyDescent="0.5">
      <c r="B53" s="657"/>
      <c r="C53" s="692" t="s">
        <v>113</v>
      </c>
      <c r="D53" s="692"/>
      <c r="E53" s="693"/>
    </row>
    <row r="54" spans="2:5" s="201" customFormat="1" ht="6" customHeight="1" thickBot="1" x14ac:dyDescent="0.5"/>
    <row r="55" spans="2:5" s="201" customFormat="1" ht="24" customHeight="1" thickBot="1" x14ac:dyDescent="0.5">
      <c r="B55" s="704" t="s">
        <v>362</v>
      </c>
      <c r="C55" s="705"/>
      <c r="D55" s="705"/>
      <c r="E55" s="706"/>
    </row>
    <row r="56" spans="2:5" s="201" customFormat="1" ht="6" customHeight="1" thickBot="1" x14ac:dyDescent="0.5"/>
    <row r="57" spans="2:5" s="201" customFormat="1" ht="24" customHeight="1" x14ac:dyDescent="0.45">
      <c r="B57" s="694" t="s">
        <v>363</v>
      </c>
      <c r="C57" s="695"/>
      <c r="D57" s="695"/>
      <c r="E57" s="696"/>
    </row>
    <row r="58" spans="2:5" s="201" customFormat="1" ht="42" customHeight="1" thickBot="1" x14ac:dyDescent="0.5">
      <c r="B58" s="657"/>
      <c r="C58" s="709" t="s">
        <v>115</v>
      </c>
      <c r="D58" s="709"/>
      <c r="E58" s="710"/>
    </row>
    <row r="59" spans="2:5" s="201" customFormat="1" ht="6" customHeight="1" thickBot="1" x14ac:dyDescent="0.5"/>
    <row r="60" spans="2:5" s="201" customFormat="1" ht="24" customHeight="1" x14ac:dyDescent="0.45">
      <c r="B60" s="694" t="s">
        <v>10</v>
      </c>
      <c r="C60" s="695"/>
      <c r="D60" s="695"/>
      <c r="E60" s="696"/>
    </row>
    <row r="61" spans="2:5" s="201" customFormat="1" ht="24" customHeight="1" x14ac:dyDescent="0.45">
      <c r="B61" s="658"/>
      <c r="C61" s="697" t="s">
        <v>1029</v>
      </c>
      <c r="D61" s="697"/>
      <c r="E61" s="698"/>
    </row>
    <row r="62" spans="2:5" s="201" customFormat="1" ht="24" customHeight="1" thickBot="1" x14ac:dyDescent="0.5">
      <c r="B62" s="657"/>
      <c r="C62" s="692" t="s">
        <v>11</v>
      </c>
      <c r="D62" s="692"/>
      <c r="E62" s="693"/>
    </row>
    <row r="63" spans="2:5" s="201" customFormat="1" ht="6" customHeight="1" thickBot="1" x14ac:dyDescent="0.5"/>
    <row r="64" spans="2:5" s="201" customFormat="1" ht="24" customHeight="1" x14ac:dyDescent="0.45">
      <c r="B64" s="694" t="s">
        <v>12</v>
      </c>
      <c r="C64" s="695"/>
      <c r="D64" s="695"/>
      <c r="E64" s="696"/>
    </row>
    <row r="65" spans="2:5" s="201" customFormat="1" ht="24" customHeight="1" x14ac:dyDescent="0.45">
      <c r="B65" s="658"/>
      <c r="C65" s="697" t="s">
        <v>1030</v>
      </c>
      <c r="D65" s="697"/>
      <c r="E65" s="698"/>
    </row>
    <row r="66" spans="2:5" s="201" customFormat="1" ht="24" customHeight="1" x14ac:dyDescent="0.45">
      <c r="B66" s="658"/>
      <c r="C66" s="697" t="s">
        <v>1027</v>
      </c>
      <c r="D66" s="697"/>
      <c r="E66" s="698"/>
    </row>
    <row r="67" spans="2:5" s="201" customFormat="1" ht="24" customHeight="1" x14ac:dyDescent="0.45">
      <c r="B67" s="658"/>
      <c r="C67" s="697" t="s">
        <v>116</v>
      </c>
      <c r="D67" s="697"/>
      <c r="E67" s="698"/>
    </row>
    <row r="68" spans="2:5" s="201" customFormat="1" ht="24" customHeight="1" thickBot="1" x14ac:dyDescent="0.5">
      <c r="B68" s="657"/>
      <c r="C68" s="692" t="s">
        <v>117</v>
      </c>
      <c r="D68" s="692"/>
      <c r="E68" s="693"/>
    </row>
    <row r="69" spans="2:5" s="201" customFormat="1" ht="6" customHeight="1" thickBot="1" x14ac:dyDescent="0.5"/>
    <row r="70" spans="2:5" s="201" customFormat="1" ht="24" customHeight="1" x14ac:dyDescent="0.45">
      <c r="B70" s="694" t="s">
        <v>1056</v>
      </c>
      <c r="C70" s="695"/>
      <c r="D70" s="695"/>
      <c r="E70" s="696"/>
    </row>
    <row r="71" spans="2:5" s="201" customFormat="1" ht="24" customHeight="1" thickBot="1" x14ac:dyDescent="0.5">
      <c r="B71" s="657"/>
      <c r="C71" s="692" t="s">
        <v>1031</v>
      </c>
      <c r="D71" s="692"/>
      <c r="E71" s="693"/>
    </row>
    <row r="72" spans="2:5" s="201" customFormat="1" ht="6" customHeight="1" thickBot="1" x14ac:dyDescent="0.5"/>
    <row r="73" spans="2:5" s="201" customFormat="1" ht="24" customHeight="1" x14ac:dyDescent="0.45">
      <c r="B73" s="694" t="s">
        <v>1057</v>
      </c>
      <c r="C73" s="695"/>
      <c r="D73" s="695"/>
      <c r="E73" s="696"/>
    </row>
    <row r="74" spans="2:5" s="201" customFormat="1" ht="24" customHeight="1" thickBot="1" x14ac:dyDescent="0.5">
      <c r="B74" s="657"/>
      <c r="C74" s="692" t="s">
        <v>1031</v>
      </c>
      <c r="D74" s="692"/>
      <c r="E74" s="693"/>
    </row>
    <row r="75" spans="2:5" s="201" customFormat="1" ht="6" customHeight="1" thickBot="1" x14ac:dyDescent="0.5"/>
    <row r="76" spans="2:5" s="201" customFormat="1" ht="24" customHeight="1" x14ac:dyDescent="0.45">
      <c r="B76" s="694" t="s">
        <v>1055</v>
      </c>
      <c r="C76" s="695"/>
      <c r="D76" s="695"/>
      <c r="E76" s="696"/>
    </row>
    <row r="77" spans="2:5" s="201" customFormat="1" ht="24" customHeight="1" thickBot="1" x14ac:dyDescent="0.5">
      <c r="B77" s="657"/>
      <c r="C77" s="692" t="s">
        <v>1032</v>
      </c>
      <c r="D77" s="692"/>
      <c r="E77" s="693"/>
    </row>
    <row r="78" spans="2:5" s="201" customFormat="1" ht="6" customHeight="1" thickBot="1" x14ac:dyDescent="0.5"/>
    <row r="79" spans="2:5" s="201" customFormat="1" ht="24" customHeight="1" x14ac:dyDescent="0.45">
      <c r="B79" s="694" t="s">
        <v>13</v>
      </c>
      <c r="C79" s="695"/>
      <c r="D79" s="695"/>
      <c r="E79" s="696"/>
    </row>
    <row r="80" spans="2:5" s="201" customFormat="1" ht="24" customHeight="1" x14ac:dyDescent="0.45">
      <c r="B80" s="658"/>
      <c r="C80" s="697" t="s">
        <v>1033</v>
      </c>
      <c r="D80" s="697"/>
      <c r="E80" s="698"/>
    </row>
    <row r="81" spans="2:5" s="201" customFormat="1" ht="24" customHeight="1" x14ac:dyDescent="0.45">
      <c r="B81" s="659"/>
      <c r="C81" s="697" t="s">
        <v>1034</v>
      </c>
      <c r="D81" s="700" t="s">
        <v>119</v>
      </c>
      <c r="E81" s="698"/>
    </row>
    <row r="82" spans="2:5" s="201" customFormat="1" ht="24" customHeight="1" x14ac:dyDescent="0.45">
      <c r="B82" s="660"/>
      <c r="C82" s="697"/>
      <c r="D82" s="700" t="s">
        <v>120</v>
      </c>
      <c r="E82" s="698"/>
    </row>
    <row r="83" spans="2:5" s="201" customFormat="1" ht="24" customHeight="1" x14ac:dyDescent="0.45">
      <c r="B83" s="660"/>
      <c r="C83" s="697"/>
      <c r="D83" s="700" t="s">
        <v>121</v>
      </c>
      <c r="E83" s="698"/>
    </row>
    <row r="84" spans="2:5" s="201" customFormat="1" ht="24" customHeight="1" x14ac:dyDescent="0.45">
      <c r="B84" s="661"/>
      <c r="C84" s="697"/>
      <c r="D84" s="700" t="s">
        <v>122</v>
      </c>
      <c r="E84" s="698"/>
    </row>
    <row r="85" spans="2:5" s="201" customFormat="1" ht="24" customHeight="1" x14ac:dyDescent="0.45">
      <c r="B85" s="658"/>
      <c r="C85" s="202" t="s">
        <v>1035</v>
      </c>
      <c r="D85" s="700" t="s">
        <v>123</v>
      </c>
      <c r="E85" s="698"/>
    </row>
    <row r="86" spans="2:5" s="201" customFormat="1" ht="24" customHeight="1" thickBot="1" x14ac:dyDescent="0.5">
      <c r="B86" s="657"/>
      <c r="C86" s="662" t="s">
        <v>1036</v>
      </c>
      <c r="D86" s="699" t="s">
        <v>124</v>
      </c>
      <c r="E86" s="693"/>
    </row>
    <row r="87" spans="2:5" s="201" customFormat="1" ht="6" customHeight="1" thickBot="1" x14ac:dyDescent="0.5"/>
    <row r="88" spans="2:5" s="201" customFormat="1" ht="24" customHeight="1" x14ac:dyDescent="0.45">
      <c r="B88" s="694" t="s">
        <v>15</v>
      </c>
      <c r="C88" s="695"/>
      <c r="D88" s="695"/>
      <c r="E88" s="696"/>
    </row>
    <row r="89" spans="2:5" s="201" customFormat="1" ht="42" customHeight="1" x14ac:dyDescent="0.45">
      <c r="B89" s="701" t="s">
        <v>359</v>
      </c>
      <c r="C89" s="702"/>
      <c r="D89" s="702"/>
      <c r="E89" s="703"/>
    </row>
    <row r="90" spans="2:5" s="201" customFormat="1" ht="24" customHeight="1" x14ac:dyDescent="0.45">
      <c r="B90" s="658"/>
      <c r="C90" s="697" t="s">
        <v>1050</v>
      </c>
      <c r="D90" s="697"/>
      <c r="E90" s="698"/>
    </row>
    <row r="91" spans="2:5" s="201" customFormat="1" ht="24" customHeight="1" thickBot="1" x14ac:dyDescent="0.5">
      <c r="B91" s="657"/>
      <c r="C91" s="692" t="s">
        <v>118</v>
      </c>
      <c r="D91" s="692"/>
      <c r="E91" s="693"/>
    </row>
  </sheetData>
  <mergeCells count="69">
    <mergeCell ref="B23:E23"/>
    <mergeCell ref="C21:E21"/>
    <mergeCell ref="B2:E2"/>
    <mergeCell ref="B4:E4"/>
    <mergeCell ref="B7:E7"/>
    <mergeCell ref="B6:E6"/>
    <mergeCell ref="B5:E5"/>
    <mergeCell ref="B13:E13"/>
    <mergeCell ref="B12:E12"/>
    <mergeCell ref="B10:E10"/>
    <mergeCell ref="B9:E9"/>
    <mergeCell ref="C20:E20"/>
    <mergeCell ref="B19:E19"/>
    <mergeCell ref="B18:E18"/>
    <mergeCell ref="C16:E16"/>
    <mergeCell ref="B15:E15"/>
    <mergeCell ref="C32:E32"/>
    <mergeCell ref="C31:E31"/>
    <mergeCell ref="C30:E30"/>
    <mergeCell ref="B29:E29"/>
    <mergeCell ref="B27:E27"/>
    <mergeCell ref="C14:E14"/>
    <mergeCell ref="B25:E25"/>
    <mergeCell ref="C35:E35"/>
    <mergeCell ref="B34:E34"/>
    <mergeCell ref="C53:E53"/>
    <mergeCell ref="C52:E52"/>
    <mergeCell ref="C51:E51"/>
    <mergeCell ref="C50:E50"/>
    <mergeCell ref="C49:E49"/>
    <mergeCell ref="B48:E48"/>
    <mergeCell ref="B46:E46"/>
    <mergeCell ref="C44:E44"/>
    <mergeCell ref="C43:E43"/>
    <mergeCell ref="B42:E42"/>
    <mergeCell ref="B39:E39"/>
    <mergeCell ref="C37:E37"/>
    <mergeCell ref="C36:E36"/>
    <mergeCell ref="C61:E61"/>
    <mergeCell ref="B60:E60"/>
    <mergeCell ref="B57:E57"/>
    <mergeCell ref="B55:E55"/>
    <mergeCell ref="C40:E40"/>
    <mergeCell ref="C58:E58"/>
    <mergeCell ref="D81:E81"/>
    <mergeCell ref="B89:E89"/>
    <mergeCell ref="C81:C84"/>
    <mergeCell ref="C71:E71"/>
    <mergeCell ref="B70:E70"/>
    <mergeCell ref="D84:E84"/>
    <mergeCell ref="D83:E83"/>
    <mergeCell ref="D82:E82"/>
    <mergeCell ref="C80:E80"/>
    <mergeCell ref="B79:E79"/>
    <mergeCell ref="C91:E91"/>
    <mergeCell ref="C90:E90"/>
    <mergeCell ref="B88:E88"/>
    <mergeCell ref="D86:E86"/>
    <mergeCell ref="D85:E85"/>
    <mergeCell ref="C77:E77"/>
    <mergeCell ref="B76:E76"/>
    <mergeCell ref="C74:E74"/>
    <mergeCell ref="B73:E73"/>
    <mergeCell ref="C62:E62"/>
    <mergeCell ref="C68:E68"/>
    <mergeCell ref="C67:E67"/>
    <mergeCell ref="C66:E66"/>
    <mergeCell ref="C65:E65"/>
    <mergeCell ref="B64:E64"/>
  </mergeCells>
  <phoneticPr fontId="2"/>
  <pageMargins left="0.23622047244094491" right="0.23622047244094491" top="0.74803149606299213" bottom="0.39370078740157483" header="0.31496062992125984" footer="0.1181102362204724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J53"/>
  <sheetViews>
    <sheetView view="pageBreakPreview" zoomScaleNormal="100" zoomScaleSheetLayoutView="100" workbookViewId="0">
      <selection activeCell="L3" sqref="L3"/>
    </sheetView>
  </sheetViews>
  <sheetFormatPr defaultColWidth="3.09765625" defaultRowHeight="13.2" x14ac:dyDescent="0.2"/>
  <cols>
    <col min="1" max="1" width="1.09765625" style="267" customWidth="1"/>
    <col min="2" max="2" width="2.69921875" style="265" customWidth="1"/>
    <col min="3" max="6" width="3.09765625" style="267" customWidth="1"/>
    <col min="7" max="7" width="1.296875" style="267" customWidth="1"/>
    <col min="8" max="8" width="3.09765625" style="267" customWidth="1"/>
    <col min="9" max="23" width="3.09765625" style="267"/>
    <col min="24" max="29" width="3.59765625" style="267" customWidth="1"/>
    <col min="30" max="32" width="2.8984375" style="267" customWidth="1"/>
    <col min="33" max="33" width="1.296875" style="267" customWidth="1"/>
    <col min="34" max="34" width="3.296875" style="267" customWidth="1"/>
    <col min="35" max="256" width="3.09765625" style="267"/>
    <col min="257" max="257" width="1.09765625" style="267" customWidth="1"/>
    <col min="258" max="258" width="2.69921875" style="267" customWidth="1"/>
    <col min="259" max="262" width="3.09765625" style="267"/>
    <col min="263" max="263" width="1.296875" style="267" customWidth="1"/>
    <col min="264" max="279" width="3.09765625" style="267"/>
    <col min="280" max="285" width="3.59765625" style="267" customWidth="1"/>
    <col min="286" max="288" width="2.8984375" style="267" customWidth="1"/>
    <col min="289" max="289" width="1.296875" style="267" customWidth="1"/>
    <col min="290" max="290" width="3.296875" style="267" customWidth="1"/>
    <col min="291" max="512" width="3.09765625" style="267"/>
    <col min="513" max="513" width="1.09765625" style="267" customWidth="1"/>
    <col min="514" max="514" width="2.69921875" style="267" customWidth="1"/>
    <col min="515" max="518" width="3.09765625" style="267"/>
    <col min="519" max="519" width="1.296875" style="267" customWidth="1"/>
    <col min="520" max="535" width="3.09765625" style="267"/>
    <col min="536" max="541" width="3.59765625" style="267" customWidth="1"/>
    <col min="542" max="544" width="2.8984375" style="267" customWidth="1"/>
    <col min="545" max="545" width="1.296875" style="267" customWidth="1"/>
    <col min="546" max="546" width="3.296875" style="267" customWidth="1"/>
    <col min="547" max="768" width="3.09765625" style="267"/>
    <col min="769" max="769" width="1.09765625" style="267" customWidth="1"/>
    <col min="770" max="770" width="2.69921875" style="267" customWidth="1"/>
    <col min="771" max="774" width="3.09765625" style="267"/>
    <col min="775" max="775" width="1.296875" style="267" customWidth="1"/>
    <col min="776" max="791" width="3.09765625" style="267"/>
    <col min="792" max="797" width="3.59765625" style="267" customWidth="1"/>
    <col min="798" max="800" width="2.8984375" style="267" customWidth="1"/>
    <col min="801" max="801" width="1.296875" style="267" customWidth="1"/>
    <col min="802" max="802" width="3.296875" style="267" customWidth="1"/>
    <col min="803" max="1024" width="3.09765625" style="267"/>
    <col min="1025" max="1025" width="1.09765625" style="267" customWidth="1"/>
    <col min="1026" max="1026" width="2.69921875" style="267" customWidth="1"/>
    <col min="1027" max="1030" width="3.09765625" style="267"/>
    <col min="1031" max="1031" width="1.296875" style="267" customWidth="1"/>
    <col min="1032" max="1047" width="3.09765625" style="267"/>
    <col min="1048" max="1053" width="3.59765625" style="267" customWidth="1"/>
    <col min="1054" max="1056" width="2.8984375" style="267" customWidth="1"/>
    <col min="1057" max="1057" width="1.296875" style="267" customWidth="1"/>
    <col min="1058" max="1058" width="3.296875" style="267" customWidth="1"/>
    <col min="1059" max="1280" width="3.09765625" style="267"/>
    <col min="1281" max="1281" width="1.09765625" style="267" customWidth="1"/>
    <col min="1282" max="1282" width="2.69921875" style="267" customWidth="1"/>
    <col min="1283" max="1286" width="3.09765625" style="267"/>
    <col min="1287" max="1287" width="1.296875" style="267" customWidth="1"/>
    <col min="1288" max="1303" width="3.09765625" style="267"/>
    <col min="1304" max="1309" width="3.59765625" style="267" customWidth="1"/>
    <col min="1310" max="1312" width="2.8984375" style="267" customWidth="1"/>
    <col min="1313" max="1313" width="1.296875" style="267" customWidth="1"/>
    <col min="1314" max="1314" width="3.296875" style="267" customWidth="1"/>
    <col min="1315" max="1536" width="3.09765625" style="267"/>
    <col min="1537" max="1537" width="1.09765625" style="267" customWidth="1"/>
    <col min="1538" max="1538" width="2.69921875" style="267" customWidth="1"/>
    <col min="1539" max="1542" width="3.09765625" style="267"/>
    <col min="1543" max="1543" width="1.296875" style="267" customWidth="1"/>
    <col min="1544" max="1559" width="3.09765625" style="267"/>
    <col min="1560" max="1565" width="3.59765625" style="267" customWidth="1"/>
    <col min="1566" max="1568" width="2.8984375" style="267" customWidth="1"/>
    <col min="1569" max="1569" width="1.296875" style="267" customWidth="1"/>
    <col min="1570" max="1570" width="3.296875" style="267" customWidth="1"/>
    <col min="1571" max="1792" width="3.09765625" style="267"/>
    <col min="1793" max="1793" width="1.09765625" style="267" customWidth="1"/>
    <col min="1794" max="1794" width="2.69921875" style="267" customWidth="1"/>
    <col min="1795" max="1798" width="3.09765625" style="267"/>
    <col min="1799" max="1799" width="1.296875" style="267" customWidth="1"/>
    <col min="1800" max="1815" width="3.09765625" style="267"/>
    <col min="1816" max="1821" width="3.59765625" style="267" customWidth="1"/>
    <col min="1822" max="1824" width="2.8984375" style="267" customWidth="1"/>
    <col min="1825" max="1825" width="1.296875" style="267" customWidth="1"/>
    <col min="1826" max="1826" width="3.296875" style="267" customWidth="1"/>
    <col min="1827" max="2048" width="3.09765625" style="267"/>
    <col min="2049" max="2049" width="1.09765625" style="267" customWidth="1"/>
    <col min="2050" max="2050" width="2.69921875" style="267" customWidth="1"/>
    <col min="2051" max="2054" width="3.09765625" style="267"/>
    <col min="2055" max="2055" width="1.296875" style="267" customWidth="1"/>
    <col min="2056" max="2071" width="3.09765625" style="267"/>
    <col min="2072" max="2077" width="3.59765625" style="267" customWidth="1"/>
    <col min="2078" max="2080" width="2.8984375" style="267" customWidth="1"/>
    <col min="2081" max="2081" width="1.296875" style="267" customWidth="1"/>
    <col min="2082" max="2082" width="3.296875" style="267" customWidth="1"/>
    <col min="2083" max="2304" width="3.09765625" style="267"/>
    <col min="2305" max="2305" width="1.09765625" style="267" customWidth="1"/>
    <col min="2306" max="2306" width="2.69921875" style="267" customWidth="1"/>
    <col min="2307" max="2310" width="3.09765625" style="267"/>
    <col min="2311" max="2311" width="1.296875" style="267" customWidth="1"/>
    <col min="2312" max="2327" width="3.09765625" style="267"/>
    <col min="2328" max="2333" width="3.59765625" style="267" customWidth="1"/>
    <col min="2334" max="2336" width="2.8984375" style="267" customWidth="1"/>
    <col min="2337" max="2337" width="1.296875" style="267" customWidth="1"/>
    <col min="2338" max="2338" width="3.296875" style="267" customWidth="1"/>
    <col min="2339" max="2560" width="3.09765625" style="267"/>
    <col min="2561" max="2561" width="1.09765625" style="267" customWidth="1"/>
    <col min="2562" max="2562" width="2.69921875" style="267" customWidth="1"/>
    <col min="2563" max="2566" width="3.09765625" style="267"/>
    <col min="2567" max="2567" width="1.296875" style="267" customWidth="1"/>
    <col min="2568" max="2583" width="3.09765625" style="267"/>
    <col min="2584" max="2589" width="3.59765625" style="267" customWidth="1"/>
    <col min="2590" max="2592" width="2.8984375" style="267" customWidth="1"/>
    <col min="2593" max="2593" width="1.296875" style="267" customWidth="1"/>
    <col min="2594" max="2594" width="3.296875" style="267" customWidth="1"/>
    <col min="2595" max="2816" width="3.09765625" style="267"/>
    <col min="2817" max="2817" width="1.09765625" style="267" customWidth="1"/>
    <col min="2818" max="2818" width="2.69921875" style="267" customWidth="1"/>
    <col min="2819" max="2822" width="3.09765625" style="267"/>
    <col min="2823" max="2823" width="1.296875" style="267" customWidth="1"/>
    <col min="2824" max="2839" width="3.09765625" style="267"/>
    <col min="2840" max="2845" width="3.59765625" style="267" customWidth="1"/>
    <col min="2846" max="2848" width="2.8984375" style="267" customWidth="1"/>
    <col min="2849" max="2849" width="1.296875" style="267" customWidth="1"/>
    <col min="2850" max="2850" width="3.296875" style="267" customWidth="1"/>
    <col min="2851" max="3072" width="3.09765625" style="267"/>
    <col min="3073" max="3073" width="1.09765625" style="267" customWidth="1"/>
    <col min="3074" max="3074" width="2.69921875" style="267" customWidth="1"/>
    <col min="3075" max="3078" width="3.09765625" style="267"/>
    <col min="3079" max="3079" width="1.296875" style="267" customWidth="1"/>
    <col min="3080" max="3095" width="3.09765625" style="267"/>
    <col min="3096" max="3101" width="3.59765625" style="267" customWidth="1"/>
    <col min="3102" max="3104" width="2.8984375" style="267" customWidth="1"/>
    <col min="3105" max="3105" width="1.296875" style="267" customWidth="1"/>
    <col min="3106" max="3106" width="3.296875" style="267" customWidth="1"/>
    <col min="3107" max="3328" width="3.09765625" style="267"/>
    <col min="3329" max="3329" width="1.09765625" style="267" customWidth="1"/>
    <col min="3330" max="3330" width="2.69921875" style="267" customWidth="1"/>
    <col min="3331" max="3334" width="3.09765625" style="267"/>
    <col min="3335" max="3335" width="1.296875" style="267" customWidth="1"/>
    <col min="3336" max="3351" width="3.09765625" style="267"/>
    <col min="3352" max="3357" width="3.59765625" style="267" customWidth="1"/>
    <col min="3358" max="3360" width="2.8984375" style="267" customWidth="1"/>
    <col min="3361" max="3361" width="1.296875" style="267" customWidth="1"/>
    <col min="3362" max="3362" width="3.296875" style="267" customWidth="1"/>
    <col min="3363" max="3584" width="3.09765625" style="267"/>
    <col min="3585" max="3585" width="1.09765625" style="267" customWidth="1"/>
    <col min="3586" max="3586" width="2.69921875" style="267" customWidth="1"/>
    <col min="3587" max="3590" width="3.09765625" style="267"/>
    <col min="3591" max="3591" width="1.296875" style="267" customWidth="1"/>
    <col min="3592" max="3607" width="3.09765625" style="267"/>
    <col min="3608" max="3613" width="3.59765625" style="267" customWidth="1"/>
    <col min="3614" max="3616" width="2.8984375" style="267" customWidth="1"/>
    <col min="3617" max="3617" width="1.296875" style="267" customWidth="1"/>
    <col min="3618" max="3618" width="3.296875" style="267" customWidth="1"/>
    <col min="3619" max="3840" width="3.09765625" style="267"/>
    <col min="3841" max="3841" width="1.09765625" style="267" customWidth="1"/>
    <col min="3842" max="3842" width="2.69921875" style="267" customWidth="1"/>
    <col min="3843" max="3846" width="3.09765625" style="267"/>
    <col min="3847" max="3847" width="1.296875" style="267" customWidth="1"/>
    <col min="3848" max="3863" width="3.09765625" style="267"/>
    <col min="3864" max="3869" width="3.59765625" style="267" customWidth="1"/>
    <col min="3870" max="3872" width="2.8984375" style="267" customWidth="1"/>
    <col min="3873" max="3873" width="1.296875" style="267" customWidth="1"/>
    <col min="3874" max="3874" width="3.296875" style="267" customWidth="1"/>
    <col min="3875" max="4096" width="3.09765625" style="267"/>
    <col min="4097" max="4097" width="1.09765625" style="267" customWidth="1"/>
    <col min="4098" max="4098" width="2.69921875" style="267" customWidth="1"/>
    <col min="4099" max="4102" width="3.09765625" style="267"/>
    <col min="4103" max="4103" width="1.296875" style="267" customWidth="1"/>
    <col min="4104" max="4119" width="3.09765625" style="267"/>
    <col min="4120" max="4125" width="3.59765625" style="267" customWidth="1"/>
    <col min="4126" max="4128" width="2.8984375" style="267" customWidth="1"/>
    <col min="4129" max="4129" width="1.296875" style="267" customWidth="1"/>
    <col min="4130" max="4130" width="3.296875" style="267" customWidth="1"/>
    <col min="4131" max="4352" width="3.09765625" style="267"/>
    <col min="4353" max="4353" width="1.09765625" style="267" customWidth="1"/>
    <col min="4354" max="4354" width="2.69921875" style="267" customWidth="1"/>
    <col min="4355" max="4358" width="3.09765625" style="267"/>
    <col min="4359" max="4359" width="1.296875" style="267" customWidth="1"/>
    <col min="4360" max="4375" width="3.09765625" style="267"/>
    <col min="4376" max="4381" width="3.59765625" style="267" customWidth="1"/>
    <col min="4382" max="4384" width="2.8984375" style="267" customWidth="1"/>
    <col min="4385" max="4385" width="1.296875" style="267" customWidth="1"/>
    <col min="4386" max="4386" width="3.296875" style="267" customWidth="1"/>
    <col min="4387" max="4608" width="3.09765625" style="267"/>
    <col min="4609" max="4609" width="1.09765625" style="267" customWidth="1"/>
    <col min="4610" max="4610" width="2.69921875" style="267" customWidth="1"/>
    <col min="4611" max="4614" width="3.09765625" style="267"/>
    <col min="4615" max="4615" width="1.296875" style="267" customWidth="1"/>
    <col min="4616" max="4631" width="3.09765625" style="267"/>
    <col min="4632" max="4637" width="3.59765625" style="267" customWidth="1"/>
    <col min="4638" max="4640" width="2.8984375" style="267" customWidth="1"/>
    <col min="4641" max="4641" width="1.296875" style="267" customWidth="1"/>
    <col min="4642" max="4642" width="3.296875" style="267" customWidth="1"/>
    <col min="4643" max="4864" width="3.09765625" style="267"/>
    <col min="4865" max="4865" width="1.09765625" style="267" customWidth="1"/>
    <col min="4866" max="4866" width="2.69921875" style="267" customWidth="1"/>
    <col min="4867" max="4870" width="3.09765625" style="267"/>
    <col min="4871" max="4871" width="1.296875" style="267" customWidth="1"/>
    <col min="4872" max="4887" width="3.09765625" style="267"/>
    <col min="4888" max="4893" width="3.59765625" style="267" customWidth="1"/>
    <col min="4894" max="4896" width="2.8984375" style="267" customWidth="1"/>
    <col min="4897" max="4897" width="1.296875" style="267" customWidth="1"/>
    <col min="4898" max="4898" width="3.296875" style="267" customWidth="1"/>
    <col min="4899" max="5120" width="3.09765625" style="267"/>
    <col min="5121" max="5121" width="1.09765625" style="267" customWidth="1"/>
    <col min="5122" max="5122" width="2.69921875" style="267" customWidth="1"/>
    <col min="5123" max="5126" width="3.09765625" style="267"/>
    <col min="5127" max="5127" width="1.296875" style="267" customWidth="1"/>
    <col min="5128" max="5143" width="3.09765625" style="267"/>
    <col min="5144" max="5149" width="3.59765625" style="267" customWidth="1"/>
    <col min="5150" max="5152" width="2.8984375" style="267" customWidth="1"/>
    <col min="5153" max="5153" width="1.296875" style="267" customWidth="1"/>
    <col min="5154" max="5154" width="3.296875" style="267" customWidth="1"/>
    <col min="5155" max="5376" width="3.09765625" style="267"/>
    <col min="5377" max="5377" width="1.09765625" style="267" customWidth="1"/>
    <col min="5378" max="5378" width="2.69921875" style="267" customWidth="1"/>
    <col min="5379" max="5382" width="3.09765625" style="267"/>
    <col min="5383" max="5383" width="1.296875" style="267" customWidth="1"/>
    <col min="5384" max="5399" width="3.09765625" style="267"/>
    <col min="5400" max="5405" width="3.59765625" style="267" customWidth="1"/>
    <col min="5406" max="5408" width="2.8984375" style="267" customWidth="1"/>
    <col min="5409" max="5409" width="1.296875" style="267" customWidth="1"/>
    <col min="5410" max="5410" width="3.296875" style="267" customWidth="1"/>
    <col min="5411" max="5632" width="3.09765625" style="267"/>
    <col min="5633" max="5633" width="1.09765625" style="267" customWidth="1"/>
    <col min="5634" max="5634" width="2.69921875" style="267" customWidth="1"/>
    <col min="5635" max="5638" width="3.09765625" style="267"/>
    <col min="5639" max="5639" width="1.296875" style="267" customWidth="1"/>
    <col min="5640" max="5655" width="3.09765625" style="267"/>
    <col min="5656" max="5661" width="3.59765625" style="267" customWidth="1"/>
    <col min="5662" max="5664" width="2.8984375" style="267" customWidth="1"/>
    <col min="5665" max="5665" width="1.296875" style="267" customWidth="1"/>
    <col min="5666" max="5666" width="3.296875" style="267" customWidth="1"/>
    <col min="5667" max="5888" width="3.09765625" style="267"/>
    <col min="5889" max="5889" width="1.09765625" style="267" customWidth="1"/>
    <col min="5890" max="5890" width="2.69921875" style="267" customWidth="1"/>
    <col min="5891" max="5894" width="3.09765625" style="267"/>
    <col min="5895" max="5895" width="1.296875" style="267" customWidth="1"/>
    <col min="5896" max="5911" width="3.09765625" style="267"/>
    <col min="5912" max="5917" width="3.59765625" style="267" customWidth="1"/>
    <col min="5918" max="5920" width="2.8984375" style="267" customWidth="1"/>
    <col min="5921" max="5921" width="1.296875" style="267" customWidth="1"/>
    <col min="5922" max="5922" width="3.296875" style="267" customWidth="1"/>
    <col min="5923" max="6144" width="3.09765625" style="267"/>
    <col min="6145" max="6145" width="1.09765625" style="267" customWidth="1"/>
    <col min="6146" max="6146" width="2.69921875" style="267" customWidth="1"/>
    <col min="6147" max="6150" width="3.09765625" style="267"/>
    <col min="6151" max="6151" width="1.296875" style="267" customWidth="1"/>
    <col min="6152" max="6167" width="3.09765625" style="267"/>
    <col min="6168" max="6173" width="3.59765625" style="267" customWidth="1"/>
    <col min="6174" max="6176" width="2.8984375" style="267" customWidth="1"/>
    <col min="6177" max="6177" width="1.296875" style="267" customWidth="1"/>
    <col min="6178" max="6178" width="3.296875" style="267" customWidth="1"/>
    <col min="6179" max="6400" width="3.09765625" style="267"/>
    <col min="6401" max="6401" width="1.09765625" style="267" customWidth="1"/>
    <col min="6402" max="6402" width="2.69921875" style="267" customWidth="1"/>
    <col min="6403" max="6406" width="3.09765625" style="267"/>
    <col min="6407" max="6407" width="1.296875" style="267" customWidth="1"/>
    <col min="6408" max="6423" width="3.09765625" style="267"/>
    <col min="6424" max="6429" width="3.59765625" style="267" customWidth="1"/>
    <col min="6430" max="6432" width="2.8984375" style="267" customWidth="1"/>
    <col min="6433" max="6433" width="1.296875" style="267" customWidth="1"/>
    <col min="6434" max="6434" width="3.296875" style="267" customWidth="1"/>
    <col min="6435" max="6656" width="3.09765625" style="267"/>
    <col min="6657" max="6657" width="1.09765625" style="267" customWidth="1"/>
    <col min="6658" max="6658" width="2.69921875" style="267" customWidth="1"/>
    <col min="6659" max="6662" width="3.09765625" style="267"/>
    <col min="6663" max="6663" width="1.296875" style="267" customWidth="1"/>
    <col min="6664" max="6679" width="3.09765625" style="267"/>
    <col min="6680" max="6685" width="3.59765625" style="267" customWidth="1"/>
    <col min="6686" max="6688" width="2.8984375" style="267" customWidth="1"/>
    <col min="6689" max="6689" width="1.296875" style="267" customWidth="1"/>
    <col min="6690" max="6690" width="3.296875" style="267" customWidth="1"/>
    <col min="6691" max="6912" width="3.09765625" style="267"/>
    <col min="6913" max="6913" width="1.09765625" style="267" customWidth="1"/>
    <col min="6914" max="6914" width="2.69921875" style="267" customWidth="1"/>
    <col min="6915" max="6918" width="3.09765625" style="267"/>
    <col min="6919" max="6919" width="1.296875" style="267" customWidth="1"/>
    <col min="6920" max="6935" width="3.09765625" style="267"/>
    <col min="6936" max="6941" width="3.59765625" style="267" customWidth="1"/>
    <col min="6942" max="6944" width="2.8984375" style="267" customWidth="1"/>
    <col min="6945" max="6945" width="1.296875" style="267" customWidth="1"/>
    <col min="6946" max="6946" width="3.296875" style="267" customWidth="1"/>
    <col min="6947" max="7168" width="3.09765625" style="267"/>
    <col min="7169" max="7169" width="1.09765625" style="267" customWidth="1"/>
    <col min="7170" max="7170" width="2.69921875" style="267" customWidth="1"/>
    <col min="7171" max="7174" width="3.09765625" style="267"/>
    <col min="7175" max="7175" width="1.296875" style="267" customWidth="1"/>
    <col min="7176" max="7191" width="3.09765625" style="267"/>
    <col min="7192" max="7197" width="3.59765625" style="267" customWidth="1"/>
    <col min="7198" max="7200" width="2.8984375" style="267" customWidth="1"/>
    <col min="7201" max="7201" width="1.296875" style="267" customWidth="1"/>
    <col min="7202" max="7202" width="3.296875" style="267" customWidth="1"/>
    <col min="7203" max="7424" width="3.09765625" style="267"/>
    <col min="7425" max="7425" width="1.09765625" style="267" customWidth="1"/>
    <col min="7426" max="7426" width="2.69921875" style="267" customWidth="1"/>
    <col min="7427" max="7430" width="3.09765625" style="267"/>
    <col min="7431" max="7431" width="1.296875" style="267" customWidth="1"/>
    <col min="7432" max="7447" width="3.09765625" style="267"/>
    <col min="7448" max="7453" width="3.59765625" style="267" customWidth="1"/>
    <col min="7454" max="7456" width="2.8984375" style="267" customWidth="1"/>
    <col min="7457" max="7457" width="1.296875" style="267" customWidth="1"/>
    <col min="7458" max="7458" width="3.296875" style="267" customWidth="1"/>
    <col min="7459" max="7680" width="3.09765625" style="267"/>
    <col min="7681" max="7681" width="1.09765625" style="267" customWidth="1"/>
    <col min="7682" max="7682" width="2.69921875" style="267" customWidth="1"/>
    <col min="7683" max="7686" width="3.09765625" style="267"/>
    <col min="7687" max="7687" width="1.296875" style="267" customWidth="1"/>
    <col min="7688" max="7703" width="3.09765625" style="267"/>
    <col min="7704" max="7709" width="3.59765625" style="267" customWidth="1"/>
    <col min="7710" max="7712" width="2.8984375" style="267" customWidth="1"/>
    <col min="7713" max="7713" width="1.296875" style="267" customWidth="1"/>
    <col min="7714" max="7714" width="3.296875" style="267" customWidth="1"/>
    <col min="7715" max="7936" width="3.09765625" style="267"/>
    <col min="7937" max="7937" width="1.09765625" style="267" customWidth="1"/>
    <col min="7938" max="7938" width="2.69921875" style="267" customWidth="1"/>
    <col min="7939" max="7942" width="3.09765625" style="267"/>
    <col min="7943" max="7943" width="1.296875" style="267" customWidth="1"/>
    <col min="7944" max="7959" width="3.09765625" style="267"/>
    <col min="7960" max="7965" width="3.59765625" style="267" customWidth="1"/>
    <col min="7966" max="7968" width="2.8984375" style="267" customWidth="1"/>
    <col min="7969" max="7969" width="1.296875" style="267" customWidth="1"/>
    <col min="7970" max="7970" width="3.296875" style="267" customWidth="1"/>
    <col min="7971" max="8192" width="3.09765625" style="267"/>
    <col min="8193" max="8193" width="1.09765625" style="267" customWidth="1"/>
    <col min="8194" max="8194" width="2.69921875" style="267" customWidth="1"/>
    <col min="8195" max="8198" width="3.09765625" style="267"/>
    <col min="8199" max="8199" width="1.296875" style="267" customWidth="1"/>
    <col min="8200" max="8215" width="3.09765625" style="267"/>
    <col min="8216" max="8221" width="3.59765625" style="267" customWidth="1"/>
    <col min="8222" max="8224" width="2.8984375" style="267" customWidth="1"/>
    <col min="8225" max="8225" width="1.296875" style="267" customWidth="1"/>
    <col min="8226" max="8226" width="3.296875" style="267" customWidth="1"/>
    <col min="8227" max="8448" width="3.09765625" style="267"/>
    <col min="8449" max="8449" width="1.09765625" style="267" customWidth="1"/>
    <col min="8450" max="8450" width="2.69921875" style="267" customWidth="1"/>
    <col min="8451" max="8454" width="3.09765625" style="267"/>
    <col min="8455" max="8455" width="1.296875" style="267" customWidth="1"/>
    <col min="8456" max="8471" width="3.09765625" style="267"/>
    <col min="8472" max="8477" width="3.59765625" style="267" customWidth="1"/>
    <col min="8478" max="8480" width="2.8984375" style="267" customWidth="1"/>
    <col min="8481" max="8481" width="1.296875" style="267" customWidth="1"/>
    <col min="8482" max="8482" width="3.296875" style="267" customWidth="1"/>
    <col min="8483" max="8704" width="3.09765625" style="267"/>
    <col min="8705" max="8705" width="1.09765625" style="267" customWidth="1"/>
    <col min="8706" max="8706" width="2.69921875" style="267" customWidth="1"/>
    <col min="8707" max="8710" width="3.09765625" style="267"/>
    <col min="8711" max="8711" width="1.296875" style="267" customWidth="1"/>
    <col min="8712" max="8727" width="3.09765625" style="267"/>
    <col min="8728" max="8733" width="3.59765625" style="267" customWidth="1"/>
    <col min="8734" max="8736" width="2.8984375" style="267" customWidth="1"/>
    <col min="8737" max="8737" width="1.296875" style="267" customWidth="1"/>
    <col min="8738" max="8738" width="3.296875" style="267" customWidth="1"/>
    <col min="8739" max="8960" width="3.09765625" style="267"/>
    <col min="8961" max="8961" width="1.09765625" style="267" customWidth="1"/>
    <col min="8962" max="8962" width="2.69921875" style="267" customWidth="1"/>
    <col min="8963" max="8966" width="3.09765625" style="267"/>
    <col min="8967" max="8967" width="1.296875" style="267" customWidth="1"/>
    <col min="8968" max="8983" width="3.09765625" style="267"/>
    <col min="8984" max="8989" width="3.59765625" style="267" customWidth="1"/>
    <col min="8990" max="8992" width="2.8984375" style="267" customWidth="1"/>
    <col min="8993" max="8993" width="1.296875" style="267" customWidth="1"/>
    <col min="8994" max="8994" width="3.296875" style="267" customWidth="1"/>
    <col min="8995" max="9216" width="3.09765625" style="267"/>
    <col min="9217" max="9217" width="1.09765625" style="267" customWidth="1"/>
    <col min="9218" max="9218" width="2.69921875" style="267" customWidth="1"/>
    <col min="9219" max="9222" width="3.09765625" style="267"/>
    <col min="9223" max="9223" width="1.296875" style="267" customWidth="1"/>
    <col min="9224" max="9239" width="3.09765625" style="267"/>
    <col min="9240" max="9245" width="3.59765625" style="267" customWidth="1"/>
    <col min="9246" max="9248" width="2.8984375" style="267" customWidth="1"/>
    <col min="9249" max="9249" width="1.296875" style="267" customWidth="1"/>
    <col min="9250" max="9250" width="3.296875" style="267" customWidth="1"/>
    <col min="9251" max="9472" width="3.09765625" style="267"/>
    <col min="9473" max="9473" width="1.09765625" style="267" customWidth="1"/>
    <col min="9474" max="9474" width="2.69921875" style="267" customWidth="1"/>
    <col min="9475" max="9478" width="3.09765625" style="267"/>
    <col min="9479" max="9479" width="1.296875" style="267" customWidth="1"/>
    <col min="9480" max="9495" width="3.09765625" style="267"/>
    <col min="9496" max="9501" width="3.59765625" style="267" customWidth="1"/>
    <col min="9502" max="9504" width="2.8984375" style="267" customWidth="1"/>
    <col min="9505" max="9505" width="1.296875" style="267" customWidth="1"/>
    <col min="9506" max="9506" width="3.296875" style="267" customWidth="1"/>
    <col min="9507" max="9728" width="3.09765625" style="267"/>
    <col min="9729" max="9729" width="1.09765625" style="267" customWidth="1"/>
    <col min="9730" max="9730" width="2.69921875" style="267" customWidth="1"/>
    <col min="9731" max="9734" width="3.09765625" style="267"/>
    <col min="9735" max="9735" width="1.296875" style="267" customWidth="1"/>
    <col min="9736" max="9751" width="3.09765625" style="267"/>
    <col min="9752" max="9757" width="3.59765625" style="267" customWidth="1"/>
    <col min="9758" max="9760" width="2.8984375" style="267" customWidth="1"/>
    <col min="9761" max="9761" width="1.296875" style="267" customWidth="1"/>
    <col min="9762" max="9762" width="3.296875" style="267" customWidth="1"/>
    <col min="9763" max="9984" width="3.09765625" style="267"/>
    <col min="9985" max="9985" width="1.09765625" style="267" customWidth="1"/>
    <col min="9986" max="9986" width="2.69921875" style="267" customWidth="1"/>
    <col min="9987" max="9990" width="3.09765625" style="267"/>
    <col min="9991" max="9991" width="1.296875" style="267" customWidth="1"/>
    <col min="9992" max="10007" width="3.09765625" style="267"/>
    <col min="10008" max="10013" width="3.59765625" style="267" customWidth="1"/>
    <col min="10014" max="10016" width="2.8984375" style="267" customWidth="1"/>
    <col min="10017" max="10017" width="1.296875" style="267" customWidth="1"/>
    <col min="10018" max="10018" width="3.296875" style="267" customWidth="1"/>
    <col min="10019" max="10240" width="3.09765625" style="267"/>
    <col min="10241" max="10241" width="1.09765625" style="267" customWidth="1"/>
    <col min="10242" max="10242" width="2.69921875" style="267" customWidth="1"/>
    <col min="10243" max="10246" width="3.09765625" style="267"/>
    <col min="10247" max="10247" width="1.296875" style="267" customWidth="1"/>
    <col min="10248" max="10263" width="3.09765625" style="267"/>
    <col min="10264" max="10269" width="3.59765625" style="267" customWidth="1"/>
    <col min="10270" max="10272" width="2.8984375" style="267" customWidth="1"/>
    <col min="10273" max="10273" width="1.296875" style="267" customWidth="1"/>
    <col min="10274" max="10274" width="3.296875" style="267" customWidth="1"/>
    <col min="10275" max="10496" width="3.09765625" style="267"/>
    <col min="10497" max="10497" width="1.09765625" style="267" customWidth="1"/>
    <col min="10498" max="10498" width="2.69921875" style="267" customWidth="1"/>
    <col min="10499" max="10502" width="3.09765625" style="267"/>
    <col min="10503" max="10503" width="1.296875" style="267" customWidth="1"/>
    <col min="10504" max="10519" width="3.09765625" style="267"/>
    <col min="10520" max="10525" width="3.59765625" style="267" customWidth="1"/>
    <col min="10526" max="10528" width="2.8984375" style="267" customWidth="1"/>
    <col min="10529" max="10529" width="1.296875" style="267" customWidth="1"/>
    <col min="10530" max="10530" width="3.296875" style="267" customWidth="1"/>
    <col min="10531" max="10752" width="3.09765625" style="267"/>
    <col min="10753" max="10753" width="1.09765625" style="267" customWidth="1"/>
    <col min="10754" max="10754" width="2.69921875" style="267" customWidth="1"/>
    <col min="10755" max="10758" width="3.09765625" style="267"/>
    <col min="10759" max="10759" width="1.296875" style="267" customWidth="1"/>
    <col min="10760" max="10775" width="3.09765625" style="267"/>
    <col min="10776" max="10781" width="3.59765625" style="267" customWidth="1"/>
    <col min="10782" max="10784" width="2.8984375" style="267" customWidth="1"/>
    <col min="10785" max="10785" width="1.296875" style="267" customWidth="1"/>
    <col min="10786" max="10786" width="3.296875" style="267" customWidth="1"/>
    <col min="10787" max="11008" width="3.09765625" style="267"/>
    <col min="11009" max="11009" width="1.09765625" style="267" customWidth="1"/>
    <col min="11010" max="11010" width="2.69921875" style="267" customWidth="1"/>
    <col min="11011" max="11014" width="3.09765625" style="267"/>
    <col min="11015" max="11015" width="1.296875" style="267" customWidth="1"/>
    <col min="11016" max="11031" width="3.09765625" style="267"/>
    <col min="11032" max="11037" width="3.59765625" style="267" customWidth="1"/>
    <col min="11038" max="11040" width="2.8984375" style="267" customWidth="1"/>
    <col min="11041" max="11041" width="1.296875" style="267" customWidth="1"/>
    <col min="11042" max="11042" width="3.296875" style="267" customWidth="1"/>
    <col min="11043" max="11264" width="3.09765625" style="267"/>
    <col min="11265" max="11265" width="1.09765625" style="267" customWidth="1"/>
    <col min="11266" max="11266" width="2.69921875" style="267" customWidth="1"/>
    <col min="11267" max="11270" width="3.09765625" style="267"/>
    <col min="11271" max="11271" width="1.296875" style="267" customWidth="1"/>
    <col min="11272" max="11287" width="3.09765625" style="267"/>
    <col min="11288" max="11293" width="3.59765625" style="267" customWidth="1"/>
    <col min="11294" max="11296" width="2.8984375" style="267" customWidth="1"/>
    <col min="11297" max="11297" width="1.296875" style="267" customWidth="1"/>
    <col min="11298" max="11298" width="3.296875" style="267" customWidth="1"/>
    <col min="11299" max="11520" width="3.09765625" style="267"/>
    <col min="11521" max="11521" width="1.09765625" style="267" customWidth="1"/>
    <col min="11522" max="11522" width="2.69921875" style="267" customWidth="1"/>
    <col min="11523" max="11526" width="3.09765625" style="267"/>
    <col min="11527" max="11527" width="1.296875" style="267" customWidth="1"/>
    <col min="11528" max="11543" width="3.09765625" style="267"/>
    <col min="11544" max="11549" width="3.59765625" style="267" customWidth="1"/>
    <col min="11550" max="11552" width="2.8984375" style="267" customWidth="1"/>
    <col min="11553" max="11553" width="1.296875" style="267" customWidth="1"/>
    <col min="11554" max="11554" width="3.296875" style="267" customWidth="1"/>
    <col min="11555" max="11776" width="3.09765625" style="267"/>
    <col min="11777" max="11777" width="1.09765625" style="267" customWidth="1"/>
    <col min="11778" max="11778" width="2.69921875" style="267" customWidth="1"/>
    <col min="11779" max="11782" width="3.09765625" style="267"/>
    <col min="11783" max="11783" width="1.296875" style="267" customWidth="1"/>
    <col min="11784" max="11799" width="3.09765625" style="267"/>
    <col min="11800" max="11805" width="3.59765625" style="267" customWidth="1"/>
    <col min="11806" max="11808" width="2.8984375" style="267" customWidth="1"/>
    <col min="11809" max="11809" width="1.296875" style="267" customWidth="1"/>
    <col min="11810" max="11810" width="3.296875" style="267" customWidth="1"/>
    <col min="11811" max="12032" width="3.09765625" style="267"/>
    <col min="12033" max="12033" width="1.09765625" style="267" customWidth="1"/>
    <col min="12034" max="12034" width="2.69921875" style="267" customWidth="1"/>
    <col min="12035" max="12038" width="3.09765625" style="267"/>
    <col min="12039" max="12039" width="1.296875" style="267" customWidth="1"/>
    <col min="12040" max="12055" width="3.09765625" style="267"/>
    <col min="12056" max="12061" width="3.59765625" style="267" customWidth="1"/>
    <col min="12062" max="12064" width="2.8984375" style="267" customWidth="1"/>
    <col min="12065" max="12065" width="1.296875" style="267" customWidth="1"/>
    <col min="12066" max="12066" width="3.296875" style="267" customWidth="1"/>
    <col min="12067" max="12288" width="3.09765625" style="267"/>
    <col min="12289" max="12289" width="1.09765625" style="267" customWidth="1"/>
    <col min="12290" max="12290" width="2.69921875" style="267" customWidth="1"/>
    <col min="12291" max="12294" width="3.09765625" style="267"/>
    <col min="12295" max="12295" width="1.296875" style="267" customWidth="1"/>
    <col min="12296" max="12311" width="3.09765625" style="267"/>
    <col min="12312" max="12317" width="3.59765625" style="267" customWidth="1"/>
    <col min="12318" max="12320" width="2.8984375" style="267" customWidth="1"/>
    <col min="12321" max="12321" width="1.296875" style="267" customWidth="1"/>
    <col min="12322" max="12322" width="3.296875" style="267" customWidth="1"/>
    <col min="12323" max="12544" width="3.09765625" style="267"/>
    <col min="12545" max="12545" width="1.09765625" style="267" customWidth="1"/>
    <col min="12546" max="12546" width="2.69921875" style="267" customWidth="1"/>
    <col min="12547" max="12550" width="3.09765625" style="267"/>
    <col min="12551" max="12551" width="1.296875" style="267" customWidth="1"/>
    <col min="12552" max="12567" width="3.09765625" style="267"/>
    <col min="12568" max="12573" width="3.59765625" style="267" customWidth="1"/>
    <col min="12574" max="12576" width="2.8984375" style="267" customWidth="1"/>
    <col min="12577" max="12577" width="1.296875" style="267" customWidth="1"/>
    <col min="12578" max="12578" width="3.296875" style="267" customWidth="1"/>
    <col min="12579" max="12800" width="3.09765625" style="267"/>
    <col min="12801" max="12801" width="1.09765625" style="267" customWidth="1"/>
    <col min="12802" max="12802" width="2.69921875" style="267" customWidth="1"/>
    <col min="12803" max="12806" width="3.09765625" style="267"/>
    <col min="12807" max="12807" width="1.296875" style="267" customWidth="1"/>
    <col min="12808" max="12823" width="3.09765625" style="267"/>
    <col min="12824" max="12829" width="3.59765625" style="267" customWidth="1"/>
    <col min="12830" max="12832" width="2.8984375" style="267" customWidth="1"/>
    <col min="12833" max="12833" width="1.296875" style="267" customWidth="1"/>
    <col min="12834" max="12834" width="3.296875" style="267" customWidth="1"/>
    <col min="12835" max="13056" width="3.09765625" style="267"/>
    <col min="13057" max="13057" width="1.09765625" style="267" customWidth="1"/>
    <col min="13058" max="13058" width="2.69921875" style="267" customWidth="1"/>
    <col min="13059" max="13062" width="3.09765625" style="267"/>
    <col min="13063" max="13063" width="1.296875" style="267" customWidth="1"/>
    <col min="13064" max="13079" width="3.09765625" style="267"/>
    <col min="13080" max="13085" width="3.59765625" style="267" customWidth="1"/>
    <col min="13086" max="13088" width="2.8984375" style="267" customWidth="1"/>
    <col min="13089" max="13089" width="1.296875" style="267" customWidth="1"/>
    <col min="13090" max="13090" width="3.296875" style="267" customWidth="1"/>
    <col min="13091" max="13312" width="3.09765625" style="267"/>
    <col min="13313" max="13313" width="1.09765625" style="267" customWidth="1"/>
    <col min="13314" max="13314" width="2.69921875" style="267" customWidth="1"/>
    <col min="13315" max="13318" width="3.09765625" style="267"/>
    <col min="13319" max="13319" width="1.296875" style="267" customWidth="1"/>
    <col min="13320" max="13335" width="3.09765625" style="267"/>
    <col min="13336" max="13341" width="3.59765625" style="267" customWidth="1"/>
    <col min="13342" max="13344" width="2.8984375" style="267" customWidth="1"/>
    <col min="13345" max="13345" width="1.296875" style="267" customWidth="1"/>
    <col min="13346" max="13346" width="3.296875" style="267" customWidth="1"/>
    <col min="13347" max="13568" width="3.09765625" style="267"/>
    <col min="13569" max="13569" width="1.09765625" style="267" customWidth="1"/>
    <col min="13570" max="13570" width="2.69921875" style="267" customWidth="1"/>
    <col min="13571" max="13574" width="3.09765625" style="267"/>
    <col min="13575" max="13575" width="1.296875" style="267" customWidth="1"/>
    <col min="13576" max="13591" width="3.09765625" style="267"/>
    <col min="13592" max="13597" width="3.59765625" style="267" customWidth="1"/>
    <col min="13598" max="13600" width="2.8984375" style="267" customWidth="1"/>
    <col min="13601" max="13601" width="1.296875" style="267" customWidth="1"/>
    <col min="13602" max="13602" width="3.296875" style="267" customWidth="1"/>
    <col min="13603" max="13824" width="3.09765625" style="267"/>
    <col min="13825" max="13825" width="1.09765625" style="267" customWidth="1"/>
    <col min="13826" max="13826" width="2.69921875" style="267" customWidth="1"/>
    <col min="13827" max="13830" width="3.09765625" style="267"/>
    <col min="13831" max="13831" width="1.296875" style="267" customWidth="1"/>
    <col min="13832" max="13847" width="3.09765625" style="267"/>
    <col min="13848" max="13853" width="3.59765625" style="267" customWidth="1"/>
    <col min="13854" max="13856" width="2.8984375" style="267" customWidth="1"/>
    <col min="13857" max="13857" width="1.296875" style="267" customWidth="1"/>
    <col min="13858" max="13858" width="3.296875" style="267" customWidth="1"/>
    <col min="13859" max="14080" width="3.09765625" style="267"/>
    <col min="14081" max="14081" width="1.09765625" style="267" customWidth="1"/>
    <col min="14082" max="14082" width="2.69921875" style="267" customWidth="1"/>
    <col min="14083" max="14086" width="3.09765625" style="267"/>
    <col min="14087" max="14087" width="1.296875" style="267" customWidth="1"/>
    <col min="14088" max="14103" width="3.09765625" style="267"/>
    <col min="14104" max="14109" width="3.59765625" style="267" customWidth="1"/>
    <col min="14110" max="14112" width="2.8984375" style="267" customWidth="1"/>
    <col min="14113" max="14113" width="1.296875" style="267" customWidth="1"/>
    <col min="14114" max="14114" width="3.296875" style="267" customWidth="1"/>
    <col min="14115" max="14336" width="3.09765625" style="267"/>
    <col min="14337" max="14337" width="1.09765625" style="267" customWidth="1"/>
    <col min="14338" max="14338" width="2.69921875" style="267" customWidth="1"/>
    <col min="14339" max="14342" width="3.09765625" style="267"/>
    <col min="14343" max="14343" width="1.296875" style="267" customWidth="1"/>
    <col min="14344" max="14359" width="3.09765625" style="267"/>
    <col min="14360" max="14365" width="3.59765625" style="267" customWidth="1"/>
    <col min="14366" max="14368" width="2.8984375" style="267" customWidth="1"/>
    <col min="14369" max="14369" width="1.296875" style="267" customWidth="1"/>
    <col min="14370" max="14370" width="3.296875" style="267" customWidth="1"/>
    <col min="14371" max="14592" width="3.09765625" style="267"/>
    <col min="14593" max="14593" width="1.09765625" style="267" customWidth="1"/>
    <col min="14594" max="14594" width="2.69921875" style="267" customWidth="1"/>
    <col min="14595" max="14598" width="3.09765625" style="267"/>
    <col min="14599" max="14599" width="1.296875" style="267" customWidth="1"/>
    <col min="14600" max="14615" width="3.09765625" style="267"/>
    <col min="14616" max="14621" width="3.59765625" style="267" customWidth="1"/>
    <col min="14622" max="14624" width="2.8984375" style="267" customWidth="1"/>
    <col min="14625" max="14625" width="1.296875" style="267" customWidth="1"/>
    <col min="14626" max="14626" width="3.296875" style="267" customWidth="1"/>
    <col min="14627" max="14848" width="3.09765625" style="267"/>
    <col min="14849" max="14849" width="1.09765625" style="267" customWidth="1"/>
    <col min="14850" max="14850" width="2.69921875" style="267" customWidth="1"/>
    <col min="14851" max="14854" width="3.09765625" style="267"/>
    <col min="14855" max="14855" width="1.296875" style="267" customWidth="1"/>
    <col min="14856" max="14871" width="3.09765625" style="267"/>
    <col min="14872" max="14877" width="3.59765625" style="267" customWidth="1"/>
    <col min="14878" max="14880" width="2.8984375" style="267" customWidth="1"/>
    <col min="14881" max="14881" width="1.296875" style="267" customWidth="1"/>
    <col min="14882" max="14882" width="3.296875" style="267" customWidth="1"/>
    <col min="14883" max="15104" width="3.09765625" style="267"/>
    <col min="15105" max="15105" width="1.09765625" style="267" customWidth="1"/>
    <col min="15106" max="15106" width="2.69921875" style="267" customWidth="1"/>
    <col min="15107" max="15110" width="3.09765625" style="267"/>
    <col min="15111" max="15111" width="1.296875" style="267" customWidth="1"/>
    <col min="15112" max="15127" width="3.09765625" style="267"/>
    <col min="15128" max="15133" width="3.59765625" style="267" customWidth="1"/>
    <col min="15134" max="15136" width="2.8984375" style="267" customWidth="1"/>
    <col min="15137" max="15137" width="1.296875" style="267" customWidth="1"/>
    <col min="15138" max="15138" width="3.296875" style="267" customWidth="1"/>
    <col min="15139" max="15360" width="3.09765625" style="267"/>
    <col min="15361" max="15361" width="1.09765625" style="267" customWidth="1"/>
    <col min="15362" max="15362" width="2.69921875" style="267" customWidth="1"/>
    <col min="15363" max="15366" width="3.09765625" style="267"/>
    <col min="15367" max="15367" width="1.296875" style="267" customWidth="1"/>
    <col min="15368" max="15383" width="3.09765625" style="267"/>
    <col min="15384" max="15389" width="3.59765625" style="267" customWidth="1"/>
    <col min="15390" max="15392" width="2.8984375" style="267" customWidth="1"/>
    <col min="15393" max="15393" width="1.296875" style="267" customWidth="1"/>
    <col min="15394" max="15394" width="3.296875" style="267" customWidth="1"/>
    <col min="15395" max="15616" width="3.09765625" style="267"/>
    <col min="15617" max="15617" width="1.09765625" style="267" customWidth="1"/>
    <col min="15618" max="15618" width="2.69921875" style="267" customWidth="1"/>
    <col min="15619" max="15622" width="3.09765625" style="267"/>
    <col min="15623" max="15623" width="1.296875" style="267" customWidth="1"/>
    <col min="15624" max="15639" width="3.09765625" style="267"/>
    <col min="15640" max="15645" width="3.59765625" style="267" customWidth="1"/>
    <col min="15646" max="15648" width="2.8984375" style="267" customWidth="1"/>
    <col min="15649" max="15649" width="1.296875" style="267" customWidth="1"/>
    <col min="15650" max="15650" width="3.296875" style="267" customWidth="1"/>
    <col min="15651" max="15872" width="3.09765625" style="267"/>
    <col min="15873" max="15873" width="1.09765625" style="267" customWidth="1"/>
    <col min="15874" max="15874" width="2.69921875" style="267" customWidth="1"/>
    <col min="15875" max="15878" width="3.09765625" style="267"/>
    <col min="15879" max="15879" width="1.296875" style="267" customWidth="1"/>
    <col min="15880" max="15895" width="3.09765625" style="267"/>
    <col min="15896" max="15901" width="3.59765625" style="267" customWidth="1"/>
    <col min="15902" max="15904" width="2.8984375" style="267" customWidth="1"/>
    <col min="15905" max="15905" width="1.296875" style="267" customWidth="1"/>
    <col min="15906" max="15906" width="3.296875" style="267" customWidth="1"/>
    <col min="15907" max="16128" width="3.09765625" style="267"/>
    <col min="16129" max="16129" width="1.09765625" style="267" customWidth="1"/>
    <col min="16130" max="16130" width="2.69921875" style="267" customWidth="1"/>
    <col min="16131" max="16134" width="3.09765625" style="267"/>
    <col min="16135" max="16135" width="1.296875" style="267" customWidth="1"/>
    <col min="16136" max="16151" width="3.09765625" style="267"/>
    <col min="16152" max="16157" width="3.59765625" style="267" customWidth="1"/>
    <col min="16158" max="16160" width="2.8984375" style="267" customWidth="1"/>
    <col min="16161" max="16161" width="1.296875" style="267" customWidth="1"/>
    <col min="16162" max="16162" width="3.296875" style="267" customWidth="1"/>
    <col min="16163" max="16384" width="3.09765625" style="267"/>
  </cols>
  <sheetData>
    <row r="1" spans="2:36" s="264" customFormat="1" x14ac:dyDescent="0.45"/>
    <row r="2" spans="2:36" s="264" customFormat="1" x14ac:dyDescent="0.45">
      <c r="B2" s="264" t="s">
        <v>885</v>
      </c>
    </row>
    <row r="3" spans="2:36" s="264" customFormat="1" x14ac:dyDescent="0.45">
      <c r="W3" s="527" t="s">
        <v>130</v>
      </c>
      <c r="X3" s="565"/>
      <c r="Y3" s="271" t="s">
        <v>131</v>
      </c>
      <c r="Z3" s="565"/>
      <c r="AA3" s="271" t="s">
        <v>701</v>
      </c>
      <c r="AB3" s="565"/>
      <c r="AC3" s="271" t="s">
        <v>702</v>
      </c>
    </row>
    <row r="4" spans="2:36" s="264" customFormat="1" x14ac:dyDescent="0.45">
      <c r="AC4" s="527"/>
    </row>
    <row r="5" spans="2:36" s="264" customFormat="1" ht="47.25" customHeight="1" x14ac:dyDescent="0.45">
      <c r="B5" s="942" t="s">
        <v>886</v>
      </c>
      <c r="C5" s="942"/>
      <c r="D5" s="942"/>
      <c r="E5" s="942"/>
      <c r="F5" s="942"/>
      <c r="G5" s="942"/>
      <c r="H5" s="942"/>
      <c r="I5" s="942"/>
      <c r="J5" s="942"/>
      <c r="K5" s="942"/>
      <c r="L5" s="942"/>
      <c r="M5" s="942"/>
      <c r="N5" s="942"/>
      <c r="O5" s="942"/>
      <c r="P5" s="942"/>
      <c r="Q5" s="942"/>
      <c r="R5" s="942"/>
      <c r="S5" s="942"/>
      <c r="T5" s="942"/>
      <c r="U5" s="942"/>
      <c r="V5" s="942"/>
      <c r="W5" s="942"/>
      <c r="X5" s="942"/>
      <c r="Y5" s="942"/>
      <c r="Z5" s="942"/>
      <c r="AA5" s="942"/>
      <c r="AB5" s="942"/>
      <c r="AC5" s="942"/>
      <c r="AD5" s="942"/>
      <c r="AE5" s="942"/>
      <c r="AF5" s="942"/>
    </row>
    <row r="6" spans="2:36" s="264" customFormat="1" x14ac:dyDescent="0.45"/>
    <row r="7" spans="2:36" s="264" customFormat="1" ht="39" customHeight="1" x14ac:dyDescent="0.45">
      <c r="B7" s="1022" t="s">
        <v>786</v>
      </c>
      <c r="C7" s="1022"/>
      <c r="D7" s="1022"/>
      <c r="E7" s="1022"/>
      <c r="F7" s="1022"/>
      <c r="G7" s="778"/>
      <c r="H7" s="779"/>
      <c r="I7" s="779"/>
      <c r="J7" s="779"/>
      <c r="K7" s="779"/>
      <c r="L7" s="779"/>
      <c r="M7" s="779"/>
      <c r="N7" s="779"/>
      <c r="O7" s="779"/>
      <c r="P7" s="779"/>
      <c r="Q7" s="779"/>
      <c r="R7" s="779"/>
      <c r="S7" s="779"/>
      <c r="T7" s="779"/>
      <c r="U7" s="779"/>
      <c r="V7" s="779"/>
      <c r="W7" s="779"/>
      <c r="X7" s="779"/>
      <c r="Y7" s="779"/>
      <c r="Z7" s="779"/>
      <c r="AA7" s="779"/>
      <c r="AB7" s="779"/>
      <c r="AC7" s="779"/>
      <c r="AD7" s="779"/>
      <c r="AE7" s="779"/>
      <c r="AF7" s="780"/>
    </row>
    <row r="8" spans="2:36" ht="39" customHeight="1" x14ac:dyDescent="0.2">
      <c r="B8" s="996" t="s">
        <v>787</v>
      </c>
      <c r="C8" s="997"/>
      <c r="D8" s="997"/>
      <c r="E8" s="997"/>
      <c r="F8" s="998"/>
      <c r="G8" s="552"/>
      <c r="H8" s="569" t="s">
        <v>178</v>
      </c>
      <c r="I8" s="530" t="s">
        <v>788</v>
      </c>
      <c r="J8" s="530"/>
      <c r="K8" s="530"/>
      <c r="L8" s="530"/>
      <c r="M8" s="569" t="s">
        <v>178</v>
      </c>
      <c r="N8" s="530" t="s">
        <v>789</v>
      </c>
      <c r="O8" s="530"/>
      <c r="P8" s="530"/>
      <c r="Q8" s="530"/>
      <c r="R8" s="569" t="s">
        <v>178</v>
      </c>
      <c r="S8" s="530" t="s">
        <v>790</v>
      </c>
      <c r="T8" s="530"/>
      <c r="U8" s="530"/>
      <c r="V8" s="530"/>
      <c r="W8" s="530"/>
      <c r="X8" s="530"/>
      <c r="Y8" s="530"/>
      <c r="Z8" s="530"/>
      <c r="AA8" s="530"/>
      <c r="AB8" s="530"/>
      <c r="AC8" s="530"/>
      <c r="AD8" s="583"/>
      <c r="AE8" s="583"/>
      <c r="AF8" s="584"/>
    </row>
    <row r="9" spans="2:36" ht="27" customHeight="1" x14ac:dyDescent="0.2">
      <c r="B9" s="943" t="s">
        <v>887</v>
      </c>
      <c r="C9" s="944"/>
      <c r="D9" s="944"/>
      <c r="E9" s="944"/>
      <c r="F9" s="945"/>
      <c r="G9" s="585"/>
      <c r="H9" s="565" t="s">
        <v>178</v>
      </c>
      <c r="I9" s="626" t="s">
        <v>888</v>
      </c>
      <c r="J9" s="626"/>
      <c r="K9" s="626"/>
      <c r="L9" s="626"/>
      <c r="M9" s="626"/>
      <c r="N9" s="626"/>
      <c r="O9" s="626"/>
      <c r="P9" s="626"/>
      <c r="Q9" s="626"/>
      <c r="R9" s="626"/>
      <c r="S9" s="536"/>
      <c r="T9" s="536"/>
      <c r="U9" s="536"/>
      <c r="V9" s="536"/>
      <c r="W9" s="536"/>
      <c r="X9" s="536"/>
      <c r="Y9" s="536"/>
      <c r="Z9" s="536"/>
      <c r="AA9" s="536"/>
      <c r="AB9" s="536"/>
      <c r="AC9" s="536"/>
      <c r="AD9" s="586"/>
      <c r="AE9" s="586"/>
      <c r="AF9" s="587"/>
    </row>
    <row r="10" spans="2:36" ht="27" customHeight="1" x14ac:dyDescent="0.2">
      <c r="B10" s="1014"/>
      <c r="C10" s="1015"/>
      <c r="D10" s="1015"/>
      <c r="E10" s="1015"/>
      <c r="F10" s="1039"/>
      <c r="G10" s="588"/>
      <c r="H10" s="271" t="s">
        <v>178</v>
      </c>
      <c r="I10" s="589" t="s">
        <v>889</v>
      </c>
      <c r="J10" s="589"/>
      <c r="K10" s="589"/>
      <c r="L10" s="589"/>
      <c r="M10" s="589"/>
      <c r="N10" s="589"/>
      <c r="O10" s="589"/>
      <c r="P10" s="589"/>
      <c r="Q10" s="589"/>
      <c r="R10" s="589"/>
      <c r="S10" s="589"/>
      <c r="T10" s="589"/>
      <c r="U10" s="589"/>
      <c r="V10" s="589"/>
      <c r="W10" s="589"/>
      <c r="X10" s="589"/>
      <c r="Y10" s="589"/>
      <c r="Z10" s="589"/>
      <c r="AA10" s="589"/>
      <c r="AB10" s="589"/>
      <c r="AC10" s="589"/>
      <c r="AD10" s="576"/>
      <c r="AE10" s="576"/>
      <c r="AF10" s="577"/>
      <c r="AJ10" s="627"/>
    </row>
    <row r="11" spans="2:36" ht="39" customHeight="1" x14ac:dyDescent="0.2">
      <c r="B11" s="996" t="s">
        <v>890</v>
      </c>
      <c r="C11" s="997"/>
      <c r="D11" s="997"/>
      <c r="E11" s="997"/>
      <c r="F11" s="998"/>
      <c r="G11" s="590"/>
      <c r="H11" s="569" t="s">
        <v>178</v>
      </c>
      <c r="I11" s="530" t="s">
        <v>891</v>
      </c>
      <c r="J11" s="591"/>
      <c r="K11" s="591"/>
      <c r="L11" s="591"/>
      <c r="M11" s="591"/>
      <c r="N11" s="591"/>
      <c r="O11" s="591"/>
      <c r="P11" s="591"/>
      <c r="Q11" s="591"/>
      <c r="R11" s="569" t="s">
        <v>178</v>
      </c>
      <c r="S11" s="530" t="s">
        <v>892</v>
      </c>
      <c r="T11" s="591"/>
      <c r="U11" s="591"/>
      <c r="V11" s="591"/>
      <c r="W11" s="591"/>
      <c r="X11" s="591"/>
      <c r="Y11" s="591"/>
      <c r="Z11" s="591"/>
      <c r="AA11" s="591"/>
      <c r="AB11" s="591"/>
      <c r="AC11" s="591"/>
      <c r="AD11" s="576"/>
      <c r="AE11" s="576"/>
      <c r="AF11" s="577"/>
    </row>
    <row r="12" spans="2:36" ht="22.5" customHeight="1" x14ac:dyDescent="0.2">
      <c r="B12" s="271"/>
      <c r="C12" s="271"/>
      <c r="D12" s="271"/>
      <c r="E12" s="271"/>
      <c r="F12" s="271"/>
      <c r="G12" s="592"/>
      <c r="H12" s="592"/>
      <c r="I12" s="592"/>
      <c r="J12" s="592"/>
      <c r="K12" s="592"/>
      <c r="L12" s="592"/>
      <c r="M12" s="592"/>
      <c r="N12" s="592"/>
      <c r="O12" s="592"/>
      <c r="P12" s="592"/>
      <c r="Q12" s="592"/>
      <c r="R12" s="592"/>
      <c r="S12" s="592"/>
      <c r="T12" s="592"/>
      <c r="U12" s="592"/>
      <c r="V12" s="592"/>
      <c r="W12" s="592"/>
      <c r="X12" s="592"/>
      <c r="Y12" s="592"/>
      <c r="Z12" s="592"/>
      <c r="AA12" s="592"/>
      <c r="AB12" s="592"/>
      <c r="AC12" s="592"/>
    </row>
    <row r="13" spans="2:36" ht="32.25" customHeight="1" x14ac:dyDescent="0.2">
      <c r="B13" s="543" t="s">
        <v>893</v>
      </c>
      <c r="C13" s="535"/>
      <c r="D13" s="535"/>
      <c r="E13" s="535"/>
      <c r="F13" s="593"/>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5"/>
    </row>
    <row r="14" spans="2:36" s="264" customFormat="1" ht="10.5" customHeight="1" x14ac:dyDescent="0.45">
      <c r="B14" s="546"/>
      <c r="C14" s="1027" t="s">
        <v>894</v>
      </c>
      <c r="D14" s="902"/>
      <c r="E14" s="902"/>
      <c r="F14" s="903"/>
      <c r="G14" s="534"/>
      <c r="H14" s="534"/>
      <c r="I14" s="534"/>
      <c r="J14" s="534"/>
      <c r="K14" s="534"/>
      <c r="L14" s="534"/>
      <c r="M14" s="534"/>
      <c r="N14" s="534"/>
      <c r="O14" s="534"/>
      <c r="P14" s="534"/>
      <c r="Q14" s="534"/>
      <c r="R14" s="534"/>
      <c r="S14" s="534"/>
      <c r="T14" s="534"/>
      <c r="U14" s="534"/>
      <c r="V14" s="534"/>
      <c r="W14" s="534"/>
      <c r="X14" s="534"/>
      <c r="Y14" s="534"/>
      <c r="Z14" s="534"/>
      <c r="AA14" s="534"/>
      <c r="AB14" s="534"/>
      <c r="AC14" s="534"/>
      <c r="AD14" s="543"/>
      <c r="AE14" s="534"/>
      <c r="AF14" s="537"/>
    </row>
    <row r="15" spans="2:36" s="264" customFormat="1" ht="15.75" customHeight="1" x14ac:dyDescent="0.2">
      <c r="B15" s="546"/>
      <c r="C15" s="1028"/>
      <c r="D15" s="935"/>
      <c r="E15" s="935"/>
      <c r="F15" s="1029"/>
      <c r="H15" s="1024" t="s">
        <v>895</v>
      </c>
      <c r="I15" s="1024"/>
      <c r="J15" s="1024"/>
      <c r="K15" s="1024"/>
      <c r="L15" s="1024"/>
      <c r="M15" s="1024"/>
      <c r="N15" s="1024"/>
      <c r="O15" s="1024"/>
      <c r="P15" s="1024"/>
      <c r="Q15" s="1024"/>
      <c r="R15" s="1024"/>
      <c r="S15" s="1024"/>
      <c r="T15" s="1024"/>
      <c r="U15" s="1024"/>
      <c r="V15" s="596"/>
      <c r="W15" s="596"/>
      <c r="X15" s="596"/>
      <c r="Y15" s="596"/>
      <c r="AD15" s="546"/>
      <c r="AF15" s="538"/>
    </row>
    <row r="16" spans="2:36" s="264" customFormat="1" ht="40.5" customHeight="1" x14ac:dyDescent="0.45">
      <c r="B16" s="597"/>
      <c r="C16" s="1028"/>
      <c r="D16" s="935"/>
      <c r="E16" s="935"/>
      <c r="F16" s="1029"/>
      <c r="H16" s="598" t="s">
        <v>803</v>
      </c>
      <c r="I16" s="1033" t="s">
        <v>896</v>
      </c>
      <c r="J16" s="1034"/>
      <c r="K16" s="1034"/>
      <c r="L16" s="1034"/>
      <c r="M16" s="1034"/>
      <c r="N16" s="1034"/>
      <c r="O16" s="1034"/>
      <c r="P16" s="1034"/>
      <c r="Q16" s="1034"/>
      <c r="R16" s="1034"/>
      <c r="S16" s="1034"/>
      <c r="T16" s="1034"/>
      <c r="U16" s="1035"/>
      <c r="V16" s="778"/>
      <c r="W16" s="779"/>
      <c r="X16" s="599" t="s">
        <v>32</v>
      </c>
      <c r="Z16" s="600"/>
      <c r="AA16" s="600"/>
      <c r="AB16" s="600"/>
      <c r="AD16" s="601" t="s">
        <v>723</v>
      </c>
      <c r="AE16" s="602" t="s">
        <v>724</v>
      </c>
      <c r="AF16" s="603" t="s">
        <v>725</v>
      </c>
    </row>
    <row r="17" spans="2:32" s="264" customFormat="1" ht="17.25" customHeight="1" x14ac:dyDescent="0.45">
      <c r="B17" s="597"/>
      <c r="C17" s="1028"/>
      <c r="D17" s="935"/>
      <c r="E17" s="935"/>
      <c r="F17" s="1029"/>
      <c r="H17" s="604"/>
      <c r="I17" s="605"/>
      <c r="J17" s="605"/>
      <c r="K17" s="605"/>
      <c r="L17" s="605"/>
      <c r="M17" s="605"/>
      <c r="N17" s="605"/>
      <c r="O17" s="605"/>
      <c r="P17" s="605"/>
      <c r="Q17" s="605"/>
      <c r="R17" s="605"/>
      <c r="S17" s="605"/>
      <c r="T17" s="605"/>
      <c r="U17" s="605"/>
      <c r="V17" s="531"/>
      <c r="W17" s="531"/>
      <c r="X17" s="531"/>
      <c r="Z17" s="600"/>
      <c r="AA17" s="600"/>
      <c r="AB17" s="600"/>
      <c r="AD17" s="601"/>
      <c r="AE17" s="602"/>
      <c r="AF17" s="603"/>
    </row>
    <row r="18" spans="2:32" s="264" customFormat="1" ht="40.5" customHeight="1" x14ac:dyDescent="0.45">
      <c r="B18" s="597"/>
      <c r="C18" s="1028"/>
      <c r="D18" s="935"/>
      <c r="E18" s="935"/>
      <c r="F18" s="1029"/>
      <c r="H18" s="598" t="s">
        <v>805</v>
      </c>
      <c r="I18" s="1033" t="s">
        <v>897</v>
      </c>
      <c r="J18" s="1034"/>
      <c r="K18" s="1034"/>
      <c r="L18" s="1034"/>
      <c r="M18" s="1034"/>
      <c r="N18" s="1034"/>
      <c r="O18" s="1034"/>
      <c r="P18" s="1034"/>
      <c r="Q18" s="1034"/>
      <c r="R18" s="1034"/>
      <c r="S18" s="1034"/>
      <c r="T18" s="1034"/>
      <c r="U18" s="1035"/>
      <c r="V18" s="778"/>
      <c r="W18" s="779"/>
      <c r="X18" s="599" t="s">
        <v>32</v>
      </c>
      <c r="Y18" s="264" t="s">
        <v>898</v>
      </c>
      <c r="Z18" s="1001" t="s">
        <v>1016</v>
      </c>
      <c r="AA18" s="1001"/>
      <c r="AB18" s="1001"/>
      <c r="AD18" s="628" t="s">
        <v>178</v>
      </c>
      <c r="AE18" s="271" t="s">
        <v>724</v>
      </c>
      <c r="AF18" s="237" t="s">
        <v>178</v>
      </c>
    </row>
    <row r="19" spans="2:32" s="264" customFormat="1" ht="20.25" customHeight="1" x14ac:dyDescent="0.45">
      <c r="B19" s="597"/>
      <c r="C19" s="1028"/>
      <c r="D19" s="935"/>
      <c r="E19" s="935"/>
      <c r="F19" s="1029"/>
      <c r="H19" s="271" t="s">
        <v>899</v>
      </c>
      <c r="I19" s="606"/>
      <c r="J19" s="606"/>
      <c r="K19" s="606"/>
      <c r="L19" s="606"/>
      <c r="M19" s="606"/>
      <c r="N19" s="606"/>
      <c r="O19" s="606"/>
      <c r="P19" s="606"/>
      <c r="Q19" s="606"/>
      <c r="R19" s="606"/>
      <c r="S19" s="271"/>
      <c r="T19" s="271"/>
      <c r="U19" s="271"/>
      <c r="W19" s="600"/>
      <c r="X19" s="600"/>
      <c r="Y19" s="600"/>
      <c r="AD19" s="551"/>
      <c r="AE19" s="271"/>
      <c r="AF19" s="554"/>
    </row>
    <row r="20" spans="2:32" s="264" customFormat="1" ht="69.75" customHeight="1" x14ac:dyDescent="0.45">
      <c r="B20" s="597"/>
      <c r="C20" s="1028"/>
      <c r="D20" s="935"/>
      <c r="E20" s="935"/>
      <c r="F20" s="1029"/>
      <c r="H20" s="598" t="s">
        <v>809</v>
      </c>
      <c r="I20" s="1033" t="s">
        <v>900</v>
      </c>
      <c r="J20" s="1034"/>
      <c r="K20" s="1034"/>
      <c r="L20" s="1034"/>
      <c r="M20" s="1034"/>
      <c r="N20" s="1034"/>
      <c r="O20" s="1034"/>
      <c r="P20" s="1034"/>
      <c r="Q20" s="1034"/>
      <c r="R20" s="1034"/>
      <c r="S20" s="1034"/>
      <c r="T20" s="1034"/>
      <c r="U20" s="1035"/>
      <c r="V20" s="778"/>
      <c r="W20" s="779"/>
      <c r="X20" s="599" t="s">
        <v>32</v>
      </c>
      <c r="Y20" s="264" t="s">
        <v>898</v>
      </c>
      <c r="Z20" s="1001" t="s">
        <v>901</v>
      </c>
      <c r="AA20" s="1001"/>
      <c r="AB20" s="1001"/>
      <c r="AD20" s="628" t="s">
        <v>178</v>
      </c>
      <c r="AE20" s="271" t="s">
        <v>724</v>
      </c>
      <c r="AF20" s="237" t="s">
        <v>178</v>
      </c>
    </row>
    <row r="21" spans="2:32" s="264" customFormat="1" ht="15" customHeight="1" x14ac:dyDescent="0.45">
      <c r="B21" s="597"/>
      <c r="C21" s="1028"/>
      <c r="D21" s="935"/>
      <c r="E21" s="935"/>
      <c r="F21" s="1029"/>
      <c r="H21" s="555"/>
      <c r="I21" s="606"/>
      <c r="J21" s="606"/>
      <c r="K21" s="606"/>
      <c r="L21" s="606"/>
      <c r="M21" s="606"/>
      <c r="N21" s="606"/>
      <c r="O21" s="606"/>
      <c r="P21" s="606"/>
      <c r="Q21" s="606"/>
      <c r="R21" s="606"/>
      <c r="S21" s="271"/>
      <c r="T21" s="271"/>
      <c r="U21" s="271"/>
      <c r="W21" s="600"/>
      <c r="X21" s="600"/>
      <c r="Y21" s="600"/>
      <c r="AD21" s="551"/>
      <c r="AE21" s="271"/>
      <c r="AF21" s="554"/>
    </row>
    <row r="22" spans="2:32" s="264" customFormat="1" x14ac:dyDescent="0.45">
      <c r="B22" s="597"/>
      <c r="C22" s="1028"/>
      <c r="D22" s="935"/>
      <c r="E22" s="935"/>
      <c r="F22" s="1029"/>
      <c r="H22" s="620" t="s">
        <v>902</v>
      </c>
      <c r="I22" s="606"/>
      <c r="J22" s="606"/>
      <c r="K22" s="606"/>
      <c r="L22" s="606"/>
      <c r="M22" s="606"/>
      <c r="N22" s="606"/>
      <c r="O22" s="606"/>
      <c r="P22" s="606"/>
      <c r="Q22" s="606"/>
      <c r="R22" s="606"/>
      <c r="U22" s="271"/>
      <c r="W22" s="600"/>
      <c r="X22" s="600"/>
      <c r="Y22" s="600"/>
      <c r="AD22" s="601" t="s">
        <v>723</v>
      </c>
      <c r="AE22" s="602" t="s">
        <v>724</v>
      </c>
      <c r="AF22" s="603" t="s">
        <v>725</v>
      </c>
    </row>
    <row r="23" spans="2:32" s="264" customFormat="1" ht="21" customHeight="1" x14ac:dyDescent="0.45">
      <c r="B23" s="597"/>
      <c r="C23" s="1028"/>
      <c r="D23" s="935"/>
      <c r="E23" s="935"/>
      <c r="F23" s="1029"/>
      <c r="G23" s="607"/>
      <c r="H23" s="621" t="s">
        <v>903</v>
      </c>
      <c r="I23" s="1008" t="s">
        <v>904</v>
      </c>
      <c r="J23" s="1009"/>
      <c r="K23" s="1009"/>
      <c r="L23" s="1009"/>
      <c r="M23" s="1009"/>
      <c r="N23" s="1009"/>
      <c r="O23" s="1009"/>
      <c r="P23" s="1009"/>
      <c r="Q23" s="1009"/>
      <c r="R23" s="1009"/>
      <c r="S23" s="1009"/>
      <c r="T23" s="1009"/>
      <c r="U23" s="1009"/>
      <c r="V23" s="1009"/>
      <c r="W23" s="1009"/>
      <c r="X23" s="1009"/>
      <c r="Y23" s="1009"/>
      <c r="Z23" s="1009"/>
      <c r="AA23" s="1010"/>
      <c r="AD23" s="628" t="s">
        <v>178</v>
      </c>
      <c r="AE23" s="271" t="s">
        <v>724</v>
      </c>
      <c r="AF23" s="237" t="s">
        <v>178</v>
      </c>
    </row>
    <row r="24" spans="2:32" s="264" customFormat="1" x14ac:dyDescent="0.45">
      <c r="B24" s="597"/>
      <c r="C24" s="1028"/>
      <c r="D24" s="935"/>
      <c r="E24" s="935"/>
      <c r="F24" s="1029"/>
      <c r="H24" s="609" t="s">
        <v>905</v>
      </c>
      <c r="I24" s="606"/>
      <c r="J24" s="606"/>
      <c r="K24" s="606"/>
      <c r="L24" s="606"/>
      <c r="M24" s="606"/>
      <c r="N24" s="606"/>
      <c r="O24" s="606"/>
      <c r="P24" s="606"/>
      <c r="Q24" s="606"/>
      <c r="R24" s="606"/>
      <c r="U24" s="271"/>
      <c r="W24" s="600"/>
      <c r="X24" s="600"/>
      <c r="Y24" s="600"/>
      <c r="AD24" s="549"/>
      <c r="AE24" s="555"/>
      <c r="AF24" s="608"/>
    </row>
    <row r="25" spans="2:32" s="264" customFormat="1" x14ac:dyDescent="0.45">
      <c r="B25" s="597"/>
      <c r="C25" s="1028"/>
      <c r="D25" s="935"/>
      <c r="E25" s="935"/>
      <c r="F25" s="1029"/>
      <c r="H25" s="555"/>
      <c r="I25" s="606"/>
      <c r="J25" s="606"/>
      <c r="K25" s="606"/>
      <c r="L25" s="606"/>
      <c r="M25" s="606"/>
      <c r="N25" s="606"/>
      <c r="O25" s="606"/>
      <c r="P25" s="606"/>
      <c r="Q25" s="606"/>
      <c r="R25" s="606"/>
      <c r="U25" s="271"/>
      <c r="W25" s="600"/>
      <c r="X25" s="600"/>
      <c r="Y25" s="600"/>
      <c r="AD25" s="549"/>
      <c r="AE25" s="555"/>
      <c r="AF25" s="608"/>
    </row>
    <row r="26" spans="2:32" s="264" customFormat="1" ht="14.25" customHeight="1" x14ac:dyDescent="0.45">
      <c r="B26" s="597"/>
      <c r="C26" s="1028"/>
      <c r="D26" s="935"/>
      <c r="E26" s="935"/>
      <c r="F26" s="1029"/>
      <c r="H26" s="609" t="s">
        <v>906</v>
      </c>
      <c r="I26" s="606"/>
      <c r="J26" s="606"/>
      <c r="K26" s="606"/>
      <c r="L26" s="606"/>
      <c r="M26" s="606"/>
      <c r="N26" s="606"/>
      <c r="O26" s="606"/>
      <c r="P26" s="606"/>
      <c r="Q26" s="606"/>
      <c r="R26" s="606"/>
      <c r="U26" s="271"/>
      <c r="W26" s="600"/>
      <c r="X26" s="600"/>
      <c r="Y26" s="600"/>
      <c r="AD26" s="601" t="s">
        <v>723</v>
      </c>
      <c r="AE26" s="602" t="s">
        <v>724</v>
      </c>
      <c r="AF26" s="603" t="s">
        <v>725</v>
      </c>
    </row>
    <row r="27" spans="2:32" s="264" customFormat="1" ht="58.5" customHeight="1" x14ac:dyDescent="0.45">
      <c r="B27" s="597"/>
      <c r="C27" s="1028"/>
      <c r="D27" s="935"/>
      <c r="E27" s="935"/>
      <c r="F27" s="1029"/>
      <c r="H27" s="598" t="s">
        <v>907</v>
      </c>
      <c r="I27" s="610" t="s">
        <v>908</v>
      </c>
      <c r="J27" s="610"/>
      <c r="K27" s="610"/>
      <c r="L27" s="611"/>
      <c r="M27" s="610" t="s">
        <v>909</v>
      </c>
      <c r="N27" s="612"/>
      <c r="O27" s="612"/>
      <c r="P27" s="1026"/>
      <c r="Q27" s="1026"/>
      <c r="R27" s="1026"/>
      <c r="S27" s="1026"/>
      <c r="T27" s="1026"/>
      <c r="U27" s="1026"/>
      <c r="V27" s="1026"/>
      <c r="W27" s="1026"/>
      <c r="X27" s="599" t="s">
        <v>32</v>
      </c>
      <c r="Y27" s="264" t="s">
        <v>898</v>
      </c>
      <c r="Z27" s="1001" t="s">
        <v>910</v>
      </c>
      <c r="AA27" s="1001"/>
      <c r="AB27" s="1001"/>
      <c r="AD27" s="628" t="s">
        <v>178</v>
      </c>
      <c r="AE27" s="271" t="s">
        <v>724</v>
      </c>
      <c r="AF27" s="237" t="s">
        <v>178</v>
      </c>
    </row>
    <row r="28" spans="2:32" s="264" customFormat="1" ht="17.25" customHeight="1" x14ac:dyDescent="0.45">
      <c r="B28" s="597"/>
      <c r="C28" s="1028"/>
      <c r="D28" s="935"/>
      <c r="E28" s="935"/>
      <c r="F28" s="1029"/>
      <c r="H28" s="555"/>
      <c r="I28" s="539"/>
      <c r="J28" s="539"/>
      <c r="K28" s="539"/>
      <c r="L28" s="539"/>
      <c r="M28" s="539"/>
      <c r="N28" s="613"/>
      <c r="O28" s="613"/>
      <c r="P28" s="614"/>
      <c r="Q28" s="614"/>
      <c r="R28" s="614"/>
      <c r="S28" s="614"/>
      <c r="T28" s="614"/>
      <c r="U28" s="614"/>
      <c r="V28" s="614"/>
      <c r="W28" s="614"/>
      <c r="X28" s="271"/>
      <c r="Z28" s="600"/>
      <c r="AA28" s="600"/>
      <c r="AB28" s="600"/>
      <c r="AD28" s="551"/>
      <c r="AE28" s="271"/>
      <c r="AF28" s="554"/>
    </row>
    <row r="29" spans="2:32" s="264" customFormat="1" ht="14.25" customHeight="1" x14ac:dyDescent="0.45">
      <c r="B29" s="597"/>
      <c r="C29" s="1028"/>
      <c r="D29" s="935"/>
      <c r="E29" s="935"/>
      <c r="F29" s="1029"/>
      <c r="H29" s="609" t="s">
        <v>911</v>
      </c>
      <c r="I29" s="606"/>
      <c r="J29" s="606"/>
      <c r="K29" s="606"/>
      <c r="L29" s="606"/>
      <c r="M29" s="606"/>
      <c r="N29" s="606"/>
      <c r="O29" s="606"/>
      <c r="P29" s="606"/>
      <c r="Q29" s="606"/>
      <c r="R29" s="606"/>
      <c r="U29" s="271"/>
      <c r="W29" s="600"/>
      <c r="X29" s="600"/>
      <c r="Y29" s="600"/>
      <c r="AD29" s="601" t="s">
        <v>723</v>
      </c>
      <c r="AE29" s="602" t="s">
        <v>724</v>
      </c>
      <c r="AF29" s="603" t="s">
        <v>725</v>
      </c>
    </row>
    <row r="30" spans="2:32" s="264" customFormat="1" ht="15" customHeight="1" x14ac:dyDescent="0.45">
      <c r="B30" s="597"/>
      <c r="C30" s="1028"/>
      <c r="D30" s="935"/>
      <c r="E30" s="935"/>
      <c r="F30" s="1029"/>
      <c r="H30" s="622" t="s">
        <v>912</v>
      </c>
      <c r="I30" s="1036" t="s">
        <v>913</v>
      </c>
      <c r="J30" s="1037"/>
      <c r="K30" s="1037"/>
      <c r="L30" s="1037"/>
      <c r="M30" s="1037"/>
      <c r="N30" s="1037"/>
      <c r="O30" s="1037"/>
      <c r="P30" s="1037"/>
      <c r="Q30" s="1037"/>
      <c r="R30" s="1037"/>
      <c r="S30" s="1037"/>
      <c r="T30" s="1037"/>
      <c r="U30" s="1037"/>
      <c r="V30" s="1037"/>
      <c r="W30" s="1037"/>
      <c r="X30" s="1038"/>
      <c r="Z30" s="600"/>
      <c r="AA30" s="600"/>
      <c r="AB30" s="600"/>
      <c r="AD30" s="628" t="s">
        <v>178</v>
      </c>
      <c r="AE30" s="271" t="s">
        <v>724</v>
      </c>
      <c r="AF30" s="237" t="s">
        <v>178</v>
      </c>
    </row>
    <row r="31" spans="2:32" s="264" customFormat="1" x14ac:dyDescent="0.45">
      <c r="B31" s="615"/>
      <c r="C31" s="1030"/>
      <c r="D31" s="1030"/>
      <c r="E31" s="1030"/>
      <c r="F31" s="1032"/>
      <c r="G31" s="560"/>
      <c r="H31" s="560"/>
      <c r="I31" s="560"/>
      <c r="J31" s="560"/>
      <c r="K31" s="560"/>
      <c r="L31" s="560"/>
      <c r="M31" s="560"/>
      <c r="N31" s="560"/>
      <c r="O31" s="560"/>
      <c r="P31" s="560"/>
      <c r="Q31" s="560"/>
      <c r="R31" s="560"/>
      <c r="S31" s="560"/>
      <c r="T31" s="560"/>
      <c r="U31" s="560"/>
      <c r="V31" s="560"/>
      <c r="W31" s="560"/>
      <c r="X31" s="560"/>
      <c r="Y31" s="560"/>
      <c r="Z31" s="560"/>
      <c r="AA31" s="560"/>
      <c r="AB31" s="560"/>
      <c r="AC31" s="560"/>
      <c r="AD31" s="558"/>
      <c r="AE31" s="560"/>
      <c r="AF31" s="561"/>
    </row>
    <row r="32" spans="2:32" ht="32.25" customHeight="1" x14ac:dyDescent="0.2">
      <c r="B32" s="546" t="s">
        <v>914</v>
      </c>
      <c r="C32" s="535"/>
      <c r="D32" s="535"/>
      <c r="E32" s="535"/>
      <c r="F32" s="593"/>
      <c r="G32" s="594"/>
      <c r="H32" s="594"/>
      <c r="I32" s="594"/>
      <c r="J32" s="594"/>
      <c r="K32" s="594"/>
      <c r="L32" s="594"/>
      <c r="M32" s="594"/>
      <c r="N32" s="594"/>
      <c r="O32" s="594"/>
      <c r="P32" s="594"/>
      <c r="Q32" s="594"/>
      <c r="R32" s="594"/>
      <c r="S32" s="594"/>
      <c r="T32" s="594"/>
      <c r="U32" s="594"/>
      <c r="V32" s="594"/>
      <c r="W32" s="594"/>
      <c r="X32" s="594"/>
      <c r="Y32" s="594"/>
      <c r="Z32" s="594"/>
      <c r="AA32" s="594"/>
      <c r="AB32" s="594"/>
      <c r="AC32" s="594"/>
      <c r="AD32" s="594"/>
      <c r="AE32" s="594"/>
      <c r="AF32" s="595"/>
    </row>
    <row r="33" spans="2:32" s="264" customFormat="1" ht="10.5" customHeight="1" x14ac:dyDescent="0.45">
      <c r="B33" s="546"/>
      <c r="C33" s="1027" t="s">
        <v>894</v>
      </c>
      <c r="D33" s="902"/>
      <c r="E33" s="902"/>
      <c r="F33" s="903"/>
      <c r="G33" s="534"/>
      <c r="H33" s="534"/>
      <c r="I33" s="534"/>
      <c r="J33" s="534"/>
      <c r="K33" s="534"/>
      <c r="L33" s="534"/>
      <c r="M33" s="534"/>
      <c r="N33" s="534"/>
      <c r="O33" s="534"/>
      <c r="P33" s="534"/>
      <c r="Q33" s="534"/>
      <c r="R33" s="534"/>
      <c r="S33" s="534"/>
      <c r="T33" s="534"/>
      <c r="U33" s="534"/>
      <c r="V33" s="534"/>
      <c r="W33" s="534"/>
      <c r="X33" s="534"/>
      <c r="Y33" s="534"/>
      <c r="Z33" s="534"/>
      <c r="AA33" s="534"/>
      <c r="AB33" s="534"/>
      <c r="AC33" s="534"/>
      <c r="AD33" s="543"/>
      <c r="AE33" s="534"/>
      <c r="AF33" s="537"/>
    </row>
    <row r="34" spans="2:32" s="264" customFormat="1" ht="15.75" customHeight="1" x14ac:dyDescent="0.2">
      <c r="B34" s="546"/>
      <c r="C34" s="1028"/>
      <c r="D34" s="935"/>
      <c r="E34" s="935"/>
      <c r="F34" s="1029"/>
      <c r="H34" s="1024" t="s">
        <v>895</v>
      </c>
      <c r="I34" s="1024"/>
      <c r="J34" s="1024"/>
      <c r="K34" s="1024"/>
      <c r="L34" s="1024"/>
      <c r="M34" s="1024"/>
      <c r="N34" s="1024"/>
      <c r="O34" s="1024"/>
      <c r="P34" s="1024"/>
      <c r="Q34" s="1024"/>
      <c r="R34" s="1024"/>
      <c r="S34" s="1024"/>
      <c r="T34" s="1024"/>
      <c r="U34" s="1024"/>
      <c r="V34" s="596"/>
      <c r="W34" s="596"/>
      <c r="X34" s="596"/>
      <c r="Y34" s="596"/>
      <c r="AD34" s="546"/>
      <c r="AF34" s="538"/>
    </row>
    <row r="35" spans="2:32" s="264" customFormat="1" ht="40.5" customHeight="1" x14ac:dyDescent="0.45">
      <c r="B35" s="597"/>
      <c r="C35" s="1028"/>
      <c r="D35" s="935"/>
      <c r="E35" s="935"/>
      <c r="F35" s="1029"/>
      <c r="H35" s="598" t="s">
        <v>803</v>
      </c>
      <c r="I35" s="1033" t="s">
        <v>896</v>
      </c>
      <c r="J35" s="1034"/>
      <c r="K35" s="1034"/>
      <c r="L35" s="1034"/>
      <c r="M35" s="1034"/>
      <c r="N35" s="1034"/>
      <c r="O35" s="1034"/>
      <c r="P35" s="1034"/>
      <c r="Q35" s="1034"/>
      <c r="R35" s="1034"/>
      <c r="S35" s="1034"/>
      <c r="T35" s="1034"/>
      <c r="U35" s="1035"/>
      <c r="V35" s="778"/>
      <c r="W35" s="779"/>
      <c r="X35" s="599" t="s">
        <v>32</v>
      </c>
      <c r="Z35" s="600"/>
      <c r="AA35" s="600"/>
      <c r="AB35" s="600"/>
      <c r="AD35" s="601" t="s">
        <v>723</v>
      </c>
      <c r="AE35" s="602" t="s">
        <v>724</v>
      </c>
      <c r="AF35" s="603" t="s">
        <v>725</v>
      </c>
    </row>
    <row r="36" spans="2:32" s="264" customFormat="1" ht="16.5" customHeight="1" x14ac:dyDescent="0.45">
      <c r="B36" s="597"/>
      <c r="C36" s="1028"/>
      <c r="D36" s="935"/>
      <c r="E36" s="935"/>
      <c r="F36" s="1029"/>
      <c r="H36" s="604"/>
      <c r="I36" s="605"/>
      <c r="J36" s="605"/>
      <c r="K36" s="605"/>
      <c r="L36" s="605"/>
      <c r="M36" s="605"/>
      <c r="N36" s="605"/>
      <c r="O36" s="605"/>
      <c r="P36" s="605"/>
      <c r="Q36" s="605"/>
      <c r="R36" s="605"/>
      <c r="S36" s="605"/>
      <c r="T36" s="605"/>
      <c r="U36" s="605"/>
      <c r="V36" s="531"/>
      <c r="W36" s="531"/>
      <c r="X36" s="531"/>
      <c r="Z36" s="600"/>
      <c r="AA36" s="600"/>
      <c r="AB36" s="600"/>
      <c r="AD36" s="601"/>
      <c r="AE36" s="602"/>
      <c r="AF36" s="603"/>
    </row>
    <row r="37" spans="2:32" s="264" customFormat="1" ht="40.5" customHeight="1" x14ac:dyDescent="0.45">
      <c r="B37" s="597"/>
      <c r="C37" s="1028"/>
      <c r="D37" s="935"/>
      <c r="E37" s="935"/>
      <c r="F37" s="1029"/>
      <c r="H37" s="598" t="s">
        <v>805</v>
      </c>
      <c r="I37" s="1033" t="s">
        <v>897</v>
      </c>
      <c r="J37" s="1034"/>
      <c r="K37" s="1034"/>
      <c r="L37" s="1034"/>
      <c r="M37" s="1034"/>
      <c r="N37" s="1034"/>
      <c r="O37" s="1034"/>
      <c r="P37" s="1034"/>
      <c r="Q37" s="1034"/>
      <c r="R37" s="1034"/>
      <c r="S37" s="1034"/>
      <c r="T37" s="1034"/>
      <c r="U37" s="1035"/>
      <c r="V37" s="778"/>
      <c r="W37" s="779"/>
      <c r="X37" s="599" t="s">
        <v>32</v>
      </c>
      <c r="Y37" s="264" t="s">
        <v>898</v>
      </c>
      <c r="Z37" s="1001" t="s">
        <v>915</v>
      </c>
      <c r="AA37" s="1001"/>
      <c r="AB37" s="1001"/>
      <c r="AD37" s="628" t="s">
        <v>178</v>
      </c>
      <c r="AE37" s="271" t="s">
        <v>724</v>
      </c>
      <c r="AF37" s="237" t="s">
        <v>178</v>
      </c>
    </row>
    <row r="38" spans="2:32" s="264" customFormat="1" ht="20.25" customHeight="1" x14ac:dyDescent="0.45">
      <c r="B38" s="616"/>
      <c r="C38" s="1030"/>
      <c r="D38" s="1030"/>
      <c r="E38" s="1030"/>
      <c r="F38" s="1030"/>
      <c r="G38" s="546"/>
      <c r="H38" s="563" t="s">
        <v>807</v>
      </c>
      <c r="I38" s="617"/>
      <c r="J38" s="617"/>
      <c r="K38" s="617"/>
      <c r="L38" s="617"/>
      <c r="M38" s="617"/>
      <c r="N38" s="617"/>
      <c r="O38" s="617"/>
      <c r="P38" s="617"/>
      <c r="Q38" s="617"/>
      <c r="R38" s="617"/>
      <c r="S38" s="563"/>
      <c r="T38" s="563"/>
      <c r="U38" s="563"/>
      <c r="V38" s="560"/>
      <c r="W38" s="618"/>
      <c r="X38" s="618"/>
      <c r="Y38" s="600"/>
      <c r="AD38" s="551"/>
      <c r="AE38" s="271"/>
      <c r="AF38" s="554"/>
    </row>
    <row r="39" spans="2:32" s="264" customFormat="1" ht="74.25" customHeight="1" x14ac:dyDescent="0.45">
      <c r="B39" s="597"/>
      <c r="C39" s="1027"/>
      <c r="D39" s="935"/>
      <c r="E39" s="935"/>
      <c r="F39" s="1029"/>
      <c r="H39" s="623" t="s">
        <v>809</v>
      </c>
      <c r="I39" s="1023" t="s">
        <v>900</v>
      </c>
      <c r="J39" s="1024"/>
      <c r="K39" s="1024"/>
      <c r="L39" s="1024"/>
      <c r="M39" s="1024"/>
      <c r="N39" s="1024"/>
      <c r="O39" s="1024"/>
      <c r="P39" s="1024"/>
      <c r="Q39" s="1024"/>
      <c r="R39" s="1024"/>
      <c r="S39" s="1024"/>
      <c r="T39" s="1024"/>
      <c r="U39" s="1025"/>
      <c r="V39" s="987"/>
      <c r="W39" s="988"/>
      <c r="X39" s="624" t="s">
        <v>32</v>
      </c>
      <c r="Y39" s="264" t="s">
        <v>898</v>
      </c>
      <c r="Z39" s="1001" t="s">
        <v>916</v>
      </c>
      <c r="AA39" s="1001"/>
      <c r="AB39" s="1001"/>
      <c r="AD39" s="628" t="s">
        <v>178</v>
      </c>
      <c r="AE39" s="271" t="s">
        <v>724</v>
      </c>
      <c r="AF39" s="237" t="s">
        <v>178</v>
      </c>
    </row>
    <row r="40" spans="2:32" s="264" customFormat="1" ht="15" customHeight="1" x14ac:dyDescent="0.45">
      <c r="B40" s="597"/>
      <c r="C40" s="1028"/>
      <c r="D40" s="935"/>
      <c r="E40" s="935"/>
      <c r="F40" s="1029"/>
      <c r="H40" s="555"/>
      <c r="I40" s="606"/>
      <c r="J40" s="606"/>
      <c r="K40" s="606"/>
      <c r="L40" s="606"/>
      <c r="M40" s="606"/>
      <c r="N40" s="606"/>
      <c r="O40" s="606"/>
      <c r="P40" s="606"/>
      <c r="Q40" s="606"/>
      <c r="R40" s="606"/>
      <c r="S40" s="271"/>
      <c r="T40" s="271"/>
      <c r="U40" s="271"/>
      <c r="W40" s="600"/>
      <c r="X40" s="600"/>
      <c r="Y40" s="600"/>
      <c r="AD40" s="551"/>
      <c r="AE40" s="271"/>
      <c r="AF40" s="554"/>
    </row>
    <row r="41" spans="2:32" s="264" customFormat="1" x14ac:dyDescent="0.45">
      <c r="B41" s="597"/>
      <c r="C41" s="1028"/>
      <c r="D41" s="935"/>
      <c r="E41" s="935"/>
      <c r="F41" s="1029"/>
      <c r="H41" s="609" t="s">
        <v>902</v>
      </c>
      <c r="I41" s="606"/>
      <c r="J41" s="606"/>
      <c r="K41" s="606"/>
      <c r="L41" s="606"/>
      <c r="M41" s="606"/>
      <c r="N41" s="606"/>
      <c r="O41" s="606"/>
      <c r="P41" s="606"/>
      <c r="Q41" s="606"/>
      <c r="R41" s="606"/>
      <c r="U41" s="271"/>
      <c r="W41" s="600"/>
      <c r="X41" s="600"/>
      <c r="Y41" s="600"/>
      <c r="AD41" s="601" t="s">
        <v>723</v>
      </c>
      <c r="AE41" s="602" t="s">
        <v>724</v>
      </c>
      <c r="AF41" s="603" t="s">
        <v>725</v>
      </c>
    </row>
    <row r="42" spans="2:32" s="264" customFormat="1" ht="21.75" customHeight="1" x14ac:dyDescent="0.45">
      <c r="B42" s="597"/>
      <c r="C42" s="1028"/>
      <c r="D42" s="935"/>
      <c r="E42" s="935"/>
      <c r="F42" s="1029"/>
      <c r="H42" s="598" t="s">
        <v>903</v>
      </c>
      <c r="I42" s="1008" t="s">
        <v>904</v>
      </c>
      <c r="J42" s="1009"/>
      <c r="K42" s="1009"/>
      <c r="L42" s="1009"/>
      <c r="M42" s="1009"/>
      <c r="N42" s="1009"/>
      <c r="O42" s="1009"/>
      <c r="P42" s="1009"/>
      <c r="Q42" s="1009"/>
      <c r="R42" s="1009"/>
      <c r="S42" s="1009"/>
      <c r="T42" s="1009"/>
      <c r="U42" s="1009"/>
      <c r="V42" s="1009"/>
      <c r="W42" s="1009"/>
      <c r="X42" s="1009"/>
      <c r="Y42" s="1009"/>
      <c r="Z42" s="1009"/>
      <c r="AA42" s="1010"/>
      <c r="AD42" s="628" t="s">
        <v>178</v>
      </c>
      <c r="AE42" s="271" t="s">
        <v>724</v>
      </c>
      <c r="AF42" s="237" t="s">
        <v>178</v>
      </c>
    </row>
    <row r="43" spans="2:32" s="264" customFormat="1" x14ac:dyDescent="0.45">
      <c r="B43" s="597"/>
      <c r="C43" s="1028"/>
      <c r="D43" s="935"/>
      <c r="E43" s="935"/>
      <c r="F43" s="1029"/>
      <c r="H43" s="625" t="s">
        <v>917</v>
      </c>
      <c r="I43" s="606"/>
      <c r="J43" s="606"/>
      <c r="K43" s="606"/>
      <c r="L43" s="606"/>
      <c r="M43" s="606"/>
      <c r="N43" s="606"/>
      <c r="O43" s="606"/>
      <c r="P43" s="606"/>
      <c r="Q43" s="606"/>
      <c r="R43" s="606"/>
      <c r="U43" s="271"/>
      <c r="W43" s="600"/>
      <c r="X43" s="600"/>
      <c r="Y43" s="600"/>
      <c r="AD43" s="549"/>
      <c r="AE43" s="555"/>
      <c r="AF43" s="608"/>
    </row>
    <row r="44" spans="2:32" s="264" customFormat="1" x14ac:dyDescent="0.45">
      <c r="B44" s="597"/>
      <c r="C44" s="1028"/>
      <c r="D44" s="935"/>
      <c r="E44" s="935"/>
      <c r="F44" s="1029"/>
      <c r="H44" s="555"/>
      <c r="I44" s="606"/>
      <c r="J44" s="606"/>
      <c r="K44" s="606"/>
      <c r="L44" s="606"/>
      <c r="M44" s="606"/>
      <c r="N44" s="606"/>
      <c r="O44" s="606"/>
      <c r="P44" s="606"/>
      <c r="Q44" s="606"/>
      <c r="R44" s="606"/>
      <c r="U44" s="271"/>
      <c r="W44" s="600"/>
      <c r="X44" s="600"/>
      <c r="Y44" s="600"/>
      <c r="AD44" s="549"/>
      <c r="AE44" s="555"/>
      <c r="AF44" s="608"/>
    </row>
    <row r="45" spans="2:32" s="264" customFormat="1" ht="14.25" customHeight="1" x14ac:dyDescent="0.45">
      <c r="B45" s="597"/>
      <c r="C45" s="1028"/>
      <c r="D45" s="935"/>
      <c r="E45" s="935"/>
      <c r="F45" s="1029"/>
      <c r="H45" s="609" t="s">
        <v>906</v>
      </c>
      <c r="I45" s="606"/>
      <c r="J45" s="606"/>
      <c r="K45" s="606"/>
      <c r="L45" s="606"/>
      <c r="M45" s="606"/>
      <c r="N45" s="606"/>
      <c r="O45" s="606"/>
      <c r="P45" s="606"/>
      <c r="Q45" s="606"/>
      <c r="R45" s="606"/>
      <c r="U45" s="271"/>
      <c r="W45" s="600"/>
      <c r="X45" s="600"/>
      <c r="Y45" s="600"/>
      <c r="AD45" s="601" t="s">
        <v>723</v>
      </c>
      <c r="AE45" s="602" t="s">
        <v>724</v>
      </c>
      <c r="AF45" s="603" t="s">
        <v>725</v>
      </c>
    </row>
    <row r="46" spans="2:32" s="264" customFormat="1" ht="58.5" customHeight="1" x14ac:dyDescent="0.45">
      <c r="B46" s="597"/>
      <c r="C46" s="1028"/>
      <c r="D46" s="935"/>
      <c r="E46" s="935"/>
      <c r="F46" s="1029"/>
      <c r="H46" s="598" t="s">
        <v>907</v>
      </c>
      <c r="I46" s="610" t="s">
        <v>908</v>
      </c>
      <c r="J46" s="610"/>
      <c r="K46" s="610"/>
      <c r="L46" s="611"/>
      <c r="M46" s="610" t="s">
        <v>909</v>
      </c>
      <c r="N46" s="612"/>
      <c r="O46" s="612"/>
      <c r="P46" s="1026"/>
      <c r="Q46" s="1026"/>
      <c r="R46" s="1026"/>
      <c r="S46" s="1026"/>
      <c r="T46" s="1026"/>
      <c r="U46" s="1026"/>
      <c r="V46" s="1026"/>
      <c r="W46" s="1026"/>
      <c r="X46" s="599" t="s">
        <v>32</v>
      </c>
      <c r="Y46" s="264" t="s">
        <v>898</v>
      </c>
      <c r="Z46" s="1001" t="s">
        <v>910</v>
      </c>
      <c r="AA46" s="1001"/>
      <c r="AB46" s="1001"/>
      <c r="AD46" s="628" t="s">
        <v>178</v>
      </c>
      <c r="AE46" s="271" t="s">
        <v>724</v>
      </c>
      <c r="AF46" s="237" t="s">
        <v>178</v>
      </c>
    </row>
    <row r="47" spans="2:32" s="264" customFormat="1" ht="17.25" customHeight="1" x14ac:dyDescent="0.45">
      <c r="B47" s="597"/>
      <c r="C47" s="1028"/>
      <c r="D47" s="935"/>
      <c r="E47" s="935"/>
      <c r="F47" s="1029"/>
      <c r="H47" s="555"/>
      <c r="I47" s="539"/>
      <c r="J47" s="539"/>
      <c r="K47" s="539"/>
      <c r="L47" s="539"/>
      <c r="M47" s="539"/>
      <c r="N47" s="613"/>
      <c r="O47" s="613"/>
      <c r="P47" s="614"/>
      <c r="Q47" s="614"/>
      <c r="R47" s="614"/>
      <c r="S47" s="614"/>
      <c r="T47" s="614"/>
      <c r="U47" s="614"/>
      <c r="V47" s="614"/>
      <c r="W47" s="614"/>
      <c r="X47" s="271"/>
      <c r="Z47" s="600"/>
      <c r="AA47" s="600"/>
      <c r="AB47" s="600"/>
      <c r="AD47" s="551"/>
      <c r="AE47" s="271"/>
      <c r="AF47" s="554"/>
    </row>
    <row r="48" spans="2:32" s="264" customFormat="1" ht="14.25" customHeight="1" x14ac:dyDescent="0.45">
      <c r="B48" s="597"/>
      <c r="C48" s="1028"/>
      <c r="D48" s="935"/>
      <c r="E48" s="935"/>
      <c r="F48" s="1029"/>
      <c r="H48" s="609" t="s">
        <v>911</v>
      </c>
      <c r="I48" s="606"/>
      <c r="J48" s="606"/>
      <c r="K48" s="606"/>
      <c r="L48" s="606"/>
      <c r="M48" s="606"/>
      <c r="N48" s="606"/>
      <c r="O48" s="606"/>
      <c r="P48" s="606"/>
      <c r="Q48" s="606"/>
      <c r="R48" s="606"/>
      <c r="U48" s="271"/>
      <c r="W48" s="600"/>
      <c r="X48" s="600"/>
      <c r="Y48" s="600"/>
      <c r="AD48" s="601" t="s">
        <v>723</v>
      </c>
      <c r="AE48" s="602" t="s">
        <v>724</v>
      </c>
      <c r="AF48" s="603" t="s">
        <v>725</v>
      </c>
    </row>
    <row r="49" spans="2:32" s="264" customFormat="1" ht="15" customHeight="1" x14ac:dyDescent="0.45">
      <c r="B49" s="597"/>
      <c r="C49" s="1028"/>
      <c r="D49" s="935"/>
      <c r="E49" s="935"/>
      <c r="F49" s="1029"/>
      <c r="H49" s="622" t="s">
        <v>912</v>
      </c>
      <c r="I49" s="1036" t="s">
        <v>913</v>
      </c>
      <c r="J49" s="1037"/>
      <c r="K49" s="1037"/>
      <c r="L49" s="1037"/>
      <c r="M49" s="1037"/>
      <c r="N49" s="1037"/>
      <c r="O49" s="1037"/>
      <c r="P49" s="1037"/>
      <c r="Q49" s="1037"/>
      <c r="R49" s="1037"/>
      <c r="S49" s="1037"/>
      <c r="T49" s="1037"/>
      <c r="U49" s="1037"/>
      <c r="V49" s="1037"/>
      <c r="W49" s="1037"/>
      <c r="X49" s="1038"/>
      <c r="Z49" s="600"/>
      <c r="AA49" s="600"/>
      <c r="AB49" s="600"/>
      <c r="AD49" s="628" t="s">
        <v>178</v>
      </c>
      <c r="AE49" s="271" t="s">
        <v>724</v>
      </c>
      <c r="AF49" s="237" t="s">
        <v>178</v>
      </c>
    </row>
    <row r="50" spans="2:32" s="264" customFormat="1" x14ac:dyDescent="0.45">
      <c r="B50" s="558"/>
      <c r="C50" s="1031"/>
      <c r="D50" s="1030"/>
      <c r="E50" s="1030"/>
      <c r="F50" s="1032"/>
      <c r="G50" s="560"/>
      <c r="H50" s="560"/>
      <c r="I50" s="560"/>
      <c r="J50" s="560"/>
      <c r="K50" s="560"/>
      <c r="L50" s="560"/>
      <c r="M50" s="560"/>
      <c r="N50" s="560"/>
      <c r="O50" s="560"/>
      <c r="P50" s="560"/>
      <c r="Q50" s="560"/>
      <c r="R50" s="560"/>
      <c r="S50" s="560"/>
      <c r="T50" s="560"/>
      <c r="U50" s="560"/>
      <c r="V50" s="560"/>
      <c r="W50" s="560"/>
      <c r="X50" s="560"/>
      <c r="Y50" s="560"/>
      <c r="Z50" s="560"/>
      <c r="AA50" s="560"/>
      <c r="AB50" s="560"/>
      <c r="AC50" s="560"/>
      <c r="AD50" s="558"/>
      <c r="AE50" s="560"/>
      <c r="AF50" s="561"/>
    </row>
    <row r="51" spans="2:32" s="264" customFormat="1" ht="38.25" customHeight="1" x14ac:dyDescent="0.45">
      <c r="B51" s="902" t="s">
        <v>918</v>
      </c>
      <c r="C51" s="902"/>
      <c r="D51" s="902"/>
      <c r="E51" s="902"/>
      <c r="F51" s="902"/>
      <c r="G51" s="902"/>
      <c r="H51" s="902"/>
      <c r="I51" s="902"/>
      <c r="J51" s="902"/>
      <c r="K51" s="902"/>
      <c r="L51" s="902"/>
      <c r="M51" s="902"/>
      <c r="N51" s="902"/>
      <c r="O51" s="902"/>
      <c r="P51" s="902"/>
      <c r="Q51" s="902"/>
      <c r="R51" s="902"/>
      <c r="S51" s="902"/>
      <c r="T51" s="902"/>
      <c r="U51" s="902"/>
      <c r="V51" s="902"/>
      <c r="W51" s="902"/>
      <c r="X51" s="902"/>
      <c r="Y51" s="902"/>
      <c r="Z51" s="902"/>
      <c r="AA51" s="902"/>
      <c r="AB51" s="902"/>
      <c r="AC51" s="902"/>
    </row>
    <row r="52" spans="2:32" s="264" customFormat="1" x14ac:dyDescent="0.2">
      <c r="B52" s="619"/>
      <c r="C52" s="6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row>
    <row r="53" spans="2:32" s="619" customFormat="1" x14ac:dyDescent="0.2">
      <c r="B53" s="265"/>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AA23"/>
    <mergeCell ref="B51:AC51"/>
    <mergeCell ref="Z37:AB37"/>
    <mergeCell ref="I39:U39"/>
    <mergeCell ref="V39:W39"/>
    <mergeCell ref="Z39:AB39"/>
    <mergeCell ref="I42:AA42"/>
    <mergeCell ref="P46:W46"/>
    <mergeCell ref="Z46:AB46"/>
    <mergeCell ref="C33:F50"/>
    <mergeCell ref="H34:U34"/>
    <mergeCell ref="I35:U35"/>
    <mergeCell ref="V35:W35"/>
    <mergeCell ref="I37:U37"/>
    <mergeCell ref="V37:W37"/>
    <mergeCell ref="I49:X49"/>
  </mergeCells>
  <phoneticPr fontId="2"/>
  <printOptions horizontalCentered="1"/>
  <pageMargins left="0.70866141732283472" right="0.39370078740157483" top="0.51181102362204722" bottom="0.35433070866141736" header="0.31496062992125984" footer="0.31496062992125984"/>
  <pageSetup paperSize="9" scale="6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H65542:H65545 JD65542:JD65545 SZ65542:SZ65545 ACV65542:ACV65545 AMR65542:AMR65545 AWN65542:AWN65545 BGJ65542:BGJ65545 BQF65542:BQF65545 CAB65542:CAB65545 CJX65542:CJX65545 CTT65542:CTT65545 DDP65542:DDP65545 DNL65542:DNL65545 DXH65542:DXH65545 EHD65542:EHD65545 EQZ65542:EQZ65545 FAV65542:FAV65545 FKR65542:FKR65545 FUN65542:FUN65545 GEJ65542:GEJ65545 GOF65542:GOF65545 GYB65542:GYB65545 HHX65542:HHX65545 HRT65542:HRT65545 IBP65542:IBP65545 ILL65542:ILL65545 IVH65542:IVH65545 JFD65542:JFD65545 JOZ65542:JOZ65545 JYV65542:JYV65545 KIR65542:KIR65545 KSN65542:KSN65545 LCJ65542:LCJ65545 LMF65542:LMF65545 LWB65542:LWB65545 MFX65542:MFX65545 MPT65542:MPT65545 MZP65542:MZP65545 NJL65542:NJL65545 NTH65542:NTH65545 ODD65542:ODD65545 OMZ65542:OMZ65545 OWV65542:OWV65545 PGR65542:PGR65545 PQN65542:PQN65545 QAJ65542:QAJ65545 QKF65542:QKF65545 QUB65542:QUB65545 RDX65542:RDX65545 RNT65542:RNT65545 RXP65542:RXP65545 SHL65542:SHL65545 SRH65542:SRH65545 TBD65542:TBD65545 TKZ65542:TKZ65545 TUV65542:TUV65545 UER65542:UER65545 UON65542:UON65545 UYJ65542:UYJ65545 VIF65542:VIF65545 VSB65542:VSB65545 WBX65542:WBX65545 WLT65542:WLT65545 WVP65542:WVP65545 H131078:H131081 JD131078:JD131081 SZ131078:SZ131081 ACV131078:ACV131081 AMR131078:AMR131081 AWN131078:AWN131081 BGJ131078:BGJ131081 BQF131078:BQF131081 CAB131078:CAB131081 CJX131078:CJX131081 CTT131078:CTT131081 DDP131078:DDP131081 DNL131078:DNL131081 DXH131078:DXH131081 EHD131078:EHD131081 EQZ131078:EQZ131081 FAV131078:FAV131081 FKR131078:FKR131081 FUN131078:FUN131081 GEJ131078:GEJ131081 GOF131078:GOF131081 GYB131078:GYB131081 HHX131078:HHX131081 HRT131078:HRT131081 IBP131078:IBP131081 ILL131078:ILL131081 IVH131078:IVH131081 JFD131078:JFD131081 JOZ131078:JOZ131081 JYV131078:JYV131081 KIR131078:KIR131081 KSN131078:KSN131081 LCJ131078:LCJ131081 LMF131078:LMF131081 LWB131078:LWB131081 MFX131078:MFX131081 MPT131078:MPT131081 MZP131078:MZP131081 NJL131078:NJL131081 NTH131078:NTH131081 ODD131078:ODD131081 OMZ131078:OMZ131081 OWV131078:OWV131081 PGR131078:PGR131081 PQN131078:PQN131081 QAJ131078:QAJ131081 QKF131078:QKF131081 QUB131078:QUB131081 RDX131078:RDX131081 RNT131078:RNT131081 RXP131078:RXP131081 SHL131078:SHL131081 SRH131078:SRH131081 TBD131078:TBD131081 TKZ131078:TKZ131081 TUV131078:TUV131081 UER131078:UER131081 UON131078:UON131081 UYJ131078:UYJ131081 VIF131078:VIF131081 VSB131078:VSB131081 WBX131078:WBX131081 WLT131078:WLT131081 WVP131078:WVP131081 H196614:H196617 JD196614:JD196617 SZ196614:SZ196617 ACV196614:ACV196617 AMR196614:AMR196617 AWN196614:AWN196617 BGJ196614:BGJ196617 BQF196614:BQF196617 CAB196614:CAB196617 CJX196614:CJX196617 CTT196614:CTT196617 DDP196614:DDP196617 DNL196614:DNL196617 DXH196614:DXH196617 EHD196614:EHD196617 EQZ196614:EQZ196617 FAV196614:FAV196617 FKR196614:FKR196617 FUN196614:FUN196617 GEJ196614:GEJ196617 GOF196614:GOF196617 GYB196614:GYB196617 HHX196614:HHX196617 HRT196614:HRT196617 IBP196614:IBP196617 ILL196614:ILL196617 IVH196614:IVH196617 JFD196614:JFD196617 JOZ196614:JOZ196617 JYV196614:JYV196617 KIR196614:KIR196617 KSN196614:KSN196617 LCJ196614:LCJ196617 LMF196614:LMF196617 LWB196614:LWB196617 MFX196614:MFX196617 MPT196614:MPT196617 MZP196614:MZP196617 NJL196614:NJL196617 NTH196614:NTH196617 ODD196614:ODD196617 OMZ196614:OMZ196617 OWV196614:OWV196617 PGR196614:PGR196617 PQN196614:PQN196617 QAJ196614:QAJ196617 QKF196614:QKF196617 QUB196614:QUB196617 RDX196614:RDX196617 RNT196614:RNT196617 RXP196614:RXP196617 SHL196614:SHL196617 SRH196614:SRH196617 TBD196614:TBD196617 TKZ196614:TKZ196617 TUV196614:TUV196617 UER196614:UER196617 UON196614:UON196617 UYJ196614:UYJ196617 VIF196614:VIF196617 VSB196614:VSB196617 WBX196614:WBX196617 WLT196614:WLT196617 WVP196614:WVP196617 H262150:H262153 JD262150:JD262153 SZ262150:SZ262153 ACV262150:ACV262153 AMR262150:AMR262153 AWN262150:AWN262153 BGJ262150:BGJ262153 BQF262150:BQF262153 CAB262150:CAB262153 CJX262150:CJX262153 CTT262150:CTT262153 DDP262150:DDP262153 DNL262150:DNL262153 DXH262150:DXH262153 EHD262150:EHD262153 EQZ262150:EQZ262153 FAV262150:FAV262153 FKR262150:FKR262153 FUN262150:FUN262153 GEJ262150:GEJ262153 GOF262150:GOF262153 GYB262150:GYB262153 HHX262150:HHX262153 HRT262150:HRT262153 IBP262150:IBP262153 ILL262150:ILL262153 IVH262150:IVH262153 JFD262150:JFD262153 JOZ262150:JOZ262153 JYV262150:JYV262153 KIR262150:KIR262153 KSN262150:KSN262153 LCJ262150:LCJ262153 LMF262150:LMF262153 LWB262150:LWB262153 MFX262150:MFX262153 MPT262150:MPT262153 MZP262150:MZP262153 NJL262150:NJL262153 NTH262150:NTH262153 ODD262150:ODD262153 OMZ262150:OMZ262153 OWV262150:OWV262153 PGR262150:PGR262153 PQN262150:PQN262153 QAJ262150:QAJ262153 QKF262150:QKF262153 QUB262150:QUB262153 RDX262150:RDX262153 RNT262150:RNT262153 RXP262150:RXP262153 SHL262150:SHL262153 SRH262150:SRH262153 TBD262150:TBD262153 TKZ262150:TKZ262153 TUV262150:TUV262153 UER262150:UER262153 UON262150:UON262153 UYJ262150:UYJ262153 VIF262150:VIF262153 VSB262150:VSB262153 WBX262150:WBX262153 WLT262150:WLT262153 WVP262150:WVP262153 H327686:H327689 JD327686:JD327689 SZ327686:SZ327689 ACV327686:ACV327689 AMR327686:AMR327689 AWN327686:AWN327689 BGJ327686:BGJ327689 BQF327686:BQF327689 CAB327686:CAB327689 CJX327686:CJX327689 CTT327686:CTT327689 DDP327686:DDP327689 DNL327686:DNL327689 DXH327686:DXH327689 EHD327686:EHD327689 EQZ327686:EQZ327689 FAV327686:FAV327689 FKR327686:FKR327689 FUN327686:FUN327689 GEJ327686:GEJ327689 GOF327686:GOF327689 GYB327686:GYB327689 HHX327686:HHX327689 HRT327686:HRT327689 IBP327686:IBP327689 ILL327686:ILL327689 IVH327686:IVH327689 JFD327686:JFD327689 JOZ327686:JOZ327689 JYV327686:JYV327689 KIR327686:KIR327689 KSN327686:KSN327689 LCJ327686:LCJ327689 LMF327686:LMF327689 LWB327686:LWB327689 MFX327686:MFX327689 MPT327686:MPT327689 MZP327686:MZP327689 NJL327686:NJL327689 NTH327686:NTH327689 ODD327686:ODD327689 OMZ327686:OMZ327689 OWV327686:OWV327689 PGR327686:PGR327689 PQN327686:PQN327689 QAJ327686:QAJ327689 QKF327686:QKF327689 QUB327686:QUB327689 RDX327686:RDX327689 RNT327686:RNT327689 RXP327686:RXP327689 SHL327686:SHL327689 SRH327686:SRH327689 TBD327686:TBD327689 TKZ327686:TKZ327689 TUV327686:TUV327689 UER327686:UER327689 UON327686:UON327689 UYJ327686:UYJ327689 VIF327686:VIF327689 VSB327686:VSB327689 WBX327686:WBX327689 WLT327686:WLT327689 WVP327686:WVP327689 H393222:H393225 JD393222:JD393225 SZ393222:SZ393225 ACV393222:ACV393225 AMR393222:AMR393225 AWN393222:AWN393225 BGJ393222:BGJ393225 BQF393222:BQF393225 CAB393222:CAB393225 CJX393222:CJX393225 CTT393222:CTT393225 DDP393222:DDP393225 DNL393222:DNL393225 DXH393222:DXH393225 EHD393222:EHD393225 EQZ393222:EQZ393225 FAV393222:FAV393225 FKR393222:FKR393225 FUN393222:FUN393225 GEJ393222:GEJ393225 GOF393222:GOF393225 GYB393222:GYB393225 HHX393222:HHX393225 HRT393222:HRT393225 IBP393222:IBP393225 ILL393222:ILL393225 IVH393222:IVH393225 JFD393222:JFD393225 JOZ393222:JOZ393225 JYV393222:JYV393225 KIR393222:KIR393225 KSN393222:KSN393225 LCJ393222:LCJ393225 LMF393222:LMF393225 LWB393222:LWB393225 MFX393222:MFX393225 MPT393222:MPT393225 MZP393222:MZP393225 NJL393222:NJL393225 NTH393222:NTH393225 ODD393222:ODD393225 OMZ393222:OMZ393225 OWV393222:OWV393225 PGR393222:PGR393225 PQN393222:PQN393225 QAJ393222:QAJ393225 QKF393222:QKF393225 QUB393222:QUB393225 RDX393222:RDX393225 RNT393222:RNT393225 RXP393222:RXP393225 SHL393222:SHL393225 SRH393222:SRH393225 TBD393222:TBD393225 TKZ393222:TKZ393225 TUV393222:TUV393225 UER393222:UER393225 UON393222:UON393225 UYJ393222:UYJ393225 VIF393222:VIF393225 VSB393222:VSB393225 WBX393222:WBX393225 WLT393222:WLT393225 WVP393222:WVP393225 H458758:H458761 JD458758:JD458761 SZ458758:SZ458761 ACV458758:ACV458761 AMR458758:AMR458761 AWN458758:AWN458761 BGJ458758:BGJ458761 BQF458758:BQF458761 CAB458758:CAB458761 CJX458758:CJX458761 CTT458758:CTT458761 DDP458758:DDP458761 DNL458758:DNL458761 DXH458758:DXH458761 EHD458758:EHD458761 EQZ458758:EQZ458761 FAV458758:FAV458761 FKR458758:FKR458761 FUN458758:FUN458761 GEJ458758:GEJ458761 GOF458758:GOF458761 GYB458758:GYB458761 HHX458758:HHX458761 HRT458758:HRT458761 IBP458758:IBP458761 ILL458758:ILL458761 IVH458758:IVH458761 JFD458758:JFD458761 JOZ458758:JOZ458761 JYV458758:JYV458761 KIR458758:KIR458761 KSN458758:KSN458761 LCJ458758:LCJ458761 LMF458758:LMF458761 LWB458758:LWB458761 MFX458758:MFX458761 MPT458758:MPT458761 MZP458758:MZP458761 NJL458758:NJL458761 NTH458758:NTH458761 ODD458758:ODD458761 OMZ458758:OMZ458761 OWV458758:OWV458761 PGR458758:PGR458761 PQN458758:PQN458761 QAJ458758:QAJ458761 QKF458758:QKF458761 QUB458758:QUB458761 RDX458758:RDX458761 RNT458758:RNT458761 RXP458758:RXP458761 SHL458758:SHL458761 SRH458758:SRH458761 TBD458758:TBD458761 TKZ458758:TKZ458761 TUV458758:TUV458761 UER458758:UER458761 UON458758:UON458761 UYJ458758:UYJ458761 VIF458758:VIF458761 VSB458758:VSB458761 WBX458758:WBX458761 WLT458758:WLT458761 WVP458758:WVP458761 H524294:H524297 JD524294:JD524297 SZ524294:SZ524297 ACV524294:ACV524297 AMR524294:AMR524297 AWN524294:AWN524297 BGJ524294:BGJ524297 BQF524294:BQF524297 CAB524294:CAB524297 CJX524294:CJX524297 CTT524294:CTT524297 DDP524294:DDP524297 DNL524294:DNL524297 DXH524294:DXH524297 EHD524294:EHD524297 EQZ524294:EQZ524297 FAV524294:FAV524297 FKR524294:FKR524297 FUN524294:FUN524297 GEJ524294:GEJ524297 GOF524294:GOF524297 GYB524294:GYB524297 HHX524294:HHX524297 HRT524294:HRT524297 IBP524294:IBP524297 ILL524294:ILL524297 IVH524294:IVH524297 JFD524294:JFD524297 JOZ524294:JOZ524297 JYV524294:JYV524297 KIR524294:KIR524297 KSN524294:KSN524297 LCJ524294:LCJ524297 LMF524294:LMF524297 LWB524294:LWB524297 MFX524294:MFX524297 MPT524294:MPT524297 MZP524294:MZP524297 NJL524294:NJL524297 NTH524294:NTH524297 ODD524294:ODD524297 OMZ524294:OMZ524297 OWV524294:OWV524297 PGR524294:PGR524297 PQN524294:PQN524297 QAJ524294:QAJ524297 QKF524294:QKF524297 QUB524294:QUB524297 RDX524294:RDX524297 RNT524294:RNT524297 RXP524294:RXP524297 SHL524294:SHL524297 SRH524294:SRH524297 TBD524294:TBD524297 TKZ524294:TKZ524297 TUV524294:TUV524297 UER524294:UER524297 UON524294:UON524297 UYJ524294:UYJ524297 VIF524294:VIF524297 VSB524294:VSB524297 WBX524294:WBX524297 WLT524294:WLT524297 WVP524294:WVP524297 H589830:H589833 JD589830:JD589833 SZ589830:SZ589833 ACV589830:ACV589833 AMR589830:AMR589833 AWN589830:AWN589833 BGJ589830:BGJ589833 BQF589830:BQF589833 CAB589830:CAB589833 CJX589830:CJX589833 CTT589830:CTT589833 DDP589830:DDP589833 DNL589830:DNL589833 DXH589830:DXH589833 EHD589830:EHD589833 EQZ589830:EQZ589833 FAV589830:FAV589833 FKR589830:FKR589833 FUN589830:FUN589833 GEJ589830:GEJ589833 GOF589830:GOF589833 GYB589830:GYB589833 HHX589830:HHX589833 HRT589830:HRT589833 IBP589830:IBP589833 ILL589830:ILL589833 IVH589830:IVH589833 JFD589830:JFD589833 JOZ589830:JOZ589833 JYV589830:JYV589833 KIR589830:KIR589833 KSN589830:KSN589833 LCJ589830:LCJ589833 LMF589830:LMF589833 LWB589830:LWB589833 MFX589830:MFX589833 MPT589830:MPT589833 MZP589830:MZP589833 NJL589830:NJL589833 NTH589830:NTH589833 ODD589830:ODD589833 OMZ589830:OMZ589833 OWV589830:OWV589833 PGR589830:PGR589833 PQN589830:PQN589833 QAJ589830:QAJ589833 QKF589830:QKF589833 QUB589830:QUB589833 RDX589830:RDX589833 RNT589830:RNT589833 RXP589830:RXP589833 SHL589830:SHL589833 SRH589830:SRH589833 TBD589830:TBD589833 TKZ589830:TKZ589833 TUV589830:TUV589833 UER589830:UER589833 UON589830:UON589833 UYJ589830:UYJ589833 VIF589830:VIF589833 VSB589830:VSB589833 WBX589830:WBX589833 WLT589830:WLT589833 WVP589830:WVP589833 H655366:H655369 JD655366:JD655369 SZ655366:SZ655369 ACV655366:ACV655369 AMR655366:AMR655369 AWN655366:AWN655369 BGJ655366:BGJ655369 BQF655366:BQF655369 CAB655366:CAB655369 CJX655366:CJX655369 CTT655366:CTT655369 DDP655366:DDP655369 DNL655366:DNL655369 DXH655366:DXH655369 EHD655366:EHD655369 EQZ655366:EQZ655369 FAV655366:FAV655369 FKR655366:FKR655369 FUN655366:FUN655369 GEJ655366:GEJ655369 GOF655366:GOF655369 GYB655366:GYB655369 HHX655366:HHX655369 HRT655366:HRT655369 IBP655366:IBP655369 ILL655366:ILL655369 IVH655366:IVH655369 JFD655366:JFD655369 JOZ655366:JOZ655369 JYV655366:JYV655369 KIR655366:KIR655369 KSN655366:KSN655369 LCJ655366:LCJ655369 LMF655366:LMF655369 LWB655366:LWB655369 MFX655366:MFX655369 MPT655366:MPT655369 MZP655366:MZP655369 NJL655366:NJL655369 NTH655366:NTH655369 ODD655366:ODD655369 OMZ655366:OMZ655369 OWV655366:OWV655369 PGR655366:PGR655369 PQN655366:PQN655369 QAJ655366:QAJ655369 QKF655366:QKF655369 QUB655366:QUB655369 RDX655366:RDX655369 RNT655366:RNT655369 RXP655366:RXP655369 SHL655366:SHL655369 SRH655366:SRH655369 TBD655366:TBD655369 TKZ655366:TKZ655369 TUV655366:TUV655369 UER655366:UER655369 UON655366:UON655369 UYJ655366:UYJ655369 VIF655366:VIF655369 VSB655366:VSB655369 WBX655366:WBX655369 WLT655366:WLT655369 WVP655366:WVP655369 H720902:H720905 JD720902:JD720905 SZ720902:SZ720905 ACV720902:ACV720905 AMR720902:AMR720905 AWN720902:AWN720905 BGJ720902:BGJ720905 BQF720902:BQF720905 CAB720902:CAB720905 CJX720902:CJX720905 CTT720902:CTT720905 DDP720902:DDP720905 DNL720902:DNL720905 DXH720902:DXH720905 EHD720902:EHD720905 EQZ720902:EQZ720905 FAV720902:FAV720905 FKR720902:FKR720905 FUN720902:FUN720905 GEJ720902:GEJ720905 GOF720902:GOF720905 GYB720902:GYB720905 HHX720902:HHX720905 HRT720902:HRT720905 IBP720902:IBP720905 ILL720902:ILL720905 IVH720902:IVH720905 JFD720902:JFD720905 JOZ720902:JOZ720905 JYV720902:JYV720905 KIR720902:KIR720905 KSN720902:KSN720905 LCJ720902:LCJ720905 LMF720902:LMF720905 LWB720902:LWB720905 MFX720902:MFX720905 MPT720902:MPT720905 MZP720902:MZP720905 NJL720902:NJL720905 NTH720902:NTH720905 ODD720902:ODD720905 OMZ720902:OMZ720905 OWV720902:OWV720905 PGR720902:PGR720905 PQN720902:PQN720905 QAJ720902:QAJ720905 QKF720902:QKF720905 QUB720902:QUB720905 RDX720902:RDX720905 RNT720902:RNT720905 RXP720902:RXP720905 SHL720902:SHL720905 SRH720902:SRH720905 TBD720902:TBD720905 TKZ720902:TKZ720905 TUV720902:TUV720905 UER720902:UER720905 UON720902:UON720905 UYJ720902:UYJ720905 VIF720902:VIF720905 VSB720902:VSB720905 WBX720902:WBX720905 WLT720902:WLT720905 WVP720902:WVP720905 H786438:H786441 JD786438:JD786441 SZ786438:SZ786441 ACV786438:ACV786441 AMR786438:AMR786441 AWN786438:AWN786441 BGJ786438:BGJ786441 BQF786438:BQF786441 CAB786438:CAB786441 CJX786438:CJX786441 CTT786438:CTT786441 DDP786438:DDP786441 DNL786438:DNL786441 DXH786438:DXH786441 EHD786438:EHD786441 EQZ786438:EQZ786441 FAV786438:FAV786441 FKR786438:FKR786441 FUN786438:FUN786441 GEJ786438:GEJ786441 GOF786438:GOF786441 GYB786438:GYB786441 HHX786438:HHX786441 HRT786438:HRT786441 IBP786438:IBP786441 ILL786438:ILL786441 IVH786438:IVH786441 JFD786438:JFD786441 JOZ786438:JOZ786441 JYV786438:JYV786441 KIR786438:KIR786441 KSN786438:KSN786441 LCJ786438:LCJ786441 LMF786438:LMF786441 LWB786438:LWB786441 MFX786438:MFX786441 MPT786438:MPT786441 MZP786438:MZP786441 NJL786438:NJL786441 NTH786438:NTH786441 ODD786438:ODD786441 OMZ786438:OMZ786441 OWV786438:OWV786441 PGR786438:PGR786441 PQN786438:PQN786441 QAJ786438:QAJ786441 QKF786438:QKF786441 QUB786438:QUB786441 RDX786438:RDX786441 RNT786438:RNT786441 RXP786438:RXP786441 SHL786438:SHL786441 SRH786438:SRH786441 TBD786438:TBD786441 TKZ786438:TKZ786441 TUV786438:TUV786441 UER786438:UER786441 UON786438:UON786441 UYJ786438:UYJ786441 VIF786438:VIF786441 VSB786438:VSB786441 WBX786438:WBX786441 WLT786438:WLT786441 WVP786438:WVP786441 H851974:H851977 JD851974:JD851977 SZ851974:SZ851977 ACV851974:ACV851977 AMR851974:AMR851977 AWN851974:AWN851977 BGJ851974:BGJ851977 BQF851974:BQF851977 CAB851974:CAB851977 CJX851974:CJX851977 CTT851974:CTT851977 DDP851974:DDP851977 DNL851974:DNL851977 DXH851974:DXH851977 EHD851974:EHD851977 EQZ851974:EQZ851977 FAV851974:FAV851977 FKR851974:FKR851977 FUN851974:FUN851977 GEJ851974:GEJ851977 GOF851974:GOF851977 GYB851974:GYB851977 HHX851974:HHX851977 HRT851974:HRT851977 IBP851974:IBP851977 ILL851974:ILL851977 IVH851974:IVH851977 JFD851974:JFD851977 JOZ851974:JOZ851977 JYV851974:JYV851977 KIR851974:KIR851977 KSN851974:KSN851977 LCJ851974:LCJ851977 LMF851974:LMF851977 LWB851974:LWB851977 MFX851974:MFX851977 MPT851974:MPT851977 MZP851974:MZP851977 NJL851974:NJL851977 NTH851974:NTH851977 ODD851974:ODD851977 OMZ851974:OMZ851977 OWV851974:OWV851977 PGR851974:PGR851977 PQN851974:PQN851977 QAJ851974:QAJ851977 QKF851974:QKF851977 QUB851974:QUB851977 RDX851974:RDX851977 RNT851974:RNT851977 RXP851974:RXP851977 SHL851974:SHL851977 SRH851974:SRH851977 TBD851974:TBD851977 TKZ851974:TKZ851977 TUV851974:TUV851977 UER851974:UER851977 UON851974:UON851977 UYJ851974:UYJ851977 VIF851974:VIF851977 VSB851974:VSB851977 WBX851974:WBX851977 WLT851974:WLT851977 WVP851974:WVP851977 H917510:H917513 JD917510:JD917513 SZ917510:SZ917513 ACV917510:ACV917513 AMR917510:AMR917513 AWN917510:AWN917513 BGJ917510:BGJ917513 BQF917510:BQF917513 CAB917510:CAB917513 CJX917510:CJX917513 CTT917510:CTT917513 DDP917510:DDP917513 DNL917510:DNL917513 DXH917510:DXH917513 EHD917510:EHD917513 EQZ917510:EQZ917513 FAV917510:FAV917513 FKR917510:FKR917513 FUN917510:FUN917513 GEJ917510:GEJ917513 GOF917510:GOF917513 GYB917510:GYB917513 HHX917510:HHX917513 HRT917510:HRT917513 IBP917510:IBP917513 ILL917510:ILL917513 IVH917510:IVH917513 JFD917510:JFD917513 JOZ917510:JOZ917513 JYV917510:JYV917513 KIR917510:KIR917513 KSN917510:KSN917513 LCJ917510:LCJ917513 LMF917510:LMF917513 LWB917510:LWB917513 MFX917510:MFX917513 MPT917510:MPT917513 MZP917510:MZP917513 NJL917510:NJL917513 NTH917510:NTH917513 ODD917510:ODD917513 OMZ917510:OMZ917513 OWV917510:OWV917513 PGR917510:PGR917513 PQN917510:PQN917513 QAJ917510:QAJ917513 QKF917510:QKF917513 QUB917510:QUB917513 RDX917510:RDX917513 RNT917510:RNT917513 RXP917510:RXP917513 SHL917510:SHL917513 SRH917510:SRH917513 TBD917510:TBD917513 TKZ917510:TKZ917513 TUV917510:TUV917513 UER917510:UER917513 UON917510:UON917513 UYJ917510:UYJ917513 VIF917510:VIF917513 VSB917510:VSB917513 WBX917510:WBX917513 WLT917510:WLT917513 WVP917510:WVP917513 H983046:H983049 JD983046:JD983049 SZ983046:SZ983049 ACV983046:ACV983049 AMR983046:AMR983049 AWN983046:AWN983049 BGJ983046:BGJ983049 BQF983046:BQF983049 CAB983046:CAB983049 CJX983046:CJX983049 CTT983046:CTT983049 DDP983046:DDP983049 DNL983046:DNL983049 DXH983046:DXH983049 EHD983046:EHD983049 EQZ983046:EQZ983049 FAV983046:FAV983049 FKR983046:FKR983049 FUN983046:FUN983049 GEJ983046:GEJ983049 GOF983046:GOF983049 GYB983046:GYB983049 HHX983046:HHX983049 HRT983046:HRT983049 IBP983046:IBP983049 ILL983046:ILL983049 IVH983046:IVH983049 JFD983046:JFD983049 JOZ983046:JOZ983049 JYV983046:JYV983049 KIR983046:KIR983049 KSN983046:KSN983049 LCJ983046:LCJ983049 LMF983046:LMF983049 LWB983046:LWB983049 MFX983046:MFX983049 MPT983046:MPT983049 MZP983046:MZP983049 NJL983046:NJL983049 NTH983046:NTH983049 ODD983046:ODD983049 OMZ983046:OMZ983049 OWV983046:OWV983049 PGR983046:PGR983049 PQN983046:PQN983049 QAJ983046:QAJ983049 QKF983046:QKF983049 QUB983046:QUB983049 RDX983046:RDX983049 RNT983046:RNT983049 RXP983046:RXP983049 SHL983046:SHL983049 SRH983046:SRH983049 TBD983046:TBD983049 TKZ983046:TKZ983049 TUV983046:TUV983049 UER983046:UER983049 UON983046:UON983049 UYJ983046:UYJ983049 VIF983046:VIF983049 VSB983046:VSB983049 WBX983046:WBX983049 WLT983046:WLT983049 WVP983046:WVP983049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AF18:AF21 KB18:KB21 TX18:TX21 ADT18:ADT21 ANP18:ANP21 AXL18:AXL21 BHH18:BHH21 BRD18:BRD21 CAZ18:CAZ21 CKV18:CKV21 CUR18:CUR21 DEN18:DEN21 DOJ18:DOJ21 DYF18:DYF21 EIB18:EIB21 ERX18:ERX21 FBT18:FBT21 FLP18:FLP21 FVL18:FVL21 GFH18:GFH21 GPD18:GPD21 GYZ18:GYZ21 HIV18:HIV21 HSR18:HSR21 ICN18:ICN21 IMJ18:IMJ21 IWF18:IWF21 JGB18:JGB21 JPX18:JPX21 JZT18:JZT21 KJP18:KJP21 KTL18:KTL21 LDH18:LDH21 LND18:LND21 LWZ18:LWZ21 MGV18:MGV21 MQR18:MQR21 NAN18:NAN21 NKJ18:NKJ21 NUF18:NUF21 OEB18:OEB21 ONX18:ONX21 OXT18:OXT21 PHP18:PHP21 PRL18:PRL21 QBH18:QBH21 QLD18:QLD21 QUZ18:QUZ21 REV18:REV21 ROR18:ROR21 RYN18:RYN21 SIJ18:SIJ21 SSF18:SSF21 TCB18:TCB21 TLX18:TLX21 TVT18:TVT21 UFP18:UFP21 UPL18:UPL21 UZH18:UZH21 VJD18:VJD21 VSZ18:VSZ21 WCV18:WCV21 WMR18:WMR21 WWN18:WWN21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AD65571:AD65574 JZ65571:JZ65574 TV65571:TV65574 ADR65571:ADR65574 ANN65571:ANN65574 AXJ65571:AXJ65574 BHF65571:BHF65574 BRB65571:BRB65574 CAX65571:CAX65574 CKT65571:CKT65574 CUP65571:CUP65574 DEL65571:DEL65574 DOH65571:DOH65574 DYD65571:DYD65574 EHZ65571:EHZ65574 ERV65571:ERV65574 FBR65571:FBR65574 FLN65571:FLN65574 FVJ65571:FVJ65574 GFF65571:GFF65574 GPB65571:GPB65574 GYX65571:GYX65574 HIT65571:HIT65574 HSP65571:HSP65574 ICL65571:ICL65574 IMH65571:IMH65574 IWD65571:IWD65574 JFZ65571:JFZ65574 JPV65571:JPV65574 JZR65571:JZR65574 KJN65571:KJN65574 KTJ65571:KTJ65574 LDF65571:LDF65574 LNB65571:LNB65574 LWX65571:LWX65574 MGT65571:MGT65574 MQP65571:MQP65574 NAL65571:NAL65574 NKH65571:NKH65574 NUD65571:NUD65574 ODZ65571:ODZ65574 ONV65571:ONV65574 OXR65571:OXR65574 PHN65571:PHN65574 PRJ65571:PRJ65574 QBF65571:QBF65574 QLB65571:QLB65574 QUX65571:QUX65574 RET65571:RET65574 ROP65571:ROP65574 RYL65571:RYL65574 SIH65571:SIH65574 SSD65571:SSD65574 TBZ65571:TBZ65574 TLV65571:TLV65574 TVR65571:TVR65574 UFN65571:UFN65574 UPJ65571:UPJ65574 UZF65571:UZF65574 VJB65571:VJB65574 VSX65571:VSX65574 WCT65571:WCT65574 WMP65571:WMP65574 WWL65571:WWL65574 AD131107:AD131110 JZ131107:JZ131110 TV131107:TV131110 ADR131107:ADR131110 ANN131107:ANN131110 AXJ131107:AXJ131110 BHF131107:BHF131110 BRB131107:BRB131110 CAX131107:CAX131110 CKT131107:CKT131110 CUP131107:CUP131110 DEL131107:DEL131110 DOH131107:DOH131110 DYD131107:DYD131110 EHZ131107:EHZ131110 ERV131107:ERV131110 FBR131107:FBR131110 FLN131107:FLN131110 FVJ131107:FVJ131110 GFF131107:GFF131110 GPB131107:GPB131110 GYX131107:GYX131110 HIT131107:HIT131110 HSP131107:HSP131110 ICL131107:ICL131110 IMH131107:IMH131110 IWD131107:IWD131110 JFZ131107:JFZ131110 JPV131107:JPV131110 JZR131107:JZR131110 KJN131107:KJN131110 KTJ131107:KTJ131110 LDF131107:LDF131110 LNB131107:LNB131110 LWX131107:LWX131110 MGT131107:MGT131110 MQP131107:MQP131110 NAL131107:NAL131110 NKH131107:NKH131110 NUD131107:NUD131110 ODZ131107:ODZ131110 ONV131107:ONV131110 OXR131107:OXR131110 PHN131107:PHN131110 PRJ131107:PRJ131110 QBF131107:QBF131110 QLB131107:QLB131110 QUX131107:QUX131110 RET131107:RET131110 ROP131107:ROP131110 RYL131107:RYL131110 SIH131107:SIH131110 SSD131107:SSD131110 TBZ131107:TBZ131110 TLV131107:TLV131110 TVR131107:TVR131110 UFN131107:UFN131110 UPJ131107:UPJ131110 UZF131107:UZF131110 VJB131107:VJB131110 VSX131107:VSX131110 WCT131107:WCT131110 WMP131107:WMP131110 WWL131107:WWL131110 AD196643:AD196646 JZ196643:JZ196646 TV196643:TV196646 ADR196643:ADR196646 ANN196643:ANN196646 AXJ196643:AXJ196646 BHF196643:BHF196646 BRB196643:BRB196646 CAX196643:CAX196646 CKT196643:CKT196646 CUP196643:CUP196646 DEL196643:DEL196646 DOH196643:DOH196646 DYD196643:DYD196646 EHZ196643:EHZ196646 ERV196643:ERV196646 FBR196643:FBR196646 FLN196643:FLN196646 FVJ196643:FVJ196646 GFF196643:GFF196646 GPB196643:GPB196646 GYX196643:GYX196646 HIT196643:HIT196646 HSP196643:HSP196646 ICL196643:ICL196646 IMH196643:IMH196646 IWD196643:IWD196646 JFZ196643:JFZ196646 JPV196643:JPV196646 JZR196643:JZR196646 KJN196643:KJN196646 KTJ196643:KTJ196646 LDF196643:LDF196646 LNB196643:LNB196646 LWX196643:LWX196646 MGT196643:MGT196646 MQP196643:MQP196646 NAL196643:NAL196646 NKH196643:NKH196646 NUD196643:NUD196646 ODZ196643:ODZ196646 ONV196643:ONV196646 OXR196643:OXR196646 PHN196643:PHN196646 PRJ196643:PRJ196646 QBF196643:QBF196646 QLB196643:QLB196646 QUX196643:QUX196646 RET196643:RET196646 ROP196643:ROP196646 RYL196643:RYL196646 SIH196643:SIH196646 SSD196643:SSD196646 TBZ196643:TBZ196646 TLV196643:TLV196646 TVR196643:TVR196646 UFN196643:UFN196646 UPJ196643:UPJ196646 UZF196643:UZF196646 VJB196643:VJB196646 VSX196643:VSX196646 WCT196643:WCT196646 WMP196643:WMP196646 WWL196643:WWL196646 AD262179:AD262182 JZ262179:JZ262182 TV262179:TV262182 ADR262179:ADR262182 ANN262179:ANN262182 AXJ262179:AXJ262182 BHF262179:BHF262182 BRB262179:BRB262182 CAX262179:CAX262182 CKT262179:CKT262182 CUP262179:CUP262182 DEL262179:DEL262182 DOH262179:DOH262182 DYD262179:DYD262182 EHZ262179:EHZ262182 ERV262179:ERV262182 FBR262179:FBR262182 FLN262179:FLN262182 FVJ262179:FVJ262182 GFF262179:GFF262182 GPB262179:GPB262182 GYX262179:GYX262182 HIT262179:HIT262182 HSP262179:HSP262182 ICL262179:ICL262182 IMH262179:IMH262182 IWD262179:IWD262182 JFZ262179:JFZ262182 JPV262179:JPV262182 JZR262179:JZR262182 KJN262179:KJN262182 KTJ262179:KTJ262182 LDF262179:LDF262182 LNB262179:LNB262182 LWX262179:LWX262182 MGT262179:MGT262182 MQP262179:MQP262182 NAL262179:NAL262182 NKH262179:NKH262182 NUD262179:NUD262182 ODZ262179:ODZ262182 ONV262179:ONV262182 OXR262179:OXR262182 PHN262179:PHN262182 PRJ262179:PRJ262182 QBF262179:QBF262182 QLB262179:QLB262182 QUX262179:QUX262182 RET262179:RET262182 ROP262179:ROP262182 RYL262179:RYL262182 SIH262179:SIH262182 SSD262179:SSD262182 TBZ262179:TBZ262182 TLV262179:TLV262182 TVR262179:TVR262182 UFN262179:UFN262182 UPJ262179:UPJ262182 UZF262179:UZF262182 VJB262179:VJB262182 VSX262179:VSX262182 WCT262179:WCT262182 WMP262179:WMP262182 WWL262179:WWL262182 AD327715:AD327718 JZ327715:JZ327718 TV327715:TV327718 ADR327715:ADR327718 ANN327715:ANN327718 AXJ327715:AXJ327718 BHF327715:BHF327718 BRB327715:BRB327718 CAX327715:CAX327718 CKT327715:CKT327718 CUP327715:CUP327718 DEL327715:DEL327718 DOH327715:DOH327718 DYD327715:DYD327718 EHZ327715:EHZ327718 ERV327715:ERV327718 FBR327715:FBR327718 FLN327715:FLN327718 FVJ327715:FVJ327718 GFF327715:GFF327718 GPB327715:GPB327718 GYX327715:GYX327718 HIT327715:HIT327718 HSP327715:HSP327718 ICL327715:ICL327718 IMH327715:IMH327718 IWD327715:IWD327718 JFZ327715:JFZ327718 JPV327715:JPV327718 JZR327715:JZR327718 KJN327715:KJN327718 KTJ327715:KTJ327718 LDF327715:LDF327718 LNB327715:LNB327718 LWX327715:LWX327718 MGT327715:MGT327718 MQP327715:MQP327718 NAL327715:NAL327718 NKH327715:NKH327718 NUD327715:NUD327718 ODZ327715:ODZ327718 ONV327715:ONV327718 OXR327715:OXR327718 PHN327715:PHN327718 PRJ327715:PRJ327718 QBF327715:QBF327718 QLB327715:QLB327718 QUX327715:QUX327718 RET327715:RET327718 ROP327715:ROP327718 RYL327715:RYL327718 SIH327715:SIH327718 SSD327715:SSD327718 TBZ327715:TBZ327718 TLV327715:TLV327718 TVR327715:TVR327718 UFN327715:UFN327718 UPJ327715:UPJ327718 UZF327715:UZF327718 VJB327715:VJB327718 VSX327715:VSX327718 WCT327715:WCT327718 WMP327715:WMP327718 WWL327715:WWL327718 AD393251:AD393254 JZ393251:JZ393254 TV393251:TV393254 ADR393251:ADR393254 ANN393251:ANN393254 AXJ393251:AXJ393254 BHF393251:BHF393254 BRB393251:BRB393254 CAX393251:CAX393254 CKT393251:CKT393254 CUP393251:CUP393254 DEL393251:DEL393254 DOH393251:DOH393254 DYD393251:DYD393254 EHZ393251:EHZ393254 ERV393251:ERV393254 FBR393251:FBR393254 FLN393251:FLN393254 FVJ393251:FVJ393254 GFF393251:GFF393254 GPB393251:GPB393254 GYX393251:GYX393254 HIT393251:HIT393254 HSP393251:HSP393254 ICL393251:ICL393254 IMH393251:IMH393254 IWD393251:IWD393254 JFZ393251:JFZ393254 JPV393251:JPV393254 JZR393251:JZR393254 KJN393251:KJN393254 KTJ393251:KTJ393254 LDF393251:LDF393254 LNB393251:LNB393254 LWX393251:LWX393254 MGT393251:MGT393254 MQP393251:MQP393254 NAL393251:NAL393254 NKH393251:NKH393254 NUD393251:NUD393254 ODZ393251:ODZ393254 ONV393251:ONV393254 OXR393251:OXR393254 PHN393251:PHN393254 PRJ393251:PRJ393254 QBF393251:QBF393254 QLB393251:QLB393254 QUX393251:QUX393254 RET393251:RET393254 ROP393251:ROP393254 RYL393251:RYL393254 SIH393251:SIH393254 SSD393251:SSD393254 TBZ393251:TBZ393254 TLV393251:TLV393254 TVR393251:TVR393254 UFN393251:UFN393254 UPJ393251:UPJ393254 UZF393251:UZF393254 VJB393251:VJB393254 VSX393251:VSX393254 WCT393251:WCT393254 WMP393251:WMP393254 WWL393251:WWL393254 AD458787:AD458790 JZ458787:JZ458790 TV458787:TV458790 ADR458787:ADR458790 ANN458787:ANN458790 AXJ458787:AXJ458790 BHF458787:BHF458790 BRB458787:BRB458790 CAX458787:CAX458790 CKT458787:CKT458790 CUP458787:CUP458790 DEL458787:DEL458790 DOH458787:DOH458790 DYD458787:DYD458790 EHZ458787:EHZ458790 ERV458787:ERV458790 FBR458787:FBR458790 FLN458787:FLN458790 FVJ458787:FVJ458790 GFF458787:GFF458790 GPB458787:GPB458790 GYX458787:GYX458790 HIT458787:HIT458790 HSP458787:HSP458790 ICL458787:ICL458790 IMH458787:IMH458790 IWD458787:IWD458790 JFZ458787:JFZ458790 JPV458787:JPV458790 JZR458787:JZR458790 KJN458787:KJN458790 KTJ458787:KTJ458790 LDF458787:LDF458790 LNB458787:LNB458790 LWX458787:LWX458790 MGT458787:MGT458790 MQP458787:MQP458790 NAL458787:NAL458790 NKH458787:NKH458790 NUD458787:NUD458790 ODZ458787:ODZ458790 ONV458787:ONV458790 OXR458787:OXR458790 PHN458787:PHN458790 PRJ458787:PRJ458790 QBF458787:QBF458790 QLB458787:QLB458790 QUX458787:QUX458790 RET458787:RET458790 ROP458787:ROP458790 RYL458787:RYL458790 SIH458787:SIH458790 SSD458787:SSD458790 TBZ458787:TBZ458790 TLV458787:TLV458790 TVR458787:TVR458790 UFN458787:UFN458790 UPJ458787:UPJ458790 UZF458787:UZF458790 VJB458787:VJB458790 VSX458787:VSX458790 WCT458787:WCT458790 WMP458787:WMP458790 WWL458787:WWL458790 AD524323:AD524326 JZ524323:JZ524326 TV524323:TV524326 ADR524323:ADR524326 ANN524323:ANN524326 AXJ524323:AXJ524326 BHF524323:BHF524326 BRB524323:BRB524326 CAX524323:CAX524326 CKT524323:CKT524326 CUP524323:CUP524326 DEL524323:DEL524326 DOH524323:DOH524326 DYD524323:DYD524326 EHZ524323:EHZ524326 ERV524323:ERV524326 FBR524323:FBR524326 FLN524323:FLN524326 FVJ524323:FVJ524326 GFF524323:GFF524326 GPB524323:GPB524326 GYX524323:GYX524326 HIT524323:HIT524326 HSP524323:HSP524326 ICL524323:ICL524326 IMH524323:IMH524326 IWD524323:IWD524326 JFZ524323:JFZ524326 JPV524323:JPV524326 JZR524323:JZR524326 KJN524323:KJN524326 KTJ524323:KTJ524326 LDF524323:LDF524326 LNB524323:LNB524326 LWX524323:LWX524326 MGT524323:MGT524326 MQP524323:MQP524326 NAL524323:NAL524326 NKH524323:NKH524326 NUD524323:NUD524326 ODZ524323:ODZ524326 ONV524323:ONV524326 OXR524323:OXR524326 PHN524323:PHN524326 PRJ524323:PRJ524326 QBF524323:QBF524326 QLB524323:QLB524326 QUX524323:QUX524326 RET524323:RET524326 ROP524323:ROP524326 RYL524323:RYL524326 SIH524323:SIH524326 SSD524323:SSD524326 TBZ524323:TBZ524326 TLV524323:TLV524326 TVR524323:TVR524326 UFN524323:UFN524326 UPJ524323:UPJ524326 UZF524323:UZF524326 VJB524323:VJB524326 VSX524323:VSX524326 WCT524323:WCT524326 WMP524323:WMP524326 WWL524323:WWL524326 AD589859:AD589862 JZ589859:JZ589862 TV589859:TV589862 ADR589859:ADR589862 ANN589859:ANN589862 AXJ589859:AXJ589862 BHF589859:BHF589862 BRB589859:BRB589862 CAX589859:CAX589862 CKT589859:CKT589862 CUP589859:CUP589862 DEL589859:DEL589862 DOH589859:DOH589862 DYD589859:DYD589862 EHZ589859:EHZ589862 ERV589859:ERV589862 FBR589859:FBR589862 FLN589859:FLN589862 FVJ589859:FVJ589862 GFF589859:GFF589862 GPB589859:GPB589862 GYX589859:GYX589862 HIT589859:HIT589862 HSP589859:HSP589862 ICL589859:ICL589862 IMH589859:IMH589862 IWD589859:IWD589862 JFZ589859:JFZ589862 JPV589859:JPV589862 JZR589859:JZR589862 KJN589859:KJN589862 KTJ589859:KTJ589862 LDF589859:LDF589862 LNB589859:LNB589862 LWX589859:LWX589862 MGT589859:MGT589862 MQP589859:MQP589862 NAL589859:NAL589862 NKH589859:NKH589862 NUD589859:NUD589862 ODZ589859:ODZ589862 ONV589859:ONV589862 OXR589859:OXR589862 PHN589859:PHN589862 PRJ589859:PRJ589862 QBF589859:QBF589862 QLB589859:QLB589862 QUX589859:QUX589862 RET589859:RET589862 ROP589859:ROP589862 RYL589859:RYL589862 SIH589859:SIH589862 SSD589859:SSD589862 TBZ589859:TBZ589862 TLV589859:TLV589862 TVR589859:TVR589862 UFN589859:UFN589862 UPJ589859:UPJ589862 UZF589859:UZF589862 VJB589859:VJB589862 VSX589859:VSX589862 WCT589859:WCT589862 WMP589859:WMP589862 WWL589859:WWL589862 AD655395:AD655398 JZ655395:JZ655398 TV655395:TV655398 ADR655395:ADR655398 ANN655395:ANN655398 AXJ655395:AXJ655398 BHF655395:BHF655398 BRB655395:BRB655398 CAX655395:CAX655398 CKT655395:CKT655398 CUP655395:CUP655398 DEL655395:DEL655398 DOH655395:DOH655398 DYD655395:DYD655398 EHZ655395:EHZ655398 ERV655395:ERV655398 FBR655395:FBR655398 FLN655395:FLN655398 FVJ655395:FVJ655398 GFF655395:GFF655398 GPB655395:GPB655398 GYX655395:GYX655398 HIT655395:HIT655398 HSP655395:HSP655398 ICL655395:ICL655398 IMH655395:IMH655398 IWD655395:IWD655398 JFZ655395:JFZ655398 JPV655395:JPV655398 JZR655395:JZR655398 KJN655395:KJN655398 KTJ655395:KTJ655398 LDF655395:LDF655398 LNB655395:LNB655398 LWX655395:LWX655398 MGT655395:MGT655398 MQP655395:MQP655398 NAL655395:NAL655398 NKH655395:NKH655398 NUD655395:NUD655398 ODZ655395:ODZ655398 ONV655395:ONV655398 OXR655395:OXR655398 PHN655395:PHN655398 PRJ655395:PRJ655398 QBF655395:QBF655398 QLB655395:QLB655398 QUX655395:QUX655398 RET655395:RET655398 ROP655395:ROP655398 RYL655395:RYL655398 SIH655395:SIH655398 SSD655395:SSD655398 TBZ655395:TBZ655398 TLV655395:TLV655398 TVR655395:TVR655398 UFN655395:UFN655398 UPJ655395:UPJ655398 UZF655395:UZF655398 VJB655395:VJB655398 VSX655395:VSX655398 WCT655395:WCT655398 WMP655395:WMP655398 WWL655395:WWL655398 AD720931:AD720934 JZ720931:JZ720934 TV720931:TV720934 ADR720931:ADR720934 ANN720931:ANN720934 AXJ720931:AXJ720934 BHF720931:BHF720934 BRB720931:BRB720934 CAX720931:CAX720934 CKT720931:CKT720934 CUP720931:CUP720934 DEL720931:DEL720934 DOH720931:DOH720934 DYD720931:DYD720934 EHZ720931:EHZ720934 ERV720931:ERV720934 FBR720931:FBR720934 FLN720931:FLN720934 FVJ720931:FVJ720934 GFF720931:GFF720934 GPB720931:GPB720934 GYX720931:GYX720934 HIT720931:HIT720934 HSP720931:HSP720934 ICL720931:ICL720934 IMH720931:IMH720934 IWD720931:IWD720934 JFZ720931:JFZ720934 JPV720931:JPV720934 JZR720931:JZR720934 KJN720931:KJN720934 KTJ720931:KTJ720934 LDF720931:LDF720934 LNB720931:LNB720934 LWX720931:LWX720934 MGT720931:MGT720934 MQP720931:MQP720934 NAL720931:NAL720934 NKH720931:NKH720934 NUD720931:NUD720934 ODZ720931:ODZ720934 ONV720931:ONV720934 OXR720931:OXR720934 PHN720931:PHN720934 PRJ720931:PRJ720934 QBF720931:QBF720934 QLB720931:QLB720934 QUX720931:QUX720934 RET720931:RET720934 ROP720931:ROP720934 RYL720931:RYL720934 SIH720931:SIH720934 SSD720931:SSD720934 TBZ720931:TBZ720934 TLV720931:TLV720934 TVR720931:TVR720934 UFN720931:UFN720934 UPJ720931:UPJ720934 UZF720931:UZF720934 VJB720931:VJB720934 VSX720931:VSX720934 WCT720931:WCT720934 WMP720931:WMP720934 WWL720931:WWL720934 AD786467:AD786470 JZ786467:JZ786470 TV786467:TV786470 ADR786467:ADR786470 ANN786467:ANN786470 AXJ786467:AXJ786470 BHF786467:BHF786470 BRB786467:BRB786470 CAX786467:CAX786470 CKT786467:CKT786470 CUP786467:CUP786470 DEL786467:DEL786470 DOH786467:DOH786470 DYD786467:DYD786470 EHZ786467:EHZ786470 ERV786467:ERV786470 FBR786467:FBR786470 FLN786467:FLN786470 FVJ786467:FVJ786470 GFF786467:GFF786470 GPB786467:GPB786470 GYX786467:GYX786470 HIT786467:HIT786470 HSP786467:HSP786470 ICL786467:ICL786470 IMH786467:IMH786470 IWD786467:IWD786470 JFZ786467:JFZ786470 JPV786467:JPV786470 JZR786467:JZR786470 KJN786467:KJN786470 KTJ786467:KTJ786470 LDF786467:LDF786470 LNB786467:LNB786470 LWX786467:LWX786470 MGT786467:MGT786470 MQP786467:MQP786470 NAL786467:NAL786470 NKH786467:NKH786470 NUD786467:NUD786470 ODZ786467:ODZ786470 ONV786467:ONV786470 OXR786467:OXR786470 PHN786467:PHN786470 PRJ786467:PRJ786470 QBF786467:QBF786470 QLB786467:QLB786470 QUX786467:QUX786470 RET786467:RET786470 ROP786467:ROP786470 RYL786467:RYL786470 SIH786467:SIH786470 SSD786467:SSD786470 TBZ786467:TBZ786470 TLV786467:TLV786470 TVR786467:TVR786470 UFN786467:UFN786470 UPJ786467:UPJ786470 UZF786467:UZF786470 VJB786467:VJB786470 VSX786467:VSX786470 WCT786467:WCT786470 WMP786467:WMP786470 WWL786467:WWL786470 AD852003:AD852006 JZ852003:JZ852006 TV852003:TV852006 ADR852003:ADR852006 ANN852003:ANN852006 AXJ852003:AXJ852006 BHF852003:BHF852006 BRB852003:BRB852006 CAX852003:CAX852006 CKT852003:CKT852006 CUP852003:CUP852006 DEL852003:DEL852006 DOH852003:DOH852006 DYD852003:DYD852006 EHZ852003:EHZ852006 ERV852003:ERV852006 FBR852003:FBR852006 FLN852003:FLN852006 FVJ852003:FVJ852006 GFF852003:GFF852006 GPB852003:GPB852006 GYX852003:GYX852006 HIT852003:HIT852006 HSP852003:HSP852006 ICL852003:ICL852006 IMH852003:IMH852006 IWD852003:IWD852006 JFZ852003:JFZ852006 JPV852003:JPV852006 JZR852003:JZR852006 KJN852003:KJN852006 KTJ852003:KTJ852006 LDF852003:LDF852006 LNB852003:LNB852006 LWX852003:LWX852006 MGT852003:MGT852006 MQP852003:MQP852006 NAL852003:NAL852006 NKH852003:NKH852006 NUD852003:NUD852006 ODZ852003:ODZ852006 ONV852003:ONV852006 OXR852003:OXR852006 PHN852003:PHN852006 PRJ852003:PRJ852006 QBF852003:QBF852006 QLB852003:QLB852006 QUX852003:QUX852006 RET852003:RET852006 ROP852003:ROP852006 RYL852003:RYL852006 SIH852003:SIH852006 SSD852003:SSD852006 TBZ852003:TBZ852006 TLV852003:TLV852006 TVR852003:TVR852006 UFN852003:UFN852006 UPJ852003:UPJ852006 UZF852003:UZF852006 VJB852003:VJB852006 VSX852003:VSX852006 WCT852003:WCT852006 WMP852003:WMP852006 WWL852003:WWL852006 AD917539:AD917542 JZ917539:JZ917542 TV917539:TV917542 ADR917539:ADR917542 ANN917539:ANN917542 AXJ917539:AXJ917542 BHF917539:BHF917542 BRB917539:BRB917542 CAX917539:CAX917542 CKT917539:CKT917542 CUP917539:CUP917542 DEL917539:DEL917542 DOH917539:DOH917542 DYD917539:DYD917542 EHZ917539:EHZ917542 ERV917539:ERV917542 FBR917539:FBR917542 FLN917539:FLN917542 FVJ917539:FVJ917542 GFF917539:GFF917542 GPB917539:GPB917542 GYX917539:GYX917542 HIT917539:HIT917542 HSP917539:HSP917542 ICL917539:ICL917542 IMH917539:IMH917542 IWD917539:IWD917542 JFZ917539:JFZ917542 JPV917539:JPV917542 JZR917539:JZR917542 KJN917539:KJN917542 KTJ917539:KTJ917542 LDF917539:LDF917542 LNB917539:LNB917542 LWX917539:LWX917542 MGT917539:MGT917542 MQP917539:MQP917542 NAL917539:NAL917542 NKH917539:NKH917542 NUD917539:NUD917542 ODZ917539:ODZ917542 ONV917539:ONV917542 OXR917539:OXR917542 PHN917539:PHN917542 PRJ917539:PRJ917542 QBF917539:QBF917542 QLB917539:QLB917542 QUX917539:QUX917542 RET917539:RET917542 ROP917539:ROP917542 RYL917539:RYL917542 SIH917539:SIH917542 SSD917539:SSD917542 TBZ917539:TBZ917542 TLV917539:TLV917542 TVR917539:TVR917542 UFN917539:UFN917542 UPJ917539:UPJ917542 UZF917539:UZF917542 VJB917539:VJB917542 VSX917539:VSX917542 WCT917539:WCT917542 WMP917539:WMP917542 WWL917539:WWL917542 AD983075:AD983078 JZ983075:JZ983078 TV983075:TV983078 ADR983075:ADR983078 ANN983075:ANN983078 AXJ983075:AXJ983078 BHF983075:BHF983078 BRB983075:BRB983078 CAX983075:CAX983078 CKT983075:CKT983078 CUP983075:CUP983078 DEL983075:DEL983078 DOH983075:DOH983078 DYD983075:DYD983078 EHZ983075:EHZ983078 ERV983075:ERV983078 FBR983075:FBR983078 FLN983075:FLN983078 FVJ983075:FVJ983078 GFF983075:GFF983078 GPB983075:GPB983078 GYX983075:GYX983078 HIT983075:HIT983078 HSP983075:HSP983078 ICL983075:ICL983078 IMH983075:IMH983078 IWD983075:IWD983078 JFZ983075:JFZ983078 JPV983075:JPV983078 JZR983075:JZR983078 KJN983075:KJN983078 KTJ983075:KTJ983078 LDF983075:LDF983078 LNB983075:LNB983078 LWX983075:LWX983078 MGT983075:MGT983078 MQP983075:MQP983078 NAL983075:NAL983078 NKH983075:NKH983078 NUD983075:NUD983078 ODZ983075:ODZ983078 ONV983075:ONV983078 OXR983075:OXR983078 PHN983075:PHN983078 PRJ983075:PRJ983078 QBF983075:QBF983078 QLB983075:QLB983078 QUX983075:QUX983078 RET983075:RET983078 ROP983075:ROP983078 RYL983075:RYL983078 SIH983075:SIH983078 SSD983075:SSD983078 TBZ983075:TBZ983078 TLV983075:TLV983078 TVR983075:TVR983078 UFN983075:UFN983078 UPJ983075:UPJ983078 UZF983075:UZF983078 VJB983075:VJB983078 VSX983075:VSX983078 WCT983075:WCT983078 WMP983075:WMP983078 WWL983075:WWL983078 AD18:AD21 JZ18:JZ21 TV18:TV21 ADR18:ADR21 ANN18:ANN21 AXJ18:AXJ21 BHF18:BHF21 BRB18:BRB21 CAX18:CAX21 CKT18:CKT21 CUP18:CUP21 DEL18:DEL21 DOH18:DOH21 DYD18:DYD21 EHZ18:EHZ21 ERV18:ERV21 FBR18:FBR21 FLN18:FLN21 FVJ18:FVJ21 GFF18:GFF21 GPB18:GPB21 GYX18:GYX21 HIT18:HIT21 HSP18:HSP21 ICL18:ICL21 IMH18:IMH21 IWD18:IWD21 JFZ18:JFZ21 JPV18:JPV21 JZR18:JZR21 KJN18:KJN21 KTJ18:KTJ21 LDF18:LDF21 LNB18:LNB21 LWX18:LWX21 MGT18:MGT21 MQP18:MQP21 NAL18:NAL21 NKH18:NKH21 NUD18:NUD21 ODZ18:ODZ21 ONV18:ONV21 OXR18:OXR21 PHN18:PHN21 PRJ18:PRJ21 QBF18:QBF21 QLB18:QLB21 QUX18:QUX21 RET18:RET21 ROP18:ROP21 RYL18:RYL21 SIH18:SIH21 SSD18:SSD21 TBZ18:TBZ21 TLV18:TLV21 TVR18:TVR21 UFN18:UFN21 UPJ18:UPJ21 UZF18:UZF21 VJB18:VJB21 VSX18:VSX21 WCT18:WCT21 WMP18:WMP21 WWL18:WWL21 AD65552:AD65555 JZ65552:JZ65555 TV65552:TV65555 ADR65552:ADR65555 ANN65552:ANN65555 AXJ65552:AXJ65555 BHF65552:BHF65555 BRB65552:BRB65555 CAX65552:CAX65555 CKT65552:CKT65555 CUP65552:CUP65555 DEL65552:DEL65555 DOH65552:DOH65555 DYD65552:DYD65555 EHZ65552:EHZ65555 ERV65552:ERV65555 FBR65552:FBR65555 FLN65552:FLN65555 FVJ65552:FVJ65555 GFF65552:GFF65555 GPB65552:GPB65555 GYX65552:GYX65555 HIT65552:HIT65555 HSP65552:HSP65555 ICL65552:ICL65555 IMH65552:IMH65555 IWD65552:IWD65555 JFZ65552:JFZ65555 JPV65552:JPV65555 JZR65552:JZR65555 KJN65552:KJN65555 KTJ65552:KTJ65555 LDF65552:LDF65555 LNB65552:LNB65555 LWX65552:LWX65555 MGT65552:MGT65555 MQP65552:MQP65555 NAL65552:NAL65555 NKH65552:NKH65555 NUD65552:NUD65555 ODZ65552:ODZ65555 ONV65552:ONV65555 OXR65552:OXR65555 PHN65552:PHN65555 PRJ65552:PRJ65555 QBF65552:QBF65555 QLB65552:QLB65555 QUX65552:QUX65555 RET65552:RET65555 ROP65552:ROP65555 RYL65552:RYL65555 SIH65552:SIH65555 SSD65552:SSD65555 TBZ65552:TBZ65555 TLV65552:TLV65555 TVR65552:TVR65555 UFN65552:UFN65555 UPJ65552:UPJ65555 UZF65552:UZF65555 VJB65552:VJB65555 VSX65552:VSX65555 WCT65552:WCT65555 WMP65552:WMP65555 WWL65552:WWL65555 AD131088:AD131091 JZ131088:JZ131091 TV131088:TV131091 ADR131088:ADR131091 ANN131088:ANN131091 AXJ131088:AXJ131091 BHF131088:BHF131091 BRB131088:BRB131091 CAX131088:CAX131091 CKT131088:CKT131091 CUP131088:CUP131091 DEL131088:DEL131091 DOH131088:DOH131091 DYD131088:DYD131091 EHZ131088:EHZ131091 ERV131088:ERV131091 FBR131088:FBR131091 FLN131088:FLN131091 FVJ131088:FVJ131091 GFF131088:GFF131091 GPB131088:GPB131091 GYX131088:GYX131091 HIT131088:HIT131091 HSP131088:HSP131091 ICL131088:ICL131091 IMH131088:IMH131091 IWD131088:IWD131091 JFZ131088:JFZ131091 JPV131088:JPV131091 JZR131088:JZR131091 KJN131088:KJN131091 KTJ131088:KTJ131091 LDF131088:LDF131091 LNB131088:LNB131091 LWX131088:LWX131091 MGT131088:MGT131091 MQP131088:MQP131091 NAL131088:NAL131091 NKH131088:NKH131091 NUD131088:NUD131091 ODZ131088:ODZ131091 ONV131088:ONV131091 OXR131088:OXR131091 PHN131088:PHN131091 PRJ131088:PRJ131091 QBF131088:QBF131091 QLB131088:QLB131091 QUX131088:QUX131091 RET131088:RET131091 ROP131088:ROP131091 RYL131088:RYL131091 SIH131088:SIH131091 SSD131088:SSD131091 TBZ131088:TBZ131091 TLV131088:TLV131091 TVR131088:TVR131091 UFN131088:UFN131091 UPJ131088:UPJ131091 UZF131088:UZF131091 VJB131088:VJB131091 VSX131088:VSX131091 WCT131088:WCT131091 WMP131088:WMP131091 WWL131088:WWL131091 AD196624:AD196627 JZ196624:JZ196627 TV196624:TV196627 ADR196624:ADR196627 ANN196624:ANN196627 AXJ196624:AXJ196627 BHF196624:BHF196627 BRB196624:BRB196627 CAX196624:CAX196627 CKT196624:CKT196627 CUP196624:CUP196627 DEL196624:DEL196627 DOH196624:DOH196627 DYD196624:DYD196627 EHZ196624:EHZ196627 ERV196624:ERV196627 FBR196624:FBR196627 FLN196624:FLN196627 FVJ196624:FVJ196627 GFF196624:GFF196627 GPB196624:GPB196627 GYX196624:GYX196627 HIT196624:HIT196627 HSP196624:HSP196627 ICL196624:ICL196627 IMH196624:IMH196627 IWD196624:IWD196627 JFZ196624:JFZ196627 JPV196624:JPV196627 JZR196624:JZR196627 KJN196624:KJN196627 KTJ196624:KTJ196627 LDF196624:LDF196627 LNB196624:LNB196627 LWX196624:LWX196627 MGT196624:MGT196627 MQP196624:MQP196627 NAL196624:NAL196627 NKH196624:NKH196627 NUD196624:NUD196627 ODZ196624:ODZ196627 ONV196624:ONV196627 OXR196624:OXR196627 PHN196624:PHN196627 PRJ196624:PRJ196627 QBF196624:QBF196627 QLB196624:QLB196627 QUX196624:QUX196627 RET196624:RET196627 ROP196624:ROP196627 RYL196624:RYL196627 SIH196624:SIH196627 SSD196624:SSD196627 TBZ196624:TBZ196627 TLV196624:TLV196627 TVR196624:TVR196627 UFN196624:UFN196627 UPJ196624:UPJ196627 UZF196624:UZF196627 VJB196624:VJB196627 VSX196624:VSX196627 WCT196624:WCT196627 WMP196624:WMP196627 WWL196624:WWL196627 AD262160:AD262163 JZ262160:JZ262163 TV262160:TV262163 ADR262160:ADR262163 ANN262160:ANN262163 AXJ262160:AXJ262163 BHF262160:BHF262163 BRB262160:BRB262163 CAX262160:CAX262163 CKT262160:CKT262163 CUP262160:CUP262163 DEL262160:DEL262163 DOH262160:DOH262163 DYD262160:DYD262163 EHZ262160:EHZ262163 ERV262160:ERV262163 FBR262160:FBR262163 FLN262160:FLN262163 FVJ262160:FVJ262163 GFF262160:GFF262163 GPB262160:GPB262163 GYX262160:GYX262163 HIT262160:HIT262163 HSP262160:HSP262163 ICL262160:ICL262163 IMH262160:IMH262163 IWD262160:IWD262163 JFZ262160:JFZ262163 JPV262160:JPV262163 JZR262160:JZR262163 KJN262160:KJN262163 KTJ262160:KTJ262163 LDF262160:LDF262163 LNB262160:LNB262163 LWX262160:LWX262163 MGT262160:MGT262163 MQP262160:MQP262163 NAL262160:NAL262163 NKH262160:NKH262163 NUD262160:NUD262163 ODZ262160:ODZ262163 ONV262160:ONV262163 OXR262160:OXR262163 PHN262160:PHN262163 PRJ262160:PRJ262163 QBF262160:QBF262163 QLB262160:QLB262163 QUX262160:QUX262163 RET262160:RET262163 ROP262160:ROP262163 RYL262160:RYL262163 SIH262160:SIH262163 SSD262160:SSD262163 TBZ262160:TBZ262163 TLV262160:TLV262163 TVR262160:TVR262163 UFN262160:UFN262163 UPJ262160:UPJ262163 UZF262160:UZF262163 VJB262160:VJB262163 VSX262160:VSX262163 WCT262160:WCT262163 WMP262160:WMP262163 WWL262160:WWL262163 AD327696:AD327699 JZ327696:JZ327699 TV327696:TV327699 ADR327696:ADR327699 ANN327696:ANN327699 AXJ327696:AXJ327699 BHF327696:BHF327699 BRB327696:BRB327699 CAX327696:CAX327699 CKT327696:CKT327699 CUP327696:CUP327699 DEL327696:DEL327699 DOH327696:DOH327699 DYD327696:DYD327699 EHZ327696:EHZ327699 ERV327696:ERV327699 FBR327696:FBR327699 FLN327696:FLN327699 FVJ327696:FVJ327699 GFF327696:GFF327699 GPB327696:GPB327699 GYX327696:GYX327699 HIT327696:HIT327699 HSP327696:HSP327699 ICL327696:ICL327699 IMH327696:IMH327699 IWD327696:IWD327699 JFZ327696:JFZ327699 JPV327696:JPV327699 JZR327696:JZR327699 KJN327696:KJN327699 KTJ327696:KTJ327699 LDF327696:LDF327699 LNB327696:LNB327699 LWX327696:LWX327699 MGT327696:MGT327699 MQP327696:MQP327699 NAL327696:NAL327699 NKH327696:NKH327699 NUD327696:NUD327699 ODZ327696:ODZ327699 ONV327696:ONV327699 OXR327696:OXR327699 PHN327696:PHN327699 PRJ327696:PRJ327699 QBF327696:QBF327699 QLB327696:QLB327699 QUX327696:QUX327699 RET327696:RET327699 ROP327696:ROP327699 RYL327696:RYL327699 SIH327696:SIH327699 SSD327696:SSD327699 TBZ327696:TBZ327699 TLV327696:TLV327699 TVR327696:TVR327699 UFN327696:UFN327699 UPJ327696:UPJ327699 UZF327696:UZF327699 VJB327696:VJB327699 VSX327696:VSX327699 WCT327696:WCT327699 WMP327696:WMP327699 WWL327696:WWL327699 AD393232:AD393235 JZ393232:JZ393235 TV393232:TV393235 ADR393232:ADR393235 ANN393232:ANN393235 AXJ393232:AXJ393235 BHF393232:BHF393235 BRB393232:BRB393235 CAX393232:CAX393235 CKT393232:CKT393235 CUP393232:CUP393235 DEL393232:DEL393235 DOH393232:DOH393235 DYD393232:DYD393235 EHZ393232:EHZ393235 ERV393232:ERV393235 FBR393232:FBR393235 FLN393232:FLN393235 FVJ393232:FVJ393235 GFF393232:GFF393235 GPB393232:GPB393235 GYX393232:GYX393235 HIT393232:HIT393235 HSP393232:HSP393235 ICL393232:ICL393235 IMH393232:IMH393235 IWD393232:IWD393235 JFZ393232:JFZ393235 JPV393232:JPV393235 JZR393232:JZR393235 KJN393232:KJN393235 KTJ393232:KTJ393235 LDF393232:LDF393235 LNB393232:LNB393235 LWX393232:LWX393235 MGT393232:MGT393235 MQP393232:MQP393235 NAL393232:NAL393235 NKH393232:NKH393235 NUD393232:NUD393235 ODZ393232:ODZ393235 ONV393232:ONV393235 OXR393232:OXR393235 PHN393232:PHN393235 PRJ393232:PRJ393235 QBF393232:QBF393235 QLB393232:QLB393235 QUX393232:QUX393235 RET393232:RET393235 ROP393232:ROP393235 RYL393232:RYL393235 SIH393232:SIH393235 SSD393232:SSD393235 TBZ393232:TBZ393235 TLV393232:TLV393235 TVR393232:TVR393235 UFN393232:UFN393235 UPJ393232:UPJ393235 UZF393232:UZF393235 VJB393232:VJB393235 VSX393232:VSX393235 WCT393232:WCT393235 WMP393232:WMP393235 WWL393232:WWL393235 AD458768:AD458771 JZ458768:JZ458771 TV458768:TV458771 ADR458768:ADR458771 ANN458768:ANN458771 AXJ458768:AXJ458771 BHF458768:BHF458771 BRB458768:BRB458771 CAX458768:CAX458771 CKT458768:CKT458771 CUP458768:CUP458771 DEL458768:DEL458771 DOH458768:DOH458771 DYD458768:DYD458771 EHZ458768:EHZ458771 ERV458768:ERV458771 FBR458768:FBR458771 FLN458768:FLN458771 FVJ458768:FVJ458771 GFF458768:GFF458771 GPB458768:GPB458771 GYX458768:GYX458771 HIT458768:HIT458771 HSP458768:HSP458771 ICL458768:ICL458771 IMH458768:IMH458771 IWD458768:IWD458771 JFZ458768:JFZ458771 JPV458768:JPV458771 JZR458768:JZR458771 KJN458768:KJN458771 KTJ458768:KTJ458771 LDF458768:LDF458771 LNB458768:LNB458771 LWX458768:LWX458771 MGT458768:MGT458771 MQP458768:MQP458771 NAL458768:NAL458771 NKH458768:NKH458771 NUD458768:NUD458771 ODZ458768:ODZ458771 ONV458768:ONV458771 OXR458768:OXR458771 PHN458768:PHN458771 PRJ458768:PRJ458771 QBF458768:QBF458771 QLB458768:QLB458771 QUX458768:QUX458771 RET458768:RET458771 ROP458768:ROP458771 RYL458768:RYL458771 SIH458768:SIH458771 SSD458768:SSD458771 TBZ458768:TBZ458771 TLV458768:TLV458771 TVR458768:TVR458771 UFN458768:UFN458771 UPJ458768:UPJ458771 UZF458768:UZF458771 VJB458768:VJB458771 VSX458768:VSX458771 WCT458768:WCT458771 WMP458768:WMP458771 WWL458768:WWL458771 AD524304:AD524307 JZ524304:JZ524307 TV524304:TV524307 ADR524304:ADR524307 ANN524304:ANN524307 AXJ524304:AXJ524307 BHF524304:BHF524307 BRB524304:BRB524307 CAX524304:CAX524307 CKT524304:CKT524307 CUP524304:CUP524307 DEL524304:DEL524307 DOH524304:DOH524307 DYD524304:DYD524307 EHZ524304:EHZ524307 ERV524304:ERV524307 FBR524304:FBR524307 FLN524304:FLN524307 FVJ524304:FVJ524307 GFF524304:GFF524307 GPB524304:GPB524307 GYX524304:GYX524307 HIT524304:HIT524307 HSP524304:HSP524307 ICL524304:ICL524307 IMH524304:IMH524307 IWD524304:IWD524307 JFZ524304:JFZ524307 JPV524304:JPV524307 JZR524304:JZR524307 KJN524304:KJN524307 KTJ524304:KTJ524307 LDF524304:LDF524307 LNB524304:LNB524307 LWX524304:LWX524307 MGT524304:MGT524307 MQP524304:MQP524307 NAL524304:NAL524307 NKH524304:NKH524307 NUD524304:NUD524307 ODZ524304:ODZ524307 ONV524304:ONV524307 OXR524304:OXR524307 PHN524304:PHN524307 PRJ524304:PRJ524307 QBF524304:QBF524307 QLB524304:QLB524307 QUX524304:QUX524307 RET524304:RET524307 ROP524304:ROP524307 RYL524304:RYL524307 SIH524304:SIH524307 SSD524304:SSD524307 TBZ524304:TBZ524307 TLV524304:TLV524307 TVR524304:TVR524307 UFN524304:UFN524307 UPJ524304:UPJ524307 UZF524304:UZF524307 VJB524304:VJB524307 VSX524304:VSX524307 WCT524304:WCT524307 WMP524304:WMP524307 WWL524304:WWL524307 AD589840:AD589843 JZ589840:JZ589843 TV589840:TV589843 ADR589840:ADR589843 ANN589840:ANN589843 AXJ589840:AXJ589843 BHF589840:BHF589843 BRB589840:BRB589843 CAX589840:CAX589843 CKT589840:CKT589843 CUP589840:CUP589843 DEL589840:DEL589843 DOH589840:DOH589843 DYD589840:DYD589843 EHZ589840:EHZ589843 ERV589840:ERV589843 FBR589840:FBR589843 FLN589840:FLN589843 FVJ589840:FVJ589843 GFF589840:GFF589843 GPB589840:GPB589843 GYX589840:GYX589843 HIT589840:HIT589843 HSP589840:HSP589843 ICL589840:ICL589843 IMH589840:IMH589843 IWD589840:IWD589843 JFZ589840:JFZ589843 JPV589840:JPV589843 JZR589840:JZR589843 KJN589840:KJN589843 KTJ589840:KTJ589843 LDF589840:LDF589843 LNB589840:LNB589843 LWX589840:LWX589843 MGT589840:MGT589843 MQP589840:MQP589843 NAL589840:NAL589843 NKH589840:NKH589843 NUD589840:NUD589843 ODZ589840:ODZ589843 ONV589840:ONV589843 OXR589840:OXR589843 PHN589840:PHN589843 PRJ589840:PRJ589843 QBF589840:QBF589843 QLB589840:QLB589843 QUX589840:QUX589843 RET589840:RET589843 ROP589840:ROP589843 RYL589840:RYL589843 SIH589840:SIH589843 SSD589840:SSD589843 TBZ589840:TBZ589843 TLV589840:TLV589843 TVR589840:TVR589843 UFN589840:UFN589843 UPJ589840:UPJ589843 UZF589840:UZF589843 VJB589840:VJB589843 VSX589840:VSX589843 WCT589840:WCT589843 WMP589840:WMP589843 WWL589840:WWL589843 AD655376:AD655379 JZ655376:JZ655379 TV655376:TV655379 ADR655376:ADR655379 ANN655376:ANN655379 AXJ655376:AXJ655379 BHF655376:BHF655379 BRB655376:BRB655379 CAX655376:CAX655379 CKT655376:CKT655379 CUP655376:CUP655379 DEL655376:DEL655379 DOH655376:DOH655379 DYD655376:DYD655379 EHZ655376:EHZ655379 ERV655376:ERV655379 FBR655376:FBR655379 FLN655376:FLN655379 FVJ655376:FVJ655379 GFF655376:GFF655379 GPB655376:GPB655379 GYX655376:GYX655379 HIT655376:HIT655379 HSP655376:HSP655379 ICL655376:ICL655379 IMH655376:IMH655379 IWD655376:IWD655379 JFZ655376:JFZ655379 JPV655376:JPV655379 JZR655376:JZR655379 KJN655376:KJN655379 KTJ655376:KTJ655379 LDF655376:LDF655379 LNB655376:LNB655379 LWX655376:LWX655379 MGT655376:MGT655379 MQP655376:MQP655379 NAL655376:NAL655379 NKH655376:NKH655379 NUD655376:NUD655379 ODZ655376:ODZ655379 ONV655376:ONV655379 OXR655376:OXR655379 PHN655376:PHN655379 PRJ655376:PRJ655379 QBF655376:QBF655379 QLB655376:QLB655379 QUX655376:QUX655379 RET655376:RET655379 ROP655376:ROP655379 RYL655376:RYL655379 SIH655376:SIH655379 SSD655376:SSD655379 TBZ655376:TBZ655379 TLV655376:TLV655379 TVR655376:TVR655379 UFN655376:UFN655379 UPJ655376:UPJ655379 UZF655376:UZF655379 VJB655376:VJB655379 VSX655376:VSX655379 WCT655376:WCT655379 WMP655376:WMP655379 WWL655376:WWL655379 AD720912:AD720915 JZ720912:JZ720915 TV720912:TV720915 ADR720912:ADR720915 ANN720912:ANN720915 AXJ720912:AXJ720915 BHF720912:BHF720915 BRB720912:BRB720915 CAX720912:CAX720915 CKT720912:CKT720915 CUP720912:CUP720915 DEL720912:DEL720915 DOH720912:DOH720915 DYD720912:DYD720915 EHZ720912:EHZ720915 ERV720912:ERV720915 FBR720912:FBR720915 FLN720912:FLN720915 FVJ720912:FVJ720915 GFF720912:GFF720915 GPB720912:GPB720915 GYX720912:GYX720915 HIT720912:HIT720915 HSP720912:HSP720915 ICL720912:ICL720915 IMH720912:IMH720915 IWD720912:IWD720915 JFZ720912:JFZ720915 JPV720912:JPV720915 JZR720912:JZR720915 KJN720912:KJN720915 KTJ720912:KTJ720915 LDF720912:LDF720915 LNB720912:LNB720915 LWX720912:LWX720915 MGT720912:MGT720915 MQP720912:MQP720915 NAL720912:NAL720915 NKH720912:NKH720915 NUD720912:NUD720915 ODZ720912:ODZ720915 ONV720912:ONV720915 OXR720912:OXR720915 PHN720912:PHN720915 PRJ720912:PRJ720915 QBF720912:QBF720915 QLB720912:QLB720915 QUX720912:QUX720915 RET720912:RET720915 ROP720912:ROP720915 RYL720912:RYL720915 SIH720912:SIH720915 SSD720912:SSD720915 TBZ720912:TBZ720915 TLV720912:TLV720915 TVR720912:TVR720915 UFN720912:UFN720915 UPJ720912:UPJ720915 UZF720912:UZF720915 VJB720912:VJB720915 VSX720912:VSX720915 WCT720912:WCT720915 WMP720912:WMP720915 WWL720912:WWL720915 AD786448:AD786451 JZ786448:JZ786451 TV786448:TV786451 ADR786448:ADR786451 ANN786448:ANN786451 AXJ786448:AXJ786451 BHF786448:BHF786451 BRB786448:BRB786451 CAX786448:CAX786451 CKT786448:CKT786451 CUP786448:CUP786451 DEL786448:DEL786451 DOH786448:DOH786451 DYD786448:DYD786451 EHZ786448:EHZ786451 ERV786448:ERV786451 FBR786448:FBR786451 FLN786448:FLN786451 FVJ786448:FVJ786451 GFF786448:GFF786451 GPB786448:GPB786451 GYX786448:GYX786451 HIT786448:HIT786451 HSP786448:HSP786451 ICL786448:ICL786451 IMH786448:IMH786451 IWD786448:IWD786451 JFZ786448:JFZ786451 JPV786448:JPV786451 JZR786448:JZR786451 KJN786448:KJN786451 KTJ786448:KTJ786451 LDF786448:LDF786451 LNB786448:LNB786451 LWX786448:LWX786451 MGT786448:MGT786451 MQP786448:MQP786451 NAL786448:NAL786451 NKH786448:NKH786451 NUD786448:NUD786451 ODZ786448:ODZ786451 ONV786448:ONV786451 OXR786448:OXR786451 PHN786448:PHN786451 PRJ786448:PRJ786451 QBF786448:QBF786451 QLB786448:QLB786451 QUX786448:QUX786451 RET786448:RET786451 ROP786448:ROP786451 RYL786448:RYL786451 SIH786448:SIH786451 SSD786448:SSD786451 TBZ786448:TBZ786451 TLV786448:TLV786451 TVR786448:TVR786451 UFN786448:UFN786451 UPJ786448:UPJ786451 UZF786448:UZF786451 VJB786448:VJB786451 VSX786448:VSX786451 WCT786448:WCT786451 WMP786448:WMP786451 WWL786448:WWL786451 AD851984:AD851987 JZ851984:JZ851987 TV851984:TV851987 ADR851984:ADR851987 ANN851984:ANN851987 AXJ851984:AXJ851987 BHF851984:BHF851987 BRB851984:BRB851987 CAX851984:CAX851987 CKT851984:CKT851987 CUP851984:CUP851987 DEL851984:DEL851987 DOH851984:DOH851987 DYD851984:DYD851987 EHZ851984:EHZ851987 ERV851984:ERV851987 FBR851984:FBR851987 FLN851984:FLN851987 FVJ851984:FVJ851987 GFF851984:GFF851987 GPB851984:GPB851987 GYX851984:GYX851987 HIT851984:HIT851987 HSP851984:HSP851987 ICL851984:ICL851987 IMH851984:IMH851987 IWD851984:IWD851987 JFZ851984:JFZ851987 JPV851984:JPV851987 JZR851984:JZR851987 KJN851984:KJN851987 KTJ851984:KTJ851987 LDF851984:LDF851987 LNB851984:LNB851987 LWX851984:LWX851987 MGT851984:MGT851987 MQP851984:MQP851987 NAL851984:NAL851987 NKH851984:NKH851987 NUD851984:NUD851987 ODZ851984:ODZ851987 ONV851984:ONV851987 OXR851984:OXR851987 PHN851984:PHN851987 PRJ851984:PRJ851987 QBF851984:QBF851987 QLB851984:QLB851987 QUX851984:QUX851987 RET851984:RET851987 ROP851984:ROP851987 RYL851984:RYL851987 SIH851984:SIH851987 SSD851984:SSD851987 TBZ851984:TBZ851987 TLV851984:TLV851987 TVR851984:TVR851987 UFN851984:UFN851987 UPJ851984:UPJ851987 UZF851984:UZF851987 VJB851984:VJB851987 VSX851984:VSX851987 WCT851984:WCT851987 WMP851984:WMP851987 WWL851984:WWL851987 AD917520:AD917523 JZ917520:JZ917523 TV917520:TV917523 ADR917520:ADR917523 ANN917520:ANN917523 AXJ917520:AXJ917523 BHF917520:BHF917523 BRB917520:BRB917523 CAX917520:CAX917523 CKT917520:CKT917523 CUP917520:CUP917523 DEL917520:DEL917523 DOH917520:DOH917523 DYD917520:DYD917523 EHZ917520:EHZ917523 ERV917520:ERV917523 FBR917520:FBR917523 FLN917520:FLN917523 FVJ917520:FVJ917523 GFF917520:GFF917523 GPB917520:GPB917523 GYX917520:GYX917523 HIT917520:HIT917523 HSP917520:HSP917523 ICL917520:ICL917523 IMH917520:IMH917523 IWD917520:IWD917523 JFZ917520:JFZ917523 JPV917520:JPV917523 JZR917520:JZR917523 KJN917520:KJN917523 KTJ917520:KTJ917523 LDF917520:LDF917523 LNB917520:LNB917523 LWX917520:LWX917523 MGT917520:MGT917523 MQP917520:MQP917523 NAL917520:NAL917523 NKH917520:NKH917523 NUD917520:NUD917523 ODZ917520:ODZ917523 ONV917520:ONV917523 OXR917520:OXR917523 PHN917520:PHN917523 PRJ917520:PRJ917523 QBF917520:QBF917523 QLB917520:QLB917523 QUX917520:QUX917523 RET917520:RET917523 ROP917520:ROP917523 RYL917520:RYL917523 SIH917520:SIH917523 SSD917520:SSD917523 TBZ917520:TBZ917523 TLV917520:TLV917523 TVR917520:TVR917523 UFN917520:UFN917523 UPJ917520:UPJ917523 UZF917520:UZF917523 VJB917520:VJB917523 VSX917520:VSX917523 WCT917520:WCT917523 WMP917520:WMP917523 WWL917520:WWL917523 AD983056:AD983059 JZ983056:JZ983059 TV983056:TV983059 ADR983056:ADR983059 ANN983056:ANN983059 AXJ983056:AXJ983059 BHF983056:BHF983059 BRB983056:BRB983059 CAX983056:CAX983059 CKT983056:CKT983059 CUP983056:CUP983059 DEL983056:DEL983059 DOH983056:DOH983059 DYD983056:DYD983059 EHZ983056:EHZ983059 ERV983056:ERV983059 FBR983056:FBR983059 FLN983056:FLN983059 FVJ983056:FVJ983059 GFF983056:GFF983059 GPB983056:GPB983059 GYX983056:GYX983059 HIT983056:HIT983059 HSP983056:HSP983059 ICL983056:ICL983059 IMH983056:IMH983059 IWD983056:IWD983059 JFZ983056:JFZ983059 JPV983056:JPV983059 JZR983056:JZR983059 KJN983056:KJN983059 KTJ983056:KTJ983059 LDF983056:LDF983059 LNB983056:LNB983059 LWX983056:LWX983059 MGT983056:MGT983059 MQP983056:MQP983059 NAL983056:NAL983059 NKH983056:NKH983059 NUD983056:NUD983059 ODZ983056:ODZ983059 ONV983056:ONV983059 OXR983056:OXR983059 PHN983056:PHN983059 PRJ983056:PRJ983059 QBF983056:QBF983059 QLB983056:QLB983059 QUX983056:QUX983059 RET983056:RET983059 ROP983056:ROP983059 RYL983056:RYL983059 SIH983056:SIH983059 SSD983056:SSD983059 TBZ983056:TBZ983059 TLV983056:TLV983059 TVR983056:TVR983059 UFN983056:UFN983059 UPJ983056:UPJ983059 UZF983056:UZF983059 VJB983056:VJB983059 VSX983056:VSX983059 WCT983056:WCT983059 WMP983056:WMP983059 WWL983056:WWL983059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AF65557 KB65557 TX65557 ADT65557 ANP65557 AXL65557 BHH65557 BRD65557 CAZ65557 CKV65557 CUR65557 DEN65557 DOJ65557 DYF65557 EIB65557 ERX65557 FBT65557 FLP65557 FVL65557 GFH65557 GPD65557 GYZ65557 HIV65557 HSR65557 ICN65557 IMJ65557 IWF65557 JGB65557 JPX65557 JZT65557 KJP65557 KTL65557 LDH65557 LND65557 LWZ65557 MGV65557 MQR65557 NAN65557 NKJ65557 NUF65557 OEB65557 ONX65557 OXT65557 PHP65557 PRL65557 QBH65557 QLD65557 QUZ65557 REV65557 ROR65557 RYN65557 SIJ65557 SSF65557 TCB65557 TLX65557 TVT65557 UFP65557 UPL65557 UZH65557 VJD65557 VSZ65557 WCV65557 WMR65557 WWN65557 AF131093 KB131093 TX131093 ADT131093 ANP131093 AXL131093 BHH131093 BRD131093 CAZ131093 CKV131093 CUR131093 DEN131093 DOJ131093 DYF131093 EIB131093 ERX131093 FBT131093 FLP131093 FVL131093 GFH131093 GPD131093 GYZ131093 HIV131093 HSR131093 ICN131093 IMJ131093 IWF131093 JGB131093 JPX131093 JZT131093 KJP131093 KTL131093 LDH131093 LND131093 LWZ131093 MGV131093 MQR131093 NAN131093 NKJ131093 NUF131093 OEB131093 ONX131093 OXT131093 PHP131093 PRL131093 QBH131093 QLD131093 QUZ131093 REV131093 ROR131093 RYN131093 SIJ131093 SSF131093 TCB131093 TLX131093 TVT131093 UFP131093 UPL131093 UZH131093 VJD131093 VSZ131093 WCV131093 WMR131093 WWN131093 AF196629 KB196629 TX196629 ADT196629 ANP196629 AXL196629 BHH196629 BRD196629 CAZ196629 CKV196629 CUR196629 DEN196629 DOJ196629 DYF196629 EIB196629 ERX196629 FBT196629 FLP196629 FVL196629 GFH196629 GPD196629 GYZ196629 HIV196629 HSR196629 ICN196629 IMJ196629 IWF196629 JGB196629 JPX196629 JZT196629 KJP196629 KTL196629 LDH196629 LND196629 LWZ196629 MGV196629 MQR196629 NAN196629 NKJ196629 NUF196629 OEB196629 ONX196629 OXT196629 PHP196629 PRL196629 QBH196629 QLD196629 QUZ196629 REV196629 ROR196629 RYN196629 SIJ196629 SSF196629 TCB196629 TLX196629 TVT196629 UFP196629 UPL196629 UZH196629 VJD196629 VSZ196629 WCV196629 WMR196629 WWN196629 AF262165 KB262165 TX262165 ADT262165 ANP262165 AXL262165 BHH262165 BRD262165 CAZ262165 CKV262165 CUR262165 DEN262165 DOJ262165 DYF262165 EIB262165 ERX262165 FBT262165 FLP262165 FVL262165 GFH262165 GPD262165 GYZ262165 HIV262165 HSR262165 ICN262165 IMJ262165 IWF262165 JGB262165 JPX262165 JZT262165 KJP262165 KTL262165 LDH262165 LND262165 LWZ262165 MGV262165 MQR262165 NAN262165 NKJ262165 NUF262165 OEB262165 ONX262165 OXT262165 PHP262165 PRL262165 QBH262165 QLD262165 QUZ262165 REV262165 ROR262165 RYN262165 SIJ262165 SSF262165 TCB262165 TLX262165 TVT262165 UFP262165 UPL262165 UZH262165 VJD262165 VSZ262165 WCV262165 WMR262165 WWN262165 AF327701 KB327701 TX327701 ADT327701 ANP327701 AXL327701 BHH327701 BRD327701 CAZ327701 CKV327701 CUR327701 DEN327701 DOJ327701 DYF327701 EIB327701 ERX327701 FBT327701 FLP327701 FVL327701 GFH327701 GPD327701 GYZ327701 HIV327701 HSR327701 ICN327701 IMJ327701 IWF327701 JGB327701 JPX327701 JZT327701 KJP327701 KTL327701 LDH327701 LND327701 LWZ327701 MGV327701 MQR327701 NAN327701 NKJ327701 NUF327701 OEB327701 ONX327701 OXT327701 PHP327701 PRL327701 QBH327701 QLD327701 QUZ327701 REV327701 ROR327701 RYN327701 SIJ327701 SSF327701 TCB327701 TLX327701 TVT327701 UFP327701 UPL327701 UZH327701 VJD327701 VSZ327701 WCV327701 WMR327701 WWN327701 AF393237 KB393237 TX393237 ADT393237 ANP393237 AXL393237 BHH393237 BRD393237 CAZ393237 CKV393237 CUR393237 DEN393237 DOJ393237 DYF393237 EIB393237 ERX393237 FBT393237 FLP393237 FVL393237 GFH393237 GPD393237 GYZ393237 HIV393237 HSR393237 ICN393237 IMJ393237 IWF393237 JGB393237 JPX393237 JZT393237 KJP393237 KTL393237 LDH393237 LND393237 LWZ393237 MGV393237 MQR393237 NAN393237 NKJ393237 NUF393237 OEB393237 ONX393237 OXT393237 PHP393237 PRL393237 QBH393237 QLD393237 QUZ393237 REV393237 ROR393237 RYN393237 SIJ393237 SSF393237 TCB393237 TLX393237 TVT393237 UFP393237 UPL393237 UZH393237 VJD393237 VSZ393237 WCV393237 WMR393237 WWN393237 AF458773 KB458773 TX458773 ADT458773 ANP458773 AXL458773 BHH458773 BRD458773 CAZ458773 CKV458773 CUR458773 DEN458773 DOJ458773 DYF458773 EIB458773 ERX458773 FBT458773 FLP458773 FVL458773 GFH458773 GPD458773 GYZ458773 HIV458773 HSR458773 ICN458773 IMJ458773 IWF458773 JGB458773 JPX458773 JZT458773 KJP458773 KTL458773 LDH458773 LND458773 LWZ458773 MGV458773 MQR458773 NAN458773 NKJ458773 NUF458773 OEB458773 ONX458773 OXT458773 PHP458773 PRL458773 QBH458773 QLD458773 QUZ458773 REV458773 ROR458773 RYN458773 SIJ458773 SSF458773 TCB458773 TLX458773 TVT458773 UFP458773 UPL458773 UZH458773 VJD458773 VSZ458773 WCV458773 WMR458773 WWN458773 AF524309 KB524309 TX524309 ADT524309 ANP524309 AXL524309 BHH524309 BRD524309 CAZ524309 CKV524309 CUR524309 DEN524309 DOJ524309 DYF524309 EIB524309 ERX524309 FBT524309 FLP524309 FVL524309 GFH524309 GPD524309 GYZ524309 HIV524309 HSR524309 ICN524309 IMJ524309 IWF524309 JGB524309 JPX524309 JZT524309 KJP524309 KTL524309 LDH524309 LND524309 LWZ524309 MGV524309 MQR524309 NAN524309 NKJ524309 NUF524309 OEB524309 ONX524309 OXT524309 PHP524309 PRL524309 QBH524309 QLD524309 QUZ524309 REV524309 ROR524309 RYN524309 SIJ524309 SSF524309 TCB524309 TLX524309 TVT524309 UFP524309 UPL524309 UZH524309 VJD524309 VSZ524309 WCV524309 WMR524309 WWN524309 AF589845 KB589845 TX589845 ADT589845 ANP589845 AXL589845 BHH589845 BRD589845 CAZ589845 CKV589845 CUR589845 DEN589845 DOJ589845 DYF589845 EIB589845 ERX589845 FBT589845 FLP589845 FVL589845 GFH589845 GPD589845 GYZ589845 HIV589845 HSR589845 ICN589845 IMJ589845 IWF589845 JGB589845 JPX589845 JZT589845 KJP589845 KTL589845 LDH589845 LND589845 LWZ589845 MGV589845 MQR589845 NAN589845 NKJ589845 NUF589845 OEB589845 ONX589845 OXT589845 PHP589845 PRL589845 QBH589845 QLD589845 QUZ589845 REV589845 ROR589845 RYN589845 SIJ589845 SSF589845 TCB589845 TLX589845 TVT589845 UFP589845 UPL589845 UZH589845 VJD589845 VSZ589845 WCV589845 WMR589845 WWN589845 AF655381 KB655381 TX655381 ADT655381 ANP655381 AXL655381 BHH655381 BRD655381 CAZ655381 CKV655381 CUR655381 DEN655381 DOJ655381 DYF655381 EIB655381 ERX655381 FBT655381 FLP655381 FVL655381 GFH655381 GPD655381 GYZ655381 HIV655381 HSR655381 ICN655381 IMJ655381 IWF655381 JGB655381 JPX655381 JZT655381 KJP655381 KTL655381 LDH655381 LND655381 LWZ655381 MGV655381 MQR655381 NAN655381 NKJ655381 NUF655381 OEB655381 ONX655381 OXT655381 PHP655381 PRL655381 QBH655381 QLD655381 QUZ655381 REV655381 ROR655381 RYN655381 SIJ655381 SSF655381 TCB655381 TLX655381 TVT655381 UFP655381 UPL655381 UZH655381 VJD655381 VSZ655381 WCV655381 WMR655381 WWN655381 AF720917 KB720917 TX720917 ADT720917 ANP720917 AXL720917 BHH720917 BRD720917 CAZ720917 CKV720917 CUR720917 DEN720917 DOJ720917 DYF720917 EIB720917 ERX720917 FBT720917 FLP720917 FVL720917 GFH720917 GPD720917 GYZ720917 HIV720917 HSR720917 ICN720917 IMJ720917 IWF720917 JGB720917 JPX720917 JZT720917 KJP720917 KTL720917 LDH720917 LND720917 LWZ720917 MGV720917 MQR720917 NAN720917 NKJ720917 NUF720917 OEB720917 ONX720917 OXT720917 PHP720917 PRL720917 QBH720917 QLD720917 QUZ720917 REV720917 ROR720917 RYN720917 SIJ720917 SSF720917 TCB720917 TLX720917 TVT720917 UFP720917 UPL720917 UZH720917 VJD720917 VSZ720917 WCV720917 WMR720917 WWN720917 AF786453 KB786453 TX786453 ADT786453 ANP786453 AXL786453 BHH786453 BRD786453 CAZ786453 CKV786453 CUR786453 DEN786453 DOJ786453 DYF786453 EIB786453 ERX786453 FBT786453 FLP786453 FVL786453 GFH786453 GPD786453 GYZ786453 HIV786453 HSR786453 ICN786453 IMJ786453 IWF786453 JGB786453 JPX786453 JZT786453 KJP786453 KTL786453 LDH786453 LND786453 LWZ786453 MGV786453 MQR786453 NAN786453 NKJ786453 NUF786453 OEB786453 ONX786453 OXT786453 PHP786453 PRL786453 QBH786453 QLD786453 QUZ786453 REV786453 ROR786453 RYN786453 SIJ786453 SSF786453 TCB786453 TLX786453 TVT786453 UFP786453 UPL786453 UZH786453 VJD786453 VSZ786453 WCV786453 WMR786453 WWN786453 AF851989 KB851989 TX851989 ADT851989 ANP851989 AXL851989 BHH851989 BRD851989 CAZ851989 CKV851989 CUR851989 DEN851989 DOJ851989 DYF851989 EIB851989 ERX851989 FBT851989 FLP851989 FVL851989 GFH851989 GPD851989 GYZ851989 HIV851989 HSR851989 ICN851989 IMJ851989 IWF851989 JGB851989 JPX851989 JZT851989 KJP851989 KTL851989 LDH851989 LND851989 LWZ851989 MGV851989 MQR851989 NAN851989 NKJ851989 NUF851989 OEB851989 ONX851989 OXT851989 PHP851989 PRL851989 QBH851989 QLD851989 QUZ851989 REV851989 ROR851989 RYN851989 SIJ851989 SSF851989 TCB851989 TLX851989 TVT851989 UFP851989 UPL851989 UZH851989 VJD851989 VSZ851989 WCV851989 WMR851989 WWN851989 AF917525 KB917525 TX917525 ADT917525 ANP917525 AXL917525 BHH917525 BRD917525 CAZ917525 CKV917525 CUR917525 DEN917525 DOJ917525 DYF917525 EIB917525 ERX917525 FBT917525 FLP917525 FVL917525 GFH917525 GPD917525 GYZ917525 HIV917525 HSR917525 ICN917525 IMJ917525 IWF917525 JGB917525 JPX917525 JZT917525 KJP917525 KTL917525 LDH917525 LND917525 LWZ917525 MGV917525 MQR917525 NAN917525 NKJ917525 NUF917525 OEB917525 ONX917525 OXT917525 PHP917525 PRL917525 QBH917525 QLD917525 QUZ917525 REV917525 ROR917525 RYN917525 SIJ917525 SSF917525 TCB917525 TLX917525 TVT917525 UFP917525 UPL917525 UZH917525 VJD917525 VSZ917525 WCV917525 WMR917525 WWN917525 AF983061 KB983061 TX983061 ADT983061 ANP983061 AXL983061 BHH983061 BRD983061 CAZ983061 CKV983061 CUR983061 DEN983061 DOJ983061 DYF983061 EIB983061 ERX983061 FBT983061 FLP983061 FVL983061 GFH983061 GPD983061 GYZ983061 HIV983061 HSR983061 ICN983061 IMJ983061 IWF983061 JGB983061 JPX983061 JZT983061 KJP983061 KTL983061 LDH983061 LND983061 LWZ983061 MGV983061 MQR983061 NAN983061 NKJ983061 NUF983061 OEB983061 ONX983061 OXT983061 PHP983061 PRL983061 QBH983061 QLD983061 QUZ983061 REV983061 ROR983061 RYN983061 SIJ983061 SSF983061 TCB983061 TLX983061 TVT983061 UFP983061 UPL983061 UZH983061 VJD983061 VSZ983061 WCV983061 WMR983061 WWN983061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AF65580:AF65581 KB65580:KB65581 TX65580:TX65581 ADT65580:ADT65581 ANP65580:ANP65581 AXL65580:AXL65581 BHH65580:BHH65581 BRD65580:BRD65581 CAZ65580:CAZ65581 CKV65580:CKV65581 CUR65580:CUR65581 DEN65580:DEN65581 DOJ65580:DOJ65581 DYF65580:DYF65581 EIB65580:EIB65581 ERX65580:ERX65581 FBT65580:FBT65581 FLP65580:FLP65581 FVL65580:FVL65581 GFH65580:GFH65581 GPD65580:GPD65581 GYZ65580:GYZ65581 HIV65580:HIV65581 HSR65580:HSR65581 ICN65580:ICN65581 IMJ65580:IMJ65581 IWF65580:IWF65581 JGB65580:JGB65581 JPX65580:JPX65581 JZT65580:JZT65581 KJP65580:KJP65581 KTL65580:KTL65581 LDH65580:LDH65581 LND65580:LND65581 LWZ65580:LWZ65581 MGV65580:MGV65581 MQR65580:MQR65581 NAN65580:NAN65581 NKJ65580:NKJ65581 NUF65580:NUF65581 OEB65580:OEB65581 ONX65580:ONX65581 OXT65580:OXT65581 PHP65580:PHP65581 PRL65580:PRL65581 QBH65580:QBH65581 QLD65580:QLD65581 QUZ65580:QUZ65581 REV65580:REV65581 ROR65580:ROR65581 RYN65580:RYN65581 SIJ65580:SIJ65581 SSF65580:SSF65581 TCB65580:TCB65581 TLX65580:TLX65581 TVT65580:TVT65581 UFP65580:UFP65581 UPL65580:UPL65581 UZH65580:UZH65581 VJD65580:VJD65581 VSZ65580:VSZ65581 WCV65580:WCV65581 WMR65580:WMR65581 WWN65580:WWN65581 AF131116:AF131117 KB131116:KB131117 TX131116:TX131117 ADT131116:ADT131117 ANP131116:ANP131117 AXL131116:AXL131117 BHH131116:BHH131117 BRD131116:BRD131117 CAZ131116:CAZ131117 CKV131116:CKV131117 CUR131116:CUR131117 DEN131116:DEN131117 DOJ131116:DOJ131117 DYF131116:DYF131117 EIB131116:EIB131117 ERX131116:ERX131117 FBT131116:FBT131117 FLP131116:FLP131117 FVL131116:FVL131117 GFH131116:GFH131117 GPD131116:GPD131117 GYZ131116:GYZ131117 HIV131116:HIV131117 HSR131116:HSR131117 ICN131116:ICN131117 IMJ131116:IMJ131117 IWF131116:IWF131117 JGB131116:JGB131117 JPX131116:JPX131117 JZT131116:JZT131117 KJP131116:KJP131117 KTL131116:KTL131117 LDH131116:LDH131117 LND131116:LND131117 LWZ131116:LWZ131117 MGV131116:MGV131117 MQR131116:MQR131117 NAN131116:NAN131117 NKJ131116:NKJ131117 NUF131116:NUF131117 OEB131116:OEB131117 ONX131116:ONX131117 OXT131116:OXT131117 PHP131116:PHP131117 PRL131116:PRL131117 QBH131116:QBH131117 QLD131116:QLD131117 QUZ131116:QUZ131117 REV131116:REV131117 ROR131116:ROR131117 RYN131116:RYN131117 SIJ131116:SIJ131117 SSF131116:SSF131117 TCB131116:TCB131117 TLX131116:TLX131117 TVT131116:TVT131117 UFP131116:UFP131117 UPL131116:UPL131117 UZH131116:UZH131117 VJD131116:VJD131117 VSZ131116:VSZ131117 WCV131116:WCV131117 WMR131116:WMR131117 WWN131116:WWN131117 AF196652:AF196653 KB196652:KB196653 TX196652:TX196653 ADT196652:ADT196653 ANP196652:ANP196653 AXL196652:AXL196653 BHH196652:BHH196653 BRD196652:BRD196653 CAZ196652:CAZ196653 CKV196652:CKV196653 CUR196652:CUR196653 DEN196652:DEN196653 DOJ196652:DOJ196653 DYF196652:DYF196653 EIB196652:EIB196653 ERX196652:ERX196653 FBT196652:FBT196653 FLP196652:FLP196653 FVL196652:FVL196653 GFH196652:GFH196653 GPD196652:GPD196653 GYZ196652:GYZ196653 HIV196652:HIV196653 HSR196652:HSR196653 ICN196652:ICN196653 IMJ196652:IMJ196653 IWF196652:IWF196653 JGB196652:JGB196653 JPX196652:JPX196653 JZT196652:JZT196653 KJP196652:KJP196653 KTL196652:KTL196653 LDH196652:LDH196653 LND196652:LND196653 LWZ196652:LWZ196653 MGV196652:MGV196653 MQR196652:MQR196653 NAN196652:NAN196653 NKJ196652:NKJ196653 NUF196652:NUF196653 OEB196652:OEB196653 ONX196652:ONX196653 OXT196652:OXT196653 PHP196652:PHP196653 PRL196652:PRL196653 QBH196652:QBH196653 QLD196652:QLD196653 QUZ196652:QUZ196653 REV196652:REV196653 ROR196652:ROR196653 RYN196652:RYN196653 SIJ196652:SIJ196653 SSF196652:SSF196653 TCB196652:TCB196653 TLX196652:TLX196653 TVT196652:TVT196653 UFP196652:UFP196653 UPL196652:UPL196653 UZH196652:UZH196653 VJD196652:VJD196653 VSZ196652:VSZ196653 WCV196652:WCV196653 WMR196652:WMR196653 WWN196652:WWN196653 AF262188:AF262189 KB262188:KB262189 TX262188:TX262189 ADT262188:ADT262189 ANP262188:ANP262189 AXL262188:AXL262189 BHH262188:BHH262189 BRD262188:BRD262189 CAZ262188:CAZ262189 CKV262188:CKV262189 CUR262188:CUR262189 DEN262188:DEN262189 DOJ262188:DOJ262189 DYF262188:DYF262189 EIB262188:EIB262189 ERX262188:ERX262189 FBT262188:FBT262189 FLP262188:FLP262189 FVL262188:FVL262189 GFH262188:GFH262189 GPD262188:GPD262189 GYZ262188:GYZ262189 HIV262188:HIV262189 HSR262188:HSR262189 ICN262188:ICN262189 IMJ262188:IMJ262189 IWF262188:IWF262189 JGB262188:JGB262189 JPX262188:JPX262189 JZT262188:JZT262189 KJP262188:KJP262189 KTL262188:KTL262189 LDH262188:LDH262189 LND262188:LND262189 LWZ262188:LWZ262189 MGV262188:MGV262189 MQR262188:MQR262189 NAN262188:NAN262189 NKJ262188:NKJ262189 NUF262188:NUF262189 OEB262188:OEB262189 ONX262188:ONX262189 OXT262188:OXT262189 PHP262188:PHP262189 PRL262188:PRL262189 QBH262188:QBH262189 QLD262188:QLD262189 QUZ262188:QUZ262189 REV262188:REV262189 ROR262188:ROR262189 RYN262188:RYN262189 SIJ262188:SIJ262189 SSF262188:SSF262189 TCB262188:TCB262189 TLX262188:TLX262189 TVT262188:TVT262189 UFP262188:UFP262189 UPL262188:UPL262189 UZH262188:UZH262189 VJD262188:VJD262189 VSZ262188:VSZ262189 WCV262188:WCV262189 WMR262188:WMR262189 WWN262188:WWN262189 AF327724:AF327725 KB327724:KB327725 TX327724:TX327725 ADT327724:ADT327725 ANP327724:ANP327725 AXL327724:AXL327725 BHH327724:BHH327725 BRD327724:BRD327725 CAZ327724:CAZ327725 CKV327724:CKV327725 CUR327724:CUR327725 DEN327724:DEN327725 DOJ327724:DOJ327725 DYF327724:DYF327725 EIB327724:EIB327725 ERX327724:ERX327725 FBT327724:FBT327725 FLP327724:FLP327725 FVL327724:FVL327725 GFH327724:GFH327725 GPD327724:GPD327725 GYZ327724:GYZ327725 HIV327724:HIV327725 HSR327724:HSR327725 ICN327724:ICN327725 IMJ327724:IMJ327725 IWF327724:IWF327725 JGB327724:JGB327725 JPX327724:JPX327725 JZT327724:JZT327725 KJP327724:KJP327725 KTL327724:KTL327725 LDH327724:LDH327725 LND327724:LND327725 LWZ327724:LWZ327725 MGV327724:MGV327725 MQR327724:MQR327725 NAN327724:NAN327725 NKJ327724:NKJ327725 NUF327724:NUF327725 OEB327724:OEB327725 ONX327724:ONX327725 OXT327724:OXT327725 PHP327724:PHP327725 PRL327724:PRL327725 QBH327724:QBH327725 QLD327724:QLD327725 QUZ327724:QUZ327725 REV327724:REV327725 ROR327724:ROR327725 RYN327724:RYN327725 SIJ327724:SIJ327725 SSF327724:SSF327725 TCB327724:TCB327725 TLX327724:TLX327725 TVT327724:TVT327725 UFP327724:UFP327725 UPL327724:UPL327725 UZH327724:UZH327725 VJD327724:VJD327725 VSZ327724:VSZ327725 WCV327724:WCV327725 WMR327724:WMR327725 WWN327724:WWN327725 AF393260:AF393261 KB393260:KB393261 TX393260:TX393261 ADT393260:ADT393261 ANP393260:ANP393261 AXL393260:AXL393261 BHH393260:BHH393261 BRD393260:BRD393261 CAZ393260:CAZ393261 CKV393260:CKV393261 CUR393260:CUR393261 DEN393260:DEN393261 DOJ393260:DOJ393261 DYF393260:DYF393261 EIB393260:EIB393261 ERX393260:ERX393261 FBT393260:FBT393261 FLP393260:FLP393261 FVL393260:FVL393261 GFH393260:GFH393261 GPD393260:GPD393261 GYZ393260:GYZ393261 HIV393260:HIV393261 HSR393260:HSR393261 ICN393260:ICN393261 IMJ393260:IMJ393261 IWF393260:IWF393261 JGB393260:JGB393261 JPX393260:JPX393261 JZT393260:JZT393261 KJP393260:KJP393261 KTL393260:KTL393261 LDH393260:LDH393261 LND393260:LND393261 LWZ393260:LWZ393261 MGV393260:MGV393261 MQR393260:MQR393261 NAN393260:NAN393261 NKJ393260:NKJ393261 NUF393260:NUF393261 OEB393260:OEB393261 ONX393260:ONX393261 OXT393260:OXT393261 PHP393260:PHP393261 PRL393260:PRL393261 QBH393260:QBH393261 QLD393260:QLD393261 QUZ393260:QUZ393261 REV393260:REV393261 ROR393260:ROR393261 RYN393260:RYN393261 SIJ393260:SIJ393261 SSF393260:SSF393261 TCB393260:TCB393261 TLX393260:TLX393261 TVT393260:TVT393261 UFP393260:UFP393261 UPL393260:UPL393261 UZH393260:UZH393261 VJD393260:VJD393261 VSZ393260:VSZ393261 WCV393260:WCV393261 WMR393260:WMR393261 WWN393260:WWN393261 AF458796:AF458797 KB458796:KB458797 TX458796:TX458797 ADT458796:ADT458797 ANP458796:ANP458797 AXL458796:AXL458797 BHH458796:BHH458797 BRD458796:BRD458797 CAZ458796:CAZ458797 CKV458796:CKV458797 CUR458796:CUR458797 DEN458796:DEN458797 DOJ458796:DOJ458797 DYF458796:DYF458797 EIB458796:EIB458797 ERX458796:ERX458797 FBT458796:FBT458797 FLP458796:FLP458797 FVL458796:FVL458797 GFH458796:GFH458797 GPD458796:GPD458797 GYZ458796:GYZ458797 HIV458796:HIV458797 HSR458796:HSR458797 ICN458796:ICN458797 IMJ458796:IMJ458797 IWF458796:IWF458797 JGB458796:JGB458797 JPX458796:JPX458797 JZT458796:JZT458797 KJP458796:KJP458797 KTL458796:KTL458797 LDH458796:LDH458797 LND458796:LND458797 LWZ458796:LWZ458797 MGV458796:MGV458797 MQR458796:MQR458797 NAN458796:NAN458797 NKJ458796:NKJ458797 NUF458796:NUF458797 OEB458796:OEB458797 ONX458796:ONX458797 OXT458796:OXT458797 PHP458796:PHP458797 PRL458796:PRL458797 QBH458796:QBH458797 QLD458796:QLD458797 QUZ458796:QUZ458797 REV458796:REV458797 ROR458796:ROR458797 RYN458796:RYN458797 SIJ458796:SIJ458797 SSF458796:SSF458797 TCB458796:TCB458797 TLX458796:TLX458797 TVT458796:TVT458797 UFP458796:UFP458797 UPL458796:UPL458797 UZH458796:UZH458797 VJD458796:VJD458797 VSZ458796:VSZ458797 WCV458796:WCV458797 WMR458796:WMR458797 WWN458796:WWN458797 AF524332:AF524333 KB524332:KB524333 TX524332:TX524333 ADT524332:ADT524333 ANP524332:ANP524333 AXL524332:AXL524333 BHH524332:BHH524333 BRD524332:BRD524333 CAZ524332:CAZ524333 CKV524332:CKV524333 CUR524332:CUR524333 DEN524332:DEN524333 DOJ524332:DOJ524333 DYF524332:DYF524333 EIB524332:EIB524333 ERX524332:ERX524333 FBT524332:FBT524333 FLP524332:FLP524333 FVL524332:FVL524333 GFH524332:GFH524333 GPD524332:GPD524333 GYZ524332:GYZ524333 HIV524332:HIV524333 HSR524332:HSR524333 ICN524332:ICN524333 IMJ524332:IMJ524333 IWF524332:IWF524333 JGB524332:JGB524333 JPX524332:JPX524333 JZT524332:JZT524333 KJP524332:KJP524333 KTL524332:KTL524333 LDH524332:LDH524333 LND524332:LND524333 LWZ524332:LWZ524333 MGV524332:MGV524333 MQR524332:MQR524333 NAN524332:NAN524333 NKJ524332:NKJ524333 NUF524332:NUF524333 OEB524332:OEB524333 ONX524332:ONX524333 OXT524332:OXT524333 PHP524332:PHP524333 PRL524332:PRL524333 QBH524332:QBH524333 QLD524332:QLD524333 QUZ524332:QUZ524333 REV524332:REV524333 ROR524332:ROR524333 RYN524332:RYN524333 SIJ524332:SIJ524333 SSF524332:SSF524333 TCB524332:TCB524333 TLX524332:TLX524333 TVT524332:TVT524333 UFP524332:UFP524333 UPL524332:UPL524333 UZH524332:UZH524333 VJD524332:VJD524333 VSZ524332:VSZ524333 WCV524332:WCV524333 WMR524332:WMR524333 WWN524332:WWN524333 AF589868:AF589869 KB589868:KB589869 TX589868:TX589869 ADT589868:ADT589869 ANP589868:ANP589869 AXL589868:AXL589869 BHH589868:BHH589869 BRD589868:BRD589869 CAZ589868:CAZ589869 CKV589868:CKV589869 CUR589868:CUR589869 DEN589868:DEN589869 DOJ589868:DOJ589869 DYF589868:DYF589869 EIB589868:EIB589869 ERX589868:ERX589869 FBT589868:FBT589869 FLP589868:FLP589869 FVL589868:FVL589869 GFH589868:GFH589869 GPD589868:GPD589869 GYZ589868:GYZ589869 HIV589868:HIV589869 HSR589868:HSR589869 ICN589868:ICN589869 IMJ589868:IMJ589869 IWF589868:IWF589869 JGB589868:JGB589869 JPX589868:JPX589869 JZT589868:JZT589869 KJP589868:KJP589869 KTL589868:KTL589869 LDH589868:LDH589869 LND589868:LND589869 LWZ589868:LWZ589869 MGV589868:MGV589869 MQR589868:MQR589869 NAN589868:NAN589869 NKJ589868:NKJ589869 NUF589868:NUF589869 OEB589868:OEB589869 ONX589868:ONX589869 OXT589868:OXT589869 PHP589868:PHP589869 PRL589868:PRL589869 QBH589868:QBH589869 QLD589868:QLD589869 QUZ589868:QUZ589869 REV589868:REV589869 ROR589868:ROR589869 RYN589868:RYN589869 SIJ589868:SIJ589869 SSF589868:SSF589869 TCB589868:TCB589869 TLX589868:TLX589869 TVT589868:TVT589869 UFP589868:UFP589869 UPL589868:UPL589869 UZH589868:UZH589869 VJD589868:VJD589869 VSZ589868:VSZ589869 WCV589868:WCV589869 WMR589868:WMR589869 WWN589868:WWN589869 AF655404:AF655405 KB655404:KB655405 TX655404:TX655405 ADT655404:ADT655405 ANP655404:ANP655405 AXL655404:AXL655405 BHH655404:BHH655405 BRD655404:BRD655405 CAZ655404:CAZ655405 CKV655404:CKV655405 CUR655404:CUR655405 DEN655404:DEN655405 DOJ655404:DOJ655405 DYF655404:DYF655405 EIB655404:EIB655405 ERX655404:ERX655405 FBT655404:FBT655405 FLP655404:FLP655405 FVL655404:FVL655405 GFH655404:GFH655405 GPD655404:GPD655405 GYZ655404:GYZ655405 HIV655404:HIV655405 HSR655404:HSR655405 ICN655404:ICN655405 IMJ655404:IMJ655405 IWF655404:IWF655405 JGB655404:JGB655405 JPX655404:JPX655405 JZT655404:JZT655405 KJP655404:KJP655405 KTL655404:KTL655405 LDH655404:LDH655405 LND655404:LND655405 LWZ655404:LWZ655405 MGV655404:MGV655405 MQR655404:MQR655405 NAN655404:NAN655405 NKJ655404:NKJ655405 NUF655404:NUF655405 OEB655404:OEB655405 ONX655404:ONX655405 OXT655404:OXT655405 PHP655404:PHP655405 PRL655404:PRL655405 QBH655404:QBH655405 QLD655404:QLD655405 QUZ655404:QUZ655405 REV655404:REV655405 ROR655404:ROR655405 RYN655404:RYN655405 SIJ655404:SIJ655405 SSF655404:SSF655405 TCB655404:TCB655405 TLX655404:TLX655405 TVT655404:TVT655405 UFP655404:UFP655405 UPL655404:UPL655405 UZH655404:UZH655405 VJD655404:VJD655405 VSZ655404:VSZ655405 WCV655404:WCV655405 WMR655404:WMR655405 WWN655404:WWN655405 AF720940:AF720941 KB720940:KB720941 TX720940:TX720941 ADT720940:ADT720941 ANP720940:ANP720941 AXL720940:AXL720941 BHH720940:BHH720941 BRD720940:BRD720941 CAZ720940:CAZ720941 CKV720940:CKV720941 CUR720940:CUR720941 DEN720940:DEN720941 DOJ720940:DOJ720941 DYF720940:DYF720941 EIB720940:EIB720941 ERX720940:ERX720941 FBT720940:FBT720941 FLP720940:FLP720941 FVL720940:FVL720941 GFH720940:GFH720941 GPD720940:GPD720941 GYZ720940:GYZ720941 HIV720940:HIV720941 HSR720940:HSR720941 ICN720940:ICN720941 IMJ720940:IMJ720941 IWF720940:IWF720941 JGB720940:JGB720941 JPX720940:JPX720941 JZT720940:JZT720941 KJP720940:KJP720941 KTL720940:KTL720941 LDH720940:LDH720941 LND720940:LND720941 LWZ720940:LWZ720941 MGV720940:MGV720941 MQR720940:MQR720941 NAN720940:NAN720941 NKJ720940:NKJ720941 NUF720940:NUF720941 OEB720940:OEB720941 ONX720940:ONX720941 OXT720940:OXT720941 PHP720940:PHP720941 PRL720940:PRL720941 QBH720940:QBH720941 QLD720940:QLD720941 QUZ720940:QUZ720941 REV720940:REV720941 ROR720940:ROR720941 RYN720940:RYN720941 SIJ720940:SIJ720941 SSF720940:SSF720941 TCB720940:TCB720941 TLX720940:TLX720941 TVT720940:TVT720941 UFP720940:UFP720941 UPL720940:UPL720941 UZH720940:UZH720941 VJD720940:VJD720941 VSZ720940:VSZ720941 WCV720940:WCV720941 WMR720940:WMR720941 WWN720940:WWN720941 AF786476:AF786477 KB786476:KB786477 TX786476:TX786477 ADT786476:ADT786477 ANP786476:ANP786477 AXL786476:AXL786477 BHH786476:BHH786477 BRD786476:BRD786477 CAZ786476:CAZ786477 CKV786476:CKV786477 CUR786476:CUR786477 DEN786476:DEN786477 DOJ786476:DOJ786477 DYF786476:DYF786477 EIB786476:EIB786477 ERX786476:ERX786477 FBT786476:FBT786477 FLP786476:FLP786477 FVL786476:FVL786477 GFH786476:GFH786477 GPD786476:GPD786477 GYZ786476:GYZ786477 HIV786476:HIV786477 HSR786476:HSR786477 ICN786476:ICN786477 IMJ786476:IMJ786477 IWF786476:IWF786477 JGB786476:JGB786477 JPX786476:JPX786477 JZT786476:JZT786477 KJP786476:KJP786477 KTL786476:KTL786477 LDH786476:LDH786477 LND786476:LND786477 LWZ786476:LWZ786477 MGV786476:MGV786477 MQR786476:MQR786477 NAN786476:NAN786477 NKJ786476:NKJ786477 NUF786476:NUF786477 OEB786476:OEB786477 ONX786476:ONX786477 OXT786476:OXT786477 PHP786476:PHP786477 PRL786476:PRL786477 QBH786476:QBH786477 QLD786476:QLD786477 QUZ786476:QUZ786477 REV786476:REV786477 ROR786476:ROR786477 RYN786476:RYN786477 SIJ786476:SIJ786477 SSF786476:SSF786477 TCB786476:TCB786477 TLX786476:TLX786477 TVT786476:TVT786477 UFP786476:UFP786477 UPL786476:UPL786477 UZH786476:UZH786477 VJD786476:VJD786477 VSZ786476:VSZ786477 WCV786476:WCV786477 WMR786476:WMR786477 WWN786476:WWN786477 AF852012:AF852013 KB852012:KB852013 TX852012:TX852013 ADT852012:ADT852013 ANP852012:ANP852013 AXL852012:AXL852013 BHH852012:BHH852013 BRD852012:BRD852013 CAZ852012:CAZ852013 CKV852012:CKV852013 CUR852012:CUR852013 DEN852012:DEN852013 DOJ852012:DOJ852013 DYF852012:DYF852013 EIB852012:EIB852013 ERX852012:ERX852013 FBT852012:FBT852013 FLP852012:FLP852013 FVL852012:FVL852013 GFH852012:GFH852013 GPD852012:GPD852013 GYZ852012:GYZ852013 HIV852012:HIV852013 HSR852012:HSR852013 ICN852012:ICN852013 IMJ852012:IMJ852013 IWF852012:IWF852013 JGB852012:JGB852013 JPX852012:JPX852013 JZT852012:JZT852013 KJP852012:KJP852013 KTL852012:KTL852013 LDH852012:LDH852013 LND852012:LND852013 LWZ852012:LWZ852013 MGV852012:MGV852013 MQR852012:MQR852013 NAN852012:NAN852013 NKJ852012:NKJ852013 NUF852012:NUF852013 OEB852012:OEB852013 ONX852012:ONX852013 OXT852012:OXT852013 PHP852012:PHP852013 PRL852012:PRL852013 QBH852012:QBH852013 QLD852012:QLD852013 QUZ852012:QUZ852013 REV852012:REV852013 ROR852012:ROR852013 RYN852012:RYN852013 SIJ852012:SIJ852013 SSF852012:SSF852013 TCB852012:TCB852013 TLX852012:TLX852013 TVT852012:TVT852013 UFP852012:UFP852013 UPL852012:UPL852013 UZH852012:UZH852013 VJD852012:VJD852013 VSZ852012:VSZ852013 WCV852012:WCV852013 WMR852012:WMR852013 WWN852012:WWN852013 AF917548:AF917549 KB917548:KB917549 TX917548:TX917549 ADT917548:ADT917549 ANP917548:ANP917549 AXL917548:AXL917549 BHH917548:BHH917549 BRD917548:BRD917549 CAZ917548:CAZ917549 CKV917548:CKV917549 CUR917548:CUR917549 DEN917548:DEN917549 DOJ917548:DOJ917549 DYF917548:DYF917549 EIB917548:EIB917549 ERX917548:ERX917549 FBT917548:FBT917549 FLP917548:FLP917549 FVL917548:FVL917549 GFH917548:GFH917549 GPD917548:GPD917549 GYZ917548:GYZ917549 HIV917548:HIV917549 HSR917548:HSR917549 ICN917548:ICN917549 IMJ917548:IMJ917549 IWF917548:IWF917549 JGB917548:JGB917549 JPX917548:JPX917549 JZT917548:JZT917549 KJP917548:KJP917549 KTL917548:KTL917549 LDH917548:LDH917549 LND917548:LND917549 LWZ917548:LWZ917549 MGV917548:MGV917549 MQR917548:MQR917549 NAN917548:NAN917549 NKJ917548:NKJ917549 NUF917548:NUF917549 OEB917548:OEB917549 ONX917548:ONX917549 OXT917548:OXT917549 PHP917548:PHP917549 PRL917548:PRL917549 QBH917548:QBH917549 QLD917548:QLD917549 QUZ917548:QUZ917549 REV917548:REV917549 ROR917548:ROR917549 RYN917548:RYN917549 SIJ917548:SIJ917549 SSF917548:SSF917549 TCB917548:TCB917549 TLX917548:TLX917549 TVT917548:TVT917549 UFP917548:UFP917549 UPL917548:UPL917549 UZH917548:UZH917549 VJD917548:VJD917549 VSZ917548:VSZ917549 WCV917548:WCV917549 WMR917548:WMR917549 WWN917548:WWN917549 AF983084:AF983085 KB983084:KB983085 TX983084:TX983085 ADT983084:ADT983085 ANP983084:ANP983085 AXL983084:AXL983085 BHH983084:BHH983085 BRD983084:BRD983085 CAZ983084:CAZ983085 CKV983084:CKV983085 CUR983084:CUR983085 DEN983084:DEN983085 DOJ983084:DOJ983085 DYF983084:DYF983085 EIB983084:EIB983085 ERX983084:ERX983085 FBT983084:FBT983085 FLP983084:FLP983085 FVL983084:FVL983085 GFH983084:GFH983085 GPD983084:GPD983085 GYZ983084:GYZ983085 HIV983084:HIV983085 HSR983084:HSR983085 ICN983084:ICN983085 IMJ983084:IMJ983085 IWF983084:IWF983085 JGB983084:JGB983085 JPX983084:JPX983085 JZT983084:JZT983085 KJP983084:KJP983085 KTL983084:KTL983085 LDH983084:LDH983085 LND983084:LND983085 LWZ983084:LWZ983085 MGV983084:MGV983085 MQR983084:MQR983085 NAN983084:NAN983085 NKJ983084:NKJ983085 NUF983084:NUF983085 OEB983084:OEB983085 ONX983084:ONX983085 OXT983084:OXT983085 PHP983084:PHP983085 PRL983084:PRL983085 QBH983084:QBH983085 QLD983084:QLD983085 QUZ983084:QUZ983085 REV983084:REV983085 ROR983084:ROR983085 RYN983084:RYN983085 SIJ983084:SIJ983085 SSF983084:SSF983085 TCB983084:TCB983085 TLX983084:TLX983085 TVT983084:TVT983085 UFP983084:UFP983085 UPL983084:UPL983085 UZH983084:UZH983085 VJD983084:VJD983085 VSZ983084:VSZ983085 WCV983084:WCV983085 WMR983084:WMR983085 WWN983084:WWN983085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AF42 KB42 TX42 ADT42 ANP42 AXL42 BHH42 BRD42 CAZ42 CKV42 CUR42 DEN42 DOJ42 DYF42 EIB42 ERX42 FBT42 FLP42 FVL42 GFH42 GPD42 GYZ42 HIV42 HSR42 ICN42 IMJ42 IWF42 JGB42 JPX42 JZT42 KJP42 KTL42 LDH42 LND42 LWZ42 MGV42 MQR42 NAN42 NKJ42 NUF42 OEB42 ONX42 OXT42 PHP42 PRL42 QBH42 QLD42 QUZ42 REV42 ROR42 RYN42 SIJ42 SSF42 TCB42 TLX42 TVT42 UFP42 UPL42 UZH42 VJD42 VSZ42 WCV42 WMR42 WWN42 AF65576 KB65576 TX65576 ADT65576 ANP65576 AXL65576 BHH65576 BRD65576 CAZ65576 CKV65576 CUR65576 DEN65576 DOJ65576 DYF65576 EIB65576 ERX65576 FBT65576 FLP65576 FVL65576 GFH65576 GPD65576 GYZ65576 HIV65576 HSR65576 ICN65576 IMJ65576 IWF65576 JGB65576 JPX65576 JZT65576 KJP65576 KTL65576 LDH65576 LND65576 LWZ65576 MGV65576 MQR65576 NAN65576 NKJ65576 NUF65576 OEB65576 ONX65576 OXT65576 PHP65576 PRL65576 QBH65576 QLD65576 QUZ65576 REV65576 ROR65576 RYN65576 SIJ65576 SSF65576 TCB65576 TLX65576 TVT65576 UFP65576 UPL65576 UZH65576 VJD65576 VSZ65576 WCV65576 WMR65576 WWN65576 AF131112 KB131112 TX131112 ADT131112 ANP131112 AXL131112 BHH131112 BRD131112 CAZ131112 CKV131112 CUR131112 DEN131112 DOJ131112 DYF131112 EIB131112 ERX131112 FBT131112 FLP131112 FVL131112 GFH131112 GPD131112 GYZ131112 HIV131112 HSR131112 ICN131112 IMJ131112 IWF131112 JGB131112 JPX131112 JZT131112 KJP131112 KTL131112 LDH131112 LND131112 LWZ131112 MGV131112 MQR131112 NAN131112 NKJ131112 NUF131112 OEB131112 ONX131112 OXT131112 PHP131112 PRL131112 QBH131112 QLD131112 QUZ131112 REV131112 ROR131112 RYN131112 SIJ131112 SSF131112 TCB131112 TLX131112 TVT131112 UFP131112 UPL131112 UZH131112 VJD131112 VSZ131112 WCV131112 WMR131112 WWN131112 AF196648 KB196648 TX196648 ADT196648 ANP196648 AXL196648 BHH196648 BRD196648 CAZ196648 CKV196648 CUR196648 DEN196648 DOJ196648 DYF196648 EIB196648 ERX196648 FBT196648 FLP196648 FVL196648 GFH196648 GPD196648 GYZ196648 HIV196648 HSR196648 ICN196648 IMJ196648 IWF196648 JGB196648 JPX196648 JZT196648 KJP196648 KTL196648 LDH196648 LND196648 LWZ196648 MGV196648 MQR196648 NAN196648 NKJ196648 NUF196648 OEB196648 ONX196648 OXT196648 PHP196648 PRL196648 QBH196648 QLD196648 QUZ196648 REV196648 ROR196648 RYN196648 SIJ196648 SSF196648 TCB196648 TLX196648 TVT196648 UFP196648 UPL196648 UZH196648 VJD196648 VSZ196648 WCV196648 WMR196648 WWN196648 AF262184 KB262184 TX262184 ADT262184 ANP262184 AXL262184 BHH262184 BRD262184 CAZ262184 CKV262184 CUR262184 DEN262184 DOJ262184 DYF262184 EIB262184 ERX262184 FBT262184 FLP262184 FVL262184 GFH262184 GPD262184 GYZ262184 HIV262184 HSR262184 ICN262184 IMJ262184 IWF262184 JGB262184 JPX262184 JZT262184 KJP262184 KTL262184 LDH262184 LND262184 LWZ262184 MGV262184 MQR262184 NAN262184 NKJ262184 NUF262184 OEB262184 ONX262184 OXT262184 PHP262184 PRL262184 QBH262184 QLD262184 QUZ262184 REV262184 ROR262184 RYN262184 SIJ262184 SSF262184 TCB262184 TLX262184 TVT262184 UFP262184 UPL262184 UZH262184 VJD262184 VSZ262184 WCV262184 WMR262184 WWN262184 AF327720 KB327720 TX327720 ADT327720 ANP327720 AXL327720 BHH327720 BRD327720 CAZ327720 CKV327720 CUR327720 DEN327720 DOJ327720 DYF327720 EIB327720 ERX327720 FBT327720 FLP327720 FVL327720 GFH327720 GPD327720 GYZ327720 HIV327720 HSR327720 ICN327720 IMJ327720 IWF327720 JGB327720 JPX327720 JZT327720 KJP327720 KTL327720 LDH327720 LND327720 LWZ327720 MGV327720 MQR327720 NAN327720 NKJ327720 NUF327720 OEB327720 ONX327720 OXT327720 PHP327720 PRL327720 QBH327720 QLD327720 QUZ327720 REV327720 ROR327720 RYN327720 SIJ327720 SSF327720 TCB327720 TLX327720 TVT327720 UFP327720 UPL327720 UZH327720 VJD327720 VSZ327720 WCV327720 WMR327720 WWN327720 AF393256 KB393256 TX393256 ADT393256 ANP393256 AXL393256 BHH393256 BRD393256 CAZ393256 CKV393256 CUR393256 DEN393256 DOJ393256 DYF393256 EIB393256 ERX393256 FBT393256 FLP393256 FVL393256 GFH393256 GPD393256 GYZ393256 HIV393256 HSR393256 ICN393256 IMJ393256 IWF393256 JGB393256 JPX393256 JZT393256 KJP393256 KTL393256 LDH393256 LND393256 LWZ393256 MGV393256 MQR393256 NAN393256 NKJ393256 NUF393256 OEB393256 ONX393256 OXT393256 PHP393256 PRL393256 QBH393256 QLD393256 QUZ393256 REV393256 ROR393256 RYN393256 SIJ393256 SSF393256 TCB393256 TLX393256 TVT393256 UFP393256 UPL393256 UZH393256 VJD393256 VSZ393256 WCV393256 WMR393256 WWN393256 AF458792 KB458792 TX458792 ADT458792 ANP458792 AXL458792 BHH458792 BRD458792 CAZ458792 CKV458792 CUR458792 DEN458792 DOJ458792 DYF458792 EIB458792 ERX458792 FBT458792 FLP458792 FVL458792 GFH458792 GPD458792 GYZ458792 HIV458792 HSR458792 ICN458792 IMJ458792 IWF458792 JGB458792 JPX458792 JZT458792 KJP458792 KTL458792 LDH458792 LND458792 LWZ458792 MGV458792 MQR458792 NAN458792 NKJ458792 NUF458792 OEB458792 ONX458792 OXT458792 PHP458792 PRL458792 QBH458792 QLD458792 QUZ458792 REV458792 ROR458792 RYN458792 SIJ458792 SSF458792 TCB458792 TLX458792 TVT458792 UFP458792 UPL458792 UZH458792 VJD458792 VSZ458792 WCV458792 WMR458792 WWN458792 AF524328 KB524328 TX524328 ADT524328 ANP524328 AXL524328 BHH524328 BRD524328 CAZ524328 CKV524328 CUR524328 DEN524328 DOJ524328 DYF524328 EIB524328 ERX524328 FBT524328 FLP524328 FVL524328 GFH524328 GPD524328 GYZ524328 HIV524328 HSR524328 ICN524328 IMJ524328 IWF524328 JGB524328 JPX524328 JZT524328 KJP524328 KTL524328 LDH524328 LND524328 LWZ524328 MGV524328 MQR524328 NAN524328 NKJ524328 NUF524328 OEB524328 ONX524328 OXT524328 PHP524328 PRL524328 QBH524328 QLD524328 QUZ524328 REV524328 ROR524328 RYN524328 SIJ524328 SSF524328 TCB524328 TLX524328 TVT524328 UFP524328 UPL524328 UZH524328 VJD524328 VSZ524328 WCV524328 WMR524328 WWN524328 AF589864 KB589864 TX589864 ADT589864 ANP589864 AXL589864 BHH589864 BRD589864 CAZ589864 CKV589864 CUR589864 DEN589864 DOJ589864 DYF589864 EIB589864 ERX589864 FBT589864 FLP589864 FVL589864 GFH589864 GPD589864 GYZ589864 HIV589864 HSR589864 ICN589864 IMJ589864 IWF589864 JGB589864 JPX589864 JZT589864 KJP589864 KTL589864 LDH589864 LND589864 LWZ589864 MGV589864 MQR589864 NAN589864 NKJ589864 NUF589864 OEB589864 ONX589864 OXT589864 PHP589864 PRL589864 QBH589864 QLD589864 QUZ589864 REV589864 ROR589864 RYN589864 SIJ589864 SSF589864 TCB589864 TLX589864 TVT589864 UFP589864 UPL589864 UZH589864 VJD589864 VSZ589864 WCV589864 WMR589864 WWN589864 AF655400 KB655400 TX655400 ADT655400 ANP655400 AXL655400 BHH655400 BRD655400 CAZ655400 CKV655400 CUR655400 DEN655400 DOJ655400 DYF655400 EIB655400 ERX655400 FBT655400 FLP655400 FVL655400 GFH655400 GPD655400 GYZ655400 HIV655400 HSR655400 ICN655400 IMJ655400 IWF655400 JGB655400 JPX655400 JZT655400 KJP655400 KTL655400 LDH655400 LND655400 LWZ655400 MGV655400 MQR655400 NAN655400 NKJ655400 NUF655400 OEB655400 ONX655400 OXT655400 PHP655400 PRL655400 QBH655400 QLD655400 QUZ655400 REV655400 ROR655400 RYN655400 SIJ655400 SSF655400 TCB655400 TLX655400 TVT655400 UFP655400 UPL655400 UZH655400 VJD655400 VSZ655400 WCV655400 WMR655400 WWN655400 AF720936 KB720936 TX720936 ADT720936 ANP720936 AXL720936 BHH720936 BRD720936 CAZ720936 CKV720936 CUR720936 DEN720936 DOJ720936 DYF720936 EIB720936 ERX720936 FBT720936 FLP720936 FVL720936 GFH720936 GPD720936 GYZ720936 HIV720936 HSR720936 ICN720936 IMJ720936 IWF720936 JGB720936 JPX720936 JZT720936 KJP720936 KTL720936 LDH720936 LND720936 LWZ720936 MGV720936 MQR720936 NAN720936 NKJ720936 NUF720936 OEB720936 ONX720936 OXT720936 PHP720936 PRL720936 QBH720936 QLD720936 QUZ720936 REV720936 ROR720936 RYN720936 SIJ720936 SSF720936 TCB720936 TLX720936 TVT720936 UFP720936 UPL720936 UZH720936 VJD720936 VSZ720936 WCV720936 WMR720936 WWN720936 AF786472 KB786472 TX786472 ADT786472 ANP786472 AXL786472 BHH786472 BRD786472 CAZ786472 CKV786472 CUR786472 DEN786472 DOJ786472 DYF786472 EIB786472 ERX786472 FBT786472 FLP786472 FVL786472 GFH786472 GPD786472 GYZ786472 HIV786472 HSR786472 ICN786472 IMJ786472 IWF786472 JGB786472 JPX786472 JZT786472 KJP786472 KTL786472 LDH786472 LND786472 LWZ786472 MGV786472 MQR786472 NAN786472 NKJ786472 NUF786472 OEB786472 ONX786472 OXT786472 PHP786472 PRL786472 QBH786472 QLD786472 QUZ786472 REV786472 ROR786472 RYN786472 SIJ786472 SSF786472 TCB786472 TLX786472 TVT786472 UFP786472 UPL786472 UZH786472 VJD786472 VSZ786472 WCV786472 WMR786472 WWN786472 AF852008 KB852008 TX852008 ADT852008 ANP852008 AXL852008 BHH852008 BRD852008 CAZ852008 CKV852008 CUR852008 DEN852008 DOJ852008 DYF852008 EIB852008 ERX852008 FBT852008 FLP852008 FVL852008 GFH852008 GPD852008 GYZ852008 HIV852008 HSR852008 ICN852008 IMJ852008 IWF852008 JGB852008 JPX852008 JZT852008 KJP852008 KTL852008 LDH852008 LND852008 LWZ852008 MGV852008 MQR852008 NAN852008 NKJ852008 NUF852008 OEB852008 ONX852008 OXT852008 PHP852008 PRL852008 QBH852008 QLD852008 QUZ852008 REV852008 ROR852008 RYN852008 SIJ852008 SSF852008 TCB852008 TLX852008 TVT852008 UFP852008 UPL852008 UZH852008 VJD852008 VSZ852008 WCV852008 WMR852008 WWN852008 AF917544 KB917544 TX917544 ADT917544 ANP917544 AXL917544 BHH917544 BRD917544 CAZ917544 CKV917544 CUR917544 DEN917544 DOJ917544 DYF917544 EIB917544 ERX917544 FBT917544 FLP917544 FVL917544 GFH917544 GPD917544 GYZ917544 HIV917544 HSR917544 ICN917544 IMJ917544 IWF917544 JGB917544 JPX917544 JZT917544 KJP917544 KTL917544 LDH917544 LND917544 LWZ917544 MGV917544 MQR917544 NAN917544 NKJ917544 NUF917544 OEB917544 ONX917544 OXT917544 PHP917544 PRL917544 QBH917544 QLD917544 QUZ917544 REV917544 ROR917544 RYN917544 SIJ917544 SSF917544 TCB917544 TLX917544 TVT917544 UFP917544 UPL917544 UZH917544 VJD917544 VSZ917544 WCV917544 WMR917544 WWN917544 AF983080 KB983080 TX983080 ADT983080 ANP983080 AXL983080 BHH983080 BRD983080 CAZ983080 CKV983080 CUR983080 DEN983080 DOJ983080 DYF983080 EIB983080 ERX983080 FBT983080 FLP983080 FVL983080 GFH983080 GPD983080 GYZ983080 HIV983080 HSR983080 ICN983080 IMJ983080 IWF983080 JGB983080 JPX983080 JZT983080 KJP983080 KTL983080 LDH983080 LND983080 LWZ983080 MGV983080 MQR983080 NAN983080 NKJ983080 NUF983080 OEB983080 ONX983080 OXT983080 PHP983080 PRL983080 QBH983080 QLD983080 QUZ983080 REV983080 ROR983080 RYN983080 SIJ983080 SSF983080 TCB983080 TLX983080 TVT983080 UFP983080 UPL983080 UZH983080 VJD983080 VSZ983080 WCV983080 WMR983080 WWN983080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AD65576 JZ65576 TV65576 ADR65576 ANN65576 AXJ65576 BHF65576 BRB65576 CAX65576 CKT65576 CUP65576 DEL65576 DOH65576 DYD65576 EHZ65576 ERV65576 FBR65576 FLN65576 FVJ65576 GFF65576 GPB65576 GYX65576 HIT65576 HSP65576 ICL65576 IMH65576 IWD65576 JFZ65576 JPV65576 JZR65576 KJN65576 KTJ65576 LDF65576 LNB65576 LWX65576 MGT65576 MQP65576 NAL65576 NKH65576 NUD65576 ODZ65576 ONV65576 OXR65576 PHN65576 PRJ65576 QBF65576 QLB65576 QUX65576 RET65576 ROP65576 RYL65576 SIH65576 SSD65576 TBZ65576 TLV65576 TVR65576 UFN65576 UPJ65576 UZF65576 VJB65576 VSX65576 WCT65576 WMP65576 WWL65576 AD131112 JZ131112 TV131112 ADR131112 ANN131112 AXJ131112 BHF131112 BRB131112 CAX131112 CKT131112 CUP131112 DEL131112 DOH131112 DYD131112 EHZ131112 ERV131112 FBR131112 FLN131112 FVJ131112 GFF131112 GPB131112 GYX131112 HIT131112 HSP131112 ICL131112 IMH131112 IWD131112 JFZ131112 JPV131112 JZR131112 KJN131112 KTJ131112 LDF131112 LNB131112 LWX131112 MGT131112 MQP131112 NAL131112 NKH131112 NUD131112 ODZ131112 ONV131112 OXR131112 PHN131112 PRJ131112 QBF131112 QLB131112 QUX131112 RET131112 ROP131112 RYL131112 SIH131112 SSD131112 TBZ131112 TLV131112 TVR131112 UFN131112 UPJ131112 UZF131112 VJB131112 VSX131112 WCT131112 WMP131112 WWL131112 AD196648 JZ196648 TV196648 ADR196648 ANN196648 AXJ196648 BHF196648 BRB196648 CAX196648 CKT196648 CUP196648 DEL196648 DOH196648 DYD196648 EHZ196648 ERV196648 FBR196648 FLN196648 FVJ196648 GFF196648 GPB196648 GYX196648 HIT196648 HSP196648 ICL196648 IMH196648 IWD196648 JFZ196648 JPV196648 JZR196648 KJN196648 KTJ196648 LDF196648 LNB196648 LWX196648 MGT196648 MQP196648 NAL196648 NKH196648 NUD196648 ODZ196648 ONV196648 OXR196648 PHN196648 PRJ196648 QBF196648 QLB196648 QUX196648 RET196648 ROP196648 RYL196648 SIH196648 SSD196648 TBZ196648 TLV196648 TVR196648 UFN196648 UPJ196648 UZF196648 VJB196648 VSX196648 WCT196648 WMP196648 WWL196648 AD262184 JZ262184 TV262184 ADR262184 ANN262184 AXJ262184 BHF262184 BRB262184 CAX262184 CKT262184 CUP262184 DEL262184 DOH262184 DYD262184 EHZ262184 ERV262184 FBR262184 FLN262184 FVJ262184 GFF262184 GPB262184 GYX262184 HIT262184 HSP262184 ICL262184 IMH262184 IWD262184 JFZ262184 JPV262184 JZR262184 KJN262184 KTJ262184 LDF262184 LNB262184 LWX262184 MGT262184 MQP262184 NAL262184 NKH262184 NUD262184 ODZ262184 ONV262184 OXR262184 PHN262184 PRJ262184 QBF262184 QLB262184 QUX262184 RET262184 ROP262184 RYL262184 SIH262184 SSD262184 TBZ262184 TLV262184 TVR262184 UFN262184 UPJ262184 UZF262184 VJB262184 VSX262184 WCT262184 WMP262184 WWL262184 AD327720 JZ327720 TV327720 ADR327720 ANN327720 AXJ327720 BHF327720 BRB327720 CAX327720 CKT327720 CUP327720 DEL327720 DOH327720 DYD327720 EHZ327720 ERV327720 FBR327720 FLN327720 FVJ327720 GFF327720 GPB327720 GYX327720 HIT327720 HSP327720 ICL327720 IMH327720 IWD327720 JFZ327720 JPV327720 JZR327720 KJN327720 KTJ327720 LDF327720 LNB327720 LWX327720 MGT327720 MQP327720 NAL327720 NKH327720 NUD327720 ODZ327720 ONV327720 OXR327720 PHN327720 PRJ327720 QBF327720 QLB327720 QUX327720 RET327720 ROP327720 RYL327720 SIH327720 SSD327720 TBZ327720 TLV327720 TVR327720 UFN327720 UPJ327720 UZF327720 VJB327720 VSX327720 WCT327720 WMP327720 WWL327720 AD393256 JZ393256 TV393256 ADR393256 ANN393256 AXJ393256 BHF393256 BRB393256 CAX393256 CKT393256 CUP393256 DEL393256 DOH393256 DYD393256 EHZ393256 ERV393256 FBR393256 FLN393256 FVJ393256 GFF393256 GPB393256 GYX393256 HIT393256 HSP393256 ICL393256 IMH393256 IWD393256 JFZ393256 JPV393256 JZR393256 KJN393256 KTJ393256 LDF393256 LNB393256 LWX393256 MGT393256 MQP393256 NAL393256 NKH393256 NUD393256 ODZ393256 ONV393256 OXR393256 PHN393256 PRJ393256 QBF393256 QLB393256 QUX393256 RET393256 ROP393256 RYL393256 SIH393256 SSD393256 TBZ393256 TLV393256 TVR393256 UFN393256 UPJ393256 UZF393256 VJB393256 VSX393256 WCT393256 WMP393256 WWL393256 AD458792 JZ458792 TV458792 ADR458792 ANN458792 AXJ458792 BHF458792 BRB458792 CAX458792 CKT458792 CUP458792 DEL458792 DOH458792 DYD458792 EHZ458792 ERV458792 FBR458792 FLN458792 FVJ458792 GFF458792 GPB458792 GYX458792 HIT458792 HSP458792 ICL458792 IMH458792 IWD458792 JFZ458792 JPV458792 JZR458792 KJN458792 KTJ458792 LDF458792 LNB458792 LWX458792 MGT458792 MQP458792 NAL458792 NKH458792 NUD458792 ODZ458792 ONV458792 OXR458792 PHN458792 PRJ458792 QBF458792 QLB458792 QUX458792 RET458792 ROP458792 RYL458792 SIH458792 SSD458792 TBZ458792 TLV458792 TVR458792 UFN458792 UPJ458792 UZF458792 VJB458792 VSX458792 WCT458792 WMP458792 WWL458792 AD524328 JZ524328 TV524328 ADR524328 ANN524328 AXJ524328 BHF524328 BRB524328 CAX524328 CKT524328 CUP524328 DEL524328 DOH524328 DYD524328 EHZ524328 ERV524328 FBR524328 FLN524328 FVJ524328 GFF524328 GPB524328 GYX524328 HIT524328 HSP524328 ICL524328 IMH524328 IWD524328 JFZ524328 JPV524328 JZR524328 KJN524328 KTJ524328 LDF524328 LNB524328 LWX524328 MGT524328 MQP524328 NAL524328 NKH524328 NUD524328 ODZ524328 ONV524328 OXR524328 PHN524328 PRJ524328 QBF524328 QLB524328 QUX524328 RET524328 ROP524328 RYL524328 SIH524328 SSD524328 TBZ524328 TLV524328 TVR524328 UFN524328 UPJ524328 UZF524328 VJB524328 VSX524328 WCT524328 WMP524328 WWL524328 AD589864 JZ589864 TV589864 ADR589864 ANN589864 AXJ589864 BHF589864 BRB589864 CAX589864 CKT589864 CUP589864 DEL589864 DOH589864 DYD589864 EHZ589864 ERV589864 FBR589864 FLN589864 FVJ589864 GFF589864 GPB589864 GYX589864 HIT589864 HSP589864 ICL589864 IMH589864 IWD589864 JFZ589864 JPV589864 JZR589864 KJN589864 KTJ589864 LDF589864 LNB589864 LWX589864 MGT589864 MQP589864 NAL589864 NKH589864 NUD589864 ODZ589864 ONV589864 OXR589864 PHN589864 PRJ589864 QBF589864 QLB589864 QUX589864 RET589864 ROP589864 RYL589864 SIH589864 SSD589864 TBZ589864 TLV589864 TVR589864 UFN589864 UPJ589864 UZF589864 VJB589864 VSX589864 WCT589864 WMP589864 WWL589864 AD655400 JZ655400 TV655400 ADR655400 ANN655400 AXJ655400 BHF655400 BRB655400 CAX655400 CKT655400 CUP655400 DEL655400 DOH655400 DYD655400 EHZ655400 ERV655400 FBR655400 FLN655400 FVJ655400 GFF655400 GPB655400 GYX655400 HIT655400 HSP655400 ICL655400 IMH655400 IWD655400 JFZ655400 JPV655400 JZR655400 KJN655400 KTJ655400 LDF655400 LNB655400 LWX655400 MGT655400 MQP655400 NAL655400 NKH655400 NUD655400 ODZ655400 ONV655400 OXR655400 PHN655400 PRJ655400 QBF655400 QLB655400 QUX655400 RET655400 ROP655400 RYL655400 SIH655400 SSD655400 TBZ655400 TLV655400 TVR655400 UFN655400 UPJ655400 UZF655400 VJB655400 VSX655400 WCT655400 WMP655400 WWL655400 AD720936 JZ720936 TV720936 ADR720936 ANN720936 AXJ720936 BHF720936 BRB720936 CAX720936 CKT720936 CUP720936 DEL720936 DOH720936 DYD720936 EHZ720936 ERV720936 FBR720936 FLN720936 FVJ720936 GFF720936 GPB720936 GYX720936 HIT720936 HSP720936 ICL720936 IMH720936 IWD720936 JFZ720936 JPV720936 JZR720936 KJN720936 KTJ720936 LDF720936 LNB720936 LWX720936 MGT720936 MQP720936 NAL720936 NKH720936 NUD720936 ODZ720936 ONV720936 OXR720936 PHN720936 PRJ720936 QBF720936 QLB720936 QUX720936 RET720936 ROP720936 RYL720936 SIH720936 SSD720936 TBZ720936 TLV720936 TVR720936 UFN720936 UPJ720936 UZF720936 VJB720936 VSX720936 WCT720936 WMP720936 WWL720936 AD786472 JZ786472 TV786472 ADR786472 ANN786472 AXJ786472 BHF786472 BRB786472 CAX786472 CKT786472 CUP786472 DEL786472 DOH786472 DYD786472 EHZ786472 ERV786472 FBR786472 FLN786472 FVJ786472 GFF786472 GPB786472 GYX786472 HIT786472 HSP786472 ICL786472 IMH786472 IWD786472 JFZ786472 JPV786472 JZR786472 KJN786472 KTJ786472 LDF786472 LNB786472 LWX786472 MGT786472 MQP786472 NAL786472 NKH786472 NUD786472 ODZ786472 ONV786472 OXR786472 PHN786472 PRJ786472 QBF786472 QLB786472 QUX786472 RET786472 ROP786472 RYL786472 SIH786472 SSD786472 TBZ786472 TLV786472 TVR786472 UFN786472 UPJ786472 UZF786472 VJB786472 VSX786472 WCT786472 WMP786472 WWL786472 AD852008 JZ852008 TV852008 ADR852008 ANN852008 AXJ852008 BHF852008 BRB852008 CAX852008 CKT852008 CUP852008 DEL852008 DOH852008 DYD852008 EHZ852008 ERV852008 FBR852008 FLN852008 FVJ852008 GFF852008 GPB852008 GYX852008 HIT852008 HSP852008 ICL852008 IMH852008 IWD852008 JFZ852008 JPV852008 JZR852008 KJN852008 KTJ852008 LDF852008 LNB852008 LWX852008 MGT852008 MQP852008 NAL852008 NKH852008 NUD852008 ODZ852008 ONV852008 OXR852008 PHN852008 PRJ852008 QBF852008 QLB852008 QUX852008 RET852008 ROP852008 RYL852008 SIH852008 SSD852008 TBZ852008 TLV852008 TVR852008 UFN852008 UPJ852008 UZF852008 VJB852008 VSX852008 WCT852008 WMP852008 WWL852008 AD917544 JZ917544 TV917544 ADR917544 ANN917544 AXJ917544 BHF917544 BRB917544 CAX917544 CKT917544 CUP917544 DEL917544 DOH917544 DYD917544 EHZ917544 ERV917544 FBR917544 FLN917544 FVJ917544 GFF917544 GPB917544 GYX917544 HIT917544 HSP917544 ICL917544 IMH917544 IWD917544 JFZ917544 JPV917544 JZR917544 KJN917544 KTJ917544 LDF917544 LNB917544 LWX917544 MGT917544 MQP917544 NAL917544 NKH917544 NUD917544 ODZ917544 ONV917544 OXR917544 PHN917544 PRJ917544 QBF917544 QLB917544 QUX917544 RET917544 ROP917544 RYL917544 SIH917544 SSD917544 TBZ917544 TLV917544 TVR917544 UFN917544 UPJ917544 UZF917544 VJB917544 VSX917544 WCT917544 WMP917544 WWL917544 AD983080 JZ983080 TV983080 ADR983080 ANN983080 AXJ983080 BHF983080 BRB983080 CAX983080 CKT983080 CUP983080 DEL983080 DOH983080 DYD983080 EHZ983080 ERV983080 FBR983080 FLN983080 FVJ983080 GFF983080 GPB983080 GYX983080 HIT983080 HSP983080 ICL983080 IMH983080 IWD983080 JFZ983080 JPV983080 JZR983080 KJN983080 KTJ983080 LDF983080 LNB983080 LWX983080 MGT983080 MQP983080 NAL983080 NKH983080 NUD983080 ODZ983080 ONV983080 OXR983080 PHN983080 PRJ983080 QBF983080 QLB983080 QUX983080 RET983080 ROP983080 RYL983080 SIH983080 SSD983080 TBZ983080 TLV983080 TVR983080 UFN983080 UPJ983080 UZF983080 VJB983080 VSX983080 WCT983080 WMP983080 WWL983080 AF37:AF40 KB37:KB40 TX37:TX40 ADT37:ADT40 ANP37:ANP40 AXL37:AXL40 BHH37:BHH40 BRD37:BRD40 CAZ37:CAZ40 CKV37:CKV40 CUR37:CUR40 DEN37:DEN40 DOJ37:DOJ40 DYF37:DYF40 EIB37:EIB40 ERX37:ERX40 FBT37:FBT40 FLP37:FLP40 FVL37:FVL40 GFH37:GFH40 GPD37:GPD40 GYZ37:GYZ40 HIV37:HIV40 HSR37:HSR40 ICN37:ICN40 IMJ37:IMJ40 IWF37:IWF40 JGB37:JGB40 JPX37:JPX40 JZT37:JZT40 KJP37:KJP40 KTL37:KTL40 LDH37:LDH40 LND37:LND40 LWZ37:LWZ40 MGV37:MGV40 MQR37:MQR40 NAN37:NAN40 NKJ37:NKJ40 NUF37:NUF40 OEB37:OEB40 ONX37:ONX40 OXT37:OXT40 PHP37:PHP40 PRL37:PRL40 QBH37:QBH40 QLD37:QLD40 QUZ37:QUZ40 REV37:REV40 ROR37:ROR40 RYN37:RYN40 SIJ37:SIJ40 SSF37:SSF40 TCB37:TCB40 TLX37:TLX40 TVT37:TVT40 UFP37:UFP40 UPL37:UPL40 UZH37:UZH40 VJD37:VJD40 VSZ37:VSZ40 WCV37:WCV40 WMR37:WMR40 WWN37:WWN40 AF65571:AF65574 KB65571:KB65574 TX65571:TX65574 ADT65571:ADT65574 ANP65571:ANP65574 AXL65571:AXL65574 BHH65571:BHH65574 BRD65571:BRD65574 CAZ65571:CAZ65574 CKV65571:CKV65574 CUR65571:CUR65574 DEN65571:DEN65574 DOJ65571:DOJ65574 DYF65571:DYF65574 EIB65571:EIB65574 ERX65571:ERX65574 FBT65571:FBT65574 FLP65571:FLP65574 FVL65571:FVL65574 GFH65571:GFH65574 GPD65571:GPD65574 GYZ65571:GYZ65574 HIV65571:HIV65574 HSR65571:HSR65574 ICN65571:ICN65574 IMJ65571:IMJ65574 IWF65571:IWF65574 JGB65571:JGB65574 JPX65571:JPX65574 JZT65571:JZT65574 KJP65571:KJP65574 KTL65571:KTL65574 LDH65571:LDH65574 LND65571:LND65574 LWZ65571:LWZ65574 MGV65571:MGV65574 MQR65571:MQR65574 NAN65571:NAN65574 NKJ65571:NKJ65574 NUF65571:NUF65574 OEB65571:OEB65574 ONX65571:ONX65574 OXT65571:OXT65574 PHP65571:PHP65574 PRL65571:PRL65574 QBH65571:QBH65574 QLD65571:QLD65574 QUZ65571:QUZ65574 REV65571:REV65574 ROR65571:ROR65574 RYN65571:RYN65574 SIJ65571:SIJ65574 SSF65571:SSF65574 TCB65571:TCB65574 TLX65571:TLX65574 TVT65571:TVT65574 UFP65571:UFP65574 UPL65571:UPL65574 UZH65571:UZH65574 VJD65571:VJD65574 VSZ65571:VSZ65574 WCV65571:WCV65574 WMR65571:WMR65574 WWN65571:WWN65574 AF131107:AF131110 KB131107:KB131110 TX131107:TX131110 ADT131107:ADT131110 ANP131107:ANP131110 AXL131107:AXL131110 BHH131107:BHH131110 BRD131107:BRD131110 CAZ131107:CAZ131110 CKV131107:CKV131110 CUR131107:CUR131110 DEN131107:DEN131110 DOJ131107:DOJ131110 DYF131107:DYF131110 EIB131107:EIB131110 ERX131107:ERX131110 FBT131107:FBT131110 FLP131107:FLP131110 FVL131107:FVL131110 GFH131107:GFH131110 GPD131107:GPD131110 GYZ131107:GYZ131110 HIV131107:HIV131110 HSR131107:HSR131110 ICN131107:ICN131110 IMJ131107:IMJ131110 IWF131107:IWF131110 JGB131107:JGB131110 JPX131107:JPX131110 JZT131107:JZT131110 KJP131107:KJP131110 KTL131107:KTL131110 LDH131107:LDH131110 LND131107:LND131110 LWZ131107:LWZ131110 MGV131107:MGV131110 MQR131107:MQR131110 NAN131107:NAN131110 NKJ131107:NKJ131110 NUF131107:NUF131110 OEB131107:OEB131110 ONX131107:ONX131110 OXT131107:OXT131110 PHP131107:PHP131110 PRL131107:PRL131110 QBH131107:QBH131110 QLD131107:QLD131110 QUZ131107:QUZ131110 REV131107:REV131110 ROR131107:ROR131110 RYN131107:RYN131110 SIJ131107:SIJ131110 SSF131107:SSF131110 TCB131107:TCB131110 TLX131107:TLX131110 TVT131107:TVT131110 UFP131107:UFP131110 UPL131107:UPL131110 UZH131107:UZH131110 VJD131107:VJD131110 VSZ131107:VSZ131110 WCV131107:WCV131110 WMR131107:WMR131110 WWN131107:WWN131110 AF196643:AF196646 KB196643:KB196646 TX196643:TX196646 ADT196643:ADT196646 ANP196643:ANP196646 AXL196643:AXL196646 BHH196643:BHH196646 BRD196643:BRD196646 CAZ196643:CAZ196646 CKV196643:CKV196646 CUR196643:CUR196646 DEN196643:DEN196646 DOJ196643:DOJ196646 DYF196643:DYF196646 EIB196643:EIB196646 ERX196643:ERX196646 FBT196643:FBT196646 FLP196643:FLP196646 FVL196643:FVL196646 GFH196643:GFH196646 GPD196643:GPD196646 GYZ196643:GYZ196646 HIV196643:HIV196646 HSR196643:HSR196646 ICN196643:ICN196646 IMJ196643:IMJ196646 IWF196643:IWF196646 JGB196643:JGB196646 JPX196643:JPX196646 JZT196643:JZT196646 KJP196643:KJP196646 KTL196643:KTL196646 LDH196643:LDH196646 LND196643:LND196646 LWZ196643:LWZ196646 MGV196643:MGV196646 MQR196643:MQR196646 NAN196643:NAN196646 NKJ196643:NKJ196646 NUF196643:NUF196646 OEB196643:OEB196646 ONX196643:ONX196646 OXT196643:OXT196646 PHP196643:PHP196646 PRL196643:PRL196646 QBH196643:QBH196646 QLD196643:QLD196646 QUZ196643:QUZ196646 REV196643:REV196646 ROR196643:ROR196646 RYN196643:RYN196646 SIJ196643:SIJ196646 SSF196643:SSF196646 TCB196643:TCB196646 TLX196643:TLX196646 TVT196643:TVT196646 UFP196643:UFP196646 UPL196643:UPL196646 UZH196643:UZH196646 VJD196643:VJD196646 VSZ196643:VSZ196646 WCV196643:WCV196646 WMR196643:WMR196646 WWN196643:WWN196646 AF262179:AF262182 KB262179:KB262182 TX262179:TX262182 ADT262179:ADT262182 ANP262179:ANP262182 AXL262179:AXL262182 BHH262179:BHH262182 BRD262179:BRD262182 CAZ262179:CAZ262182 CKV262179:CKV262182 CUR262179:CUR262182 DEN262179:DEN262182 DOJ262179:DOJ262182 DYF262179:DYF262182 EIB262179:EIB262182 ERX262179:ERX262182 FBT262179:FBT262182 FLP262179:FLP262182 FVL262179:FVL262182 GFH262179:GFH262182 GPD262179:GPD262182 GYZ262179:GYZ262182 HIV262179:HIV262182 HSR262179:HSR262182 ICN262179:ICN262182 IMJ262179:IMJ262182 IWF262179:IWF262182 JGB262179:JGB262182 JPX262179:JPX262182 JZT262179:JZT262182 KJP262179:KJP262182 KTL262179:KTL262182 LDH262179:LDH262182 LND262179:LND262182 LWZ262179:LWZ262182 MGV262179:MGV262182 MQR262179:MQR262182 NAN262179:NAN262182 NKJ262179:NKJ262182 NUF262179:NUF262182 OEB262179:OEB262182 ONX262179:ONX262182 OXT262179:OXT262182 PHP262179:PHP262182 PRL262179:PRL262182 QBH262179:QBH262182 QLD262179:QLD262182 QUZ262179:QUZ262182 REV262179:REV262182 ROR262179:ROR262182 RYN262179:RYN262182 SIJ262179:SIJ262182 SSF262179:SSF262182 TCB262179:TCB262182 TLX262179:TLX262182 TVT262179:TVT262182 UFP262179:UFP262182 UPL262179:UPL262182 UZH262179:UZH262182 VJD262179:VJD262182 VSZ262179:VSZ262182 WCV262179:WCV262182 WMR262179:WMR262182 WWN262179:WWN262182 AF327715:AF327718 KB327715:KB327718 TX327715:TX327718 ADT327715:ADT327718 ANP327715:ANP327718 AXL327715:AXL327718 BHH327715:BHH327718 BRD327715:BRD327718 CAZ327715:CAZ327718 CKV327715:CKV327718 CUR327715:CUR327718 DEN327715:DEN327718 DOJ327715:DOJ327718 DYF327715:DYF327718 EIB327715:EIB327718 ERX327715:ERX327718 FBT327715:FBT327718 FLP327715:FLP327718 FVL327715:FVL327718 GFH327715:GFH327718 GPD327715:GPD327718 GYZ327715:GYZ327718 HIV327715:HIV327718 HSR327715:HSR327718 ICN327715:ICN327718 IMJ327715:IMJ327718 IWF327715:IWF327718 JGB327715:JGB327718 JPX327715:JPX327718 JZT327715:JZT327718 KJP327715:KJP327718 KTL327715:KTL327718 LDH327715:LDH327718 LND327715:LND327718 LWZ327715:LWZ327718 MGV327715:MGV327718 MQR327715:MQR327718 NAN327715:NAN327718 NKJ327715:NKJ327718 NUF327715:NUF327718 OEB327715:OEB327718 ONX327715:ONX327718 OXT327715:OXT327718 PHP327715:PHP327718 PRL327715:PRL327718 QBH327715:QBH327718 QLD327715:QLD327718 QUZ327715:QUZ327718 REV327715:REV327718 ROR327715:ROR327718 RYN327715:RYN327718 SIJ327715:SIJ327718 SSF327715:SSF327718 TCB327715:TCB327718 TLX327715:TLX327718 TVT327715:TVT327718 UFP327715:UFP327718 UPL327715:UPL327718 UZH327715:UZH327718 VJD327715:VJD327718 VSZ327715:VSZ327718 WCV327715:WCV327718 WMR327715:WMR327718 WWN327715:WWN327718 AF393251:AF393254 KB393251:KB393254 TX393251:TX393254 ADT393251:ADT393254 ANP393251:ANP393254 AXL393251:AXL393254 BHH393251:BHH393254 BRD393251:BRD393254 CAZ393251:CAZ393254 CKV393251:CKV393254 CUR393251:CUR393254 DEN393251:DEN393254 DOJ393251:DOJ393254 DYF393251:DYF393254 EIB393251:EIB393254 ERX393251:ERX393254 FBT393251:FBT393254 FLP393251:FLP393254 FVL393251:FVL393254 GFH393251:GFH393254 GPD393251:GPD393254 GYZ393251:GYZ393254 HIV393251:HIV393254 HSR393251:HSR393254 ICN393251:ICN393254 IMJ393251:IMJ393254 IWF393251:IWF393254 JGB393251:JGB393254 JPX393251:JPX393254 JZT393251:JZT393254 KJP393251:KJP393254 KTL393251:KTL393254 LDH393251:LDH393254 LND393251:LND393254 LWZ393251:LWZ393254 MGV393251:MGV393254 MQR393251:MQR393254 NAN393251:NAN393254 NKJ393251:NKJ393254 NUF393251:NUF393254 OEB393251:OEB393254 ONX393251:ONX393254 OXT393251:OXT393254 PHP393251:PHP393254 PRL393251:PRL393254 QBH393251:QBH393254 QLD393251:QLD393254 QUZ393251:QUZ393254 REV393251:REV393254 ROR393251:ROR393254 RYN393251:RYN393254 SIJ393251:SIJ393254 SSF393251:SSF393254 TCB393251:TCB393254 TLX393251:TLX393254 TVT393251:TVT393254 UFP393251:UFP393254 UPL393251:UPL393254 UZH393251:UZH393254 VJD393251:VJD393254 VSZ393251:VSZ393254 WCV393251:WCV393254 WMR393251:WMR393254 WWN393251:WWN393254 AF458787:AF458790 KB458787:KB458790 TX458787:TX458790 ADT458787:ADT458790 ANP458787:ANP458790 AXL458787:AXL458790 BHH458787:BHH458790 BRD458787:BRD458790 CAZ458787:CAZ458790 CKV458787:CKV458790 CUR458787:CUR458790 DEN458787:DEN458790 DOJ458787:DOJ458790 DYF458787:DYF458790 EIB458787:EIB458790 ERX458787:ERX458790 FBT458787:FBT458790 FLP458787:FLP458790 FVL458787:FVL458790 GFH458787:GFH458790 GPD458787:GPD458790 GYZ458787:GYZ458790 HIV458787:HIV458790 HSR458787:HSR458790 ICN458787:ICN458790 IMJ458787:IMJ458790 IWF458787:IWF458790 JGB458787:JGB458790 JPX458787:JPX458790 JZT458787:JZT458790 KJP458787:KJP458790 KTL458787:KTL458790 LDH458787:LDH458790 LND458787:LND458790 LWZ458787:LWZ458790 MGV458787:MGV458790 MQR458787:MQR458790 NAN458787:NAN458790 NKJ458787:NKJ458790 NUF458787:NUF458790 OEB458787:OEB458790 ONX458787:ONX458790 OXT458787:OXT458790 PHP458787:PHP458790 PRL458787:PRL458790 QBH458787:QBH458790 QLD458787:QLD458790 QUZ458787:QUZ458790 REV458787:REV458790 ROR458787:ROR458790 RYN458787:RYN458790 SIJ458787:SIJ458790 SSF458787:SSF458790 TCB458787:TCB458790 TLX458787:TLX458790 TVT458787:TVT458790 UFP458787:UFP458790 UPL458787:UPL458790 UZH458787:UZH458790 VJD458787:VJD458790 VSZ458787:VSZ458790 WCV458787:WCV458790 WMR458787:WMR458790 WWN458787:WWN458790 AF524323:AF524326 KB524323:KB524326 TX524323:TX524326 ADT524323:ADT524326 ANP524323:ANP524326 AXL524323:AXL524326 BHH524323:BHH524326 BRD524323:BRD524326 CAZ524323:CAZ524326 CKV524323:CKV524326 CUR524323:CUR524326 DEN524323:DEN524326 DOJ524323:DOJ524326 DYF524323:DYF524326 EIB524323:EIB524326 ERX524323:ERX524326 FBT524323:FBT524326 FLP524323:FLP524326 FVL524323:FVL524326 GFH524323:GFH524326 GPD524323:GPD524326 GYZ524323:GYZ524326 HIV524323:HIV524326 HSR524323:HSR524326 ICN524323:ICN524326 IMJ524323:IMJ524326 IWF524323:IWF524326 JGB524323:JGB524326 JPX524323:JPX524326 JZT524323:JZT524326 KJP524323:KJP524326 KTL524323:KTL524326 LDH524323:LDH524326 LND524323:LND524326 LWZ524323:LWZ524326 MGV524323:MGV524326 MQR524323:MQR524326 NAN524323:NAN524326 NKJ524323:NKJ524326 NUF524323:NUF524326 OEB524323:OEB524326 ONX524323:ONX524326 OXT524323:OXT524326 PHP524323:PHP524326 PRL524323:PRL524326 QBH524323:QBH524326 QLD524323:QLD524326 QUZ524323:QUZ524326 REV524323:REV524326 ROR524323:ROR524326 RYN524323:RYN524326 SIJ524323:SIJ524326 SSF524323:SSF524326 TCB524323:TCB524326 TLX524323:TLX524326 TVT524323:TVT524326 UFP524323:UFP524326 UPL524323:UPL524326 UZH524323:UZH524326 VJD524323:VJD524326 VSZ524323:VSZ524326 WCV524323:WCV524326 WMR524323:WMR524326 WWN524323:WWN524326 AF589859:AF589862 KB589859:KB589862 TX589859:TX589862 ADT589859:ADT589862 ANP589859:ANP589862 AXL589859:AXL589862 BHH589859:BHH589862 BRD589859:BRD589862 CAZ589859:CAZ589862 CKV589859:CKV589862 CUR589859:CUR589862 DEN589859:DEN589862 DOJ589859:DOJ589862 DYF589859:DYF589862 EIB589859:EIB589862 ERX589859:ERX589862 FBT589859:FBT589862 FLP589859:FLP589862 FVL589859:FVL589862 GFH589859:GFH589862 GPD589859:GPD589862 GYZ589859:GYZ589862 HIV589859:HIV589862 HSR589859:HSR589862 ICN589859:ICN589862 IMJ589859:IMJ589862 IWF589859:IWF589862 JGB589859:JGB589862 JPX589859:JPX589862 JZT589859:JZT589862 KJP589859:KJP589862 KTL589859:KTL589862 LDH589859:LDH589862 LND589859:LND589862 LWZ589859:LWZ589862 MGV589859:MGV589862 MQR589859:MQR589862 NAN589859:NAN589862 NKJ589859:NKJ589862 NUF589859:NUF589862 OEB589859:OEB589862 ONX589859:ONX589862 OXT589859:OXT589862 PHP589859:PHP589862 PRL589859:PRL589862 QBH589859:QBH589862 QLD589859:QLD589862 QUZ589859:QUZ589862 REV589859:REV589862 ROR589859:ROR589862 RYN589859:RYN589862 SIJ589859:SIJ589862 SSF589859:SSF589862 TCB589859:TCB589862 TLX589859:TLX589862 TVT589859:TVT589862 UFP589859:UFP589862 UPL589859:UPL589862 UZH589859:UZH589862 VJD589859:VJD589862 VSZ589859:VSZ589862 WCV589859:WCV589862 WMR589859:WMR589862 WWN589859:WWN589862 AF655395:AF655398 KB655395:KB655398 TX655395:TX655398 ADT655395:ADT655398 ANP655395:ANP655398 AXL655395:AXL655398 BHH655395:BHH655398 BRD655395:BRD655398 CAZ655395:CAZ655398 CKV655395:CKV655398 CUR655395:CUR655398 DEN655395:DEN655398 DOJ655395:DOJ655398 DYF655395:DYF655398 EIB655395:EIB655398 ERX655395:ERX655398 FBT655395:FBT655398 FLP655395:FLP655398 FVL655395:FVL655398 GFH655395:GFH655398 GPD655395:GPD655398 GYZ655395:GYZ655398 HIV655395:HIV655398 HSR655395:HSR655398 ICN655395:ICN655398 IMJ655395:IMJ655398 IWF655395:IWF655398 JGB655395:JGB655398 JPX655395:JPX655398 JZT655395:JZT655398 KJP655395:KJP655398 KTL655395:KTL655398 LDH655395:LDH655398 LND655395:LND655398 LWZ655395:LWZ655398 MGV655395:MGV655398 MQR655395:MQR655398 NAN655395:NAN655398 NKJ655395:NKJ655398 NUF655395:NUF655398 OEB655395:OEB655398 ONX655395:ONX655398 OXT655395:OXT655398 PHP655395:PHP655398 PRL655395:PRL655398 QBH655395:QBH655398 QLD655395:QLD655398 QUZ655395:QUZ655398 REV655395:REV655398 ROR655395:ROR655398 RYN655395:RYN655398 SIJ655395:SIJ655398 SSF655395:SSF655398 TCB655395:TCB655398 TLX655395:TLX655398 TVT655395:TVT655398 UFP655395:UFP655398 UPL655395:UPL655398 UZH655395:UZH655398 VJD655395:VJD655398 VSZ655395:VSZ655398 WCV655395:WCV655398 WMR655395:WMR655398 WWN655395:WWN655398 AF720931:AF720934 KB720931:KB720934 TX720931:TX720934 ADT720931:ADT720934 ANP720931:ANP720934 AXL720931:AXL720934 BHH720931:BHH720934 BRD720931:BRD720934 CAZ720931:CAZ720934 CKV720931:CKV720934 CUR720931:CUR720934 DEN720931:DEN720934 DOJ720931:DOJ720934 DYF720931:DYF720934 EIB720931:EIB720934 ERX720931:ERX720934 FBT720931:FBT720934 FLP720931:FLP720934 FVL720931:FVL720934 GFH720931:GFH720934 GPD720931:GPD720934 GYZ720931:GYZ720934 HIV720931:HIV720934 HSR720931:HSR720934 ICN720931:ICN720934 IMJ720931:IMJ720934 IWF720931:IWF720934 JGB720931:JGB720934 JPX720931:JPX720934 JZT720931:JZT720934 KJP720931:KJP720934 KTL720931:KTL720934 LDH720931:LDH720934 LND720931:LND720934 LWZ720931:LWZ720934 MGV720931:MGV720934 MQR720931:MQR720934 NAN720931:NAN720934 NKJ720931:NKJ720934 NUF720931:NUF720934 OEB720931:OEB720934 ONX720931:ONX720934 OXT720931:OXT720934 PHP720931:PHP720934 PRL720931:PRL720934 QBH720931:QBH720934 QLD720931:QLD720934 QUZ720931:QUZ720934 REV720931:REV720934 ROR720931:ROR720934 RYN720931:RYN720934 SIJ720931:SIJ720934 SSF720931:SSF720934 TCB720931:TCB720934 TLX720931:TLX720934 TVT720931:TVT720934 UFP720931:UFP720934 UPL720931:UPL720934 UZH720931:UZH720934 VJD720931:VJD720934 VSZ720931:VSZ720934 WCV720931:WCV720934 WMR720931:WMR720934 WWN720931:WWN720934 AF786467:AF786470 KB786467:KB786470 TX786467:TX786470 ADT786467:ADT786470 ANP786467:ANP786470 AXL786467:AXL786470 BHH786467:BHH786470 BRD786467:BRD786470 CAZ786467:CAZ786470 CKV786467:CKV786470 CUR786467:CUR786470 DEN786467:DEN786470 DOJ786467:DOJ786470 DYF786467:DYF786470 EIB786467:EIB786470 ERX786467:ERX786470 FBT786467:FBT786470 FLP786467:FLP786470 FVL786467:FVL786470 GFH786467:GFH786470 GPD786467:GPD786470 GYZ786467:GYZ786470 HIV786467:HIV786470 HSR786467:HSR786470 ICN786467:ICN786470 IMJ786467:IMJ786470 IWF786467:IWF786470 JGB786467:JGB786470 JPX786467:JPX786470 JZT786467:JZT786470 KJP786467:KJP786470 KTL786467:KTL786470 LDH786467:LDH786470 LND786467:LND786470 LWZ786467:LWZ786470 MGV786467:MGV786470 MQR786467:MQR786470 NAN786467:NAN786470 NKJ786467:NKJ786470 NUF786467:NUF786470 OEB786467:OEB786470 ONX786467:ONX786470 OXT786467:OXT786470 PHP786467:PHP786470 PRL786467:PRL786470 QBH786467:QBH786470 QLD786467:QLD786470 QUZ786467:QUZ786470 REV786467:REV786470 ROR786467:ROR786470 RYN786467:RYN786470 SIJ786467:SIJ786470 SSF786467:SSF786470 TCB786467:TCB786470 TLX786467:TLX786470 TVT786467:TVT786470 UFP786467:UFP786470 UPL786467:UPL786470 UZH786467:UZH786470 VJD786467:VJD786470 VSZ786467:VSZ786470 WCV786467:WCV786470 WMR786467:WMR786470 WWN786467:WWN786470 AF852003:AF852006 KB852003:KB852006 TX852003:TX852006 ADT852003:ADT852006 ANP852003:ANP852006 AXL852003:AXL852006 BHH852003:BHH852006 BRD852003:BRD852006 CAZ852003:CAZ852006 CKV852003:CKV852006 CUR852003:CUR852006 DEN852003:DEN852006 DOJ852003:DOJ852006 DYF852003:DYF852006 EIB852003:EIB852006 ERX852003:ERX852006 FBT852003:FBT852006 FLP852003:FLP852006 FVL852003:FVL852006 GFH852003:GFH852006 GPD852003:GPD852006 GYZ852003:GYZ852006 HIV852003:HIV852006 HSR852003:HSR852006 ICN852003:ICN852006 IMJ852003:IMJ852006 IWF852003:IWF852006 JGB852003:JGB852006 JPX852003:JPX852006 JZT852003:JZT852006 KJP852003:KJP852006 KTL852003:KTL852006 LDH852003:LDH852006 LND852003:LND852006 LWZ852003:LWZ852006 MGV852003:MGV852006 MQR852003:MQR852006 NAN852003:NAN852006 NKJ852003:NKJ852006 NUF852003:NUF852006 OEB852003:OEB852006 ONX852003:ONX852006 OXT852003:OXT852006 PHP852003:PHP852006 PRL852003:PRL852006 QBH852003:QBH852006 QLD852003:QLD852006 QUZ852003:QUZ852006 REV852003:REV852006 ROR852003:ROR852006 RYN852003:RYN852006 SIJ852003:SIJ852006 SSF852003:SSF852006 TCB852003:TCB852006 TLX852003:TLX852006 TVT852003:TVT852006 UFP852003:UFP852006 UPL852003:UPL852006 UZH852003:UZH852006 VJD852003:VJD852006 VSZ852003:VSZ852006 WCV852003:WCV852006 WMR852003:WMR852006 WWN852003:WWN852006 AF917539:AF917542 KB917539:KB917542 TX917539:TX917542 ADT917539:ADT917542 ANP917539:ANP917542 AXL917539:AXL917542 BHH917539:BHH917542 BRD917539:BRD917542 CAZ917539:CAZ917542 CKV917539:CKV917542 CUR917539:CUR917542 DEN917539:DEN917542 DOJ917539:DOJ917542 DYF917539:DYF917542 EIB917539:EIB917542 ERX917539:ERX917542 FBT917539:FBT917542 FLP917539:FLP917542 FVL917539:FVL917542 GFH917539:GFH917542 GPD917539:GPD917542 GYZ917539:GYZ917542 HIV917539:HIV917542 HSR917539:HSR917542 ICN917539:ICN917542 IMJ917539:IMJ917542 IWF917539:IWF917542 JGB917539:JGB917542 JPX917539:JPX917542 JZT917539:JZT917542 KJP917539:KJP917542 KTL917539:KTL917542 LDH917539:LDH917542 LND917539:LND917542 LWZ917539:LWZ917542 MGV917539:MGV917542 MQR917539:MQR917542 NAN917539:NAN917542 NKJ917539:NKJ917542 NUF917539:NUF917542 OEB917539:OEB917542 ONX917539:ONX917542 OXT917539:OXT917542 PHP917539:PHP917542 PRL917539:PRL917542 QBH917539:QBH917542 QLD917539:QLD917542 QUZ917539:QUZ917542 REV917539:REV917542 ROR917539:ROR917542 RYN917539:RYN917542 SIJ917539:SIJ917542 SSF917539:SSF917542 TCB917539:TCB917542 TLX917539:TLX917542 TVT917539:TVT917542 UFP917539:UFP917542 UPL917539:UPL917542 UZH917539:UZH917542 VJD917539:VJD917542 VSZ917539:VSZ917542 WCV917539:WCV917542 WMR917539:WMR917542 WWN917539:WWN917542 AF983075:AF983078 KB983075:KB983078 TX983075:TX983078 ADT983075:ADT983078 ANP983075:ANP983078 AXL983075:AXL983078 BHH983075:BHH983078 BRD983075:BRD983078 CAZ983075:CAZ983078 CKV983075:CKV983078 CUR983075:CUR983078 DEN983075:DEN983078 DOJ983075:DOJ983078 DYF983075:DYF983078 EIB983075:EIB983078 ERX983075:ERX983078 FBT983075:FBT983078 FLP983075:FLP983078 FVL983075:FVL983078 GFH983075:GFH983078 GPD983075:GPD983078 GYZ983075:GYZ983078 HIV983075:HIV983078 HSR983075:HSR983078 ICN983075:ICN983078 IMJ983075:IMJ983078 IWF983075:IWF983078 JGB983075:JGB983078 JPX983075:JPX983078 JZT983075:JZT983078 KJP983075:KJP983078 KTL983075:KTL983078 LDH983075:LDH983078 LND983075:LND983078 LWZ983075:LWZ983078 MGV983075:MGV983078 MQR983075:MQR983078 NAN983075:NAN983078 NKJ983075:NKJ983078 NUF983075:NUF983078 OEB983075:OEB983078 ONX983075:ONX983078 OXT983075:OXT983078 PHP983075:PHP983078 PRL983075:PRL983078 QBH983075:QBH983078 QLD983075:QLD983078 QUZ983075:QUZ983078 REV983075:REV983078 ROR983075:ROR983078 RYN983075:RYN983078 SIJ983075:SIJ983078 SSF983075:SSF983078 TCB983075:TCB983078 TLX983075:TLX983078 TVT983075:TVT983078 UFP983075:UFP983078 UPL983075:UPL983078 UZH983075:UZH983078 VJD983075:VJD983078 VSZ983075:VSZ983078 WCV983075:WCV983078 WMR983075:WMR983078 WWN983075:WWN983078 AF27:AF28 KB27:KB28 TX27:TX28 ADT27:ADT28 ANP27:ANP28 AXL27:AXL28 BHH27:BHH28 BRD27:BRD28 CAZ27:CAZ28 CKV27:CKV28 CUR27:CUR28 DEN27:DEN28 DOJ27:DOJ28 DYF27:DYF28 EIB27:EIB28 ERX27:ERX28 FBT27:FBT28 FLP27:FLP28 FVL27:FVL28 GFH27:GFH28 GPD27:GPD28 GYZ27:GYZ28 HIV27:HIV28 HSR27:HSR28 ICN27:ICN28 IMJ27:IMJ28 IWF27:IWF28 JGB27:JGB28 JPX27:JPX28 JZT27:JZT28 KJP27:KJP28 KTL27:KTL28 LDH27:LDH28 LND27:LND28 LWZ27:LWZ28 MGV27:MGV28 MQR27:MQR28 NAN27:NAN28 NKJ27:NKJ28 NUF27:NUF28 OEB27:OEB28 ONX27:ONX28 OXT27:OXT28 PHP27:PHP28 PRL27:PRL28 QBH27:QBH28 QLD27:QLD28 QUZ27:QUZ28 REV27:REV28 ROR27:ROR28 RYN27:RYN28 SIJ27:SIJ28 SSF27:SSF28 TCB27:TCB28 TLX27:TLX28 TVT27:TVT28 UFP27:UFP28 UPL27:UPL28 UZH27:UZH28 VJD27:VJD28 VSZ27:VSZ28 WCV27:WCV28 WMR27:WMR28 WWN27:WWN28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AD65564 JZ65564 TV65564 ADR65564 ANN65564 AXJ65564 BHF65564 BRB65564 CAX65564 CKT65564 CUP65564 DEL65564 DOH65564 DYD65564 EHZ65564 ERV65564 FBR65564 FLN65564 FVJ65564 GFF65564 GPB65564 GYX65564 HIT65564 HSP65564 ICL65564 IMH65564 IWD65564 JFZ65564 JPV65564 JZR65564 KJN65564 KTJ65564 LDF65564 LNB65564 LWX65564 MGT65564 MQP65564 NAL65564 NKH65564 NUD65564 ODZ65564 ONV65564 OXR65564 PHN65564 PRJ65564 QBF65564 QLB65564 QUX65564 RET65564 ROP65564 RYL65564 SIH65564 SSD65564 TBZ65564 TLV65564 TVR65564 UFN65564 UPJ65564 UZF65564 VJB65564 VSX65564 WCT65564 WMP65564 WWL65564 AD131100 JZ131100 TV131100 ADR131100 ANN131100 AXJ131100 BHF131100 BRB131100 CAX131100 CKT131100 CUP131100 DEL131100 DOH131100 DYD131100 EHZ131100 ERV131100 FBR131100 FLN131100 FVJ131100 GFF131100 GPB131100 GYX131100 HIT131100 HSP131100 ICL131100 IMH131100 IWD131100 JFZ131100 JPV131100 JZR131100 KJN131100 KTJ131100 LDF131100 LNB131100 LWX131100 MGT131100 MQP131100 NAL131100 NKH131100 NUD131100 ODZ131100 ONV131100 OXR131100 PHN131100 PRJ131100 QBF131100 QLB131100 QUX131100 RET131100 ROP131100 RYL131100 SIH131100 SSD131100 TBZ131100 TLV131100 TVR131100 UFN131100 UPJ131100 UZF131100 VJB131100 VSX131100 WCT131100 WMP131100 WWL131100 AD196636 JZ196636 TV196636 ADR196636 ANN196636 AXJ196636 BHF196636 BRB196636 CAX196636 CKT196636 CUP196636 DEL196636 DOH196636 DYD196636 EHZ196636 ERV196636 FBR196636 FLN196636 FVJ196636 GFF196636 GPB196636 GYX196636 HIT196636 HSP196636 ICL196636 IMH196636 IWD196636 JFZ196636 JPV196636 JZR196636 KJN196636 KTJ196636 LDF196636 LNB196636 LWX196636 MGT196636 MQP196636 NAL196636 NKH196636 NUD196636 ODZ196636 ONV196636 OXR196636 PHN196636 PRJ196636 QBF196636 QLB196636 QUX196636 RET196636 ROP196636 RYL196636 SIH196636 SSD196636 TBZ196636 TLV196636 TVR196636 UFN196636 UPJ196636 UZF196636 VJB196636 VSX196636 WCT196636 WMP196636 WWL196636 AD262172 JZ262172 TV262172 ADR262172 ANN262172 AXJ262172 BHF262172 BRB262172 CAX262172 CKT262172 CUP262172 DEL262172 DOH262172 DYD262172 EHZ262172 ERV262172 FBR262172 FLN262172 FVJ262172 GFF262172 GPB262172 GYX262172 HIT262172 HSP262172 ICL262172 IMH262172 IWD262172 JFZ262172 JPV262172 JZR262172 KJN262172 KTJ262172 LDF262172 LNB262172 LWX262172 MGT262172 MQP262172 NAL262172 NKH262172 NUD262172 ODZ262172 ONV262172 OXR262172 PHN262172 PRJ262172 QBF262172 QLB262172 QUX262172 RET262172 ROP262172 RYL262172 SIH262172 SSD262172 TBZ262172 TLV262172 TVR262172 UFN262172 UPJ262172 UZF262172 VJB262172 VSX262172 WCT262172 WMP262172 WWL262172 AD327708 JZ327708 TV327708 ADR327708 ANN327708 AXJ327708 BHF327708 BRB327708 CAX327708 CKT327708 CUP327708 DEL327708 DOH327708 DYD327708 EHZ327708 ERV327708 FBR327708 FLN327708 FVJ327708 GFF327708 GPB327708 GYX327708 HIT327708 HSP327708 ICL327708 IMH327708 IWD327708 JFZ327708 JPV327708 JZR327708 KJN327708 KTJ327708 LDF327708 LNB327708 LWX327708 MGT327708 MQP327708 NAL327708 NKH327708 NUD327708 ODZ327708 ONV327708 OXR327708 PHN327708 PRJ327708 QBF327708 QLB327708 QUX327708 RET327708 ROP327708 RYL327708 SIH327708 SSD327708 TBZ327708 TLV327708 TVR327708 UFN327708 UPJ327708 UZF327708 VJB327708 VSX327708 WCT327708 WMP327708 WWL327708 AD393244 JZ393244 TV393244 ADR393244 ANN393244 AXJ393244 BHF393244 BRB393244 CAX393244 CKT393244 CUP393244 DEL393244 DOH393244 DYD393244 EHZ393244 ERV393244 FBR393244 FLN393244 FVJ393244 GFF393244 GPB393244 GYX393244 HIT393244 HSP393244 ICL393244 IMH393244 IWD393244 JFZ393244 JPV393244 JZR393244 KJN393244 KTJ393244 LDF393244 LNB393244 LWX393244 MGT393244 MQP393244 NAL393244 NKH393244 NUD393244 ODZ393244 ONV393244 OXR393244 PHN393244 PRJ393244 QBF393244 QLB393244 QUX393244 RET393244 ROP393244 RYL393244 SIH393244 SSD393244 TBZ393244 TLV393244 TVR393244 UFN393244 UPJ393244 UZF393244 VJB393244 VSX393244 WCT393244 WMP393244 WWL393244 AD458780 JZ458780 TV458780 ADR458780 ANN458780 AXJ458780 BHF458780 BRB458780 CAX458780 CKT458780 CUP458780 DEL458780 DOH458780 DYD458780 EHZ458780 ERV458780 FBR458780 FLN458780 FVJ458780 GFF458780 GPB458780 GYX458780 HIT458780 HSP458780 ICL458780 IMH458780 IWD458780 JFZ458780 JPV458780 JZR458780 KJN458780 KTJ458780 LDF458780 LNB458780 LWX458780 MGT458780 MQP458780 NAL458780 NKH458780 NUD458780 ODZ458780 ONV458780 OXR458780 PHN458780 PRJ458780 QBF458780 QLB458780 QUX458780 RET458780 ROP458780 RYL458780 SIH458780 SSD458780 TBZ458780 TLV458780 TVR458780 UFN458780 UPJ458780 UZF458780 VJB458780 VSX458780 WCT458780 WMP458780 WWL458780 AD524316 JZ524316 TV524316 ADR524316 ANN524316 AXJ524316 BHF524316 BRB524316 CAX524316 CKT524316 CUP524316 DEL524316 DOH524316 DYD524316 EHZ524316 ERV524316 FBR524316 FLN524316 FVJ524316 GFF524316 GPB524316 GYX524316 HIT524316 HSP524316 ICL524316 IMH524316 IWD524316 JFZ524316 JPV524316 JZR524316 KJN524316 KTJ524316 LDF524316 LNB524316 LWX524316 MGT524316 MQP524316 NAL524316 NKH524316 NUD524316 ODZ524316 ONV524316 OXR524316 PHN524316 PRJ524316 QBF524316 QLB524316 QUX524316 RET524316 ROP524316 RYL524316 SIH524316 SSD524316 TBZ524316 TLV524316 TVR524316 UFN524316 UPJ524316 UZF524316 VJB524316 VSX524316 WCT524316 WMP524316 WWL524316 AD589852 JZ589852 TV589852 ADR589852 ANN589852 AXJ589852 BHF589852 BRB589852 CAX589852 CKT589852 CUP589852 DEL589852 DOH589852 DYD589852 EHZ589852 ERV589852 FBR589852 FLN589852 FVJ589852 GFF589852 GPB589852 GYX589852 HIT589852 HSP589852 ICL589852 IMH589852 IWD589852 JFZ589852 JPV589852 JZR589852 KJN589852 KTJ589852 LDF589852 LNB589852 LWX589852 MGT589852 MQP589852 NAL589852 NKH589852 NUD589852 ODZ589852 ONV589852 OXR589852 PHN589852 PRJ589852 QBF589852 QLB589852 QUX589852 RET589852 ROP589852 RYL589852 SIH589852 SSD589852 TBZ589852 TLV589852 TVR589852 UFN589852 UPJ589852 UZF589852 VJB589852 VSX589852 WCT589852 WMP589852 WWL589852 AD655388 JZ655388 TV655388 ADR655388 ANN655388 AXJ655388 BHF655388 BRB655388 CAX655388 CKT655388 CUP655388 DEL655388 DOH655388 DYD655388 EHZ655388 ERV655388 FBR655388 FLN655388 FVJ655388 GFF655388 GPB655388 GYX655388 HIT655388 HSP655388 ICL655388 IMH655388 IWD655388 JFZ655388 JPV655388 JZR655388 KJN655388 KTJ655388 LDF655388 LNB655388 LWX655388 MGT655388 MQP655388 NAL655388 NKH655388 NUD655388 ODZ655388 ONV655388 OXR655388 PHN655388 PRJ655388 QBF655388 QLB655388 QUX655388 RET655388 ROP655388 RYL655388 SIH655388 SSD655388 TBZ655388 TLV655388 TVR655388 UFN655388 UPJ655388 UZF655388 VJB655388 VSX655388 WCT655388 WMP655388 WWL655388 AD720924 JZ720924 TV720924 ADR720924 ANN720924 AXJ720924 BHF720924 BRB720924 CAX720924 CKT720924 CUP720924 DEL720924 DOH720924 DYD720924 EHZ720924 ERV720924 FBR720924 FLN720924 FVJ720924 GFF720924 GPB720924 GYX720924 HIT720924 HSP720924 ICL720924 IMH720924 IWD720924 JFZ720924 JPV720924 JZR720924 KJN720924 KTJ720924 LDF720924 LNB720924 LWX720924 MGT720924 MQP720924 NAL720924 NKH720924 NUD720924 ODZ720924 ONV720924 OXR720924 PHN720924 PRJ720924 QBF720924 QLB720924 QUX720924 RET720924 ROP720924 RYL720924 SIH720924 SSD720924 TBZ720924 TLV720924 TVR720924 UFN720924 UPJ720924 UZF720924 VJB720924 VSX720924 WCT720924 WMP720924 WWL720924 AD786460 JZ786460 TV786460 ADR786460 ANN786460 AXJ786460 BHF786460 BRB786460 CAX786460 CKT786460 CUP786460 DEL786460 DOH786460 DYD786460 EHZ786460 ERV786460 FBR786460 FLN786460 FVJ786460 GFF786460 GPB786460 GYX786460 HIT786460 HSP786460 ICL786460 IMH786460 IWD786460 JFZ786460 JPV786460 JZR786460 KJN786460 KTJ786460 LDF786460 LNB786460 LWX786460 MGT786460 MQP786460 NAL786460 NKH786460 NUD786460 ODZ786460 ONV786460 OXR786460 PHN786460 PRJ786460 QBF786460 QLB786460 QUX786460 RET786460 ROP786460 RYL786460 SIH786460 SSD786460 TBZ786460 TLV786460 TVR786460 UFN786460 UPJ786460 UZF786460 VJB786460 VSX786460 WCT786460 WMP786460 WWL786460 AD851996 JZ851996 TV851996 ADR851996 ANN851996 AXJ851996 BHF851996 BRB851996 CAX851996 CKT851996 CUP851996 DEL851996 DOH851996 DYD851996 EHZ851996 ERV851996 FBR851996 FLN851996 FVJ851996 GFF851996 GPB851996 GYX851996 HIT851996 HSP851996 ICL851996 IMH851996 IWD851996 JFZ851996 JPV851996 JZR851996 KJN851996 KTJ851996 LDF851996 LNB851996 LWX851996 MGT851996 MQP851996 NAL851996 NKH851996 NUD851996 ODZ851996 ONV851996 OXR851996 PHN851996 PRJ851996 QBF851996 QLB851996 QUX851996 RET851996 ROP851996 RYL851996 SIH851996 SSD851996 TBZ851996 TLV851996 TVR851996 UFN851996 UPJ851996 UZF851996 VJB851996 VSX851996 WCT851996 WMP851996 WWL851996 AD917532 JZ917532 TV917532 ADR917532 ANN917532 AXJ917532 BHF917532 BRB917532 CAX917532 CKT917532 CUP917532 DEL917532 DOH917532 DYD917532 EHZ917532 ERV917532 FBR917532 FLN917532 FVJ917532 GFF917532 GPB917532 GYX917532 HIT917532 HSP917532 ICL917532 IMH917532 IWD917532 JFZ917532 JPV917532 JZR917532 KJN917532 KTJ917532 LDF917532 LNB917532 LWX917532 MGT917532 MQP917532 NAL917532 NKH917532 NUD917532 ODZ917532 ONV917532 OXR917532 PHN917532 PRJ917532 QBF917532 QLB917532 QUX917532 RET917532 ROP917532 RYL917532 SIH917532 SSD917532 TBZ917532 TLV917532 TVR917532 UFN917532 UPJ917532 UZF917532 VJB917532 VSX917532 WCT917532 WMP917532 WWL917532 AD983068 JZ983068 TV983068 ADR983068 ANN983068 AXJ983068 BHF983068 BRB983068 CAX983068 CKT983068 CUP983068 DEL983068 DOH983068 DYD983068 EHZ983068 ERV983068 FBR983068 FLN983068 FVJ983068 GFF983068 GPB983068 GYX983068 HIT983068 HSP983068 ICL983068 IMH983068 IWD983068 JFZ983068 JPV983068 JZR983068 KJN983068 KTJ983068 LDF983068 LNB983068 LWX983068 MGT983068 MQP983068 NAL983068 NKH983068 NUD983068 ODZ983068 ONV983068 OXR983068 PHN983068 PRJ983068 QBF983068 QLB983068 QUX983068 RET983068 ROP983068 RYL983068 SIH983068 SSD983068 TBZ983068 TLV983068 TVR983068 UFN983068 UPJ983068 UZF983068 VJB983068 VSX983068 WCT983068 WMP983068 WWL983068 AD46:AD47 JZ46:JZ47 TV46:TV47 ADR46:ADR47 ANN46:ANN47 AXJ46:AXJ47 BHF46:BHF47 BRB46:BRB47 CAX46:CAX47 CKT46:CKT47 CUP46:CUP47 DEL46:DEL47 DOH46:DOH47 DYD46:DYD47 EHZ46:EHZ47 ERV46:ERV47 FBR46:FBR47 FLN46:FLN47 FVJ46:FVJ47 GFF46:GFF47 GPB46:GPB47 GYX46:GYX47 HIT46:HIT47 HSP46:HSP47 ICL46:ICL47 IMH46:IMH47 IWD46:IWD47 JFZ46:JFZ47 JPV46:JPV47 JZR46:JZR47 KJN46:KJN47 KTJ46:KTJ47 LDF46:LDF47 LNB46:LNB47 LWX46:LWX47 MGT46:MGT47 MQP46:MQP47 NAL46:NAL47 NKH46:NKH47 NUD46:NUD47 ODZ46:ODZ47 ONV46:ONV47 OXR46:OXR47 PHN46:PHN47 PRJ46:PRJ47 QBF46:QBF47 QLB46:QLB47 QUX46:QUX47 RET46:RET47 ROP46:ROP47 RYL46:RYL47 SIH46:SIH47 SSD46:SSD47 TBZ46:TBZ47 TLV46:TLV47 TVR46:TVR47 UFN46:UFN47 UPJ46:UPJ47 UZF46:UZF47 VJB46:VJB47 VSX46:VSX47 WCT46:WCT47 WMP46:WMP47 WWL46:WWL47 AD65580:AD65581 JZ65580:JZ65581 TV65580:TV65581 ADR65580:ADR65581 ANN65580:ANN65581 AXJ65580:AXJ65581 BHF65580:BHF65581 BRB65580:BRB65581 CAX65580:CAX65581 CKT65580:CKT65581 CUP65580:CUP65581 DEL65580:DEL65581 DOH65580:DOH65581 DYD65580:DYD65581 EHZ65580:EHZ65581 ERV65580:ERV65581 FBR65580:FBR65581 FLN65580:FLN65581 FVJ65580:FVJ65581 GFF65580:GFF65581 GPB65580:GPB65581 GYX65580:GYX65581 HIT65580:HIT65581 HSP65580:HSP65581 ICL65580:ICL65581 IMH65580:IMH65581 IWD65580:IWD65581 JFZ65580:JFZ65581 JPV65580:JPV65581 JZR65580:JZR65581 KJN65580:KJN65581 KTJ65580:KTJ65581 LDF65580:LDF65581 LNB65580:LNB65581 LWX65580:LWX65581 MGT65580:MGT65581 MQP65580:MQP65581 NAL65580:NAL65581 NKH65580:NKH65581 NUD65580:NUD65581 ODZ65580:ODZ65581 ONV65580:ONV65581 OXR65580:OXR65581 PHN65580:PHN65581 PRJ65580:PRJ65581 QBF65580:QBF65581 QLB65580:QLB65581 QUX65580:QUX65581 RET65580:RET65581 ROP65580:ROP65581 RYL65580:RYL65581 SIH65580:SIH65581 SSD65580:SSD65581 TBZ65580:TBZ65581 TLV65580:TLV65581 TVR65580:TVR65581 UFN65580:UFN65581 UPJ65580:UPJ65581 UZF65580:UZF65581 VJB65580:VJB65581 VSX65580:VSX65581 WCT65580:WCT65581 WMP65580:WMP65581 WWL65580:WWL65581 AD131116:AD131117 JZ131116:JZ131117 TV131116:TV131117 ADR131116:ADR131117 ANN131116:ANN131117 AXJ131116:AXJ131117 BHF131116:BHF131117 BRB131116:BRB131117 CAX131116:CAX131117 CKT131116:CKT131117 CUP131116:CUP131117 DEL131116:DEL131117 DOH131116:DOH131117 DYD131116:DYD131117 EHZ131116:EHZ131117 ERV131116:ERV131117 FBR131116:FBR131117 FLN131116:FLN131117 FVJ131116:FVJ131117 GFF131116:GFF131117 GPB131116:GPB131117 GYX131116:GYX131117 HIT131116:HIT131117 HSP131116:HSP131117 ICL131116:ICL131117 IMH131116:IMH131117 IWD131116:IWD131117 JFZ131116:JFZ131117 JPV131116:JPV131117 JZR131116:JZR131117 KJN131116:KJN131117 KTJ131116:KTJ131117 LDF131116:LDF131117 LNB131116:LNB131117 LWX131116:LWX131117 MGT131116:MGT131117 MQP131116:MQP131117 NAL131116:NAL131117 NKH131116:NKH131117 NUD131116:NUD131117 ODZ131116:ODZ131117 ONV131116:ONV131117 OXR131116:OXR131117 PHN131116:PHN131117 PRJ131116:PRJ131117 QBF131116:QBF131117 QLB131116:QLB131117 QUX131116:QUX131117 RET131116:RET131117 ROP131116:ROP131117 RYL131116:RYL131117 SIH131116:SIH131117 SSD131116:SSD131117 TBZ131116:TBZ131117 TLV131116:TLV131117 TVR131116:TVR131117 UFN131116:UFN131117 UPJ131116:UPJ131117 UZF131116:UZF131117 VJB131116:VJB131117 VSX131116:VSX131117 WCT131116:WCT131117 WMP131116:WMP131117 WWL131116:WWL131117 AD196652:AD196653 JZ196652:JZ196653 TV196652:TV196653 ADR196652:ADR196653 ANN196652:ANN196653 AXJ196652:AXJ196653 BHF196652:BHF196653 BRB196652:BRB196653 CAX196652:CAX196653 CKT196652:CKT196653 CUP196652:CUP196653 DEL196652:DEL196653 DOH196652:DOH196653 DYD196652:DYD196653 EHZ196652:EHZ196653 ERV196652:ERV196653 FBR196652:FBR196653 FLN196652:FLN196653 FVJ196652:FVJ196653 GFF196652:GFF196653 GPB196652:GPB196653 GYX196652:GYX196653 HIT196652:HIT196653 HSP196652:HSP196653 ICL196652:ICL196653 IMH196652:IMH196653 IWD196652:IWD196653 JFZ196652:JFZ196653 JPV196652:JPV196653 JZR196652:JZR196653 KJN196652:KJN196653 KTJ196652:KTJ196653 LDF196652:LDF196653 LNB196652:LNB196653 LWX196652:LWX196653 MGT196652:MGT196653 MQP196652:MQP196653 NAL196652:NAL196653 NKH196652:NKH196653 NUD196652:NUD196653 ODZ196652:ODZ196653 ONV196652:ONV196653 OXR196652:OXR196653 PHN196652:PHN196653 PRJ196652:PRJ196653 QBF196652:QBF196653 QLB196652:QLB196653 QUX196652:QUX196653 RET196652:RET196653 ROP196652:ROP196653 RYL196652:RYL196653 SIH196652:SIH196653 SSD196652:SSD196653 TBZ196652:TBZ196653 TLV196652:TLV196653 TVR196652:TVR196653 UFN196652:UFN196653 UPJ196652:UPJ196653 UZF196652:UZF196653 VJB196652:VJB196653 VSX196652:VSX196653 WCT196652:WCT196653 WMP196652:WMP196653 WWL196652:WWL196653 AD262188:AD262189 JZ262188:JZ262189 TV262188:TV262189 ADR262188:ADR262189 ANN262188:ANN262189 AXJ262188:AXJ262189 BHF262188:BHF262189 BRB262188:BRB262189 CAX262188:CAX262189 CKT262188:CKT262189 CUP262188:CUP262189 DEL262188:DEL262189 DOH262188:DOH262189 DYD262188:DYD262189 EHZ262188:EHZ262189 ERV262188:ERV262189 FBR262188:FBR262189 FLN262188:FLN262189 FVJ262188:FVJ262189 GFF262188:GFF262189 GPB262188:GPB262189 GYX262188:GYX262189 HIT262188:HIT262189 HSP262188:HSP262189 ICL262188:ICL262189 IMH262188:IMH262189 IWD262188:IWD262189 JFZ262188:JFZ262189 JPV262188:JPV262189 JZR262188:JZR262189 KJN262188:KJN262189 KTJ262188:KTJ262189 LDF262188:LDF262189 LNB262188:LNB262189 LWX262188:LWX262189 MGT262188:MGT262189 MQP262188:MQP262189 NAL262188:NAL262189 NKH262188:NKH262189 NUD262188:NUD262189 ODZ262188:ODZ262189 ONV262188:ONV262189 OXR262188:OXR262189 PHN262188:PHN262189 PRJ262188:PRJ262189 QBF262188:QBF262189 QLB262188:QLB262189 QUX262188:QUX262189 RET262188:RET262189 ROP262188:ROP262189 RYL262188:RYL262189 SIH262188:SIH262189 SSD262188:SSD262189 TBZ262188:TBZ262189 TLV262188:TLV262189 TVR262188:TVR262189 UFN262188:UFN262189 UPJ262188:UPJ262189 UZF262188:UZF262189 VJB262188:VJB262189 VSX262188:VSX262189 WCT262188:WCT262189 WMP262188:WMP262189 WWL262188:WWL262189 AD327724:AD327725 JZ327724:JZ327725 TV327724:TV327725 ADR327724:ADR327725 ANN327724:ANN327725 AXJ327724:AXJ327725 BHF327724:BHF327725 BRB327724:BRB327725 CAX327724:CAX327725 CKT327724:CKT327725 CUP327724:CUP327725 DEL327724:DEL327725 DOH327724:DOH327725 DYD327724:DYD327725 EHZ327724:EHZ327725 ERV327724:ERV327725 FBR327724:FBR327725 FLN327724:FLN327725 FVJ327724:FVJ327725 GFF327724:GFF327725 GPB327724:GPB327725 GYX327724:GYX327725 HIT327724:HIT327725 HSP327724:HSP327725 ICL327724:ICL327725 IMH327724:IMH327725 IWD327724:IWD327725 JFZ327724:JFZ327725 JPV327724:JPV327725 JZR327724:JZR327725 KJN327724:KJN327725 KTJ327724:KTJ327725 LDF327724:LDF327725 LNB327724:LNB327725 LWX327724:LWX327725 MGT327724:MGT327725 MQP327724:MQP327725 NAL327724:NAL327725 NKH327724:NKH327725 NUD327724:NUD327725 ODZ327724:ODZ327725 ONV327724:ONV327725 OXR327724:OXR327725 PHN327724:PHN327725 PRJ327724:PRJ327725 QBF327724:QBF327725 QLB327724:QLB327725 QUX327724:QUX327725 RET327724:RET327725 ROP327724:ROP327725 RYL327724:RYL327725 SIH327724:SIH327725 SSD327724:SSD327725 TBZ327724:TBZ327725 TLV327724:TLV327725 TVR327724:TVR327725 UFN327724:UFN327725 UPJ327724:UPJ327725 UZF327724:UZF327725 VJB327724:VJB327725 VSX327724:VSX327725 WCT327724:WCT327725 WMP327724:WMP327725 WWL327724:WWL327725 AD393260:AD393261 JZ393260:JZ393261 TV393260:TV393261 ADR393260:ADR393261 ANN393260:ANN393261 AXJ393260:AXJ393261 BHF393260:BHF393261 BRB393260:BRB393261 CAX393260:CAX393261 CKT393260:CKT393261 CUP393260:CUP393261 DEL393260:DEL393261 DOH393260:DOH393261 DYD393260:DYD393261 EHZ393260:EHZ393261 ERV393260:ERV393261 FBR393260:FBR393261 FLN393260:FLN393261 FVJ393260:FVJ393261 GFF393260:GFF393261 GPB393260:GPB393261 GYX393260:GYX393261 HIT393260:HIT393261 HSP393260:HSP393261 ICL393260:ICL393261 IMH393260:IMH393261 IWD393260:IWD393261 JFZ393260:JFZ393261 JPV393260:JPV393261 JZR393260:JZR393261 KJN393260:KJN393261 KTJ393260:KTJ393261 LDF393260:LDF393261 LNB393260:LNB393261 LWX393260:LWX393261 MGT393260:MGT393261 MQP393260:MQP393261 NAL393260:NAL393261 NKH393260:NKH393261 NUD393260:NUD393261 ODZ393260:ODZ393261 ONV393260:ONV393261 OXR393260:OXR393261 PHN393260:PHN393261 PRJ393260:PRJ393261 QBF393260:QBF393261 QLB393260:QLB393261 QUX393260:QUX393261 RET393260:RET393261 ROP393260:ROP393261 RYL393260:RYL393261 SIH393260:SIH393261 SSD393260:SSD393261 TBZ393260:TBZ393261 TLV393260:TLV393261 TVR393260:TVR393261 UFN393260:UFN393261 UPJ393260:UPJ393261 UZF393260:UZF393261 VJB393260:VJB393261 VSX393260:VSX393261 WCT393260:WCT393261 WMP393260:WMP393261 WWL393260:WWL393261 AD458796:AD458797 JZ458796:JZ458797 TV458796:TV458797 ADR458796:ADR458797 ANN458796:ANN458797 AXJ458796:AXJ458797 BHF458796:BHF458797 BRB458796:BRB458797 CAX458796:CAX458797 CKT458796:CKT458797 CUP458796:CUP458797 DEL458796:DEL458797 DOH458796:DOH458797 DYD458796:DYD458797 EHZ458796:EHZ458797 ERV458796:ERV458797 FBR458796:FBR458797 FLN458796:FLN458797 FVJ458796:FVJ458797 GFF458796:GFF458797 GPB458796:GPB458797 GYX458796:GYX458797 HIT458796:HIT458797 HSP458796:HSP458797 ICL458796:ICL458797 IMH458796:IMH458797 IWD458796:IWD458797 JFZ458796:JFZ458797 JPV458796:JPV458797 JZR458796:JZR458797 KJN458796:KJN458797 KTJ458796:KTJ458797 LDF458796:LDF458797 LNB458796:LNB458797 LWX458796:LWX458797 MGT458796:MGT458797 MQP458796:MQP458797 NAL458796:NAL458797 NKH458796:NKH458797 NUD458796:NUD458797 ODZ458796:ODZ458797 ONV458796:ONV458797 OXR458796:OXR458797 PHN458796:PHN458797 PRJ458796:PRJ458797 QBF458796:QBF458797 QLB458796:QLB458797 QUX458796:QUX458797 RET458796:RET458797 ROP458796:ROP458797 RYL458796:RYL458797 SIH458796:SIH458797 SSD458796:SSD458797 TBZ458796:TBZ458797 TLV458796:TLV458797 TVR458796:TVR458797 UFN458796:UFN458797 UPJ458796:UPJ458797 UZF458796:UZF458797 VJB458796:VJB458797 VSX458796:VSX458797 WCT458796:WCT458797 WMP458796:WMP458797 WWL458796:WWL458797 AD524332:AD524333 JZ524332:JZ524333 TV524332:TV524333 ADR524332:ADR524333 ANN524332:ANN524333 AXJ524332:AXJ524333 BHF524332:BHF524333 BRB524332:BRB524333 CAX524332:CAX524333 CKT524332:CKT524333 CUP524332:CUP524333 DEL524332:DEL524333 DOH524332:DOH524333 DYD524332:DYD524333 EHZ524332:EHZ524333 ERV524332:ERV524333 FBR524332:FBR524333 FLN524332:FLN524333 FVJ524332:FVJ524333 GFF524332:GFF524333 GPB524332:GPB524333 GYX524332:GYX524333 HIT524332:HIT524333 HSP524332:HSP524333 ICL524332:ICL524333 IMH524332:IMH524333 IWD524332:IWD524333 JFZ524332:JFZ524333 JPV524332:JPV524333 JZR524332:JZR524333 KJN524332:KJN524333 KTJ524332:KTJ524333 LDF524332:LDF524333 LNB524332:LNB524333 LWX524332:LWX524333 MGT524332:MGT524333 MQP524332:MQP524333 NAL524332:NAL524333 NKH524332:NKH524333 NUD524332:NUD524333 ODZ524332:ODZ524333 ONV524332:ONV524333 OXR524332:OXR524333 PHN524332:PHN524333 PRJ524332:PRJ524333 QBF524332:QBF524333 QLB524332:QLB524333 QUX524332:QUX524333 RET524332:RET524333 ROP524332:ROP524333 RYL524332:RYL524333 SIH524332:SIH524333 SSD524332:SSD524333 TBZ524332:TBZ524333 TLV524332:TLV524333 TVR524332:TVR524333 UFN524332:UFN524333 UPJ524332:UPJ524333 UZF524332:UZF524333 VJB524332:VJB524333 VSX524332:VSX524333 WCT524332:WCT524333 WMP524332:WMP524333 WWL524332:WWL524333 AD589868:AD589869 JZ589868:JZ589869 TV589868:TV589869 ADR589868:ADR589869 ANN589868:ANN589869 AXJ589868:AXJ589869 BHF589868:BHF589869 BRB589868:BRB589869 CAX589868:CAX589869 CKT589868:CKT589869 CUP589868:CUP589869 DEL589868:DEL589869 DOH589868:DOH589869 DYD589868:DYD589869 EHZ589868:EHZ589869 ERV589868:ERV589869 FBR589868:FBR589869 FLN589868:FLN589869 FVJ589868:FVJ589869 GFF589868:GFF589869 GPB589868:GPB589869 GYX589868:GYX589869 HIT589868:HIT589869 HSP589868:HSP589869 ICL589868:ICL589869 IMH589868:IMH589869 IWD589868:IWD589869 JFZ589868:JFZ589869 JPV589868:JPV589869 JZR589868:JZR589869 KJN589868:KJN589869 KTJ589868:KTJ589869 LDF589868:LDF589869 LNB589868:LNB589869 LWX589868:LWX589869 MGT589868:MGT589869 MQP589868:MQP589869 NAL589868:NAL589869 NKH589868:NKH589869 NUD589868:NUD589869 ODZ589868:ODZ589869 ONV589868:ONV589869 OXR589868:OXR589869 PHN589868:PHN589869 PRJ589868:PRJ589869 QBF589868:QBF589869 QLB589868:QLB589869 QUX589868:QUX589869 RET589868:RET589869 ROP589868:ROP589869 RYL589868:RYL589869 SIH589868:SIH589869 SSD589868:SSD589869 TBZ589868:TBZ589869 TLV589868:TLV589869 TVR589868:TVR589869 UFN589868:UFN589869 UPJ589868:UPJ589869 UZF589868:UZF589869 VJB589868:VJB589869 VSX589868:VSX589869 WCT589868:WCT589869 WMP589868:WMP589869 WWL589868:WWL589869 AD655404:AD655405 JZ655404:JZ655405 TV655404:TV655405 ADR655404:ADR655405 ANN655404:ANN655405 AXJ655404:AXJ655405 BHF655404:BHF655405 BRB655404:BRB655405 CAX655404:CAX655405 CKT655404:CKT655405 CUP655404:CUP655405 DEL655404:DEL655405 DOH655404:DOH655405 DYD655404:DYD655405 EHZ655404:EHZ655405 ERV655404:ERV655405 FBR655404:FBR655405 FLN655404:FLN655405 FVJ655404:FVJ655405 GFF655404:GFF655405 GPB655404:GPB655405 GYX655404:GYX655405 HIT655404:HIT655405 HSP655404:HSP655405 ICL655404:ICL655405 IMH655404:IMH655405 IWD655404:IWD655405 JFZ655404:JFZ655405 JPV655404:JPV655405 JZR655404:JZR655405 KJN655404:KJN655405 KTJ655404:KTJ655405 LDF655404:LDF655405 LNB655404:LNB655405 LWX655404:LWX655405 MGT655404:MGT655405 MQP655404:MQP655405 NAL655404:NAL655405 NKH655404:NKH655405 NUD655404:NUD655405 ODZ655404:ODZ655405 ONV655404:ONV655405 OXR655404:OXR655405 PHN655404:PHN655405 PRJ655404:PRJ655405 QBF655404:QBF655405 QLB655404:QLB655405 QUX655404:QUX655405 RET655404:RET655405 ROP655404:ROP655405 RYL655404:RYL655405 SIH655404:SIH655405 SSD655404:SSD655405 TBZ655404:TBZ655405 TLV655404:TLV655405 TVR655404:TVR655405 UFN655404:UFN655405 UPJ655404:UPJ655405 UZF655404:UZF655405 VJB655404:VJB655405 VSX655404:VSX655405 WCT655404:WCT655405 WMP655404:WMP655405 WWL655404:WWL655405 AD720940:AD720941 JZ720940:JZ720941 TV720940:TV720941 ADR720940:ADR720941 ANN720940:ANN720941 AXJ720940:AXJ720941 BHF720940:BHF720941 BRB720940:BRB720941 CAX720940:CAX720941 CKT720940:CKT720941 CUP720940:CUP720941 DEL720940:DEL720941 DOH720940:DOH720941 DYD720940:DYD720941 EHZ720940:EHZ720941 ERV720940:ERV720941 FBR720940:FBR720941 FLN720940:FLN720941 FVJ720940:FVJ720941 GFF720940:GFF720941 GPB720940:GPB720941 GYX720940:GYX720941 HIT720940:HIT720941 HSP720940:HSP720941 ICL720940:ICL720941 IMH720940:IMH720941 IWD720940:IWD720941 JFZ720940:JFZ720941 JPV720940:JPV720941 JZR720940:JZR720941 KJN720940:KJN720941 KTJ720940:KTJ720941 LDF720940:LDF720941 LNB720940:LNB720941 LWX720940:LWX720941 MGT720940:MGT720941 MQP720940:MQP720941 NAL720940:NAL720941 NKH720940:NKH720941 NUD720940:NUD720941 ODZ720940:ODZ720941 ONV720940:ONV720941 OXR720940:OXR720941 PHN720940:PHN720941 PRJ720940:PRJ720941 QBF720940:QBF720941 QLB720940:QLB720941 QUX720940:QUX720941 RET720940:RET720941 ROP720940:ROP720941 RYL720940:RYL720941 SIH720940:SIH720941 SSD720940:SSD720941 TBZ720940:TBZ720941 TLV720940:TLV720941 TVR720940:TVR720941 UFN720940:UFN720941 UPJ720940:UPJ720941 UZF720940:UZF720941 VJB720940:VJB720941 VSX720940:VSX720941 WCT720940:WCT720941 WMP720940:WMP720941 WWL720940:WWL720941 AD786476:AD786477 JZ786476:JZ786477 TV786476:TV786477 ADR786476:ADR786477 ANN786476:ANN786477 AXJ786476:AXJ786477 BHF786476:BHF786477 BRB786476:BRB786477 CAX786476:CAX786477 CKT786476:CKT786477 CUP786476:CUP786477 DEL786476:DEL786477 DOH786476:DOH786477 DYD786476:DYD786477 EHZ786476:EHZ786477 ERV786476:ERV786477 FBR786476:FBR786477 FLN786476:FLN786477 FVJ786476:FVJ786477 GFF786476:GFF786477 GPB786476:GPB786477 GYX786476:GYX786477 HIT786476:HIT786477 HSP786476:HSP786477 ICL786476:ICL786477 IMH786476:IMH786477 IWD786476:IWD786477 JFZ786476:JFZ786477 JPV786476:JPV786477 JZR786476:JZR786477 KJN786476:KJN786477 KTJ786476:KTJ786477 LDF786476:LDF786477 LNB786476:LNB786477 LWX786476:LWX786477 MGT786476:MGT786477 MQP786476:MQP786477 NAL786476:NAL786477 NKH786476:NKH786477 NUD786476:NUD786477 ODZ786476:ODZ786477 ONV786476:ONV786477 OXR786476:OXR786477 PHN786476:PHN786477 PRJ786476:PRJ786477 QBF786476:QBF786477 QLB786476:QLB786477 QUX786476:QUX786477 RET786476:RET786477 ROP786476:ROP786477 RYL786476:RYL786477 SIH786476:SIH786477 SSD786476:SSD786477 TBZ786476:TBZ786477 TLV786476:TLV786477 TVR786476:TVR786477 UFN786476:UFN786477 UPJ786476:UPJ786477 UZF786476:UZF786477 VJB786476:VJB786477 VSX786476:VSX786477 WCT786476:WCT786477 WMP786476:WMP786477 WWL786476:WWL786477 AD852012:AD852013 JZ852012:JZ852013 TV852012:TV852013 ADR852012:ADR852013 ANN852012:ANN852013 AXJ852012:AXJ852013 BHF852012:BHF852013 BRB852012:BRB852013 CAX852012:CAX852013 CKT852012:CKT852013 CUP852012:CUP852013 DEL852012:DEL852013 DOH852012:DOH852013 DYD852012:DYD852013 EHZ852012:EHZ852013 ERV852012:ERV852013 FBR852012:FBR852013 FLN852012:FLN852013 FVJ852012:FVJ852013 GFF852012:GFF852013 GPB852012:GPB852013 GYX852012:GYX852013 HIT852012:HIT852013 HSP852012:HSP852013 ICL852012:ICL852013 IMH852012:IMH852013 IWD852012:IWD852013 JFZ852012:JFZ852013 JPV852012:JPV852013 JZR852012:JZR852013 KJN852012:KJN852013 KTJ852012:KTJ852013 LDF852012:LDF852013 LNB852012:LNB852013 LWX852012:LWX852013 MGT852012:MGT852013 MQP852012:MQP852013 NAL852012:NAL852013 NKH852012:NKH852013 NUD852012:NUD852013 ODZ852012:ODZ852013 ONV852012:ONV852013 OXR852012:OXR852013 PHN852012:PHN852013 PRJ852012:PRJ852013 QBF852012:QBF852013 QLB852012:QLB852013 QUX852012:QUX852013 RET852012:RET852013 ROP852012:ROP852013 RYL852012:RYL852013 SIH852012:SIH852013 SSD852012:SSD852013 TBZ852012:TBZ852013 TLV852012:TLV852013 TVR852012:TVR852013 UFN852012:UFN852013 UPJ852012:UPJ852013 UZF852012:UZF852013 VJB852012:VJB852013 VSX852012:VSX852013 WCT852012:WCT852013 WMP852012:WMP852013 WWL852012:WWL852013 AD917548:AD917549 JZ917548:JZ917549 TV917548:TV917549 ADR917548:ADR917549 ANN917548:ANN917549 AXJ917548:AXJ917549 BHF917548:BHF917549 BRB917548:BRB917549 CAX917548:CAX917549 CKT917548:CKT917549 CUP917548:CUP917549 DEL917548:DEL917549 DOH917548:DOH917549 DYD917548:DYD917549 EHZ917548:EHZ917549 ERV917548:ERV917549 FBR917548:FBR917549 FLN917548:FLN917549 FVJ917548:FVJ917549 GFF917548:GFF917549 GPB917548:GPB917549 GYX917548:GYX917549 HIT917548:HIT917549 HSP917548:HSP917549 ICL917548:ICL917549 IMH917548:IMH917549 IWD917548:IWD917549 JFZ917548:JFZ917549 JPV917548:JPV917549 JZR917548:JZR917549 KJN917548:KJN917549 KTJ917548:KTJ917549 LDF917548:LDF917549 LNB917548:LNB917549 LWX917548:LWX917549 MGT917548:MGT917549 MQP917548:MQP917549 NAL917548:NAL917549 NKH917548:NKH917549 NUD917548:NUD917549 ODZ917548:ODZ917549 ONV917548:ONV917549 OXR917548:OXR917549 PHN917548:PHN917549 PRJ917548:PRJ917549 QBF917548:QBF917549 QLB917548:QLB917549 QUX917548:QUX917549 RET917548:RET917549 ROP917548:ROP917549 RYL917548:RYL917549 SIH917548:SIH917549 SSD917548:SSD917549 TBZ917548:TBZ917549 TLV917548:TLV917549 TVR917548:TVR917549 UFN917548:UFN917549 UPJ917548:UPJ917549 UZF917548:UZF917549 VJB917548:VJB917549 VSX917548:VSX917549 WCT917548:WCT917549 WMP917548:WMP917549 WWL917548:WWL917549 AD983084:AD983085 JZ983084:JZ983085 TV983084:TV983085 ADR983084:ADR983085 ANN983084:ANN983085 AXJ983084:AXJ983085 BHF983084:BHF983085 BRB983084:BRB983085 CAX983084:CAX983085 CKT983084:CKT983085 CUP983084:CUP983085 DEL983084:DEL983085 DOH983084:DOH983085 DYD983084:DYD983085 EHZ983084:EHZ983085 ERV983084:ERV983085 FBR983084:FBR983085 FLN983084:FLN983085 FVJ983084:FVJ983085 GFF983084:GFF983085 GPB983084:GPB983085 GYX983084:GYX983085 HIT983084:HIT983085 HSP983084:HSP983085 ICL983084:ICL983085 IMH983084:IMH983085 IWD983084:IWD983085 JFZ983084:JFZ983085 JPV983084:JPV983085 JZR983084:JZR983085 KJN983084:KJN983085 KTJ983084:KTJ983085 LDF983084:LDF983085 LNB983084:LNB983085 LWX983084:LWX983085 MGT983084:MGT983085 MQP983084:MQP983085 NAL983084:NAL983085 NKH983084:NKH983085 NUD983084:NUD983085 ODZ983084:ODZ983085 ONV983084:ONV983085 OXR983084:OXR983085 PHN983084:PHN983085 PRJ983084:PRJ983085 QBF983084:QBF983085 QLB983084:QLB983085 QUX983084:QUX983085 RET983084:RET983085 ROP983084:ROP983085 RYL983084:RYL983085 SIH983084:SIH983085 SSD983084:SSD983085 TBZ983084:TBZ983085 TLV983084:TLV983085 TVR983084:TVR983085 UFN983084:UFN983085 UPJ983084:UPJ983085 UZF983084:UZF983085 VJB983084:VJB983085 VSX983084:VSX983085 WCT983084:WCT983085 WMP983084:WMP983085 WWL983084:WWL983085 AF49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AF65583 KB65583 TX65583 ADT65583 ANP65583 AXL65583 BHH65583 BRD65583 CAZ65583 CKV65583 CUR65583 DEN65583 DOJ65583 DYF65583 EIB65583 ERX65583 FBT65583 FLP65583 FVL65583 GFH65583 GPD65583 GYZ65583 HIV65583 HSR65583 ICN65583 IMJ65583 IWF65583 JGB65583 JPX65583 JZT65583 KJP65583 KTL65583 LDH65583 LND65583 LWZ65583 MGV65583 MQR65583 NAN65583 NKJ65583 NUF65583 OEB65583 ONX65583 OXT65583 PHP65583 PRL65583 QBH65583 QLD65583 QUZ65583 REV65583 ROR65583 RYN65583 SIJ65583 SSF65583 TCB65583 TLX65583 TVT65583 UFP65583 UPL65583 UZH65583 VJD65583 VSZ65583 WCV65583 WMR65583 WWN65583 AF131119 KB131119 TX131119 ADT131119 ANP131119 AXL131119 BHH131119 BRD131119 CAZ131119 CKV131119 CUR131119 DEN131119 DOJ131119 DYF131119 EIB131119 ERX131119 FBT131119 FLP131119 FVL131119 GFH131119 GPD131119 GYZ131119 HIV131119 HSR131119 ICN131119 IMJ131119 IWF131119 JGB131119 JPX131119 JZT131119 KJP131119 KTL131119 LDH131119 LND131119 LWZ131119 MGV131119 MQR131119 NAN131119 NKJ131119 NUF131119 OEB131119 ONX131119 OXT131119 PHP131119 PRL131119 QBH131119 QLD131119 QUZ131119 REV131119 ROR131119 RYN131119 SIJ131119 SSF131119 TCB131119 TLX131119 TVT131119 UFP131119 UPL131119 UZH131119 VJD131119 VSZ131119 WCV131119 WMR131119 WWN131119 AF196655 KB196655 TX196655 ADT196655 ANP196655 AXL196655 BHH196655 BRD196655 CAZ196655 CKV196655 CUR196655 DEN196655 DOJ196655 DYF196655 EIB196655 ERX196655 FBT196655 FLP196655 FVL196655 GFH196655 GPD196655 GYZ196655 HIV196655 HSR196655 ICN196655 IMJ196655 IWF196655 JGB196655 JPX196655 JZT196655 KJP196655 KTL196655 LDH196655 LND196655 LWZ196655 MGV196655 MQR196655 NAN196655 NKJ196655 NUF196655 OEB196655 ONX196655 OXT196655 PHP196655 PRL196655 QBH196655 QLD196655 QUZ196655 REV196655 ROR196655 RYN196655 SIJ196655 SSF196655 TCB196655 TLX196655 TVT196655 UFP196655 UPL196655 UZH196655 VJD196655 VSZ196655 WCV196655 WMR196655 WWN196655 AF262191 KB262191 TX262191 ADT262191 ANP262191 AXL262191 BHH262191 BRD262191 CAZ262191 CKV262191 CUR262191 DEN262191 DOJ262191 DYF262191 EIB262191 ERX262191 FBT262191 FLP262191 FVL262191 GFH262191 GPD262191 GYZ262191 HIV262191 HSR262191 ICN262191 IMJ262191 IWF262191 JGB262191 JPX262191 JZT262191 KJP262191 KTL262191 LDH262191 LND262191 LWZ262191 MGV262191 MQR262191 NAN262191 NKJ262191 NUF262191 OEB262191 ONX262191 OXT262191 PHP262191 PRL262191 QBH262191 QLD262191 QUZ262191 REV262191 ROR262191 RYN262191 SIJ262191 SSF262191 TCB262191 TLX262191 TVT262191 UFP262191 UPL262191 UZH262191 VJD262191 VSZ262191 WCV262191 WMR262191 WWN262191 AF327727 KB327727 TX327727 ADT327727 ANP327727 AXL327727 BHH327727 BRD327727 CAZ327727 CKV327727 CUR327727 DEN327727 DOJ327727 DYF327727 EIB327727 ERX327727 FBT327727 FLP327727 FVL327727 GFH327727 GPD327727 GYZ327727 HIV327727 HSR327727 ICN327727 IMJ327727 IWF327727 JGB327727 JPX327727 JZT327727 KJP327727 KTL327727 LDH327727 LND327727 LWZ327727 MGV327727 MQR327727 NAN327727 NKJ327727 NUF327727 OEB327727 ONX327727 OXT327727 PHP327727 PRL327727 QBH327727 QLD327727 QUZ327727 REV327727 ROR327727 RYN327727 SIJ327727 SSF327727 TCB327727 TLX327727 TVT327727 UFP327727 UPL327727 UZH327727 VJD327727 VSZ327727 WCV327727 WMR327727 WWN327727 AF393263 KB393263 TX393263 ADT393263 ANP393263 AXL393263 BHH393263 BRD393263 CAZ393263 CKV393263 CUR393263 DEN393263 DOJ393263 DYF393263 EIB393263 ERX393263 FBT393263 FLP393263 FVL393263 GFH393263 GPD393263 GYZ393263 HIV393263 HSR393263 ICN393263 IMJ393263 IWF393263 JGB393263 JPX393263 JZT393263 KJP393263 KTL393263 LDH393263 LND393263 LWZ393263 MGV393263 MQR393263 NAN393263 NKJ393263 NUF393263 OEB393263 ONX393263 OXT393263 PHP393263 PRL393263 QBH393263 QLD393263 QUZ393263 REV393263 ROR393263 RYN393263 SIJ393263 SSF393263 TCB393263 TLX393263 TVT393263 UFP393263 UPL393263 UZH393263 VJD393263 VSZ393263 WCV393263 WMR393263 WWN393263 AF458799 KB458799 TX458799 ADT458799 ANP458799 AXL458799 BHH458799 BRD458799 CAZ458799 CKV458799 CUR458799 DEN458799 DOJ458799 DYF458799 EIB458799 ERX458799 FBT458799 FLP458799 FVL458799 GFH458799 GPD458799 GYZ458799 HIV458799 HSR458799 ICN458799 IMJ458799 IWF458799 JGB458799 JPX458799 JZT458799 KJP458799 KTL458799 LDH458799 LND458799 LWZ458799 MGV458799 MQR458799 NAN458799 NKJ458799 NUF458799 OEB458799 ONX458799 OXT458799 PHP458799 PRL458799 QBH458799 QLD458799 QUZ458799 REV458799 ROR458799 RYN458799 SIJ458799 SSF458799 TCB458799 TLX458799 TVT458799 UFP458799 UPL458799 UZH458799 VJD458799 VSZ458799 WCV458799 WMR458799 WWN458799 AF524335 KB524335 TX524335 ADT524335 ANP524335 AXL524335 BHH524335 BRD524335 CAZ524335 CKV524335 CUR524335 DEN524335 DOJ524335 DYF524335 EIB524335 ERX524335 FBT524335 FLP524335 FVL524335 GFH524335 GPD524335 GYZ524335 HIV524335 HSR524335 ICN524335 IMJ524335 IWF524335 JGB524335 JPX524335 JZT524335 KJP524335 KTL524335 LDH524335 LND524335 LWZ524335 MGV524335 MQR524335 NAN524335 NKJ524335 NUF524335 OEB524335 ONX524335 OXT524335 PHP524335 PRL524335 QBH524335 QLD524335 QUZ524335 REV524335 ROR524335 RYN524335 SIJ524335 SSF524335 TCB524335 TLX524335 TVT524335 UFP524335 UPL524335 UZH524335 VJD524335 VSZ524335 WCV524335 WMR524335 WWN524335 AF589871 KB589871 TX589871 ADT589871 ANP589871 AXL589871 BHH589871 BRD589871 CAZ589871 CKV589871 CUR589871 DEN589871 DOJ589871 DYF589871 EIB589871 ERX589871 FBT589871 FLP589871 FVL589871 GFH589871 GPD589871 GYZ589871 HIV589871 HSR589871 ICN589871 IMJ589871 IWF589871 JGB589871 JPX589871 JZT589871 KJP589871 KTL589871 LDH589871 LND589871 LWZ589871 MGV589871 MQR589871 NAN589871 NKJ589871 NUF589871 OEB589871 ONX589871 OXT589871 PHP589871 PRL589871 QBH589871 QLD589871 QUZ589871 REV589871 ROR589871 RYN589871 SIJ589871 SSF589871 TCB589871 TLX589871 TVT589871 UFP589871 UPL589871 UZH589871 VJD589871 VSZ589871 WCV589871 WMR589871 WWN589871 AF655407 KB655407 TX655407 ADT655407 ANP655407 AXL655407 BHH655407 BRD655407 CAZ655407 CKV655407 CUR655407 DEN655407 DOJ655407 DYF655407 EIB655407 ERX655407 FBT655407 FLP655407 FVL655407 GFH655407 GPD655407 GYZ655407 HIV655407 HSR655407 ICN655407 IMJ655407 IWF655407 JGB655407 JPX655407 JZT655407 KJP655407 KTL655407 LDH655407 LND655407 LWZ655407 MGV655407 MQR655407 NAN655407 NKJ655407 NUF655407 OEB655407 ONX655407 OXT655407 PHP655407 PRL655407 QBH655407 QLD655407 QUZ655407 REV655407 ROR655407 RYN655407 SIJ655407 SSF655407 TCB655407 TLX655407 TVT655407 UFP655407 UPL655407 UZH655407 VJD655407 VSZ655407 WCV655407 WMR655407 WWN655407 AF720943 KB720943 TX720943 ADT720943 ANP720943 AXL720943 BHH720943 BRD720943 CAZ720943 CKV720943 CUR720943 DEN720943 DOJ720943 DYF720943 EIB720943 ERX720943 FBT720943 FLP720943 FVL720943 GFH720943 GPD720943 GYZ720943 HIV720943 HSR720943 ICN720943 IMJ720943 IWF720943 JGB720943 JPX720943 JZT720943 KJP720943 KTL720943 LDH720943 LND720943 LWZ720943 MGV720943 MQR720943 NAN720943 NKJ720943 NUF720943 OEB720943 ONX720943 OXT720943 PHP720943 PRL720943 QBH720943 QLD720943 QUZ720943 REV720943 ROR720943 RYN720943 SIJ720943 SSF720943 TCB720943 TLX720943 TVT720943 UFP720943 UPL720943 UZH720943 VJD720943 VSZ720943 WCV720943 WMR720943 WWN720943 AF786479 KB786479 TX786479 ADT786479 ANP786479 AXL786479 BHH786479 BRD786479 CAZ786479 CKV786479 CUR786479 DEN786479 DOJ786479 DYF786479 EIB786479 ERX786479 FBT786479 FLP786479 FVL786479 GFH786479 GPD786479 GYZ786479 HIV786479 HSR786479 ICN786479 IMJ786479 IWF786479 JGB786479 JPX786479 JZT786479 KJP786479 KTL786479 LDH786479 LND786479 LWZ786479 MGV786479 MQR786479 NAN786479 NKJ786479 NUF786479 OEB786479 ONX786479 OXT786479 PHP786479 PRL786479 QBH786479 QLD786479 QUZ786479 REV786479 ROR786479 RYN786479 SIJ786479 SSF786479 TCB786479 TLX786479 TVT786479 UFP786479 UPL786479 UZH786479 VJD786479 VSZ786479 WCV786479 WMR786479 WWN786479 AF852015 KB852015 TX852015 ADT852015 ANP852015 AXL852015 BHH852015 BRD852015 CAZ852015 CKV852015 CUR852015 DEN852015 DOJ852015 DYF852015 EIB852015 ERX852015 FBT852015 FLP852015 FVL852015 GFH852015 GPD852015 GYZ852015 HIV852015 HSR852015 ICN852015 IMJ852015 IWF852015 JGB852015 JPX852015 JZT852015 KJP852015 KTL852015 LDH852015 LND852015 LWZ852015 MGV852015 MQR852015 NAN852015 NKJ852015 NUF852015 OEB852015 ONX852015 OXT852015 PHP852015 PRL852015 QBH852015 QLD852015 QUZ852015 REV852015 ROR852015 RYN852015 SIJ852015 SSF852015 TCB852015 TLX852015 TVT852015 UFP852015 UPL852015 UZH852015 VJD852015 VSZ852015 WCV852015 WMR852015 WWN852015 AF917551 KB917551 TX917551 ADT917551 ANP917551 AXL917551 BHH917551 BRD917551 CAZ917551 CKV917551 CUR917551 DEN917551 DOJ917551 DYF917551 EIB917551 ERX917551 FBT917551 FLP917551 FVL917551 GFH917551 GPD917551 GYZ917551 HIV917551 HSR917551 ICN917551 IMJ917551 IWF917551 JGB917551 JPX917551 JZT917551 KJP917551 KTL917551 LDH917551 LND917551 LWZ917551 MGV917551 MQR917551 NAN917551 NKJ917551 NUF917551 OEB917551 ONX917551 OXT917551 PHP917551 PRL917551 QBH917551 QLD917551 QUZ917551 REV917551 ROR917551 RYN917551 SIJ917551 SSF917551 TCB917551 TLX917551 TVT917551 UFP917551 UPL917551 UZH917551 VJD917551 VSZ917551 WCV917551 WMR917551 WWN917551 AF983087 KB983087 TX983087 ADT983087 ANP983087 AXL983087 BHH983087 BRD983087 CAZ983087 CKV983087 CUR983087 DEN983087 DOJ983087 DYF983087 EIB983087 ERX983087 FBT983087 FLP983087 FVL983087 GFH983087 GPD983087 GYZ983087 HIV983087 HSR983087 ICN983087 IMJ983087 IWF983087 JGB983087 JPX983087 JZT983087 KJP983087 KTL983087 LDH983087 LND983087 LWZ983087 MGV983087 MQR983087 NAN983087 NKJ983087 NUF983087 OEB983087 ONX983087 OXT983087 PHP983087 PRL983087 QBH983087 QLD983087 QUZ983087 REV983087 ROR983087 RYN983087 SIJ983087 SSF983087 TCB983087 TLX983087 TVT983087 UFP983087 UPL983087 UZH983087 VJD983087 VSZ983087 WCV983087 WMR983087 WWN983087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AD65583 JZ65583 TV65583 ADR65583 ANN65583 AXJ65583 BHF65583 BRB65583 CAX65583 CKT65583 CUP65583 DEL65583 DOH65583 DYD65583 EHZ65583 ERV65583 FBR65583 FLN65583 FVJ65583 GFF65583 GPB65583 GYX65583 HIT65583 HSP65583 ICL65583 IMH65583 IWD65583 JFZ65583 JPV65583 JZR65583 KJN65583 KTJ65583 LDF65583 LNB65583 LWX65583 MGT65583 MQP65583 NAL65583 NKH65583 NUD65583 ODZ65583 ONV65583 OXR65583 PHN65583 PRJ65583 QBF65583 QLB65583 QUX65583 RET65583 ROP65583 RYL65583 SIH65583 SSD65583 TBZ65583 TLV65583 TVR65583 UFN65583 UPJ65583 UZF65583 VJB65583 VSX65583 WCT65583 WMP65583 WWL65583 AD131119 JZ131119 TV131119 ADR131119 ANN131119 AXJ131119 BHF131119 BRB131119 CAX131119 CKT131119 CUP131119 DEL131119 DOH131119 DYD131119 EHZ131119 ERV131119 FBR131119 FLN131119 FVJ131119 GFF131119 GPB131119 GYX131119 HIT131119 HSP131119 ICL131119 IMH131119 IWD131119 JFZ131119 JPV131119 JZR131119 KJN131119 KTJ131119 LDF131119 LNB131119 LWX131119 MGT131119 MQP131119 NAL131119 NKH131119 NUD131119 ODZ131119 ONV131119 OXR131119 PHN131119 PRJ131119 QBF131119 QLB131119 QUX131119 RET131119 ROP131119 RYL131119 SIH131119 SSD131119 TBZ131119 TLV131119 TVR131119 UFN131119 UPJ131119 UZF131119 VJB131119 VSX131119 WCT131119 WMP131119 WWL131119 AD196655 JZ196655 TV196655 ADR196655 ANN196655 AXJ196655 BHF196655 BRB196655 CAX196655 CKT196655 CUP196655 DEL196655 DOH196655 DYD196655 EHZ196655 ERV196655 FBR196655 FLN196655 FVJ196655 GFF196655 GPB196655 GYX196655 HIT196655 HSP196655 ICL196655 IMH196655 IWD196655 JFZ196655 JPV196655 JZR196655 KJN196655 KTJ196655 LDF196655 LNB196655 LWX196655 MGT196655 MQP196655 NAL196655 NKH196655 NUD196655 ODZ196655 ONV196655 OXR196655 PHN196655 PRJ196655 QBF196655 QLB196655 QUX196655 RET196655 ROP196655 RYL196655 SIH196655 SSD196655 TBZ196655 TLV196655 TVR196655 UFN196655 UPJ196655 UZF196655 VJB196655 VSX196655 WCT196655 WMP196655 WWL196655 AD262191 JZ262191 TV262191 ADR262191 ANN262191 AXJ262191 BHF262191 BRB262191 CAX262191 CKT262191 CUP262191 DEL262191 DOH262191 DYD262191 EHZ262191 ERV262191 FBR262191 FLN262191 FVJ262191 GFF262191 GPB262191 GYX262191 HIT262191 HSP262191 ICL262191 IMH262191 IWD262191 JFZ262191 JPV262191 JZR262191 KJN262191 KTJ262191 LDF262191 LNB262191 LWX262191 MGT262191 MQP262191 NAL262191 NKH262191 NUD262191 ODZ262191 ONV262191 OXR262191 PHN262191 PRJ262191 QBF262191 QLB262191 QUX262191 RET262191 ROP262191 RYL262191 SIH262191 SSD262191 TBZ262191 TLV262191 TVR262191 UFN262191 UPJ262191 UZF262191 VJB262191 VSX262191 WCT262191 WMP262191 WWL262191 AD327727 JZ327727 TV327727 ADR327727 ANN327727 AXJ327727 BHF327727 BRB327727 CAX327727 CKT327727 CUP327727 DEL327727 DOH327727 DYD327727 EHZ327727 ERV327727 FBR327727 FLN327727 FVJ327727 GFF327727 GPB327727 GYX327727 HIT327727 HSP327727 ICL327727 IMH327727 IWD327727 JFZ327727 JPV327727 JZR327727 KJN327727 KTJ327727 LDF327727 LNB327727 LWX327727 MGT327727 MQP327727 NAL327727 NKH327727 NUD327727 ODZ327727 ONV327727 OXR327727 PHN327727 PRJ327727 QBF327727 QLB327727 QUX327727 RET327727 ROP327727 RYL327727 SIH327727 SSD327727 TBZ327727 TLV327727 TVR327727 UFN327727 UPJ327727 UZF327727 VJB327727 VSX327727 WCT327727 WMP327727 WWL327727 AD393263 JZ393263 TV393263 ADR393263 ANN393263 AXJ393263 BHF393263 BRB393263 CAX393263 CKT393263 CUP393263 DEL393263 DOH393263 DYD393263 EHZ393263 ERV393263 FBR393263 FLN393263 FVJ393263 GFF393263 GPB393263 GYX393263 HIT393263 HSP393263 ICL393263 IMH393263 IWD393263 JFZ393263 JPV393263 JZR393263 KJN393263 KTJ393263 LDF393263 LNB393263 LWX393263 MGT393263 MQP393263 NAL393263 NKH393263 NUD393263 ODZ393263 ONV393263 OXR393263 PHN393263 PRJ393263 QBF393263 QLB393263 QUX393263 RET393263 ROP393263 RYL393263 SIH393263 SSD393263 TBZ393263 TLV393263 TVR393263 UFN393263 UPJ393263 UZF393263 VJB393263 VSX393263 WCT393263 WMP393263 WWL393263 AD458799 JZ458799 TV458799 ADR458799 ANN458799 AXJ458799 BHF458799 BRB458799 CAX458799 CKT458799 CUP458799 DEL458799 DOH458799 DYD458799 EHZ458799 ERV458799 FBR458799 FLN458799 FVJ458799 GFF458799 GPB458799 GYX458799 HIT458799 HSP458799 ICL458799 IMH458799 IWD458799 JFZ458799 JPV458799 JZR458799 KJN458799 KTJ458799 LDF458799 LNB458799 LWX458799 MGT458799 MQP458799 NAL458799 NKH458799 NUD458799 ODZ458799 ONV458799 OXR458799 PHN458799 PRJ458799 QBF458799 QLB458799 QUX458799 RET458799 ROP458799 RYL458799 SIH458799 SSD458799 TBZ458799 TLV458799 TVR458799 UFN458799 UPJ458799 UZF458799 VJB458799 VSX458799 WCT458799 WMP458799 WWL458799 AD524335 JZ524335 TV524335 ADR524335 ANN524335 AXJ524335 BHF524335 BRB524335 CAX524335 CKT524335 CUP524335 DEL524335 DOH524335 DYD524335 EHZ524335 ERV524335 FBR524335 FLN524335 FVJ524335 GFF524335 GPB524335 GYX524335 HIT524335 HSP524335 ICL524335 IMH524335 IWD524335 JFZ524335 JPV524335 JZR524335 KJN524335 KTJ524335 LDF524335 LNB524335 LWX524335 MGT524335 MQP524335 NAL524335 NKH524335 NUD524335 ODZ524335 ONV524335 OXR524335 PHN524335 PRJ524335 QBF524335 QLB524335 QUX524335 RET524335 ROP524335 RYL524335 SIH524335 SSD524335 TBZ524335 TLV524335 TVR524335 UFN524335 UPJ524335 UZF524335 VJB524335 VSX524335 WCT524335 WMP524335 WWL524335 AD589871 JZ589871 TV589871 ADR589871 ANN589871 AXJ589871 BHF589871 BRB589871 CAX589871 CKT589871 CUP589871 DEL589871 DOH589871 DYD589871 EHZ589871 ERV589871 FBR589871 FLN589871 FVJ589871 GFF589871 GPB589871 GYX589871 HIT589871 HSP589871 ICL589871 IMH589871 IWD589871 JFZ589871 JPV589871 JZR589871 KJN589871 KTJ589871 LDF589871 LNB589871 LWX589871 MGT589871 MQP589871 NAL589871 NKH589871 NUD589871 ODZ589871 ONV589871 OXR589871 PHN589871 PRJ589871 QBF589871 QLB589871 QUX589871 RET589871 ROP589871 RYL589871 SIH589871 SSD589871 TBZ589871 TLV589871 TVR589871 UFN589871 UPJ589871 UZF589871 VJB589871 VSX589871 WCT589871 WMP589871 WWL589871 AD655407 JZ655407 TV655407 ADR655407 ANN655407 AXJ655407 BHF655407 BRB655407 CAX655407 CKT655407 CUP655407 DEL655407 DOH655407 DYD655407 EHZ655407 ERV655407 FBR655407 FLN655407 FVJ655407 GFF655407 GPB655407 GYX655407 HIT655407 HSP655407 ICL655407 IMH655407 IWD655407 JFZ655407 JPV655407 JZR655407 KJN655407 KTJ655407 LDF655407 LNB655407 LWX655407 MGT655407 MQP655407 NAL655407 NKH655407 NUD655407 ODZ655407 ONV655407 OXR655407 PHN655407 PRJ655407 QBF655407 QLB655407 QUX655407 RET655407 ROP655407 RYL655407 SIH655407 SSD655407 TBZ655407 TLV655407 TVR655407 UFN655407 UPJ655407 UZF655407 VJB655407 VSX655407 WCT655407 WMP655407 WWL655407 AD720943 JZ720943 TV720943 ADR720943 ANN720943 AXJ720943 BHF720943 BRB720943 CAX720943 CKT720943 CUP720943 DEL720943 DOH720943 DYD720943 EHZ720943 ERV720943 FBR720943 FLN720943 FVJ720943 GFF720943 GPB720943 GYX720943 HIT720943 HSP720943 ICL720943 IMH720943 IWD720943 JFZ720943 JPV720943 JZR720943 KJN720943 KTJ720943 LDF720943 LNB720943 LWX720943 MGT720943 MQP720943 NAL720943 NKH720943 NUD720943 ODZ720943 ONV720943 OXR720943 PHN720943 PRJ720943 QBF720943 QLB720943 QUX720943 RET720943 ROP720943 RYL720943 SIH720943 SSD720943 TBZ720943 TLV720943 TVR720943 UFN720943 UPJ720943 UZF720943 VJB720943 VSX720943 WCT720943 WMP720943 WWL720943 AD786479 JZ786479 TV786479 ADR786479 ANN786479 AXJ786479 BHF786479 BRB786479 CAX786479 CKT786479 CUP786479 DEL786479 DOH786479 DYD786479 EHZ786479 ERV786479 FBR786479 FLN786479 FVJ786479 GFF786479 GPB786479 GYX786479 HIT786479 HSP786479 ICL786479 IMH786479 IWD786479 JFZ786479 JPV786479 JZR786479 KJN786479 KTJ786479 LDF786479 LNB786479 LWX786479 MGT786479 MQP786479 NAL786479 NKH786479 NUD786479 ODZ786479 ONV786479 OXR786479 PHN786479 PRJ786479 QBF786479 QLB786479 QUX786479 RET786479 ROP786479 RYL786479 SIH786479 SSD786479 TBZ786479 TLV786479 TVR786479 UFN786479 UPJ786479 UZF786479 VJB786479 VSX786479 WCT786479 WMP786479 WWL786479 AD852015 JZ852015 TV852015 ADR852015 ANN852015 AXJ852015 BHF852015 BRB852015 CAX852015 CKT852015 CUP852015 DEL852015 DOH852015 DYD852015 EHZ852015 ERV852015 FBR852015 FLN852015 FVJ852015 GFF852015 GPB852015 GYX852015 HIT852015 HSP852015 ICL852015 IMH852015 IWD852015 JFZ852015 JPV852015 JZR852015 KJN852015 KTJ852015 LDF852015 LNB852015 LWX852015 MGT852015 MQP852015 NAL852015 NKH852015 NUD852015 ODZ852015 ONV852015 OXR852015 PHN852015 PRJ852015 QBF852015 QLB852015 QUX852015 RET852015 ROP852015 RYL852015 SIH852015 SSD852015 TBZ852015 TLV852015 TVR852015 UFN852015 UPJ852015 UZF852015 VJB852015 VSX852015 WCT852015 WMP852015 WWL852015 AD917551 JZ917551 TV917551 ADR917551 ANN917551 AXJ917551 BHF917551 BRB917551 CAX917551 CKT917551 CUP917551 DEL917551 DOH917551 DYD917551 EHZ917551 ERV917551 FBR917551 FLN917551 FVJ917551 GFF917551 GPB917551 GYX917551 HIT917551 HSP917551 ICL917551 IMH917551 IWD917551 JFZ917551 JPV917551 JZR917551 KJN917551 KTJ917551 LDF917551 LNB917551 LWX917551 MGT917551 MQP917551 NAL917551 NKH917551 NUD917551 ODZ917551 ONV917551 OXR917551 PHN917551 PRJ917551 QBF917551 QLB917551 QUX917551 RET917551 ROP917551 RYL917551 SIH917551 SSD917551 TBZ917551 TLV917551 TVR917551 UFN917551 UPJ917551 UZF917551 VJB917551 VSX917551 WCT917551 WMP917551 WWL917551 AD983087 JZ983087 TV983087 ADR983087 ANN983087 AXJ983087 BHF983087 BRB983087 CAX983087 CKT983087 CUP983087 DEL983087 DOH983087 DYD983087 EHZ983087 ERV983087 FBR983087 FLN983087 FVJ983087 GFF983087 GPB983087 GYX983087 HIT983087 HSP983087 ICL983087 IMH983087 IWD983087 JFZ983087 JPV983087 JZR983087 KJN983087 KTJ983087 LDF983087 LNB983087 LWX983087 MGT983087 MQP983087 NAL983087 NKH983087 NUD983087 ODZ983087 ONV983087 OXR983087 PHN983087 PRJ983087 QBF983087 QLB983087 QUX983087 RET983087 ROP983087 RYL983087 SIH983087 SSD983087 TBZ983087 TLV983087 TVR983087 UFN983087 UPJ983087 UZF983087 VJB983087 VSX983087 WCT983087 WMP983087 WWL983087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G72"/>
  <sheetViews>
    <sheetView view="pageBreakPreview" zoomScaleNormal="100" zoomScaleSheetLayoutView="100" workbookViewId="0">
      <selection activeCell="R2" sqref="R2"/>
    </sheetView>
  </sheetViews>
  <sheetFormatPr defaultColWidth="3.09765625" defaultRowHeight="13.2" x14ac:dyDescent="0.2"/>
  <cols>
    <col min="1" max="1" width="1.09765625" style="267" customWidth="1"/>
    <col min="2" max="2" width="2.69921875" style="265" customWidth="1"/>
    <col min="3" max="6" width="3.09765625" style="267"/>
    <col min="7" max="7" width="1.296875" style="267" customWidth="1"/>
    <col min="8" max="26" width="3.09765625" style="267"/>
    <col min="27" max="32" width="3.59765625" style="267" customWidth="1"/>
    <col min="33" max="33" width="1.09765625" style="267" customWidth="1"/>
    <col min="34" max="256" width="3.09765625" style="267"/>
    <col min="257" max="257" width="1.09765625" style="267" customWidth="1"/>
    <col min="258" max="258" width="2.69921875" style="267" customWidth="1"/>
    <col min="259" max="262" width="3.09765625" style="267"/>
    <col min="263" max="263" width="1.296875" style="267" customWidth="1"/>
    <col min="264" max="282" width="3.09765625" style="267"/>
    <col min="283" max="288" width="3.59765625" style="267" customWidth="1"/>
    <col min="289" max="289" width="1.09765625" style="267" customWidth="1"/>
    <col min="290" max="512" width="3.09765625" style="267"/>
    <col min="513" max="513" width="1.09765625" style="267" customWidth="1"/>
    <col min="514" max="514" width="2.69921875" style="267" customWidth="1"/>
    <col min="515" max="518" width="3.09765625" style="267"/>
    <col min="519" max="519" width="1.296875" style="267" customWidth="1"/>
    <col min="520" max="538" width="3.09765625" style="267"/>
    <col min="539" max="544" width="3.59765625" style="267" customWidth="1"/>
    <col min="545" max="545" width="1.09765625" style="267" customWidth="1"/>
    <col min="546" max="768" width="3.09765625" style="267"/>
    <col min="769" max="769" width="1.09765625" style="267" customWidth="1"/>
    <col min="770" max="770" width="2.69921875" style="267" customWidth="1"/>
    <col min="771" max="774" width="3.09765625" style="267"/>
    <col min="775" max="775" width="1.296875" style="267" customWidth="1"/>
    <col min="776" max="794" width="3.09765625" style="267"/>
    <col min="795" max="800" width="3.59765625" style="267" customWidth="1"/>
    <col min="801" max="801" width="1.09765625" style="267" customWidth="1"/>
    <col min="802" max="1024" width="3.09765625" style="267"/>
    <col min="1025" max="1025" width="1.09765625" style="267" customWidth="1"/>
    <col min="1026" max="1026" width="2.69921875" style="267" customWidth="1"/>
    <col min="1027" max="1030" width="3.09765625" style="267"/>
    <col min="1031" max="1031" width="1.296875" style="267" customWidth="1"/>
    <col min="1032" max="1050" width="3.09765625" style="267"/>
    <col min="1051" max="1056" width="3.59765625" style="267" customWidth="1"/>
    <col min="1057" max="1057" width="1.09765625" style="267" customWidth="1"/>
    <col min="1058" max="1280" width="3.09765625" style="267"/>
    <col min="1281" max="1281" width="1.09765625" style="267" customWidth="1"/>
    <col min="1282" max="1282" width="2.69921875" style="267" customWidth="1"/>
    <col min="1283" max="1286" width="3.09765625" style="267"/>
    <col min="1287" max="1287" width="1.296875" style="267" customWidth="1"/>
    <col min="1288" max="1306" width="3.09765625" style="267"/>
    <col min="1307" max="1312" width="3.59765625" style="267" customWidth="1"/>
    <col min="1313" max="1313" width="1.09765625" style="267" customWidth="1"/>
    <col min="1314" max="1536" width="3.09765625" style="267"/>
    <col min="1537" max="1537" width="1.09765625" style="267" customWidth="1"/>
    <col min="1538" max="1538" width="2.69921875" style="267" customWidth="1"/>
    <col min="1539" max="1542" width="3.09765625" style="267"/>
    <col min="1543" max="1543" width="1.296875" style="267" customWidth="1"/>
    <col min="1544" max="1562" width="3.09765625" style="267"/>
    <col min="1563" max="1568" width="3.59765625" style="267" customWidth="1"/>
    <col min="1569" max="1569" width="1.09765625" style="267" customWidth="1"/>
    <col min="1570" max="1792" width="3.09765625" style="267"/>
    <col min="1793" max="1793" width="1.09765625" style="267" customWidth="1"/>
    <col min="1794" max="1794" width="2.69921875" style="267" customWidth="1"/>
    <col min="1795" max="1798" width="3.09765625" style="267"/>
    <col min="1799" max="1799" width="1.296875" style="267" customWidth="1"/>
    <col min="1800" max="1818" width="3.09765625" style="267"/>
    <col min="1819" max="1824" width="3.59765625" style="267" customWidth="1"/>
    <col min="1825" max="1825" width="1.09765625" style="267" customWidth="1"/>
    <col min="1826" max="2048" width="3.09765625" style="267"/>
    <col min="2049" max="2049" width="1.09765625" style="267" customWidth="1"/>
    <col min="2050" max="2050" width="2.69921875" style="267" customWidth="1"/>
    <col min="2051" max="2054" width="3.09765625" style="267"/>
    <col min="2055" max="2055" width="1.296875" style="267" customWidth="1"/>
    <col min="2056" max="2074" width="3.09765625" style="267"/>
    <col min="2075" max="2080" width="3.59765625" style="267" customWidth="1"/>
    <col min="2081" max="2081" width="1.09765625" style="267" customWidth="1"/>
    <col min="2082" max="2304" width="3.09765625" style="267"/>
    <col min="2305" max="2305" width="1.09765625" style="267" customWidth="1"/>
    <col min="2306" max="2306" width="2.69921875" style="267" customWidth="1"/>
    <col min="2307" max="2310" width="3.09765625" style="267"/>
    <col min="2311" max="2311" width="1.296875" style="267" customWidth="1"/>
    <col min="2312" max="2330" width="3.09765625" style="267"/>
    <col min="2331" max="2336" width="3.59765625" style="267" customWidth="1"/>
    <col min="2337" max="2337" width="1.09765625" style="267" customWidth="1"/>
    <col min="2338" max="2560" width="3.09765625" style="267"/>
    <col min="2561" max="2561" width="1.09765625" style="267" customWidth="1"/>
    <col min="2562" max="2562" width="2.69921875" style="267" customWidth="1"/>
    <col min="2563" max="2566" width="3.09765625" style="267"/>
    <col min="2567" max="2567" width="1.296875" style="267" customWidth="1"/>
    <col min="2568" max="2586" width="3.09765625" style="267"/>
    <col min="2587" max="2592" width="3.59765625" style="267" customWidth="1"/>
    <col min="2593" max="2593" width="1.09765625" style="267" customWidth="1"/>
    <col min="2594" max="2816" width="3.09765625" style="267"/>
    <col min="2817" max="2817" width="1.09765625" style="267" customWidth="1"/>
    <col min="2818" max="2818" width="2.69921875" style="267" customWidth="1"/>
    <col min="2819" max="2822" width="3.09765625" style="267"/>
    <col min="2823" max="2823" width="1.296875" style="267" customWidth="1"/>
    <col min="2824" max="2842" width="3.09765625" style="267"/>
    <col min="2843" max="2848" width="3.59765625" style="267" customWidth="1"/>
    <col min="2849" max="2849" width="1.09765625" style="267" customWidth="1"/>
    <col min="2850" max="3072" width="3.09765625" style="267"/>
    <col min="3073" max="3073" width="1.09765625" style="267" customWidth="1"/>
    <col min="3074" max="3074" width="2.69921875" style="267" customWidth="1"/>
    <col min="3075" max="3078" width="3.09765625" style="267"/>
    <col min="3079" max="3079" width="1.296875" style="267" customWidth="1"/>
    <col min="3080" max="3098" width="3.09765625" style="267"/>
    <col min="3099" max="3104" width="3.59765625" style="267" customWidth="1"/>
    <col min="3105" max="3105" width="1.09765625" style="267" customWidth="1"/>
    <col min="3106" max="3328" width="3.09765625" style="267"/>
    <col min="3329" max="3329" width="1.09765625" style="267" customWidth="1"/>
    <col min="3330" max="3330" width="2.69921875" style="267" customWidth="1"/>
    <col min="3331" max="3334" width="3.09765625" style="267"/>
    <col min="3335" max="3335" width="1.296875" style="267" customWidth="1"/>
    <col min="3336" max="3354" width="3.09765625" style="267"/>
    <col min="3355" max="3360" width="3.59765625" style="267" customWidth="1"/>
    <col min="3361" max="3361" width="1.09765625" style="267" customWidth="1"/>
    <col min="3362" max="3584" width="3.09765625" style="267"/>
    <col min="3585" max="3585" width="1.09765625" style="267" customWidth="1"/>
    <col min="3586" max="3586" width="2.69921875" style="267" customWidth="1"/>
    <col min="3587" max="3590" width="3.09765625" style="267"/>
    <col min="3591" max="3591" width="1.296875" style="267" customWidth="1"/>
    <col min="3592" max="3610" width="3.09765625" style="267"/>
    <col min="3611" max="3616" width="3.59765625" style="267" customWidth="1"/>
    <col min="3617" max="3617" width="1.09765625" style="267" customWidth="1"/>
    <col min="3618" max="3840" width="3.09765625" style="267"/>
    <col min="3841" max="3841" width="1.09765625" style="267" customWidth="1"/>
    <col min="3842" max="3842" width="2.69921875" style="267" customWidth="1"/>
    <col min="3843" max="3846" width="3.09765625" style="267"/>
    <col min="3847" max="3847" width="1.296875" style="267" customWidth="1"/>
    <col min="3848" max="3866" width="3.09765625" style="267"/>
    <col min="3867" max="3872" width="3.59765625" style="267" customWidth="1"/>
    <col min="3873" max="3873" width="1.09765625" style="267" customWidth="1"/>
    <col min="3874" max="4096" width="3.09765625" style="267"/>
    <col min="4097" max="4097" width="1.09765625" style="267" customWidth="1"/>
    <col min="4098" max="4098" width="2.69921875" style="267" customWidth="1"/>
    <col min="4099" max="4102" width="3.09765625" style="267"/>
    <col min="4103" max="4103" width="1.296875" style="267" customWidth="1"/>
    <col min="4104" max="4122" width="3.09765625" style="267"/>
    <col min="4123" max="4128" width="3.59765625" style="267" customWidth="1"/>
    <col min="4129" max="4129" width="1.09765625" style="267" customWidth="1"/>
    <col min="4130" max="4352" width="3.09765625" style="267"/>
    <col min="4353" max="4353" width="1.09765625" style="267" customWidth="1"/>
    <col min="4354" max="4354" width="2.69921875" style="267" customWidth="1"/>
    <col min="4355" max="4358" width="3.09765625" style="267"/>
    <col min="4359" max="4359" width="1.296875" style="267" customWidth="1"/>
    <col min="4360" max="4378" width="3.09765625" style="267"/>
    <col min="4379" max="4384" width="3.59765625" style="267" customWidth="1"/>
    <col min="4385" max="4385" width="1.09765625" style="267" customWidth="1"/>
    <col min="4386" max="4608" width="3.09765625" style="267"/>
    <col min="4609" max="4609" width="1.09765625" style="267" customWidth="1"/>
    <col min="4610" max="4610" width="2.69921875" style="267" customWidth="1"/>
    <col min="4611" max="4614" width="3.09765625" style="267"/>
    <col min="4615" max="4615" width="1.296875" style="267" customWidth="1"/>
    <col min="4616" max="4634" width="3.09765625" style="267"/>
    <col min="4635" max="4640" width="3.59765625" style="267" customWidth="1"/>
    <col min="4641" max="4641" width="1.09765625" style="267" customWidth="1"/>
    <col min="4642" max="4864" width="3.09765625" style="267"/>
    <col min="4865" max="4865" width="1.09765625" style="267" customWidth="1"/>
    <col min="4866" max="4866" width="2.69921875" style="267" customWidth="1"/>
    <col min="4867" max="4870" width="3.09765625" style="267"/>
    <col min="4871" max="4871" width="1.296875" style="267" customWidth="1"/>
    <col min="4872" max="4890" width="3.09765625" style="267"/>
    <col min="4891" max="4896" width="3.59765625" style="267" customWidth="1"/>
    <col min="4897" max="4897" width="1.09765625" style="267" customWidth="1"/>
    <col min="4898" max="5120" width="3.09765625" style="267"/>
    <col min="5121" max="5121" width="1.09765625" style="267" customWidth="1"/>
    <col min="5122" max="5122" width="2.69921875" style="267" customWidth="1"/>
    <col min="5123" max="5126" width="3.09765625" style="267"/>
    <col min="5127" max="5127" width="1.296875" style="267" customWidth="1"/>
    <col min="5128" max="5146" width="3.09765625" style="267"/>
    <col min="5147" max="5152" width="3.59765625" style="267" customWidth="1"/>
    <col min="5153" max="5153" width="1.09765625" style="267" customWidth="1"/>
    <col min="5154" max="5376" width="3.09765625" style="267"/>
    <col min="5377" max="5377" width="1.09765625" style="267" customWidth="1"/>
    <col min="5378" max="5378" width="2.69921875" style="267" customWidth="1"/>
    <col min="5379" max="5382" width="3.09765625" style="267"/>
    <col min="5383" max="5383" width="1.296875" style="267" customWidth="1"/>
    <col min="5384" max="5402" width="3.09765625" style="267"/>
    <col min="5403" max="5408" width="3.59765625" style="267" customWidth="1"/>
    <col min="5409" max="5409" width="1.09765625" style="267" customWidth="1"/>
    <col min="5410" max="5632" width="3.09765625" style="267"/>
    <col min="5633" max="5633" width="1.09765625" style="267" customWidth="1"/>
    <col min="5634" max="5634" width="2.69921875" style="267" customWidth="1"/>
    <col min="5635" max="5638" width="3.09765625" style="267"/>
    <col min="5639" max="5639" width="1.296875" style="267" customWidth="1"/>
    <col min="5640" max="5658" width="3.09765625" style="267"/>
    <col min="5659" max="5664" width="3.59765625" style="267" customWidth="1"/>
    <col min="5665" max="5665" width="1.09765625" style="267" customWidth="1"/>
    <col min="5666" max="5888" width="3.09765625" style="267"/>
    <col min="5889" max="5889" width="1.09765625" style="267" customWidth="1"/>
    <col min="5890" max="5890" width="2.69921875" style="267" customWidth="1"/>
    <col min="5891" max="5894" width="3.09765625" style="267"/>
    <col min="5895" max="5895" width="1.296875" style="267" customWidth="1"/>
    <col min="5896" max="5914" width="3.09765625" style="267"/>
    <col min="5915" max="5920" width="3.59765625" style="267" customWidth="1"/>
    <col min="5921" max="5921" width="1.09765625" style="267" customWidth="1"/>
    <col min="5922" max="6144" width="3.09765625" style="267"/>
    <col min="6145" max="6145" width="1.09765625" style="267" customWidth="1"/>
    <col min="6146" max="6146" width="2.69921875" style="267" customWidth="1"/>
    <col min="6147" max="6150" width="3.09765625" style="267"/>
    <col min="6151" max="6151" width="1.296875" style="267" customWidth="1"/>
    <col min="6152" max="6170" width="3.09765625" style="267"/>
    <col min="6171" max="6176" width="3.59765625" style="267" customWidth="1"/>
    <col min="6177" max="6177" width="1.09765625" style="267" customWidth="1"/>
    <col min="6178" max="6400" width="3.09765625" style="267"/>
    <col min="6401" max="6401" width="1.09765625" style="267" customWidth="1"/>
    <col min="6402" max="6402" width="2.69921875" style="267" customWidth="1"/>
    <col min="6403" max="6406" width="3.09765625" style="267"/>
    <col min="6407" max="6407" width="1.296875" style="267" customWidth="1"/>
    <col min="6408" max="6426" width="3.09765625" style="267"/>
    <col min="6427" max="6432" width="3.59765625" style="267" customWidth="1"/>
    <col min="6433" max="6433" width="1.09765625" style="267" customWidth="1"/>
    <col min="6434" max="6656" width="3.09765625" style="267"/>
    <col min="6657" max="6657" width="1.09765625" style="267" customWidth="1"/>
    <col min="6658" max="6658" width="2.69921875" style="267" customWidth="1"/>
    <col min="6659" max="6662" width="3.09765625" style="267"/>
    <col min="6663" max="6663" width="1.296875" style="267" customWidth="1"/>
    <col min="6664" max="6682" width="3.09765625" style="267"/>
    <col min="6683" max="6688" width="3.59765625" style="267" customWidth="1"/>
    <col min="6689" max="6689" width="1.09765625" style="267" customWidth="1"/>
    <col min="6690" max="6912" width="3.09765625" style="267"/>
    <col min="6913" max="6913" width="1.09765625" style="267" customWidth="1"/>
    <col min="6914" max="6914" width="2.69921875" style="267" customWidth="1"/>
    <col min="6915" max="6918" width="3.09765625" style="267"/>
    <col min="6919" max="6919" width="1.296875" style="267" customWidth="1"/>
    <col min="6920" max="6938" width="3.09765625" style="267"/>
    <col min="6939" max="6944" width="3.59765625" style="267" customWidth="1"/>
    <col min="6945" max="6945" width="1.09765625" style="267" customWidth="1"/>
    <col min="6946" max="7168" width="3.09765625" style="267"/>
    <col min="7169" max="7169" width="1.09765625" style="267" customWidth="1"/>
    <col min="7170" max="7170" width="2.69921875" style="267" customWidth="1"/>
    <col min="7171" max="7174" width="3.09765625" style="267"/>
    <col min="7175" max="7175" width="1.296875" style="267" customWidth="1"/>
    <col min="7176" max="7194" width="3.09765625" style="267"/>
    <col min="7195" max="7200" width="3.59765625" style="267" customWidth="1"/>
    <col min="7201" max="7201" width="1.09765625" style="267" customWidth="1"/>
    <col min="7202" max="7424" width="3.09765625" style="267"/>
    <col min="7425" max="7425" width="1.09765625" style="267" customWidth="1"/>
    <col min="7426" max="7426" width="2.69921875" style="267" customWidth="1"/>
    <col min="7427" max="7430" width="3.09765625" style="267"/>
    <col min="7431" max="7431" width="1.296875" style="267" customWidth="1"/>
    <col min="7432" max="7450" width="3.09765625" style="267"/>
    <col min="7451" max="7456" width="3.59765625" style="267" customWidth="1"/>
    <col min="7457" max="7457" width="1.09765625" style="267" customWidth="1"/>
    <col min="7458" max="7680" width="3.09765625" style="267"/>
    <col min="7681" max="7681" width="1.09765625" style="267" customWidth="1"/>
    <col min="7682" max="7682" width="2.69921875" style="267" customWidth="1"/>
    <col min="7683" max="7686" width="3.09765625" style="267"/>
    <col min="7687" max="7687" width="1.296875" style="267" customWidth="1"/>
    <col min="7688" max="7706" width="3.09765625" style="267"/>
    <col min="7707" max="7712" width="3.59765625" style="267" customWidth="1"/>
    <col min="7713" max="7713" width="1.09765625" style="267" customWidth="1"/>
    <col min="7714" max="7936" width="3.09765625" style="267"/>
    <col min="7937" max="7937" width="1.09765625" style="267" customWidth="1"/>
    <col min="7938" max="7938" width="2.69921875" style="267" customWidth="1"/>
    <col min="7939" max="7942" width="3.09765625" style="267"/>
    <col min="7943" max="7943" width="1.296875" style="267" customWidth="1"/>
    <col min="7944" max="7962" width="3.09765625" style="267"/>
    <col min="7963" max="7968" width="3.59765625" style="267" customWidth="1"/>
    <col min="7969" max="7969" width="1.09765625" style="267" customWidth="1"/>
    <col min="7970" max="8192" width="3.09765625" style="267"/>
    <col min="8193" max="8193" width="1.09765625" style="267" customWidth="1"/>
    <col min="8194" max="8194" width="2.69921875" style="267" customWidth="1"/>
    <col min="8195" max="8198" width="3.09765625" style="267"/>
    <col min="8199" max="8199" width="1.296875" style="267" customWidth="1"/>
    <col min="8200" max="8218" width="3.09765625" style="267"/>
    <col min="8219" max="8224" width="3.59765625" style="267" customWidth="1"/>
    <col min="8225" max="8225" width="1.09765625" style="267" customWidth="1"/>
    <col min="8226" max="8448" width="3.09765625" style="267"/>
    <col min="8449" max="8449" width="1.09765625" style="267" customWidth="1"/>
    <col min="8450" max="8450" width="2.69921875" style="267" customWidth="1"/>
    <col min="8451" max="8454" width="3.09765625" style="267"/>
    <col min="8455" max="8455" width="1.296875" style="267" customWidth="1"/>
    <col min="8456" max="8474" width="3.09765625" style="267"/>
    <col min="8475" max="8480" width="3.59765625" style="267" customWidth="1"/>
    <col min="8481" max="8481" width="1.09765625" style="267" customWidth="1"/>
    <col min="8482" max="8704" width="3.09765625" style="267"/>
    <col min="8705" max="8705" width="1.09765625" style="267" customWidth="1"/>
    <col min="8706" max="8706" width="2.69921875" style="267" customWidth="1"/>
    <col min="8707" max="8710" width="3.09765625" style="267"/>
    <col min="8711" max="8711" width="1.296875" style="267" customWidth="1"/>
    <col min="8712" max="8730" width="3.09765625" style="267"/>
    <col min="8731" max="8736" width="3.59765625" style="267" customWidth="1"/>
    <col min="8737" max="8737" width="1.09765625" style="267" customWidth="1"/>
    <col min="8738" max="8960" width="3.09765625" style="267"/>
    <col min="8961" max="8961" width="1.09765625" style="267" customWidth="1"/>
    <col min="8962" max="8962" width="2.69921875" style="267" customWidth="1"/>
    <col min="8963" max="8966" width="3.09765625" style="267"/>
    <col min="8967" max="8967" width="1.296875" style="267" customWidth="1"/>
    <col min="8968" max="8986" width="3.09765625" style="267"/>
    <col min="8987" max="8992" width="3.59765625" style="267" customWidth="1"/>
    <col min="8993" max="8993" width="1.09765625" style="267" customWidth="1"/>
    <col min="8994" max="9216" width="3.09765625" style="267"/>
    <col min="9217" max="9217" width="1.09765625" style="267" customWidth="1"/>
    <col min="9218" max="9218" width="2.69921875" style="267" customWidth="1"/>
    <col min="9219" max="9222" width="3.09765625" style="267"/>
    <col min="9223" max="9223" width="1.296875" style="267" customWidth="1"/>
    <col min="9224" max="9242" width="3.09765625" style="267"/>
    <col min="9243" max="9248" width="3.59765625" style="267" customWidth="1"/>
    <col min="9249" max="9249" width="1.09765625" style="267" customWidth="1"/>
    <col min="9250" max="9472" width="3.09765625" style="267"/>
    <col min="9473" max="9473" width="1.09765625" style="267" customWidth="1"/>
    <col min="9474" max="9474" width="2.69921875" style="267" customWidth="1"/>
    <col min="9475" max="9478" width="3.09765625" style="267"/>
    <col min="9479" max="9479" width="1.296875" style="267" customWidth="1"/>
    <col min="9480" max="9498" width="3.09765625" style="267"/>
    <col min="9499" max="9504" width="3.59765625" style="267" customWidth="1"/>
    <col min="9505" max="9505" width="1.09765625" style="267" customWidth="1"/>
    <col min="9506" max="9728" width="3.09765625" style="267"/>
    <col min="9729" max="9729" width="1.09765625" style="267" customWidth="1"/>
    <col min="9730" max="9730" width="2.69921875" style="267" customWidth="1"/>
    <col min="9731" max="9734" width="3.09765625" style="267"/>
    <col min="9735" max="9735" width="1.296875" style="267" customWidth="1"/>
    <col min="9736" max="9754" width="3.09765625" style="267"/>
    <col min="9755" max="9760" width="3.59765625" style="267" customWidth="1"/>
    <col min="9761" max="9761" width="1.09765625" style="267" customWidth="1"/>
    <col min="9762" max="9984" width="3.09765625" style="267"/>
    <col min="9985" max="9985" width="1.09765625" style="267" customWidth="1"/>
    <col min="9986" max="9986" width="2.69921875" style="267" customWidth="1"/>
    <col min="9987" max="9990" width="3.09765625" style="267"/>
    <col min="9991" max="9991" width="1.296875" style="267" customWidth="1"/>
    <col min="9992" max="10010" width="3.09765625" style="267"/>
    <col min="10011" max="10016" width="3.59765625" style="267" customWidth="1"/>
    <col min="10017" max="10017" width="1.09765625" style="267" customWidth="1"/>
    <col min="10018" max="10240" width="3.09765625" style="267"/>
    <col min="10241" max="10241" width="1.09765625" style="267" customWidth="1"/>
    <col min="10242" max="10242" width="2.69921875" style="267" customWidth="1"/>
    <col min="10243" max="10246" width="3.09765625" style="267"/>
    <col min="10247" max="10247" width="1.296875" style="267" customWidth="1"/>
    <col min="10248" max="10266" width="3.09765625" style="267"/>
    <col min="10267" max="10272" width="3.59765625" style="267" customWidth="1"/>
    <col min="10273" max="10273" width="1.09765625" style="267" customWidth="1"/>
    <col min="10274" max="10496" width="3.09765625" style="267"/>
    <col min="10497" max="10497" width="1.09765625" style="267" customWidth="1"/>
    <col min="10498" max="10498" width="2.69921875" style="267" customWidth="1"/>
    <col min="10499" max="10502" width="3.09765625" style="267"/>
    <col min="10503" max="10503" width="1.296875" style="267" customWidth="1"/>
    <col min="10504" max="10522" width="3.09765625" style="267"/>
    <col min="10523" max="10528" width="3.59765625" style="267" customWidth="1"/>
    <col min="10529" max="10529" width="1.09765625" style="267" customWidth="1"/>
    <col min="10530" max="10752" width="3.09765625" style="267"/>
    <col min="10753" max="10753" width="1.09765625" style="267" customWidth="1"/>
    <col min="10754" max="10754" width="2.69921875" style="267" customWidth="1"/>
    <col min="10755" max="10758" width="3.09765625" style="267"/>
    <col min="10759" max="10759" width="1.296875" style="267" customWidth="1"/>
    <col min="10760" max="10778" width="3.09765625" style="267"/>
    <col min="10779" max="10784" width="3.59765625" style="267" customWidth="1"/>
    <col min="10785" max="10785" width="1.09765625" style="267" customWidth="1"/>
    <col min="10786" max="11008" width="3.09765625" style="267"/>
    <col min="11009" max="11009" width="1.09765625" style="267" customWidth="1"/>
    <col min="11010" max="11010" width="2.69921875" style="267" customWidth="1"/>
    <col min="11011" max="11014" width="3.09765625" style="267"/>
    <col min="11015" max="11015" width="1.296875" style="267" customWidth="1"/>
    <col min="11016" max="11034" width="3.09765625" style="267"/>
    <col min="11035" max="11040" width="3.59765625" style="267" customWidth="1"/>
    <col min="11041" max="11041" width="1.09765625" style="267" customWidth="1"/>
    <col min="11042" max="11264" width="3.09765625" style="267"/>
    <col min="11265" max="11265" width="1.09765625" style="267" customWidth="1"/>
    <col min="11266" max="11266" width="2.69921875" style="267" customWidth="1"/>
    <col min="11267" max="11270" width="3.09765625" style="267"/>
    <col min="11271" max="11271" width="1.296875" style="267" customWidth="1"/>
    <col min="11272" max="11290" width="3.09765625" style="267"/>
    <col min="11291" max="11296" width="3.59765625" style="267" customWidth="1"/>
    <col min="11297" max="11297" width="1.09765625" style="267" customWidth="1"/>
    <col min="11298" max="11520" width="3.09765625" style="267"/>
    <col min="11521" max="11521" width="1.09765625" style="267" customWidth="1"/>
    <col min="11522" max="11522" width="2.69921875" style="267" customWidth="1"/>
    <col min="11523" max="11526" width="3.09765625" style="267"/>
    <col min="11527" max="11527" width="1.296875" style="267" customWidth="1"/>
    <col min="11528" max="11546" width="3.09765625" style="267"/>
    <col min="11547" max="11552" width="3.59765625" style="267" customWidth="1"/>
    <col min="11553" max="11553" width="1.09765625" style="267" customWidth="1"/>
    <col min="11554" max="11776" width="3.09765625" style="267"/>
    <col min="11777" max="11777" width="1.09765625" style="267" customWidth="1"/>
    <col min="11778" max="11778" width="2.69921875" style="267" customWidth="1"/>
    <col min="11779" max="11782" width="3.09765625" style="267"/>
    <col min="11783" max="11783" width="1.296875" style="267" customWidth="1"/>
    <col min="11784" max="11802" width="3.09765625" style="267"/>
    <col min="11803" max="11808" width="3.59765625" style="267" customWidth="1"/>
    <col min="11809" max="11809" width="1.09765625" style="267" customWidth="1"/>
    <col min="11810" max="12032" width="3.09765625" style="267"/>
    <col min="12033" max="12033" width="1.09765625" style="267" customWidth="1"/>
    <col min="12034" max="12034" width="2.69921875" style="267" customWidth="1"/>
    <col min="12035" max="12038" width="3.09765625" style="267"/>
    <col min="12039" max="12039" width="1.296875" style="267" customWidth="1"/>
    <col min="12040" max="12058" width="3.09765625" style="267"/>
    <col min="12059" max="12064" width="3.59765625" style="267" customWidth="1"/>
    <col min="12065" max="12065" width="1.09765625" style="267" customWidth="1"/>
    <col min="12066" max="12288" width="3.09765625" style="267"/>
    <col min="12289" max="12289" width="1.09765625" style="267" customWidth="1"/>
    <col min="12290" max="12290" width="2.69921875" style="267" customWidth="1"/>
    <col min="12291" max="12294" width="3.09765625" style="267"/>
    <col min="12295" max="12295" width="1.296875" style="267" customWidth="1"/>
    <col min="12296" max="12314" width="3.09765625" style="267"/>
    <col min="12315" max="12320" width="3.59765625" style="267" customWidth="1"/>
    <col min="12321" max="12321" width="1.09765625" style="267" customWidth="1"/>
    <col min="12322" max="12544" width="3.09765625" style="267"/>
    <col min="12545" max="12545" width="1.09765625" style="267" customWidth="1"/>
    <col min="12546" max="12546" width="2.69921875" style="267" customWidth="1"/>
    <col min="12547" max="12550" width="3.09765625" style="267"/>
    <col min="12551" max="12551" width="1.296875" style="267" customWidth="1"/>
    <col min="12552" max="12570" width="3.09765625" style="267"/>
    <col min="12571" max="12576" width="3.59765625" style="267" customWidth="1"/>
    <col min="12577" max="12577" width="1.09765625" style="267" customWidth="1"/>
    <col min="12578" max="12800" width="3.09765625" style="267"/>
    <col min="12801" max="12801" width="1.09765625" style="267" customWidth="1"/>
    <col min="12802" max="12802" width="2.69921875" style="267" customWidth="1"/>
    <col min="12803" max="12806" width="3.09765625" style="267"/>
    <col min="12807" max="12807" width="1.296875" style="267" customWidth="1"/>
    <col min="12808" max="12826" width="3.09765625" style="267"/>
    <col min="12827" max="12832" width="3.59765625" style="267" customWidth="1"/>
    <col min="12833" max="12833" width="1.09765625" style="267" customWidth="1"/>
    <col min="12834" max="13056" width="3.09765625" style="267"/>
    <col min="13057" max="13057" width="1.09765625" style="267" customWidth="1"/>
    <col min="13058" max="13058" width="2.69921875" style="267" customWidth="1"/>
    <col min="13059" max="13062" width="3.09765625" style="267"/>
    <col min="13063" max="13063" width="1.296875" style="267" customWidth="1"/>
    <col min="13064" max="13082" width="3.09765625" style="267"/>
    <col min="13083" max="13088" width="3.59765625" style="267" customWidth="1"/>
    <col min="13089" max="13089" width="1.09765625" style="267" customWidth="1"/>
    <col min="13090" max="13312" width="3.09765625" style="267"/>
    <col min="13313" max="13313" width="1.09765625" style="267" customWidth="1"/>
    <col min="13314" max="13314" width="2.69921875" style="267" customWidth="1"/>
    <col min="13315" max="13318" width="3.09765625" style="267"/>
    <col min="13319" max="13319" width="1.296875" style="267" customWidth="1"/>
    <col min="13320" max="13338" width="3.09765625" style="267"/>
    <col min="13339" max="13344" width="3.59765625" style="267" customWidth="1"/>
    <col min="13345" max="13345" width="1.09765625" style="267" customWidth="1"/>
    <col min="13346" max="13568" width="3.09765625" style="267"/>
    <col min="13569" max="13569" width="1.09765625" style="267" customWidth="1"/>
    <col min="13570" max="13570" width="2.69921875" style="267" customWidth="1"/>
    <col min="13571" max="13574" width="3.09765625" style="267"/>
    <col min="13575" max="13575" width="1.296875" style="267" customWidth="1"/>
    <col min="13576" max="13594" width="3.09765625" style="267"/>
    <col min="13595" max="13600" width="3.59765625" style="267" customWidth="1"/>
    <col min="13601" max="13601" width="1.09765625" style="267" customWidth="1"/>
    <col min="13602" max="13824" width="3.09765625" style="267"/>
    <col min="13825" max="13825" width="1.09765625" style="267" customWidth="1"/>
    <col min="13826" max="13826" width="2.69921875" style="267" customWidth="1"/>
    <col min="13827" max="13830" width="3.09765625" style="267"/>
    <col min="13831" max="13831" width="1.296875" style="267" customWidth="1"/>
    <col min="13832" max="13850" width="3.09765625" style="267"/>
    <col min="13851" max="13856" width="3.59765625" style="267" customWidth="1"/>
    <col min="13857" max="13857" width="1.09765625" style="267" customWidth="1"/>
    <col min="13858" max="14080" width="3.09765625" style="267"/>
    <col min="14081" max="14081" width="1.09765625" style="267" customWidth="1"/>
    <col min="14082" max="14082" width="2.69921875" style="267" customWidth="1"/>
    <col min="14083" max="14086" width="3.09765625" style="267"/>
    <col min="14087" max="14087" width="1.296875" style="267" customWidth="1"/>
    <col min="14088" max="14106" width="3.09765625" style="267"/>
    <col min="14107" max="14112" width="3.59765625" style="267" customWidth="1"/>
    <col min="14113" max="14113" width="1.09765625" style="267" customWidth="1"/>
    <col min="14114" max="14336" width="3.09765625" style="267"/>
    <col min="14337" max="14337" width="1.09765625" style="267" customWidth="1"/>
    <col min="14338" max="14338" width="2.69921875" style="267" customWidth="1"/>
    <col min="14339" max="14342" width="3.09765625" style="267"/>
    <col min="14343" max="14343" width="1.296875" style="267" customWidth="1"/>
    <col min="14344" max="14362" width="3.09765625" style="267"/>
    <col min="14363" max="14368" width="3.59765625" style="267" customWidth="1"/>
    <col min="14369" max="14369" width="1.09765625" style="267" customWidth="1"/>
    <col min="14370" max="14592" width="3.09765625" style="267"/>
    <col min="14593" max="14593" width="1.09765625" style="267" customWidth="1"/>
    <col min="14594" max="14594" width="2.69921875" style="267" customWidth="1"/>
    <col min="14595" max="14598" width="3.09765625" style="267"/>
    <col min="14599" max="14599" width="1.296875" style="267" customWidth="1"/>
    <col min="14600" max="14618" width="3.09765625" style="267"/>
    <col min="14619" max="14624" width="3.59765625" style="267" customWidth="1"/>
    <col min="14625" max="14625" width="1.09765625" style="267" customWidth="1"/>
    <col min="14626" max="14848" width="3.09765625" style="267"/>
    <col min="14849" max="14849" width="1.09765625" style="267" customWidth="1"/>
    <col min="14850" max="14850" width="2.69921875" style="267" customWidth="1"/>
    <col min="14851" max="14854" width="3.09765625" style="267"/>
    <col min="14855" max="14855" width="1.296875" style="267" customWidth="1"/>
    <col min="14856" max="14874" width="3.09765625" style="267"/>
    <col min="14875" max="14880" width="3.59765625" style="267" customWidth="1"/>
    <col min="14881" max="14881" width="1.09765625" style="267" customWidth="1"/>
    <col min="14882" max="15104" width="3.09765625" style="267"/>
    <col min="15105" max="15105" width="1.09765625" style="267" customWidth="1"/>
    <col min="15106" max="15106" width="2.69921875" style="267" customWidth="1"/>
    <col min="15107" max="15110" width="3.09765625" style="267"/>
    <col min="15111" max="15111" width="1.296875" style="267" customWidth="1"/>
    <col min="15112" max="15130" width="3.09765625" style="267"/>
    <col min="15131" max="15136" width="3.59765625" style="267" customWidth="1"/>
    <col min="15137" max="15137" width="1.09765625" style="267" customWidth="1"/>
    <col min="15138" max="15360" width="3.09765625" style="267"/>
    <col min="15361" max="15361" width="1.09765625" style="267" customWidth="1"/>
    <col min="15362" max="15362" width="2.69921875" style="267" customWidth="1"/>
    <col min="15363" max="15366" width="3.09765625" style="267"/>
    <col min="15367" max="15367" width="1.296875" style="267" customWidth="1"/>
    <col min="15368" max="15386" width="3.09765625" style="267"/>
    <col min="15387" max="15392" width="3.59765625" style="267" customWidth="1"/>
    <col min="15393" max="15393" width="1.09765625" style="267" customWidth="1"/>
    <col min="15394" max="15616" width="3.09765625" style="267"/>
    <col min="15617" max="15617" width="1.09765625" style="267" customWidth="1"/>
    <col min="15618" max="15618" width="2.69921875" style="267" customWidth="1"/>
    <col min="15619" max="15622" width="3.09765625" style="267"/>
    <col min="15623" max="15623" width="1.296875" style="267" customWidth="1"/>
    <col min="15624" max="15642" width="3.09765625" style="267"/>
    <col min="15643" max="15648" width="3.59765625" style="267" customWidth="1"/>
    <col min="15649" max="15649" width="1.09765625" style="267" customWidth="1"/>
    <col min="15650" max="15872" width="3.09765625" style="267"/>
    <col min="15873" max="15873" width="1.09765625" style="267" customWidth="1"/>
    <col min="15874" max="15874" width="2.69921875" style="267" customWidth="1"/>
    <col min="15875" max="15878" width="3.09765625" style="267"/>
    <col min="15879" max="15879" width="1.296875" style="267" customWidth="1"/>
    <col min="15880" max="15898" width="3.09765625" style="267"/>
    <col min="15899" max="15904" width="3.59765625" style="267" customWidth="1"/>
    <col min="15905" max="15905" width="1.09765625" style="267" customWidth="1"/>
    <col min="15906" max="16128" width="3.09765625" style="267"/>
    <col min="16129" max="16129" width="1.09765625" style="267" customWidth="1"/>
    <col min="16130" max="16130" width="2.69921875" style="267" customWidth="1"/>
    <col min="16131" max="16134" width="3.09765625" style="267"/>
    <col min="16135" max="16135" width="1.296875" style="267" customWidth="1"/>
    <col min="16136" max="16154" width="3.09765625" style="267"/>
    <col min="16155" max="16160" width="3.59765625" style="267" customWidth="1"/>
    <col min="16161" max="16161" width="1.09765625" style="267" customWidth="1"/>
    <col min="16162" max="16384" width="3.09765625" style="267"/>
  </cols>
  <sheetData>
    <row r="1" spans="2:32" s="264" customFormat="1" x14ac:dyDescent="0.45"/>
    <row r="2" spans="2:32" s="264" customFormat="1" x14ac:dyDescent="0.45">
      <c r="B2" s="264" t="s">
        <v>919</v>
      </c>
    </row>
    <row r="3" spans="2:32" s="264" customFormat="1" x14ac:dyDescent="0.45">
      <c r="Z3" s="527" t="s">
        <v>130</v>
      </c>
      <c r="AA3" s="565"/>
      <c r="AB3" s="271" t="s">
        <v>131</v>
      </c>
      <c r="AC3" s="565"/>
      <c r="AD3" s="271" t="s">
        <v>132</v>
      </c>
      <c r="AE3" s="565"/>
      <c r="AF3" s="271" t="s">
        <v>702</v>
      </c>
    </row>
    <row r="4" spans="2:32" s="264" customFormat="1" x14ac:dyDescent="0.45">
      <c r="AF4" s="527"/>
    </row>
    <row r="5" spans="2:32" s="264" customFormat="1" ht="38.25" customHeight="1" x14ac:dyDescent="0.45">
      <c r="B5" s="942" t="s">
        <v>920</v>
      </c>
      <c r="C5" s="936"/>
      <c r="D5" s="936"/>
      <c r="E5" s="936"/>
      <c r="F5" s="936"/>
      <c r="G5" s="936"/>
      <c r="H5" s="936"/>
      <c r="I5" s="936"/>
      <c r="J5" s="936"/>
      <c r="K5" s="936"/>
      <c r="L5" s="936"/>
      <c r="M5" s="936"/>
      <c r="N5" s="936"/>
      <c r="O5" s="936"/>
      <c r="P5" s="936"/>
      <c r="Q5" s="936"/>
      <c r="R5" s="936"/>
      <c r="S5" s="936"/>
      <c r="T5" s="936"/>
      <c r="U5" s="936"/>
      <c r="V5" s="936"/>
      <c r="W5" s="936"/>
      <c r="X5" s="936"/>
      <c r="Y5" s="936"/>
      <c r="Z5" s="936"/>
      <c r="AA5" s="936"/>
      <c r="AB5" s="936"/>
      <c r="AC5" s="936"/>
      <c r="AD5" s="936"/>
      <c r="AE5" s="936"/>
      <c r="AF5" s="936"/>
    </row>
    <row r="6" spans="2:32" s="264" customFormat="1" x14ac:dyDescent="0.45"/>
    <row r="7" spans="2:32" s="264" customFormat="1" ht="39.75" customHeight="1" x14ac:dyDescent="0.45">
      <c r="B7" s="1022" t="s">
        <v>786</v>
      </c>
      <c r="C7" s="1022"/>
      <c r="D7" s="1022"/>
      <c r="E7" s="1022"/>
      <c r="F7" s="1022"/>
      <c r="G7" s="1063"/>
      <c r="H7" s="1064"/>
      <c r="I7" s="1064"/>
      <c r="J7" s="1064"/>
      <c r="K7" s="1064"/>
      <c r="L7" s="1064"/>
      <c r="M7" s="1064"/>
      <c r="N7" s="1064"/>
      <c r="O7" s="1064"/>
      <c r="P7" s="1064"/>
      <c r="Q7" s="1064"/>
      <c r="R7" s="1064"/>
      <c r="S7" s="1064"/>
      <c r="T7" s="1064"/>
      <c r="U7" s="1064"/>
      <c r="V7" s="1064"/>
      <c r="W7" s="1064"/>
      <c r="X7" s="1064"/>
      <c r="Y7" s="1064"/>
      <c r="Z7" s="1064"/>
      <c r="AA7" s="1064"/>
      <c r="AB7" s="1064"/>
      <c r="AC7" s="1064"/>
      <c r="AD7" s="1064"/>
      <c r="AE7" s="1064"/>
      <c r="AF7" s="1065"/>
    </row>
    <row r="8" spans="2:32" ht="39.75" customHeight="1" x14ac:dyDescent="0.2">
      <c r="B8" s="996" t="s">
        <v>787</v>
      </c>
      <c r="C8" s="997"/>
      <c r="D8" s="997"/>
      <c r="E8" s="997"/>
      <c r="F8" s="998"/>
      <c r="G8" s="552"/>
      <c r="H8" s="569" t="s">
        <v>178</v>
      </c>
      <c r="I8" s="530" t="s">
        <v>788</v>
      </c>
      <c r="J8" s="530"/>
      <c r="K8" s="530"/>
      <c r="L8" s="530"/>
      <c r="M8" s="569" t="s">
        <v>178</v>
      </c>
      <c r="N8" s="530" t="s">
        <v>789</v>
      </c>
      <c r="O8" s="530"/>
      <c r="P8" s="530"/>
      <c r="Q8" s="530"/>
      <c r="R8" s="569" t="s">
        <v>178</v>
      </c>
      <c r="S8" s="530" t="s">
        <v>790</v>
      </c>
      <c r="T8" s="530"/>
      <c r="U8" s="530"/>
      <c r="V8" s="530"/>
      <c r="W8" s="530"/>
      <c r="X8" s="530"/>
      <c r="Y8" s="530"/>
      <c r="Z8" s="530"/>
      <c r="AA8" s="530"/>
      <c r="AB8" s="530"/>
      <c r="AC8" s="530"/>
      <c r="AD8" s="530"/>
      <c r="AE8" s="530"/>
      <c r="AF8" s="629"/>
    </row>
    <row r="9" spans="2:32" ht="27" customHeight="1" x14ac:dyDescent="0.2">
      <c r="B9" s="943" t="s">
        <v>887</v>
      </c>
      <c r="C9" s="944"/>
      <c r="D9" s="944"/>
      <c r="E9" s="944"/>
      <c r="F9" s="945"/>
      <c r="G9" s="543"/>
      <c r="H9" s="565" t="s">
        <v>178</v>
      </c>
      <c r="I9" s="626" t="s">
        <v>888</v>
      </c>
      <c r="J9" s="647"/>
      <c r="K9" s="647"/>
      <c r="L9" s="647"/>
      <c r="M9" s="647"/>
      <c r="N9" s="647"/>
      <c r="O9" s="647"/>
      <c r="P9" s="647"/>
      <c r="Q9" s="647"/>
      <c r="R9" s="534"/>
      <c r="S9" s="534"/>
      <c r="T9" s="534"/>
      <c r="U9" s="534"/>
      <c r="V9" s="534"/>
      <c r="W9" s="534"/>
      <c r="X9" s="534"/>
      <c r="Y9" s="534"/>
      <c r="Z9" s="534"/>
      <c r="AA9" s="534"/>
      <c r="AB9" s="534"/>
      <c r="AC9" s="534"/>
      <c r="AD9" s="534"/>
      <c r="AE9" s="534"/>
      <c r="AF9" s="537"/>
    </row>
    <row r="10" spans="2:32" ht="27" customHeight="1" x14ac:dyDescent="0.2">
      <c r="B10" s="1014"/>
      <c r="C10" s="1015"/>
      <c r="D10" s="1015"/>
      <c r="E10" s="1015"/>
      <c r="F10" s="1039"/>
      <c r="G10" s="558"/>
      <c r="H10" s="271" t="s">
        <v>178</v>
      </c>
      <c r="I10" s="589" t="s">
        <v>889</v>
      </c>
      <c r="J10" s="560"/>
      <c r="K10" s="560"/>
      <c r="L10" s="560"/>
      <c r="M10" s="560"/>
      <c r="N10" s="560"/>
      <c r="O10" s="560"/>
      <c r="P10" s="560"/>
      <c r="Q10" s="560"/>
      <c r="R10" s="560"/>
      <c r="S10" s="560"/>
      <c r="T10" s="560"/>
      <c r="U10" s="560"/>
      <c r="V10" s="560"/>
      <c r="W10" s="560"/>
      <c r="X10" s="560"/>
      <c r="Y10" s="560"/>
      <c r="Z10" s="560"/>
      <c r="AA10" s="560"/>
      <c r="AB10" s="560"/>
      <c r="AC10" s="560"/>
      <c r="AD10" s="560"/>
      <c r="AE10" s="560"/>
      <c r="AF10" s="561"/>
    </row>
    <row r="11" spans="2:32" ht="40.5" customHeight="1" x14ac:dyDescent="0.2">
      <c r="B11" s="996" t="s">
        <v>890</v>
      </c>
      <c r="C11" s="997"/>
      <c r="D11" s="997"/>
      <c r="E11" s="997"/>
      <c r="F11" s="998"/>
      <c r="G11" s="590"/>
      <c r="H11" s="569" t="s">
        <v>178</v>
      </c>
      <c r="I11" s="530" t="s">
        <v>891</v>
      </c>
      <c r="J11" s="591"/>
      <c r="K11" s="591"/>
      <c r="L11" s="591"/>
      <c r="M11" s="591"/>
      <c r="N11" s="591"/>
      <c r="O11" s="591"/>
      <c r="P11" s="591"/>
      <c r="Q11" s="591"/>
      <c r="R11" s="569" t="s">
        <v>178</v>
      </c>
      <c r="S11" s="530" t="s">
        <v>892</v>
      </c>
      <c r="T11" s="591"/>
      <c r="U11" s="591"/>
      <c r="V11" s="591"/>
      <c r="W11" s="591"/>
      <c r="X11" s="591"/>
      <c r="Y11" s="591"/>
      <c r="Z11" s="591"/>
      <c r="AA11" s="591"/>
      <c r="AB11" s="591"/>
      <c r="AC11" s="591"/>
      <c r="AD11" s="591"/>
      <c r="AE11" s="591"/>
      <c r="AF11" s="630"/>
    </row>
    <row r="12" spans="2:32" ht="27" customHeight="1" x14ac:dyDescent="0.2">
      <c r="B12" s="543" t="s">
        <v>921</v>
      </c>
      <c r="C12" s="535"/>
      <c r="D12" s="535"/>
      <c r="E12" s="535"/>
      <c r="F12" s="535"/>
      <c r="G12" s="631"/>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3"/>
    </row>
    <row r="13" spans="2:32" s="264" customFormat="1" ht="10.5" customHeight="1" x14ac:dyDescent="0.45">
      <c r="B13" s="607"/>
      <c r="C13" s="1027" t="s">
        <v>894</v>
      </c>
      <c r="D13" s="902"/>
      <c r="E13" s="902"/>
      <c r="F13" s="903"/>
      <c r="G13" s="543"/>
      <c r="H13" s="534"/>
      <c r="I13" s="534"/>
      <c r="J13" s="534"/>
      <c r="K13" s="534"/>
      <c r="L13" s="534"/>
      <c r="M13" s="534"/>
      <c r="N13" s="534"/>
      <c r="O13" s="534"/>
      <c r="P13" s="534"/>
      <c r="Q13" s="534"/>
      <c r="R13" s="534"/>
      <c r="S13" s="534"/>
      <c r="T13" s="534"/>
      <c r="U13" s="534"/>
      <c r="V13" s="534"/>
      <c r="W13" s="534"/>
      <c r="X13" s="534"/>
      <c r="Y13" s="534"/>
      <c r="Z13" s="534"/>
      <c r="AA13" s="534"/>
      <c r="AB13" s="534"/>
      <c r="AC13" s="537"/>
      <c r="AD13" s="534"/>
      <c r="AE13" s="534"/>
      <c r="AF13" s="537"/>
    </row>
    <row r="14" spans="2:32" s="264" customFormat="1" ht="15.75" customHeight="1" x14ac:dyDescent="0.2">
      <c r="B14" s="546"/>
      <c r="C14" s="1028"/>
      <c r="D14" s="935"/>
      <c r="E14" s="935"/>
      <c r="F14" s="1029"/>
      <c r="G14" s="546"/>
      <c r="H14" s="1024" t="s">
        <v>895</v>
      </c>
      <c r="I14" s="1024"/>
      <c r="J14" s="1024"/>
      <c r="K14" s="1024"/>
      <c r="L14" s="1024"/>
      <c r="M14" s="1024"/>
      <c r="N14" s="1024"/>
      <c r="O14" s="1024"/>
      <c r="P14" s="1024"/>
      <c r="Q14" s="1024"/>
      <c r="R14" s="1024"/>
      <c r="S14" s="1024"/>
      <c r="T14" s="1024"/>
      <c r="U14" s="1024"/>
      <c r="V14" s="1024"/>
      <c r="W14" s="1024"/>
      <c r="X14" s="1024"/>
      <c r="Y14" s="596"/>
      <c r="Z14" s="596"/>
      <c r="AA14" s="596"/>
      <c r="AB14" s="596"/>
      <c r="AC14" s="538"/>
      <c r="AF14" s="538"/>
    </row>
    <row r="15" spans="2:32" s="264" customFormat="1" ht="40.5" customHeight="1" x14ac:dyDescent="0.45">
      <c r="B15" s="597"/>
      <c r="C15" s="1028"/>
      <c r="D15" s="935"/>
      <c r="E15" s="935"/>
      <c r="F15" s="1029"/>
      <c r="G15" s="546"/>
      <c r="H15" s="598" t="s">
        <v>803</v>
      </c>
      <c r="I15" s="1057" t="s">
        <v>922</v>
      </c>
      <c r="J15" s="1058"/>
      <c r="K15" s="1058"/>
      <c r="L15" s="1058"/>
      <c r="M15" s="1058"/>
      <c r="N15" s="1058"/>
      <c r="O15" s="1058"/>
      <c r="P15" s="1058"/>
      <c r="Q15" s="1058"/>
      <c r="R15" s="1058"/>
      <c r="S15" s="1058"/>
      <c r="T15" s="1058"/>
      <c r="U15" s="1059"/>
      <c r="V15" s="778"/>
      <c r="W15" s="779"/>
      <c r="X15" s="599" t="s">
        <v>32</v>
      </c>
      <c r="Z15" s="600"/>
      <c r="AA15" s="600"/>
      <c r="AB15" s="600"/>
      <c r="AC15" s="538"/>
      <c r="AD15" s="601" t="s">
        <v>723</v>
      </c>
      <c r="AE15" s="602" t="s">
        <v>724</v>
      </c>
      <c r="AF15" s="603" t="s">
        <v>725</v>
      </c>
    </row>
    <row r="16" spans="2:32" s="264" customFormat="1" ht="18" customHeight="1" x14ac:dyDescent="0.45">
      <c r="B16" s="597"/>
      <c r="C16" s="1028"/>
      <c r="D16" s="935"/>
      <c r="E16" s="935"/>
      <c r="F16" s="1029"/>
      <c r="G16" s="546"/>
      <c r="H16" s="604"/>
      <c r="I16" s="634"/>
      <c r="J16" s="634"/>
      <c r="K16" s="634"/>
      <c r="L16" s="634"/>
      <c r="M16" s="634"/>
      <c r="N16" s="634"/>
      <c r="O16" s="634"/>
      <c r="P16" s="634"/>
      <c r="Q16" s="634"/>
      <c r="R16" s="634"/>
      <c r="S16" s="634"/>
      <c r="T16" s="634"/>
      <c r="U16" s="634"/>
      <c r="V16" s="531"/>
      <c r="W16" s="531"/>
      <c r="X16" s="531"/>
      <c r="Z16" s="600"/>
      <c r="AA16" s="600"/>
      <c r="AB16" s="600"/>
      <c r="AC16" s="538"/>
      <c r="AD16" s="601"/>
      <c r="AE16" s="602"/>
      <c r="AF16" s="603"/>
    </row>
    <row r="17" spans="2:32" s="264" customFormat="1" ht="40.5" customHeight="1" x14ac:dyDescent="0.45">
      <c r="B17" s="597"/>
      <c r="C17" s="1028"/>
      <c r="D17" s="935"/>
      <c r="E17" s="935"/>
      <c r="F17" s="1029"/>
      <c r="G17" s="546"/>
      <c r="H17" s="598" t="s">
        <v>805</v>
      </c>
      <c r="I17" s="1057" t="s">
        <v>923</v>
      </c>
      <c r="J17" s="1058"/>
      <c r="K17" s="1058"/>
      <c r="L17" s="1058"/>
      <c r="M17" s="1058"/>
      <c r="N17" s="1058"/>
      <c r="O17" s="1058"/>
      <c r="P17" s="1058"/>
      <c r="Q17" s="1058"/>
      <c r="R17" s="1058"/>
      <c r="S17" s="1058"/>
      <c r="T17" s="1058"/>
      <c r="U17" s="1059"/>
      <c r="V17" s="778"/>
      <c r="W17" s="779"/>
      <c r="X17" s="599" t="s">
        <v>32</v>
      </c>
      <c r="Y17" s="264" t="s">
        <v>898</v>
      </c>
      <c r="Z17" s="1001" t="s">
        <v>924</v>
      </c>
      <c r="AA17" s="1001"/>
      <c r="AB17" s="1001"/>
      <c r="AC17" s="538"/>
      <c r="AD17" s="628" t="s">
        <v>178</v>
      </c>
      <c r="AE17" s="271" t="s">
        <v>724</v>
      </c>
      <c r="AF17" s="237" t="s">
        <v>178</v>
      </c>
    </row>
    <row r="18" spans="2:32" s="264" customFormat="1" ht="20.25" customHeight="1" x14ac:dyDescent="0.45">
      <c r="B18" s="597"/>
      <c r="C18" s="1028"/>
      <c r="D18" s="935"/>
      <c r="E18" s="935"/>
      <c r="F18" s="1029"/>
      <c r="H18" s="271" t="s">
        <v>807</v>
      </c>
      <c r="I18" s="606"/>
      <c r="J18" s="606"/>
      <c r="K18" s="606"/>
      <c r="L18" s="606"/>
      <c r="M18" s="606"/>
      <c r="N18" s="606"/>
      <c r="O18" s="606"/>
      <c r="P18" s="606"/>
      <c r="Q18" s="606"/>
      <c r="R18" s="606"/>
      <c r="S18" s="271"/>
      <c r="T18" s="271"/>
      <c r="U18" s="271"/>
      <c r="W18" s="600"/>
      <c r="X18" s="600"/>
      <c r="Y18" s="600"/>
      <c r="AD18" s="551"/>
      <c r="AE18" s="271"/>
      <c r="AF18" s="554"/>
    </row>
    <row r="19" spans="2:32" s="264" customFormat="1" ht="74.25" customHeight="1" x14ac:dyDescent="0.45">
      <c r="B19" s="597"/>
      <c r="C19" s="1028"/>
      <c r="D19" s="935"/>
      <c r="E19" s="935"/>
      <c r="F19" s="1029"/>
      <c r="H19" s="598" t="s">
        <v>809</v>
      </c>
      <c r="I19" s="1033" t="s">
        <v>900</v>
      </c>
      <c r="J19" s="1034"/>
      <c r="K19" s="1034"/>
      <c r="L19" s="1034"/>
      <c r="M19" s="1034"/>
      <c r="N19" s="1034"/>
      <c r="O19" s="1034"/>
      <c r="P19" s="1034"/>
      <c r="Q19" s="1034"/>
      <c r="R19" s="1034"/>
      <c r="S19" s="1034"/>
      <c r="T19" s="1034"/>
      <c r="U19" s="1035"/>
      <c r="V19" s="778"/>
      <c r="W19" s="779"/>
      <c r="X19" s="599" t="s">
        <v>32</v>
      </c>
      <c r="Y19" s="264" t="s">
        <v>898</v>
      </c>
      <c r="Z19" s="1001" t="s">
        <v>925</v>
      </c>
      <c r="AA19" s="1001"/>
      <c r="AB19" s="1001"/>
      <c r="AD19" s="628" t="s">
        <v>178</v>
      </c>
      <c r="AE19" s="271" t="s">
        <v>724</v>
      </c>
      <c r="AF19" s="237" t="s">
        <v>178</v>
      </c>
    </row>
    <row r="20" spans="2:32" s="264" customFormat="1" ht="15" customHeight="1" x14ac:dyDescent="0.45">
      <c r="B20" s="597"/>
      <c r="C20" s="1028"/>
      <c r="D20" s="935"/>
      <c r="E20" s="935"/>
      <c r="F20" s="1029"/>
      <c r="H20" s="555"/>
      <c r="I20" s="606"/>
      <c r="J20" s="606"/>
      <c r="K20" s="606"/>
      <c r="L20" s="606"/>
      <c r="M20" s="606"/>
      <c r="N20" s="606"/>
      <c r="O20" s="606"/>
      <c r="P20" s="606"/>
      <c r="Q20" s="606"/>
      <c r="R20" s="606"/>
      <c r="S20" s="271"/>
      <c r="T20" s="271"/>
      <c r="U20" s="271"/>
      <c r="W20" s="600"/>
      <c r="X20" s="600"/>
      <c r="Y20" s="600"/>
      <c r="AD20" s="551"/>
      <c r="AE20" s="271"/>
      <c r="AF20" s="554"/>
    </row>
    <row r="21" spans="2:32" s="264" customFormat="1" x14ac:dyDescent="0.45">
      <c r="B21" s="597"/>
      <c r="C21" s="1028"/>
      <c r="D21" s="935"/>
      <c r="E21" s="935"/>
      <c r="F21" s="1029"/>
      <c r="H21" s="609" t="s">
        <v>902</v>
      </c>
      <c r="I21" s="606"/>
      <c r="J21" s="606"/>
      <c r="K21" s="606"/>
      <c r="L21" s="606"/>
      <c r="M21" s="606"/>
      <c r="N21" s="606"/>
      <c r="O21" s="606"/>
      <c r="P21" s="606"/>
      <c r="Q21" s="606"/>
      <c r="R21" s="606"/>
      <c r="U21" s="271"/>
      <c r="W21" s="600"/>
      <c r="X21" s="600"/>
      <c r="Y21" s="600"/>
      <c r="AD21" s="601" t="s">
        <v>723</v>
      </c>
      <c r="AE21" s="602" t="s">
        <v>724</v>
      </c>
      <c r="AF21" s="603" t="s">
        <v>725</v>
      </c>
    </row>
    <row r="22" spans="2:32" s="264" customFormat="1" ht="20.25" customHeight="1" x14ac:dyDescent="0.45">
      <c r="B22" s="597"/>
      <c r="C22" s="1028"/>
      <c r="D22" s="935"/>
      <c r="E22" s="935"/>
      <c r="F22" s="1029"/>
      <c r="G22" s="546"/>
      <c r="H22" s="598" t="s">
        <v>903</v>
      </c>
      <c r="I22" s="1049" t="s">
        <v>904</v>
      </c>
      <c r="J22" s="1050"/>
      <c r="K22" s="1050"/>
      <c r="L22" s="1050"/>
      <c r="M22" s="1050"/>
      <c r="N22" s="1050"/>
      <c r="O22" s="1050"/>
      <c r="P22" s="1050"/>
      <c r="Q22" s="1050"/>
      <c r="R22" s="1050"/>
      <c r="S22" s="1050"/>
      <c r="T22" s="1050"/>
      <c r="U22" s="1050"/>
      <c r="V22" s="1050"/>
      <c r="W22" s="1050"/>
      <c r="X22" s="1050"/>
      <c r="Y22" s="1050"/>
      <c r="Z22" s="1050"/>
      <c r="AA22" s="1051"/>
      <c r="AD22" s="628" t="s">
        <v>178</v>
      </c>
      <c r="AE22" s="271" t="s">
        <v>724</v>
      </c>
      <c r="AF22" s="237" t="s">
        <v>178</v>
      </c>
    </row>
    <row r="23" spans="2:32" s="264" customFormat="1" x14ac:dyDescent="0.45">
      <c r="B23" s="597"/>
      <c r="C23" s="1028"/>
      <c r="D23" s="935"/>
      <c r="E23" s="935"/>
      <c r="F23" s="1029"/>
      <c r="H23" s="609" t="s">
        <v>917</v>
      </c>
      <c r="I23" s="606"/>
      <c r="J23" s="606"/>
      <c r="K23" s="606"/>
      <c r="L23" s="606"/>
      <c r="M23" s="606"/>
      <c r="N23" s="606"/>
      <c r="O23" s="606"/>
      <c r="P23" s="606"/>
      <c r="Q23" s="606"/>
      <c r="R23" s="606"/>
      <c r="U23" s="271"/>
      <c r="W23" s="600"/>
      <c r="X23" s="600"/>
      <c r="Y23" s="600"/>
      <c r="AD23" s="549"/>
      <c r="AE23" s="555"/>
      <c r="AF23" s="608"/>
    </row>
    <row r="24" spans="2:32" s="264" customFormat="1" x14ac:dyDescent="0.45">
      <c r="B24" s="597"/>
      <c r="C24" s="1028"/>
      <c r="D24" s="935"/>
      <c r="E24" s="935"/>
      <c r="F24" s="1029"/>
      <c r="G24" s="546"/>
      <c r="H24" s="555"/>
      <c r="I24" s="606"/>
      <c r="J24" s="606"/>
      <c r="K24" s="606"/>
      <c r="L24" s="606"/>
      <c r="M24" s="606"/>
      <c r="N24" s="606"/>
      <c r="O24" s="606"/>
      <c r="P24" s="606"/>
      <c r="Q24" s="606"/>
      <c r="R24" s="606"/>
      <c r="S24" s="606"/>
      <c r="T24" s="606"/>
      <c r="U24" s="606"/>
      <c r="X24" s="271"/>
      <c r="Z24" s="600"/>
      <c r="AA24" s="600"/>
      <c r="AB24" s="600"/>
      <c r="AC24" s="538"/>
      <c r="AD24" s="555"/>
      <c r="AE24" s="555"/>
      <c r="AF24" s="608"/>
    </row>
    <row r="25" spans="2:32" s="264" customFormat="1" x14ac:dyDescent="0.45">
      <c r="B25" s="597"/>
      <c r="C25" s="1028"/>
      <c r="D25" s="935"/>
      <c r="E25" s="935"/>
      <c r="F25" s="1029"/>
      <c r="G25" s="546"/>
      <c r="H25" s="609" t="s">
        <v>906</v>
      </c>
      <c r="I25" s="606"/>
      <c r="J25" s="606"/>
      <c r="K25" s="606"/>
      <c r="L25" s="606"/>
      <c r="M25" s="606"/>
      <c r="N25" s="606"/>
      <c r="O25" s="606"/>
      <c r="P25" s="606"/>
      <c r="Q25" s="606"/>
      <c r="R25" s="606"/>
      <c r="S25" s="606"/>
      <c r="T25" s="606"/>
      <c r="U25" s="606"/>
      <c r="X25" s="271"/>
      <c r="Z25" s="600"/>
      <c r="AA25" s="600"/>
      <c r="AB25" s="600"/>
      <c r="AC25" s="538"/>
      <c r="AD25" s="601" t="s">
        <v>723</v>
      </c>
      <c r="AE25" s="602" t="s">
        <v>724</v>
      </c>
      <c r="AF25" s="603" t="s">
        <v>725</v>
      </c>
    </row>
    <row r="26" spans="2:32" s="264" customFormat="1" ht="40.5" customHeight="1" x14ac:dyDescent="0.45">
      <c r="B26" s="597"/>
      <c r="C26" s="1028"/>
      <c r="D26" s="935"/>
      <c r="E26" s="935"/>
      <c r="F26" s="1029"/>
      <c r="G26" s="546"/>
      <c r="H26" s="598" t="s">
        <v>907</v>
      </c>
      <c r="I26" s="610" t="s">
        <v>908</v>
      </c>
      <c r="J26" s="610"/>
      <c r="K26" s="610"/>
      <c r="L26" s="611"/>
      <c r="M26" s="610" t="s">
        <v>909</v>
      </c>
      <c r="N26" s="612"/>
      <c r="O26" s="612"/>
      <c r="P26" s="1026"/>
      <c r="Q26" s="1026"/>
      <c r="R26" s="1026"/>
      <c r="S26" s="1026"/>
      <c r="T26" s="1026"/>
      <c r="U26" s="1026"/>
      <c r="V26" s="1026"/>
      <c r="W26" s="1026"/>
      <c r="X26" s="599" t="s">
        <v>32</v>
      </c>
      <c r="Y26" s="264" t="s">
        <v>898</v>
      </c>
      <c r="Z26" s="1048" t="s">
        <v>926</v>
      </c>
      <c r="AA26" s="1048"/>
      <c r="AB26" s="1048"/>
      <c r="AC26" s="538"/>
      <c r="AD26" s="628" t="s">
        <v>178</v>
      </c>
      <c r="AE26" s="271" t="s">
        <v>724</v>
      </c>
      <c r="AF26" s="237" t="s">
        <v>178</v>
      </c>
    </row>
    <row r="27" spans="2:32" s="264" customFormat="1" ht="15.75" customHeight="1" x14ac:dyDescent="0.45">
      <c r="B27" s="597"/>
      <c r="C27" s="1028"/>
      <c r="D27" s="935"/>
      <c r="E27" s="935"/>
      <c r="F27" s="1029"/>
      <c r="H27" s="555"/>
      <c r="I27" s="539"/>
      <c r="J27" s="539"/>
      <c r="K27" s="539"/>
      <c r="L27" s="539"/>
      <c r="M27" s="539"/>
      <c r="N27" s="613"/>
      <c r="O27" s="613"/>
      <c r="P27" s="614"/>
      <c r="Q27" s="614"/>
      <c r="R27" s="614"/>
      <c r="S27" s="614"/>
      <c r="T27" s="614"/>
      <c r="U27" s="614"/>
      <c r="V27" s="614"/>
      <c r="W27" s="614"/>
      <c r="X27" s="271"/>
      <c r="Z27" s="635"/>
      <c r="AA27" s="635"/>
      <c r="AB27" s="635"/>
      <c r="AD27" s="551"/>
      <c r="AE27" s="271"/>
      <c r="AF27" s="554"/>
    </row>
    <row r="28" spans="2:32" s="264" customFormat="1" ht="14.25" customHeight="1" x14ac:dyDescent="0.45">
      <c r="B28" s="597"/>
      <c r="C28" s="1028"/>
      <c r="D28" s="935"/>
      <c r="E28" s="935"/>
      <c r="F28" s="1029"/>
      <c r="H28" s="620" t="s">
        <v>911</v>
      </c>
      <c r="I28" s="617"/>
      <c r="J28" s="617"/>
      <c r="K28" s="617"/>
      <c r="L28" s="617"/>
      <c r="M28" s="617"/>
      <c r="N28" s="617"/>
      <c r="O28" s="617"/>
      <c r="P28" s="617"/>
      <c r="Q28" s="617"/>
      <c r="R28" s="617"/>
      <c r="S28" s="560"/>
      <c r="T28" s="560"/>
      <c r="U28" s="563"/>
      <c r="V28" s="560"/>
      <c r="W28" s="618"/>
      <c r="X28" s="618"/>
      <c r="Y28" s="600"/>
      <c r="AD28" s="601" t="s">
        <v>723</v>
      </c>
      <c r="AE28" s="602" t="s">
        <v>724</v>
      </c>
      <c r="AF28" s="603" t="s">
        <v>725</v>
      </c>
    </row>
    <row r="29" spans="2:32" s="264" customFormat="1" ht="15" customHeight="1" x14ac:dyDescent="0.45">
      <c r="B29" s="597"/>
      <c r="C29" s="1028"/>
      <c r="D29" s="935"/>
      <c r="E29" s="935"/>
      <c r="F29" s="1029"/>
      <c r="H29" s="529" t="s">
        <v>912</v>
      </c>
      <c r="I29" s="1060" t="s">
        <v>913</v>
      </c>
      <c r="J29" s="1061"/>
      <c r="K29" s="1061"/>
      <c r="L29" s="1061"/>
      <c r="M29" s="1061"/>
      <c r="N29" s="1061"/>
      <c r="O29" s="1061"/>
      <c r="P29" s="1061"/>
      <c r="Q29" s="1061"/>
      <c r="R29" s="1061"/>
      <c r="S29" s="1061"/>
      <c r="T29" s="1061"/>
      <c r="U29" s="1061"/>
      <c r="V29" s="1061"/>
      <c r="W29" s="1061"/>
      <c r="X29" s="1062"/>
      <c r="Y29" s="546"/>
      <c r="Z29" s="600"/>
      <c r="AA29" s="600"/>
      <c r="AB29" s="600"/>
      <c r="AD29" s="628" t="s">
        <v>178</v>
      </c>
      <c r="AE29" s="271" t="s">
        <v>724</v>
      </c>
      <c r="AF29" s="237" t="s">
        <v>178</v>
      </c>
    </row>
    <row r="30" spans="2:32" s="264" customFormat="1" ht="21" customHeight="1" x14ac:dyDescent="0.45">
      <c r="B30" s="636"/>
      <c r="C30" s="1031"/>
      <c r="D30" s="1030"/>
      <c r="E30" s="1030"/>
      <c r="F30" s="1032"/>
      <c r="G30" s="558"/>
      <c r="H30" s="604"/>
      <c r="I30" s="604"/>
      <c r="J30" s="604"/>
      <c r="K30" s="604"/>
      <c r="L30" s="604"/>
      <c r="M30" s="610"/>
      <c r="N30" s="612"/>
      <c r="O30" s="612"/>
      <c r="P30" s="612"/>
      <c r="Q30" s="612"/>
      <c r="R30" s="612"/>
      <c r="S30" s="612"/>
      <c r="T30" s="612"/>
      <c r="U30" s="612"/>
      <c r="V30" s="532"/>
      <c r="W30" s="532"/>
      <c r="X30" s="531"/>
      <c r="Y30" s="560"/>
      <c r="Z30" s="618"/>
      <c r="AA30" s="618"/>
      <c r="AB30" s="618"/>
      <c r="AC30" s="561"/>
      <c r="AD30" s="637"/>
      <c r="AE30" s="637"/>
      <c r="AF30" s="638"/>
    </row>
    <row r="31" spans="2:32" ht="21.75" customHeight="1" x14ac:dyDescent="0.2">
      <c r="B31" s="543" t="s">
        <v>927</v>
      </c>
      <c r="C31" s="535"/>
      <c r="D31" s="535"/>
      <c r="E31" s="535"/>
      <c r="F31" s="535"/>
      <c r="G31" s="631"/>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3"/>
    </row>
    <row r="32" spans="2:32" s="264" customFormat="1" ht="10.5" customHeight="1" x14ac:dyDescent="0.45">
      <c r="B32" s="607"/>
      <c r="C32" s="1027" t="s">
        <v>894</v>
      </c>
      <c r="D32" s="1027"/>
      <c r="E32" s="1027"/>
      <c r="F32" s="1052"/>
      <c r="G32" s="534"/>
      <c r="H32" s="534"/>
      <c r="I32" s="534"/>
      <c r="J32" s="534"/>
      <c r="K32" s="534"/>
      <c r="L32" s="534"/>
      <c r="M32" s="534"/>
      <c r="N32" s="534"/>
      <c r="O32" s="534"/>
      <c r="P32" s="534"/>
      <c r="Q32" s="534"/>
      <c r="R32" s="534"/>
      <c r="S32" s="534"/>
      <c r="T32" s="534"/>
      <c r="U32" s="534"/>
      <c r="V32" s="534"/>
      <c r="W32" s="534"/>
      <c r="X32" s="534"/>
      <c r="Y32" s="534"/>
      <c r="Z32" s="534"/>
      <c r="AA32" s="534"/>
      <c r="AB32" s="534"/>
      <c r="AC32" s="537"/>
      <c r="AD32" s="534"/>
      <c r="AE32" s="534"/>
      <c r="AF32" s="537"/>
    </row>
    <row r="33" spans="2:32" s="264" customFormat="1" ht="15.75" customHeight="1" x14ac:dyDescent="0.2">
      <c r="B33" s="546"/>
      <c r="C33" s="1027"/>
      <c r="D33" s="1027"/>
      <c r="E33" s="1027"/>
      <c r="F33" s="1052"/>
      <c r="H33" s="1024" t="s">
        <v>895</v>
      </c>
      <c r="I33" s="1024"/>
      <c r="J33" s="1024"/>
      <c r="K33" s="1024"/>
      <c r="L33" s="1024"/>
      <c r="M33" s="1024"/>
      <c r="N33" s="1024"/>
      <c r="O33" s="1024"/>
      <c r="P33" s="1024"/>
      <c r="Q33" s="1024"/>
      <c r="R33" s="1024"/>
      <c r="S33" s="1024"/>
      <c r="T33" s="1024"/>
      <c r="U33" s="1024"/>
      <c r="V33" s="1024"/>
      <c r="W33" s="1024"/>
      <c r="X33" s="1024"/>
      <c r="Y33" s="596"/>
      <c r="Z33" s="596"/>
      <c r="AA33" s="596"/>
      <c r="AB33" s="596"/>
      <c r="AC33" s="538"/>
      <c r="AF33" s="538"/>
    </row>
    <row r="34" spans="2:32" s="264" customFormat="1" ht="40.5" customHeight="1" x14ac:dyDescent="0.45">
      <c r="B34" s="597"/>
      <c r="C34" s="1027"/>
      <c r="D34" s="1027"/>
      <c r="E34" s="1027"/>
      <c r="F34" s="1052"/>
      <c r="H34" s="598" t="s">
        <v>803</v>
      </c>
      <c r="I34" s="1057" t="s">
        <v>922</v>
      </c>
      <c r="J34" s="1058"/>
      <c r="K34" s="1058"/>
      <c r="L34" s="1058"/>
      <c r="M34" s="1058"/>
      <c r="N34" s="1058"/>
      <c r="O34" s="1058"/>
      <c r="P34" s="1058"/>
      <c r="Q34" s="1058"/>
      <c r="R34" s="1058"/>
      <c r="S34" s="1058"/>
      <c r="T34" s="1058"/>
      <c r="U34" s="1059"/>
      <c r="V34" s="778"/>
      <c r="W34" s="779"/>
      <c r="X34" s="599" t="s">
        <v>32</v>
      </c>
      <c r="Z34" s="600"/>
      <c r="AA34" s="600"/>
      <c r="AB34" s="600"/>
      <c r="AC34" s="538"/>
      <c r="AD34" s="601" t="s">
        <v>723</v>
      </c>
      <c r="AE34" s="602" t="s">
        <v>724</v>
      </c>
      <c r="AF34" s="603" t="s">
        <v>725</v>
      </c>
    </row>
    <row r="35" spans="2:32" s="264" customFormat="1" ht="17.25" customHeight="1" x14ac:dyDescent="0.45">
      <c r="B35" s="597"/>
      <c r="C35" s="1027"/>
      <c r="D35" s="1027"/>
      <c r="E35" s="1027"/>
      <c r="F35" s="1052"/>
      <c r="H35" s="604"/>
      <c r="I35" s="634"/>
      <c r="J35" s="634"/>
      <c r="K35" s="634"/>
      <c r="L35" s="634"/>
      <c r="M35" s="634"/>
      <c r="N35" s="634"/>
      <c r="O35" s="634"/>
      <c r="P35" s="634"/>
      <c r="Q35" s="634"/>
      <c r="R35" s="634"/>
      <c r="S35" s="634"/>
      <c r="T35" s="634"/>
      <c r="U35" s="634"/>
      <c r="V35" s="531"/>
      <c r="W35" s="531"/>
      <c r="X35" s="531"/>
      <c r="Z35" s="600"/>
      <c r="AA35" s="600"/>
      <c r="AB35" s="600"/>
      <c r="AC35" s="538"/>
      <c r="AD35" s="601"/>
      <c r="AE35" s="602"/>
      <c r="AF35" s="603"/>
    </row>
    <row r="36" spans="2:32" s="264" customFormat="1" ht="40.5" customHeight="1" x14ac:dyDescent="0.45">
      <c r="B36" s="597"/>
      <c r="C36" s="1027"/>
      <c r="D36" s="1027"/>
      <c r="E36" s="1027"/>
      <c r="F36" s="1052"/>
      <c r="H36" s="598" t="s">
        <v>805</v>
      </c>
      <c r="I36" s="1057" t="s">
        <v>923</v>
      </c>
      <c r="J36" s="1058"/>
      <c r="K36" s="1058"/>
      <c r="L36" s="1058"/>
      <c r="M36" s="1058"/>
      <c r="N36" s="1058"/>
      <c r="O36" s="1058"/>
      <c r="P36" s="1058"/>
      <c r="Q36" s="1058"/>
      <c r="R36" s="1058"/>
      <c r="S36" s="1058"/>
      <c r="T36" s="1058"/>
      <c r="U36" s="1059"/>
      <c r="V36" s="778"/>
      <c r="W36" s="779"/>
      <c r="X36" s="599" t="s">
        <v>32</v>
      </c>
      <c r="Y36" s="264" t="s">
        <v>898</v>
      </c>
      <c r="Z36" s="1048" t="s">
        <v>928</v>
      </c>
      <c r="AA36" s="1048"/>
      <c r="AB36" s="1048"/>
      <c r="AC36" s="538"/>
      <c r="AD36" s="628" t="s">
        <v>178</v>
      </c>
      <c r="AE36" s="271" t="s">
        <v>724</v>
      </c>
      <c r="AF36" s="237" t="s">
        <v>178</v>
      </c>
    </row>
    <row r="37" spans="2:32" s="264" customFormat="1" ht="20.25" customHeight="1" x14ac:dyDescent="0.45">
      <c r="B37" s="597"/>
      <c r="C37" s="1027"/>
      <c r="D37" s="1027"/>
      <c r="E37" s="1027"/>
      <c r="F37" s="1052"/>
      <c r="H37" s="271" t="s">
        <v>807</v>
      </c>
      <c r="I37" s="606"/>
      <c r="J37" s="606"/>
      <c r="K37" s="606"/>
      <c r="L37" s="606"/>
      <c r="M37" s="606"/>
      <c r="N37" s="606"/>
      <c r="O37" s="606"/>
      <c r="P37" s="606"/>
      <c r="Q37" s="606"/>
      <c r="R37" s="606"/>
      <c r="S37" s="271"/>
      <c r="T37" s="271"/>
      <c r="U37" s="271"/>
      <c r="W37" s="600"/>
      <c r="X37" s="600"/>
      <c r="Y37" s="600"/>
      <c r="AD37" s="551"/>
      <c r="AE37" s="271"/>
      <c r="AF37" s="554"/>
    </row>
    <row r="38" spans="2:32" s="264" customFormat="1" ht="74.25" customHeight="1" x14ac:dyDescent="0.45">
      <c r="B38" s="616"/>
      <c r="C38" s="1053"/>
      <c r="D38" s="1054"/>
      <c r="E38" s="1054"/>
      <c r="F38" s="1055"/>
      <c r="G38" s="607"/>
      <c r="H38" s="598" t="s">
        <v>809</v>
      </c>
      <c r="I38" s="1033" t="s">
        <v>900</v>
      </c>
      <c r="J38" s="1034"/>
      <c r="K38" s="1034"/>
      <c r="L38" s="1034"/>
      <c r="M38" s="1034"/>
      <c r="N38" s="1034"/>
      <c r="O38" s="1034"/>
      <c r="P38" s="1034"/>
      <c r="Q38" s="1034"/>
      <c r="R38" s="1034"/>
      <c r="S38" s="1034"/>
      <c r="T38" s="1034"/>
      <c r="U38" s="1035"/>
      <c r="V38" s="778"/>
      <c r="W38" s="779"/>
      <c r="X38" s="531" t="s">
        <v>32</v>
      </c>
      <c r="Y38" s="546" t="s">
        <v>898</v>
      </c>
      <c r="Z38" s="1001" t="s">
        <v>916</v>
      </c>
      <c r="AA38" s="1001"/>
      <c r="AB38" s="1001"/>
      <c r="AC38" s="538"/>
      <c r="AD38" s="649" t="s">
        <v>178</v>
      </c>
      <c r="AE38" s="563" t="s">
        <v>724</v>
      </c>
      <c r="AF38" s="648" t="s">
        <v>178</v>
      </c>
    </row>
    <row r="39" spans="2:32" s="264" customFormat="1" ht="15" customHeight="1" x14ac:dyDescent="0.45">
      <c r="B39" s="597"/>
      <c r="C39" s="1027"/>
      <c r="D39" s="1028"/>
      <c r="E39" s="1028"/>
      <c r="F39" s="1056"/>
      <c r="H39" s="555"/>
      <c r="I39" s="606"/>
      <c r="J39" s="606"/>
      <c r="K39" s="606"/>
      <c r="L39" s="606"/>
      <c r="M39" s="606"/>
      <c r="N39" s="606"/>
      <c r="O39" s="606"/>
      <c r="P39" s="606"/>
      <c r="Q39" s="606"/>
      <c r="R39" s="606"/>
      <c r="S39" s="271"/>
      <c r="T39" s="271"/>
      <c r="U39" s="271"/>
      <c r="W39" s="600"/>
      <c r="X39" s="600"/>
      <c r="Y39" s="600"/>
      <c r="AD39" s="551"/>
      <c r="AE39" s="271"/>
      <c r="AF39" s="554"/>
    </row>
    <row r="40" spans="2:32" s="264" customFormat="1" x14ac:dyDescent="0.45">
      <c r="B40" s="597"/>
      <c r="C40" s="1027"/>
      <c r="D40" s="1027"/>
      <c r="E40" s="1027"/>
      <c r="F40" s="1052"/>
      <c r="H40" s="609" t="s">
        <v>902</v>
      </c>
      <c r="I40" s="606"/>
      <c r="J40" s="606"/>
      <c r="K40" s="606"/>
      <c r="L40" s="606"/>
      <c r="M40" s="606"/>
      <c r="N40" s="606"/>
      <c r="O40" s="606"/>
      <c r="P40" s="606"/>
      <c r="Q40" s="606"/>
      <c r="R40" s="606"/>
      <c r="U40" s="271"/>
      <c r="W40" s="600"/>
      <c r="X40" s="600"/>
      <c r="Y40" s="600"/>
      <c r="AD40" s="601" t="s">
        <v>723</v>
      </c>
      <c r="AE40" s="602" t="s">
        <v>724</v>
      </c>
      <c r="AF40" s="603" t="s">
        <v>725</v>
      </c>
    </row>
    <row r="41" spans="2:32" s="264" customFormat="1" ht="20.25" customHeight="1" x14ac:dyDescent="0.45">
      <c r="B41" s="597"/>
      <c r="C41" s="1027"/>
      <c r="D41" s="1027"/>
      <c r="E41" s="1027"/>
      <c r="F41" s="1052"/>
      <c r="H41" s="598" t="s">
        <v>903</v>
      </c>
      <c r="I41" s="1049" t="s">
        <v>904</v>
      </c>
      <c r="J41" s="1050"/>
      <c r="K41" s="1050"/>
      <c r="L41" s="1050"/>
      <c r="M41" s="1050"/>
      <c r="N41" s="1050"/>
      <c r="O41" s="1050"/>
      <c r="P41" s="1050"/>
      <c r="Q41" s="1050"/>
      <c r="R41" s="1050"/>
      <c r="S41" s="1050"/>
      <c r="T41" s="1050"/>
      <c r="U41" s="1050"/>
      <c r="V41" s="1050"/>
      <c r="W41" s="1050"/>
      <c r="X41" s="1050"/>
      <c r="Y41" s="1050"/>
      <c r="Z41" s="1050"/>
      <c r="AA41" s="1051"/>
      <c r="AD41" s="628" t="s">
        <v>178</v>
      </c>
      <c r="AE41" s="271" t="s">
        <v>724</v>
      </c>
      <c r="AF41" s="237" t="s">
        <v>178</v>
      </c>
    </row>
    <row r="42" spans="2:32" s="264" customFormat="1" x14ac:dyDescent="0.45">
      <c r="B42" s="597"/>
      <c r="C42" s="1027"/>
      <c r="D42" s="1027"/>
      <c r="E42" s="1027"/>
      <c r="F42" s="1052"/>
      <c r="H42" s="609" t="s">
        <v>917</v>
      </c>
      <c r="I42" s="606"/>
      <c r="J42" s="606"/>
      <c r="K42" s="606"/>
      <c r="L42" s="606"/>
      <c r="M42" s="606"/>
      <c r="N42" s="606"/>
      <c r="O42" s="606"/>
      <c r="P42" s="606"/>
      <c r="Q42" s="606"/>
      <c r="R42" s="606"/>
      <c r="U42" s="271"/>
      <c r="W42" s="600"/>
      <c r="X42" s="600"/>
      <c r="Y42" s="600"/>
      <c r="AD42" s="549"/>
      <c r="AE42" s="555"/>
      <c r="AF42" s="608"/>
    </row>
    <row r="43" spans="2:32" s="264" customFormat="1" x14ac:dyDescent="0.45">
      <c r="B43" s="597"/>
      <c r="C43" s="1027"/>
      <c r="D43" s="1027"/>
      <c r="E43" s="1027"/>
      <c r="F43" s="1052"/>
      <c r="H43" s="555"/>
      <c r="I43" s="606"/>
      <c r="J43" s="606"/>
      <c r="K43" s="606"/>
      <c r="L43" s="606"/>
      <c r="M43" s="606"/>
      <c r="N43" s="606"/>
      <c r="O43" s="606"/>
      <c r="P43" s="606"/>
      <c r="Q43" s="606"/>
      <c r="R43" s="606"/>
      <c r="S43" s="606"/>
      <c r="T43" s="606"/>
      <c r="U43" s="606"/>
      <c r="X43" s="271"/>
      <c r="Z43" s="600"/>
      <c r="AA43" s="600"/>
      <c r="AB43" s="600"/>
      <c r="AC43" s="538"/>
      <c r="AD43" s="555"/>
      <c r="AE43" s="555"/>
      <c r="AF43" s="608"/>
    </row>
    <row r="44" spans="2:32" s="264" customFormat="1" x14ac:dyDescent="0.45">
      <c r="B44" s="597"/>
      <c r="C44" s="1027"/>
      <c r="D44" s="1027"/>
      <c r="E44" s="1027"/>
      <c r="F44" s="1052"/>
      <c r="H44" s="609" t="s">
        <v>906</v>
      </c>
      <c r="I44" s="606"/>
      <c r="J44" s="606"/>
      <c r="K44" s="606"/>
      <c r="L44" s="606"/>
      <c r="M44" s="606"/>
      <c r="N44" s="606"/>
      <c r="O44" s="606"/>
      <c r="P44" s="606"/>
      <c r="Q44" s="606"/>
      <c r="R44" s="606"/>
      <c r="S44" s="606"/>
      <c r="T44" s="606"/>
      <c r="U44" s="606"/>
      <c r="X44" s="271"/>
      <c r="Z44" s="600"/>
      <c r="AA44" s="600"/>
      <c r="AB44" s="600"/>
      <c r="AC44" s="538"/>
      <c r="AD44" s="601" t="s">
        <v>723</v>
      </c>
      <c r="AE44" s="602" t="s">
        <v>724</v>
      </c>
      <c r="AF44" s="603" t="s">
        <v>725</v>
      </c>
    </row>
    <row r="45" spans="2:32" s="264" customFormat="1" ht="40.5" customHeight="1" x14ac:dyDescent="0.45">
      <c r="B45" s="597"/>
      <c r="C45" s="1027"/>
      <c r="D45" s="1027"/>
      <c r="E45" s="1027"/>
      <c r="F45" s="1052"/>
      <c r="H45" s="598" t="s">
        <v>907</v>
      </c>
      <c r="I45" s="610" t="s">
        <v>908</v>
      </c>
      <c r="J45" s="610"/>
      <c r="K45" s="610"/>
      <c r="L45" s="611"/>
      <c r="M45" s="610" t="s">
        <v>909</v>
      </c>
      <c r="N45" s="612"/>
      <c r="O45" s="612"/>
      <c r="P45" s="1026"/>
      <c r="Q45" s="1026"/>
      <c r="R45" s="1026"/>
      <c r="S45" s="1026"/>
      <c r="T45" s="1026"/>
      <c r="U45" s="1026"/>
      <c r="V45" s="1026"/>
      <c r="W45" s="1026"/>
      <c r="X45" s="599" t="s">
        <v>32</v>
      </c>
      <c r="Y45" s="264" t="s">
        <v>898</v>
      </c>
      <c r="Z45" s="1048" t="s">
        <v>926</v>
      </c>
      <c r="AA45" s="1048"/>
      <c r="AB45" s="1048"/>
      <c r="AC45" s="538"/>
      <c r="AD45" s="628" t="s">
        <v>178</v>
      </c>
      <c r="AE45" s="271" t="s">
        <v>724</v>
      </c>
      <c r="AF45" s="237" t="s">
        <v>178</v>
      </c>
    </row>
    <row r="46" spans="2:32" s="264" customFormat="1" ht="15.75" customHeight="1" x14ac:dyDescent="0.45">
      <c r="B46" s="597"/>
      <c r="C46" s="1027"/>
      <c r="D46" s="1027"/>
      <c r="E46" s="1027"/>
      <c r="F46" s="1052"/>
      <c r="H46" s="555"/>
      <c r="I46" s="539"/>
      <c r="J46" s="539"/>
      <c r="K46" s="539"/>
      <c r="L46" s="539"/>
      <c r="M46" s="539"/>
      <c r="N46" s="613"/>
      <c r="O46" s="613"/>
      <c r="P46" s="614"/>
      <c r="Q46" s="614"/>
      <c r="R46" s="614"/>
      <c r="S46" s="614"/>
      <c r="T46" s="614"/>
      <c r="U46" s="614"/>
      <c r="V46" s="614"/>
      <c r="W46" s="614"/>
      <c r="X46" s="271"/>
      <c r="Z46" s="635"/>
      <c r="AA46" s="635"/>
      <c r="AB46" s="635"/>
      <c r="AD46" s="551"/>
      <c r="AE46" s="271"/>
      <c r="AF46" s="554"/>
    </row>
    <row r="47" spans="2:32" s="264" customFormat="1" ht="14.25" customHeight="1" x14ac:dyDescent="0.45">
      <c r="B47" s="597"/>
      <c r="C47" s="1027"/>
      <c r="D47" s="1027"/>
      <c r="E47" s="1027"/>
      <c r="F47" s="1052"/>
      <c r="H47" s="620" t="s">
        <v>911</v>
      </c>
      <c r="I47" s="606"/>
      <c r="J47" s="606"/>
      <c r="K47" s="606"/>
      <c r="L47" s="606"/>
      <c r="M47" s="606"/>
      <c r="N47" s="606"/>
      <c r="O47" s="606"/>
      <c r="P47" s="606"/>
      <c r="Q47" s="606"/>
      <c r="R47" s="606"/>
      <c r="U47" s="271"/>
      <c r="W47" s="600"/>
      <c r="X47" s="600"/>
      <c r="Y47" s="600"/>
      <c r="AD47" s="601" t="s">
        <v>723</v>
      </c>
      <c r="AE47" s="602" t="s">
        <v>724</v>
      </c>
      <c r="AF47" s="603" t="s">
        <v>725</v>
      </c>
    </row>
    <row r="48" spans="2:32" s="264" customFormat="1" ht="15" customHeight="1" x14ac:dyDescent="0.45">
      <c r="B48" s="597"/>
      <c r="C48" s="1027"/>
      <c r="D48" s="1027"/>
      <c r="E48" s="1027"/>
      <c r="F48" s="1052"/>
      <c r="H48" s="562" t="s">
        <v>912</v>
      </c>
      <c r="I48" s="1036" t="s">
        <v>913</v>
      </c>
      <c r="J48" s="1037"/>
      <c r="K48" s="1037"/>
      <c r="L48" s="1037"/>
      <c r="M48" s="1037"/>
      <c r="N48" s="1037"/>
      <c r="O48" s="1037"/>
      <c r="P48" s="1037"/>
      <c r="Q48" s="1037"/>
      <c r="R48" s="1037"/>
      <c r="S48" s="1037"/>
      <c r="T48" s="1037"/>
      <c r="U48" s="1037"/>
      <c r="V48" s="1037"/>
      <c r="W48" s="1037"/>
      <c r="X48" s="1038"/>
      <c r="Z48" s="600"/>
      <c r="AA48" s="600"/>
      <c r="AB48" s="600"/>
      <c r="AD48" s="628" t="s">
        <v>178</v>
      </c>
      <c r="AE48" s="271" t="s">
        <v>724</v>
      </c>
      <c r="AF48" s="237" t="s">
        <v>178</v>
      </c>
    </row>
    <row r="49" spans="2:32" s="264" customFormat="1" ht="21" customHeight="1" x14ac:dyDescent="0.45">
      <c r="B49" s="636"/>
      <c r="C49" s="1054"/>
      <c r="D49" s="1054"/>
      <c r="E49" s="1054"/>
      <c r="F49" s="1055"/>
      <c r="G49" s="560"/>
      <c r="H49" s="604"/>
      <c r="I49" s="604"/>
      <c r="J49" s="604"/>
      <c r="K49" s="604"/>
      <c r="L49" s="604"/>
      <c r="M49" s="610"/>
      <c r="N49" s="612"/>
      <c r="O49" s="612"/>
      <c r="P49" s="612"/>
      <c r="Q49" s="612"/>
      <c r="R49" s="612"/>
      <c r="S49" s="612"/>
      <c r="T49" s="612"/>
      <c r="U49" s="612"/>
      <c r="V49" s="532"/>
      <c r="W49" s="532"/>
      <c r="X49" s="531"/>
      <c r="Y49" s="560"/>
      <c r="Z49" s="618"/>
      <c r="AA49" s="618"/>
      <c r="AB49" s="618"/>
      <c r="AC49" s="561"/>
      <c r="AD49" s="637"/>
      <c r="AE49" s="637"/>
      <c r="AF49" s="638"/>
    </row>
    <row r="50" spans="2:32" s="264" customFormat="1" ht="10.5" customHeight="1" x14ac:dyDescent="0.45">
      <c r="B50" s="1027" t="s">
        <v>929</v>
      </c>
      <c r="C50" s="902"/>
      <c r="D50" s="902"/>
      <c r="E50" s="902"/>
      <c r="F50" s="903"/>
      <c r="G50" s="534"/>
      <c r="H50" s="639"/>
      <c r="I50" s="639"/>
      <c r="J50" s="639"/>
      <c r="K50" s="639"/>
      <c r="L50" s="639"/>
      <c r="M50" s="640"/>
      <c r="N50" s="641"/>
      <c r="O50" s="641"/>
      <c r="P50" s="641"/>
      <c r="Q50" s="641"/>
      <c r="R50" s="641"/>
      <c r="S50" s="641"/>
      <c r="T50" s="641"/>
      <c r="U50" s="641"/>
      <c r="V50" s="641"/>
      <c r="W50" s="641"/>
      <c r="X50" s="534"/>
      <c r="Y50" s="534"/>
      <c r="Z50" s="535"/>
      <c r="AA50" s="534"/>
      <c r="AB50" s="642"/>
      <c r="AC50" s="642"/>
      <c r="AD50" s="643"/>
      <c r="AE50" s="639"/>
      <c r="AF50" s="644"/>
    </row>
    <row r="51" spans="2:32" s="264" customFormat="1" ht="18.75" customHeight="1" x14ac:dyDescent="0.45">
      <c r="B51" s="1028"/>
      <c r="C51" s="935"/>
      <c r="D51" s="935"/>
      <c r="E51" s="935"/>
      <c r="F51" s="1029"/>
      <c r="H51" s="609" t="s">
        <v>930</v>
      </c>
      <c r="I51" s="555"/>
      <c r="J51" s="555"/>
      <c r="K51" s="555"/>
      <c r="L51" s="555"/>
      <c r="M51" s="539"/>
      <c r="N51" s="613"/>
      <c r="O51" s="613"/>
      <c r="P51" s="613"/>
      <c r="Q51" s="613"/>
      <c r="R51" s="613"/>
      <c r="S51" s="613"/>
      <c r="T51" s="613"/>
      <c r="U51" s="613"/>
      <c r="V51" s="613"/>
      <c r="W51" s="613"/>
      <c r="Z51" s="271"/>
      <c r="AB51" s="600"/>
      <c r="AC51" s="600"/>
      <c r="AD51" s="601" t="s">
        <v>723</v>
      </c>
      <c r="AE51" s="602" t="s">
        <v>724</v>
      </c>
      <c r="AF51" s="603" t="s">
        <v>725</v>
      </c>
    </row>
    <row r="52" spans="2:32" s="264" customFormat="1" ht="18.75" customHeight="1" x14ac:dyDescent="0.45">
      <c r="B52" s="1028"/>
      <c r="C52" s="935"/>
      <c r="D52" s="935"/>
      <c r="E52" s="935"/>
      <c r="F52" s="1029"/>
      <c r="H52" s="609" t="s">
        <v>931</v>
      </c>
      <c r="I52" s="555"/>
      <c r="J52" s="555"/>
      <c r="K52" s="555"/>
      <c r="L52" s="555"/>
      <c r="M52" s="539"/>
      <c r="N52" s="613"/>
      <c r="O52" s="613"/>
      <c r="P52" s="613"/>
      <c r="Q52" s="613"/>
      <c r="R52" s="613"/>
      <c r="S52" s="613"/>
      <c r="T52" s="613"/>
      <c r="U52" s="613"/>
      <c r="V52" s="613"/>
      <c r="W52" s="613"/>
      <c r="Z52" s="271"/>
      <c r="AB52" s="600"/>
      <c r="AC52" s="600"/>
      <c r="AD52" s="549"/>
      <c r="AE52" s="555"/>
      <c r="AF52" s="608"/>
    </row>
    <row r="53" spans="2:32" s="264" customFormat="1" ht="18.75" customHeight="1" x14ac:dyDescent="0.45">
      <c r="B53" s="1028"/>
      <c r="C53" s="935"/>
      <c r="D53" s="935"/>
      <c r="E53" s="935"/>
      <c r="F53" s="1029"/>
      <c r="H53" s="609" t="s">
        <v>932</v>
      </c>
      <c r="I53" s="555"/>
      <c r="J53" s="555"/>
      <c r="K53" s="555"/>
      <c r="L53" s="555"/>
      <c r="M53" s="539"/>
      <c r="N53" s="613"/>
      <c r="O53" s="613"/>
      <c r="P53" s="613"/>
      <c r="Q53" s="613"/>
      <c r="R53" s="613"/>
      <c r="S53" s="613"/>
      <c r="T53" s="613"/>
      <c r="U53" s="613"/>
      <c r="V53" s="613"/>
      <c r="W53" s="613"/>
      <c r="Z53" s="271"/>
      <c r="AB53" s="600"/>
      <c r="AC53" s="600"/>
      <c r="AD53" s="628" t="s">
        <v>178</v>
      </c>
      <c r="AE53" s="271" t="s">
        <v>724</v>
      </c>
      <c r="AF53" s="237" t="s">
        <v>178</v>
      </c>
    </row>
    <row r="54" spans="2:32" s="264" customFormat="1" ht="18.75" customHeight="1" x14ac:dyDescent="0.45">
      <c r="B54" s="1028"/>
      <c r="C54" s="935"/>
      <c r="D54" s="935"/>
      <c r="E54" s="935"/>
      <c r="F54" s="1029"/>
      <c r="H54" s="609" t="s">
        <v>933</v>
      </c>
      <c r="I54" s="555"/>
      <c r="J54" s="555"/>
      <c r="K54" s="555"/>
      <c r="L54" s="555"/>
      <c r="M54" s="539"/>
      <c r="N54" s="613"/>
      <c r="O54" s="613"/>
      <c r="P54" s="613"/>
      <c r="Q54" s="613"/>
      <c r="R54" s="613"/>
      <c r="S54" s="613"/>
      <c r="T54" s="613"/>
      <c r="U54" s="613"/>
      <c r="V54" s="613"/>
      <c r="W54" s="613"/>
      <c r="Z54" s="271"/>
      <c r="AB54" s="600"/>
      <c r="AC54" s="600"/>
      <c r="AD54" s="628" t="s">
        <v>178</v>
      </c>
      <c r="AE54" s="271" t="s">
        <v>724</v>
      </c>
      <c r="AF54" s="237" t="s">
        <v>178</v>
      </c>
    </row>
    <row r="55" spans="2:32" s="264" customFormat="1" ht="18.75" customHeight="1" x14ac:dyDescent="0.45">
      <c r="B55" s="1028"/>
      <c r="C55" s="935"/>
      <c r="D55" s="935"/>
      <c r="E55" s="935"/>
      <c r="F55" s="1029"/>
      <c r="H55" s="609" t="s">
        <v>934</v>
      </c>
      <c r="I55" s="555"/>
      <c r="J55" s="555"/>
      <c r="K55" s="555"/>
      <c r="L55" s="555"/>
      <c r="M55" s="539"/>
      <c r="N55" s="613"/>
      <c r="O55" s="613"/>
      <c r="P55" s="613"/>
      <c r="Q55" s="613"/>
      <c r="R55" s="613"/>
      <c r="S55" s="613"/>
      <c r="T55" s="613"/>
      <c r="U55" s="613"/>
      <c r="V55" s="613"/>
      <c r="W55" s="613"/>
      <c r="Z55" s="271"/>
      <c r="AB55" s="600"/>
      <c r="AC55" s="600"/>
      <c r="AD55" s="628" t="s">
        <v>178</v>
      </c>
      <c r="AE55" s="271" t="s">
        <v>724</v>
      </c>
      <c r="AF55" s="237" t="s">
        <v>178</v>
      </c>
    </row>
    <row r="56" spans="2:32" s="264" customFormat="1" ht="18.75" customHeight="1" x14ac:dyDescent="0.45">
      <c r="B56" s="1028"/>
      <c r="C56" s="935"/>
      <c r="D56" s="935"/>
      <c r="E56" s="935"/>
      <c r="F56" s="1029"/>
      <c r="H56" s="609" t="s">
        <v>935</v>
      </c>
      <c r="I56" s="555"/>
      <c r="J56" s="555"/>
      <c r="K56" s="555"/>
      <c r="L56" s="555"/>
      <c r="M56" s="539"/>
      <c r="N56" s="613"/>
      <c r="O56" s="613"/>
      <c r="P56" s="613"/>
      <c r="Q56" s="613"/>
      <c r="R56" s="613"/>
      <c r="S56" s="613"/>
      <c r="T56" s="613"/>
      <c r="U56" s="613"/>
      <c r="V56" s="613"/>
      <c r="W56" s="613"/>
      <c r="Z56" s="271"/>
      <c r="AB56" s="600"/>
      <c r="AC56" s="600"/>
      <c r="AD56" s="628" t="s">
        <v>178</v>
      </c>
      <c r="AE56" s="271" t="s">
        <v>724</v>
      </c>
      <c r="AF56" s="237" t="s">
        <v>178</v>
      </c>
    </row>
    <row r="57" spans="2:32" s="264" customFormat="1" ht="18.75" customHeight="1" x14ac:dyDescent="0.45">
      <c r="B57" s="1028"/>
      <c r="C57" s="935"/>
      <c r="D57" s="935"/>
      <c r="E57" s="935"/>
      <c r="F57" s="1029"/>
      <c r="H57" s="609" t="s">
        <v>936</v>
      </c>
      <c r="I57" s="555"/>
      <c r="J57" s="555"/>
      <c r="K57" s="555"/>
      <c r="L57" s="555"/>
      <c r="M57" s="539"/>
      <c r="N57" s="613"/>
      <c r="O57" s="613"/>
      <c r="P57" s="613"/>
      <c r="Q57" s="613"/>
      <c r="R57" s="613"/>
      <c r="S57" s="613"/>
      <c r="T57" s="613"/>
      <c r="U57" s="613"/>
      <c r="V57" s="613"/>
      <c r="W57" s="613"/>
      <c r="Z57" s="271"/>
      <c r="AB57" s="600"/>
      <c r="AC57" s="600"/>
      <c r="AD57" s="549"/>
      <c r="AE57" s="555"/>
      <c r="AF57" s="608"/>
    </row>
    <row r="58" spans="2:32" s="264" customFormat="1" ht="18.75" customHeight="1" x14ac:dyDescent="0.45">
      <c r="B58" s="1028"/>
      <c r="C58" s="935"/>
      <c r="D58" s="935"/>
      <c r="E58" s="935"/>
      <c r="F58" s="1029"/>
      <c r="H58" s="609"/>
      <c r="I58" s="1044" t="s">
        <v>861</v>
      </c>
      <c r="J58" s="1044"/>
      <c r="K58" s="1044"/>
      <c r="L58" s="1044"/>
      <c r="M58" s="1044"/>
      <c r="N58" s="1045"/>
      <c r="O58" s="794"/>
      <c r="P58" s="794"/>
      <c r="Q58" s="794"/>
      <c r="R58" s="794"/>
      <c r="S58" s="794"/>
      <c r="T58" s="794"/>
      <c r="U58" s="794"/>
      <c r="V58" s="794"/>
      <c r="W58" s="794"/>
      <c r="X58" s="794"/>
      <c r="Y58" s="794"/>
      <c r="Z58" s="794"/>
      <c r="AA58" s="794"/>
      <c r="AB58" s="795"/>
      <c r="AC58" s="600"/>
      <c r="AD58" s="549"/>
      <c r="AE58" s="555"/>
      <c r="AF58" s="608"/>
    </row>
    <row r="59" spans="2:32" s="264" customFormat="1" ht="18.75" customHeight="1" x14ac:dyDescent="0.45">
      <c r="B59" s="1028"/>
      <c r="C59" s="935"/>
      <c r="D59" s="935"/>
      <c r="E59" s="935"/>
      <c r="F59" s="1029"/>
      <c r="H59" s="609"/>
      <c r="I59" s="1044" t="s">
        <v>862</v>
      </c>
      <c r="J59" s="1044"/>
      <c r="K59" s="1044"/>
      <c r="L59" s="1044"/>
      <c r="M59" s="1044"/>
      <c r="N59" s="1045"/>
      <c r="O59" s="794"/>
      <c r="P59" s="794"/>
      <c r="Q59" s="794"/>
      <c r="R59" s="794"/>
      <c r="S59" s="794"/>
      <c r="T59" s="794"/>
      <c r="U59" s="794"/>
      <c r="V59" s="794"/>
      <c r="W59" s="794"/>
      <c r="X59" s="794"/>
      <c r="Y59" s="794"/>
      <c r="Z59" s="794"/>
      <c r="AA59" s="794"/>
      <c r="AB59" s="795"/>
      <c r="AC59" s="600"/>
      <c r="AD59" s="549"/>
      <c r="AE59" s="555"/>
      <c r="AF59" s="608"/>
    </row>
    <row r="60" spans="2:32" s="264" customFormat="1" ht="18.75" customHeight="1" x14ac:dyDescent="0.45">
      <c r="B60" s="1028"/>
      <c r="C60" s="935"/>
      <c r="D60" s="935"/>
      <c r="E60" s="935"/>
      <c r="F60" s="1029"/>
      <c r="H60" s="609"/>
      <c r="I60" s="1044" t="s">
        <v>863</v>
      </c>
      <c r="J60" s="1044"/>
      <c r="K60" s="1044"/>
      <c r="L60" s="1044"/>
      <c r="M60" s="1044"/>
      <c r="N60" s="1045"/>
      <c r="O60" s="794"/>
      <c r="P60" s="794"/>
      <c r="Q60" s="794"/>
      <c r="R60" s="794"/>
      <c r="S60" s="794"/>
      <c r="T60" s="794"/>
      <c r="U60" s="794"/>
      <c r="V60" s="794"/>
      <c r="W60" s="794"/>
      <c r="X60" s="794"/>
      <c r="Y60" s="794"/>
      <c r="Z60" s="794"/>
      <c r="AA60" s="794"/>
      <c r="AB60" s="795"/>
      <c r="AC60" s="600"/>
      <c r="AD60" s="549"/>
      <c r="AE60" s="555"/>
      <c r="AF60" s="608"/>
    </row>
    <row r="61" spans="2:32" s="264" customFormat="1" ht="33.75" customHeight="1" x14ac:dyDescent="0.15">
      <c r="B61" s="1028"/>
      <c r="C61" s="935"/>
      <c r="D61" s="935"/>
      <c r="E61" s="935"/>
      <c r="F61" s="1029"/>
      <c r="H61" s="1046" t="s">
        <v>937</v>
      </c>
      <c r="I61" s="1046"/>
      <c r="J61" s="1046"/>
      <c r="K61" s="1046"/>
      <c r="L61" s="1046"/>
      <c r="M61" s="1046"/>
      <c r="N61" s="1046"/>
      <c r="O61" s="1046"/>
      <c r="P61" s="1046"/>
      <c r="Q61" s="1046"/>
      <c r="R61" s="1046"/>
      <c r="S61" s="1046"/>
      <c r="T61" s="1046"/>
      <c r="U61" s="1046"/>
      <c r="V61" s="1046"/>
      <c r="W61" s="1046"/>
      <c r="X61" s="1046"/>
      <c r="Y61" s="1046"/>
      <c r="Z61" s="1046"/>
      <c r="AA61" s="1046"/>
      <c r="AB61" s="1046"/>
      <c r="AC61" s="645"/>
      <c r="AD61" s="549"/>
      <c r="AE61" s="555"/>
      <c r="AF61" s="608"/>
    </row>
    <row r="62" spans="2:32" s="264" customFormat="1" ht="18.75" customHeight="1" x14ac:dyDescent="0.45">
      <c r="B62" s="1028"/>
      <c r="C62" s="935"/>
      <c r="D62" s="935"/>
      <c r="E62" s="935"/>
      <c r="F62" s="1029"/>
      <c r="H62" s="1047" t="s">
        <v>938</v>
      </c>
      <c r="I62" s="1047"/>
      <c r="J62" s="1047"/>
      <c r="K62" s="1047"/>
      <c r="L62" s="1047"/>
      <c r="M62" s="1047"/>
      <c r="N62" s="1047"/>
      <c r="O62" s="1047"/>
      <c r="P62" s="1047"/>
      <c r="Q62" s="1047"/>
      <c r="R62" s="1047"/>
      <c r="S62" s="1047"/>
      <c r="T62" s="1047"/>
      <c r="U62" s="1047"/>
      <c r="V62" s="1047"/>
      <c r="W62" s="1047"/>
      <c r="X62" s="1047"/>
      <c r="Y62" s="1047"/>
      <c r="Z62" s="1047"/>
      <c r="AA62" s="1047"/>
      <c r="AB62" s="1047"/>
      <c r="AC62" s="600"/>
      <c r="AD62" s="628" t="s">
        <v>178</v>
      </c>
      <c r="AE62" s="271" t="s">
        <v>724</v>
      </c>
      <c r="AF62" s="237" t="s">
        <v>178</v>
      </c>
    </row>
    <row r="63" spans="2:32" s="264" customFormat="1" ht="18.75" customHeight="1" x14ac:dyDescent="0.45">
      <c r="B63" s="1028"/>
      <c r="C63" s="935"/>
      <c r="D63" s="935"/>
      <c r="E63" s="935"/>
      <c r="F63" s="1029"/>
      <c r="H63" s="1047"/>
      <c r="I63" s="1047"/>
      <c r="J63" s="1047"/>
      <c r="K63" s="1047"/>
      <c r="L63" s="1047"/>
      <c r="M63" s="1047"/>
      <c r="N63" s="1047"/>
      <c r="O63" s="1047"/>
      <c r="P63" s="1047"/>
      <c r="Q63" s="1047"/>
      <c r="R63" s="1047"/>
      <c r="S63" s="1047"/>
      <c r="T63" s="1047"/>
      <c r="U63" s="1047"/>
      <c r="V63" s="1047"/>
      <c r="W63" s="1047"/>
      <c r="X63" s="1047"/>
      <c r="Y63" s="1047"/>
      <c r="Z63" s="1047"/>
      <c r="AA63" s="1047"/>
      <c r="AB63" s="1047"/>
      <c r="AC63" s="600"/>
      <c r="AD63" s="628" t="s">
        <v>178</v>
      </c>
      <c r="AE63" s="271" t="s">
        <v>724</v>
      </c>
      <c r="AF63" s="237" t="s">
        <v>178</v>
      </c>
    </row>
    <row r="64" spans="2:32" s="264" customFormat="1" ht="18.75" customHeight="1" x14ac:dyDescent="0.45">
      <c r="B64" s="1028"/>
      <c r="C64" s="935"/>
      <c r="D64" s="935"/>
      <c r="E64" s="935"/>
      <c r="F64" s="1029"/>
      <c r="H64" s="1041" t="s">
        <v>939</v>
      </c>
      <c r="I64" s="1041"/>
      <c r="J64" s="1041"/>
      <c r="K64" s="1041"/>
      <c r="L64" s="1041"/>
      <c r="M64" s="1041"/>
      <c r="N64" s="1041"/>
      <c r="O64" s="1041"/>
      <c r="P64" s="1041"/>
      <c r="Q64" s="1041"/>
      <c r="R64" s="1041"/>
      <c r="S64" s="1041"/>
      <c r="T64" s="1041"/>
      <c r="U64" s="1041"/>
      <c r="V64" s="1041"/>
      <c r="Z64" s="271"/>
      <c r="AB64" s="600"/>
      <c r="AC64" s="600"/>
      <c r="AD64" s="628" t="s">
        <v>178</v>
      </c>
      <c r="AE64" s="271" t="s">
        <v>724</v>
      </c>
      <c r="AF64" s="237" t="s">
        <v>178</v>
      </c>
    </row>
    <row r="65" spans="2:33" s="264" customFormat="1" ht="18.75" customHeight="1" x14ac:dyDescent="0.45">
      <c r="B65" s="1028"/>
      <c r="C65" s="935"/>
      <c r="D65" s="935"/>
      <c r="E65" s="935"/>
      <c r="F65" s="1029"/>
      <c r="H65" s="1041" t="s">
        <v>940</v>
      </c>
      <c r="I65" s="1041"/>
      <c r="J65" s="1041"/>
      <c r="K65" s="1041"/>
      <c r="L65" s="1041"/>
      <c r="M65" s="1041"/>
      <c r="N65" s="1041"/>
      <c r="O65" s="1041"/>
      <c r="P65" s="1041"/>
      <c r="Q65" s="1041"/>
      <c r="R65" s="1041"/>
      <c r="S65" s="1041"/>
      <c r="T65" s="1041"/>
      <c r="U65" s="1041"/>
      <c r="V65" s="1041"/>
      <c r="W65" s="1041"/>
      <c r="X65" s="1041"/>
      <c r="Z65" s="271"/>
      <c r="AB65" s="600"/>
      <c r="AC65" s="600"/>
      <c r="AD65" s="628" t="s">
        <v>178</v>
      </c>
      <c r="AE65" s="271" t="s">
        <v>724</v>
      </c>
      <c r="AF65" s="237" t="s">
        <v>178</v>
      </c>
    </row>
    <row r="66" spans="2:33" s="264" customFormat="1" ht="18.600000000000001" customHeight="1" x14ac:dyDescent="0.45">
      <c r="B66" s="1028"/>
      <c r="C66" s="935"/>
      <c r="D66" s="935"/>
      <c r="E66" s="935"/>
      <c r="F66" s="1029"/>
      <c r="H66" s="1041" t="s">
        <v>941</v>
      </c>
      <c r="I66" s="1041"/>
      <c r="J66" s="1041"/>
      <c r="K66" s="1041"/>
      <c r="L66" s="1041"/>
      <c r="M66" s="1041"/>
      <c r="N66" s="1041"/>
      <c r="O66" s="1041"/>
      <c r="P66" s="1041"/>
      <c r="Q66" s="1041"/>
      <c r="R66" s="1041"/>
      <c r="S66" s="1041"/>
      <c r="AC66" s="600"/>
      <c r="AD66" s="628" t="s">
        <v>178</v>
      </c>
      <c r="AE66" s="271" t="s">
        <v>724</v>
      </c>
      <c r="AF66" s="237" t="s">
        <v>178</v>
      </c>
    </row>
    <row r="67" spans="2:33" s="264" customFormat="1" ht="36" customHeight="1" x14ac:dyDescent="0.45">
      <c r="B67" s="1028"/>
      <c r="C67" s="935"/>
      <c r="D67" s="935"/>
      <c r="E67" s="935"/>
      <c r="F67" s="1029"/>
      <c r="H67" s="1001" t="s">
        <v>942</v>
      </c>
      <c r="I67" s="1001"/>
      <c r="J67" s="1001"/>
      <c r="K67" s="1001"/>
      <c r="L67" s="1001"/>
      <c r="M67" s="1001"/>
      <c r="N67" s="1001"/>
      <c r="O67" s="1001"/>
      <c r="P67" s="1001"/>
      <c r="Q67" s="1001"/>
      <c r="R67" s="1001"/>
      <c r="S67" s="1001"/>
      <c r="T67" s="1001"/>
      <c r="U67" s="1001"/>
      <c r="V67" s="1001"/>
      <c r="W67" s="1001"/>
      <c r="X67" s="1001"/>
      <c r="Y67" s="1001"/>
      <c r="Z67" s="1001"/>
      <c r="AA67" s="1001"/>
      <c r="AB67" s="1001"/>
      <c r="AC67" s="600"/>
      <c r="AD67" s="628" t="s">
        <v>178</v>
      </c>
      <c r="AE67" s="271" t="s">
        <v>724</v>
      </c>
      <c r="AF67" s="237" t="s">
        <v>178</v>
      </c>
    </row>
    <row r="68" spans="2:33" s="264" customFormat="1" ht="15" customHeight="1" x14ac:dyDescent="0.45">
      <c r="B68" s="1031"/>
      <c r="C68" s="1030"/>
      <c r="D68" s="1030"/>
      <c r="E68" s="1030"/>
      <c r="F68" s="1032"/>
      <c r="G68" s="560"/>
      <c r="H68" s="1042" t="s">
        <v>943</v>
      </c>
      <c r="I68" s="1042"/>
      <c r="J68" s="1042"/>
      <c r="K68" s="1042"/>
      <c r="L68" s="1042"/>
      <c r="M68" s="1042"/>
      <c r="N68" s="1042"/>
      <c r="O68" s="1042"/>
      <c r="P68" s="1042"/>
      <c r="Q68" s="1042"/>
      <c r="R68" s="1042"/>
      <c r="S68" s="1042"/>
      <c r="T68" s="1042"/>
      <c r="U68" s="1042"/>
      <c r="V68" s="1042"/>
      <c r="W68" s="1042"/>
      <c r="X68" s="1042"/>
      <c r="Y68" s="1042"/>
      <c r="Z68" s="1042"/>
      <c r="AA68" s="1042"/>
      <c r="AB68" s="1042"/>
      <c r="AC68" s="1043"/>
      <c r="AD68" s="646"/>
      <c r="AE68" s="637"/>
      <c r="AF68" s="638"/>
    </row>
    <row r="69" spans="2:33" s="264" customFormat="1" ht="33" customHeight="1" x14ac:dyDescent="0.45">
      <c r="B69" s="902" t="s">
        <v>944</v>
      </c>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row>
    <row r="70" spans="2:33" s="264" customFormat="1" ht="27" customHeight="1" x14ac:dyDescent="0.45">
      <c r="B70" s="1040" t="s">
        <v>945</v>
      </c>
      <c r="C70" s="1040"/>
      <c r="D70" s="1040"/>
      <c r="E70" s="1040"/>
      <c r="F70" s="1040"/>
      <c r="G70" s="1040"/>
      <c r="H70" s="1040"/>
      <c r="I70" s="1040"/>
      <c r="J70" s="1040"/>
      <c r="K70" s="1040"/>
      <c r="L70" s="1040"/>
      <c r="M70" s="1040"/>
      <c r="N70" s="1040"/>
      <c r="O70" s="1040"/>
      <c r="P70" s="1040"/>
      <c r="Q70" s="1040"/>
      <c r="R70" s="1040"/>
      <c r="S70" s="1040"/>
      <c r="T70" s="1040"/>
      <c r="U70" s="1040"/>
      <c r="V70" s="1040"/>
      <c r="W70" s="1040"/>
      <c r="X70" s="1040"/>
      <c r="Y70" s="1040"/>
      <c r="Z70" s="1040"/>
      <c r="AA70" s="1040"/>
      <c r="AB70" s="1040"/>
      <c r="AC70" s="1040"/>
      <c r="AD70" s="1040"/>
      <c r="AE70" s="1040"/>
      <c r="AF70" s="1040"/>
      <c r="AG70" s="1040"/>
    </row>
    <row r="71" spans="2:33" s="619" customFormat="1" ht="6" customHeight="1" x14ac:dyDescent="0.2"/>
    <row r="72" spans="2:33" s="619" customFormat="1" ht="13.5" customHeight="1" x14ac:dyDescent="0.2">
      <c r="B72" s="1040"/>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row>
  </sheetData>
  <mergeCells count="51">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AA22"/>
    <mergeCell ref="C32:F49"/>
    <mergeCell ref="H33:X33"/>
    <mergeCell ref="I34:U34"/>
    <mergeCell ref="V34:W34"/>
    <mergeCell ref="I36:U36"/>
    <mergeCell ref="V36:W36"/>
    <mergeCell ref="I48:X48"/>
    <mergeCell ref="H64:V64"/>
    <mergeCell ref="Z36:AB36"/>
    <mergeCell ref="I38:U38"/>
    <mergeCell ref="V38:W38"/>
    <mergeCell ref="Z38:AB38"/>
    <mergeCell ref="I41:AA41"/>
    <mergeCell ref="P45:W45"/>
    <mergeCell ref="Z45:AB45"/>
    <mergeCell ref="B72:AG72"/>
    <mergeCell ref="H65:X65"/>
    <mergeCell ref="H66:S66"/>
    <mergeCell ref="H67:AB67"/>
    <mergeCell ref="H68:AC68"/>
    <mergeCell ref="B69:AF69"/>
    <mergeCell ref="B70:AG70"/>
    <mergeCell ref="B50:F68"/>
    <mergeCell ref="I58:M58"/>
    <mergeCell ref="N58:AB58"/>
    <mergeCell ref="I59:M59"/>
    <mergeCell ref="N59:AB59"/>
    <mergeCell ref="I60:M60"/>
    <mergeCell ref="N60:AB60"/>
    <mergeCell ref="H61:AB61"/>
    <mergeCell ref="H62:AB63"/>
  </mergeCells>
  <phoneticPr fontId="2"/>
  <printOptions horizontalCentered="1"/>
  <pageMargins left="0.70866141732283472" right="0.39370078740157483" top="0.51181102362204722" bottom="0.35433070866141736" header="0.31496062992125984" footer="0.31496062992125984"/>
  <pageSetup paperSize="9" scale="4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H65542:H65545 JD65542:JD65545 SZ65542:SZ65545 ACV65542:ACV65545 AMR65542:AMR65545 AWN65542:AWN65545 BGJ65542:BGJ65545 BQF65542:BQF65545 CAB65542:CAB65545 CJX65542:CJX65545 CTT65542:CTT65545 DDP65542:DDP65545 DNL65542:DNL65545 DXH65542:DXH65545 EHD65542:EHD65545 EQZ65542:EQZ65545 FAV65542:FAV65545 FKR65542:FKR65545 FUN65542:FUN65545 GEJ65542:GEJ65545 GOF65542:GOF65545 GYB65542:GYB65545 HHX65542:HHX65545 HRT65542:HRT65545 IBP65542:IBP65545 ILL65542:ILL65545 IVH65542:IVH65545 JFD65542:JFD65545 JOZ65542:JOZ65545 JYV65542:JYV65545 KIR65542:KIR65545 KSN65542:KSN65545 LCJ65542:LCJ65545 LMF65542:LMF65545 LWB65542:LWB65545 MFX65542:MFX65545 MPT65542:MPT65545 MZP65542:MZP65545 NJL65542:NJL65545 NTH65542:NTH65545 ODD65542:ODD65545 OMZ65542:OMZ65545 OWV65542:OWV65545 PGR65542:PGR65545 PQN65542:PQN65545 QAJ65542:QAJ65545 QKF65542:QKF65545 QUB65542:QUB65545 RDX65542:RDX65545 RNT65542:RNT65545 RXP65542:RXP65545 SHL65542:SHL65545 SRH65542:SRH65545 TBD65542:TBD65545 TKZ65542:TKZ65545 TUV65542:TUV65545 UER65542:UER65545 UON65542:UON65545 UYJ65542:UYJ65545 VIF65542:VIF65545 VSB65542:VSB65545 WBX65542:WBX65545 WLT65542:WLT65545 WVP65542:WVP65545 H131078:H131081 JD131078:JD131081 SZ131078:SZ131081 ACV131078:ACV131081 AMR131078:AMR131081 AWN131078:AWN131081 BGJ131078:BGJ131081 BQF131078:BQF131081 CAB131078:CAB131081 CJX131078:CJX131081 CTT131078:CTT131081 DDP131078:DDP131081 DNL131078:DNL131081 DXH131078:DXH131081 EHD131078:EHD131081 EQZ131078:EQZ131081 FAV131078:FAV131081 FKR131078:FKR131081 FUN131078:FUN131081 GEJ131078:GEJ131081 GOF131078:GOF131081 GYB131078:GYB131081 HHX131078:HHX131081 HRT131078:HRT131081 IBP131078:IBP131081 ILL131078:ILL131081 IVH131078:IVH131081 JFD131078:JFD131081 JOZ131078:JOZ131081 JYV131078:JYV131081 KIR131078:KIR131081 KSN131078:KSN131081 LCJ131078:LCJ131081 LMF131078:LMF131081 LWB131078:LWB131081 MFX131078:MFX131081 MPT131078:MPT131081 MZP131078:MZP131081 NJL131078:NJL131081 NTH131078:NTH131081 ODD131078:ODD131081 OMZ131078:OMZ131081 OWV131078:OWV131081 PGR131078:PGR131081 PQN131078:PQN131081 QAJ131078:QAJ131081 QKF131078:QKF131081 QUB131078:QUB131081 RDX131078:RDX131081 RNT131078:RNT131081 RXP131078:RXP131081 SHL131078:SHL131081 SRH131078:SRH131081 TBD131078:TBD131081 TKZ131078:TKZ131081 TUV131078:TUV131081 UER131078:UER131081 UON131078:UON131081 UYJ131078:UYJ131081 VIF131078:VIF131081 VSB131078:VSB131081 WBX131078:WBX131081 WLT131078:WLT131081 WVP131078:WVP131081 H196614:H196617 JD196614:JD196617 SZ196614:SZ196617 ACV196614:ACV196617 AMR196614:AMR196617 AWN196614:AWN196617 BGJ196614:BGJ196617 BQF196614:BQF196617 CAB196614:CAB196617 CJX196614:CJX196617 CTT196614:CTT196617 DDP196614:DDP196617 DNL196614:DNL196617 DXH196614:DXH196617 EHD196614:EHD196617 EQZ196614:EQZ196617 FAV196614:FAV196617 FKR196614:FKR196617 FUN196614:FUN196617 GEJ196614:GEJ196617 GOF196614:GOF196617 GYB196614:GYB196617 HHX196614:HHX196617 HRT196614:HRT196617 IBP196614:IBP196617 ILL196614:ILL196617 IVH196614:IVH196617 JFD196614:JFD196617 JOZ196614:JOZ196617 JYV196614:JYV196617 KIR196614:KIR196617 KSN196614:KSN196617 LCJ196614:LCJ196617 LMF196614:LMF196617 LWB196614:LWB196617 MFX196614:MFX196617 MPT196614:MPT196617 MZP196614:MZP196617 NJL196614:NJL196617 NTH196614:NTH196617 ODD196614:ODD196617 OMZ196614:OMZ196617 OWV196614:OWV196617 PGR196614:PGR196617 PQN196614:PQN196617 QAJ196614:QAJ196617 QKF196614:QKF196617 QUB196614:QUB196617 RDX196614:RDX196617 RNT196614:RNT196617 RXP196614:RXP196617 SHL196614:SHL196617 SRH196614:SRH196617 TBD196614:TBD196617 TKZ196614:TKZ196617 TUV196614:TUV196617 UER196614:UER196617 UON196614:UON196617 UYJ196614:UYJ196617 VIF196614:VIF196617 VSB196614:VSB196617 WBX196614:WBX196617 WLT196614:WLT196617 WVP196614:WVP196617 H262150:H262153 JD262150:JD262153 SZ262150:SZ262153 ACV262150:ACV262153 AMR262150:AMR262153 AWN262150:AWN262153 BGJ262150:BGJ262153 BQF262150:BQF262153 CAB262150:CAB262153 CJX262150:CJX262153 CTT262150:CTT262153 DDP262150:DDP262153 DNL262150:DNL262153 DXH262150:DXH262153 EHD262150:EHD262153 EQZ262150:EQZ262153 FAV262150:FAV262153 FKR262150:FKR262153 FUN262150:FUN262153 GEJ262150:GEJ262153 GOF262150:GOF262153 GYB262150:GYB262153 HHX262150:HHX262153 HRT262150:HRT262153 IBP262150:IBP262153 ILL262150:ILL262153 IVH262150:IVH262153 JFD262150:JFD262153 JOZ262150:JOZ262153 JYV262150:JYV262153 KIR262150:KIR262153 KSN262150:KSN262153 LCJ262150:LCJ262153 LMF262150:LMF262153 LWB262150:LWB262153 MFX262150:MFX262153 MPT262150:MPT262153 MZP262150:MZP262153 NJL262150:NJL262153 NTH262150:NTH262153 ODD262150:ODD262153 OMZ262150:OMZ262153 OWV262150:OWV262153 PGR262150:PGR262153 PQN262150:PQN262153 QAJ262150:QAJ262153 QKF262150:QKF262153 QUB262150:QUB262153 RDX262150:RDX262153 RNT262150:RNT262153 RXP262150:RXP262153 SHL262150:SHL262153 SRH262150:SRH262153 TBD262150:TBD262153 TKZ262150:TKZ262153 TUV262150:TUV262153 UER262150:UER262153 UON262150:UON262153 UYJ262150:UYJ262153 VIF262150:VIF262153 VSB262150:VSB262153 WBX262150:WBX262153 WLT262150:WLT262153 WVP262150:WVP262153 H327686:H327689 JD327686:JD327689 SZ327686:SZ327689 ACV327686:ACV327689 AMR327686:AMR327689 AWN327686:AWN327689 BGJ327686:BGJ327689 BQF327686:BQF327689 CAB327686:CAB327689 CJX327686:CJX327689 CTT327686:CTT327689 DDP327686:DDP327689 DNL327686:DNL327689 DXH327686:DXH327689 EHD327686:EHD327689 EQZ327686:EQZ327689 FAV327686:FAV327689 FKR327686:FKR327689 FUN327686:FUN327689 GEJ327686:GEJ327689 GOF327686:GOF327689 GYB327686:GYB327689 HHX327686:HHX327689 HRT327686:HRT327689 IBP327686:IBP327689 ILL327686:ILL327689 IVH327686:IVH327689 JFD327686:JFD327689 JOZ327686:JOZ327689 JYV327686:JYV327689 KIR327686:KIR327689 KSN327686:KSN327689 LCJ327686:LCJ327689 LMF327686:LMF327689 LWB327686:LWB327689 MFX327686:MFX327689 MPT327686:MPT327689 MZP327686:MZP327689 NJL327686:NJL327689 NTH327686:NTH327689 ODD327686:ODD327689 OMZ327686:OMZ327689 OWV327686:OWV327689 PGR327686:PGR327689 PQN327686:PQN327689 QAJ327686:QAJ327689 QKF327686:QKF327689 QUB327686:QUB327689 RDX327686:RDX327689 RNT327686:RNT327689 RXP327686:RXP327689 SHL327686:SHL327689 SRH327686:SRH327689 TBD327686:TBD327689 TKZ327686:TKZ327689 TUV327686:TUV327689 UER327686:UER327689 UON327686:UON327689 UYJ327686:UYJ327689 VIF327686:VIF327689 VSB327686:VSB327689 WBX327686:WBX327689 WLT327686:WLT327689 WVP327686:WVP327689 H393222:H393225 JD393222:JD393225 SZ393222:SZ393225 ACV393222:ACV393225 AMR393222:AMR393225 AWN393222:AWN393225 BGJ393222:BGJ393225 BQF393222:BQF393225 CAB393222:CAB393225 CJX393222:CJX393225 CTT393222:CTT393225 DDP393222:DDP393225 DNL393222:DNL393225 DXH393222:DXH393225 EHD393222:EHD393225 EQZ393222:EQZ393225 FAV393222:FAV393225 FKR393222:FKR393225 FUN393222:FUN393225 GEJ393222:GEJ393225 GOF393222:GOF393225 GYB393222:GYB393225 HHX393222:HHX393225 HRT393222:HRT393225 IBP393222:IBP393225 ILL393222:ILL393225 IVH393222:IVH393225 JFD393222:JFD393225 JOZ393222:JOZ393225 JYV393222:JYV393225 KIR393222:KIR393225 KSN393222:KSN393225 LCJ393222:LCJ393225 LMF393222:LMF393225 LWB393222:LWB393225 MFX393222:MFX393225 MPT393222:MPT393225 MZP393222:MZP393225 NJL393222:NJL393225 NTH393222:NTH393225 ODD393222:ODD393225 OMZ393222:OMZ393225 OWV393222:OWV393225 PGR393222:PGR393225 PQN393222:PQN393225 QAJ393222:QAJ393225 QKF393222:QKF393225 QUB393222:QUB393225 RDX393222:RDX393225 RNT393222:RNT393225 RXP393222:RXP393225 SHL393222:SHL393225 SRH393222:SRH393225 TBD393222:TBD393225 TKZ393222:TKZ393225 TUV393222:TUV393225 UER393222:UER393225 UON393222:UON393225 UYJ393222:UYJ393225 VIF393222:VIF393225 VSB393222:VSB393225 WBX393222:WBX393225 WLT393222:WLT393225 WVP393222:WVP393225 H458758:H458761 JD458758:JD458761 SZ458758:SZ458761 ACV458758:ACV458761 AMR458758:AMR458761 AWN458758:AWN458761 BGJ458758:BGJ458761 BQF458758:BQF458761 CAB458758:CAB458761 CJX458758:CJX458761 CTT458758:CTT458761 DDP458758:DDP458761 DNL458758:DNL458761 DXH458758:DXH458761 EHD458758:EHD458761 EQZ458758:EQZ458761 FAV458758:FAV458761 FKR458758:FKR458761 FUN458758:FUN458761 GEJ458758:GEJ458761 GOF458758:GOF458761 GYB458758:GYB458761 HHX458758:HHX458761 HRT458758:HRT458761 IBP458758:IBP458761 ILL458758:ILL458761 IVH458758:IVH458761 JFD458758:JFD458761 JOZ458758:JOZ458761 JYV458758:JYV458761 KIR458758:KIR458761 KSN458758:KSN458761 LCJ458758:LCJ458761 LMF458758:LMF458761 LWB458758:LWB458761 MFX458758:MFX458761 MPT458758:MPT458761 MZP458758:MZP458761 NJL458758:NJL458761 NTH458758:NTH458761 ODD458758:ODD458761 OMZ458758:OMZ458761 OWV458758:OWV458761 PGR458758:PGR458761 PQN458758:PQN458761 QAJ458758:QAJ458761 QKF458758:QKF458761 QUB458758:QUB458761 RDX458758:RDX458761 RNT458758:RNT458761 RXP458758:RXP458761 SHL458758:SHL458761 SRH458758:SRH458761 TBD458758:TBD458761 TKZ458758:TKZ458761 TUV458758:TUV458761 UER458758:UER458761 UON458758:UON458761 UYJ458758:UYJ458761 VIF458758:VIF458761 VSB458758:VSB458761 WBX458758:WBX458761 WLT458758:WLT458761 WVP458758:WVP458761 H524294:H524297 JD524294:JD524297 SZ524294:SZ524297 ACV524294:ACV524297 AMR524294:AMR524297 AWN524294:AWN524297 BGJ524294:BGJ524297 BQF524294:BQF524297 CAB524294:CAB524297 CJX524294:CJX524297 CTT524294:CTT524297 DDP524294:DDP524297 DNL524294:DNL524297 DXH524294:DXH524297 EHD524294:EHD524297 EQZ524294:EQZ524297 FAV524294:FAV524297 FKR524294:FKR524297 FUN524294:FUN524297 GEJ524294:GEJ524297 GOF524294:GOF524297 GYB524294:GYB524297 HHX524294:HHX524297 HRT524294:HRT524297 IBP524294:IBP524297 ILL524294:ILL524297 IVH524294:IVH524297 JFD524294:JFD524297 JOZ524294:JOZ524297 JYV524294:JYV524297 KIR524294:KIR524297 KSN524294:KSN524297 LCJ524294:LCJ524297 LMF524294:LMF524297 LWB524294:LWB524297 MFX524294:MFX524297 MPT524294:MPT524297 MZP524294:MZP524297 NJL524294:NJL524297 NTH524294:NTH524297 ODD524294:ODD524297 OMZ524294:OMZ524297 OWV524294:OWV524297 PGR524294:PGR524297 PQN524294:PQN524297 QAJ524294:QAJ524297 QKF524294:QKF524297 QUB524294:QUB524297 RDX524294:RDX524297 RNT524294:RNT524297 RXP524294:RXP524297 SHL524294:SHL524297 SRH524294:SRH524297 TBD524294:TBD524297 TKZ524294:TKZ524297 TUV524294:TUV524297 UER524294:UER524297 UON524294:UON524297 UYJ524294:UYJ524297 VIF524294:VIF524297 VSB524294:VSB524297 WBX524294:WBX524297 WLT524294:WLT524297 WVP524294:WVP524297 H589830:H589833 JD589830:JD589833 SZ589830:SZ589833 ACV589830:ACV589833 AMR589830:AMR589833 AWN589830:AWN589833 BGJ589830:BGJ589833 BQF589830:BQF589833 CAB589830:CAB589833 CJX589830:CJX589833 CTT589830:CTT589833 DDP589830:DDP589833 DNL589830:DNL589833 DXH589830:DXH589833 EHD589830:EHD589833 EQZ589830:EQZ589833 FAV589830:FAV589833 FKR589830:FKR589833 FUN589830:FUN589833 GEJ589830:GEJ589833 GOF589830:GOF589833 GYB589830:GYB589833 HHX589830:HHX589833 HRT589830:HRT589833 IBP589830:IBP589833 ILL589830:ILL589833 IVH589830:IVH589833 JFD589830:JFD589833 JOZ589830:JOZ589833 JYV589830:JYV589833 KIR589830:KIR589833 KSN589830:KSN589833 LCJ589830:LCJ589833 LMF589830:LMF589833 LWB589830:LWB589833 MFX589830:MFX589833 MPT589830:MPT589833 MZP589830:MZP589833 NJL589830:NJL589833 NTH589830:NTH589833 ODD589830:ODD589833 OMZ589830:OMZ589833 OWV589830:OWV589833 PGR589830:PGR589833 PQN589830:PQN589833 QAJ589830:QAJ589833 QKF589830:QKF589833 QUB589830:QUB589833 RDX589830:RDX589833 RNT589830:RNT589833 RXP589830:RXP589833 SHL589830:SHL589833 SRH589830:SRH589833 TBD589830:TBD589833 TKZ589830:TKZ589833 TUV589830:TUV589833 UER589830:UER589833 UON589830:UON589833 UYJ589830:UYJ589833 VIF589830:VIF589833 VSB589830:VSB589833 WBX589830:WBX589833 WLT589830:WLT589833 WVP589830:WVP589833 H655366:H655369 JD655366:JD655369 SZ655366:SZ655369 ACV655366:ACV655369 AMR655366:AMR655369 AWN655366:AWN655369 BGJ655366:BGJ655369 BQF655366:BQF655369 CAB655366:CAB655369 CJX655366:CJX655369 CTT655366:CTT655369 DDP655366:DDP655369 DNL655366:DNL655369 DXH655366:DXH655369 EHD655366:EHD655369 EQZ655366:EQZ655369 FAV655366:FAV655369 FKR655366:FKR655369 FUN655366:FUN655369 GEJ655366:GEJ655369 GOF655366:GOF655369 GYB655366:GYB655369 HHX655366:HHX655369 HRT655366:HRT655369 IBP655366:IBP655369 ILL655366:ILL655369 IVH655366:IVH655369 JFD655366:JFD655369 JOZ655366:JOZ655369 JYV655366:JYV655369 KIR655366:KIR655369 KSN655366:KSN655369 LCJ655366:LCJ655369 LMF655366:LMF655369 LWB655366:LWB655369 MFX655366:MFX655369 MPT655366:MPT655369 MZP655366:MZP655369 NJL655366:NJL655369 NTH655366:NTH655369 ODD655366:ODD655369 OMZ655366:OMZ655369 OWV655366:OWV655369 PGR655366:PGR655369 PQN655366:PQN655369 QAJ655366:QAJ655369 QKF655366:QKF655369 QUB655366:QUB655369 RDX655366:RDX655369 RNT655366:RNT655369 RXP655366:RXP655369 SHL655366:SHL655369 SRH655366:SRH655369 TBD655366:TBD655369 TKZ655366:TKZ655369 TUV655366:TUV655369 UER655366:UER655369 UON655366:UON655369 UYJ655366:UYJ655369 VIF655366:VIF655369 VSB655366:VSB655369 WBX655366:WBX655369 WLT655366:WLT655369 WVP655366:WVP655369 H720902:H720905 JD720902:JD720905 SZ720902:SZ720905 ACV720902:ACV720905 AMR720902:AMR720905 AWN720902:AWN720905 BGJ720902:BGJ720905 BQF720902:BQF720905 CAB720902:CAB720905 CJX720902:CJX720905 CTT720902:CTT720905 DDP720902:DDP720905 DNL720902:DNL720905 DXH720902:DXH720905 EHD720902:EHD720905 EQZ720902:EQZ720905 FAV720902:FAV720905 FKR720902:FKR720905 FUN720902:FUN720905 GEJ720902:GEJ720905 GOF720902:GOF720905 GYB720902:GYB720905 HHX720902:HHX720905 HRT720902:HRT720905 IBP720902:IBP720905 ILL720902:ILL720905 IVH720902:IVH720905 JFD720902:JFD720905 JOZ720902:JOZ720905 JYV720902:JYV720905 KIR720902:KIR720905 KSN720902:KSN720905 LCJ720902:LCJ720905 LMF720902:LMF720905 LWB720902:LWB720905 MFX720902:MFX720905 MPT720902:MPT720905 MZP720902:MZP720905 NJL720902:NJL720905 NTH720902:NTH720905 ODD720902:ODD720905 OMZ720902:OMZ720905 OWV720902:OWV720905 PGR720902:PGR720905 PQN720902:PQN720905 QAJ720902:QAJ720905 QKF720902:QKF720905 QUB720902:QUB720905 RDX720902:RDX720905 RNT720902:RNT720905 RXP720902:RXP720905 SHL720902:SHL720905 SRH720902:SRH720905 TBD720902:TBD720905 TKZ720902:TKZ720905 TUV720902:TUV720905 UER720902:UER720905 UON720902:UON720905 UYJ720902:UYJ720905 VIF720902:VIF720905 VSB720902:VSB720905 WBX720902:WBX720905 WLT720902:WLT720905 WVP720902:WVP720905 H786438:H786441 JD786438:JD786441 SZ786438:SZ786441 ACV786438:ACV786441 AMR786438:AMR786441 AWN786438:AWN786441 BGJ786438:BGJ786441 BQF786438:BQF786441 CAB786438:CAB786441 CJX786438:CJX786441 CTT786438:CTT786441 DDP786438:DDP786441 DNL786438:DNL786441 DXH786438:DXH786441 EHD786438:EHD786441 EQZ786438:EQZ786441 FAV786438:FAV786441 FKR786438:FKR786441 FUN786438:FUN786441 GEJ786438:GEJ786441 GOF786438:GOF786441 GYB786438:GYB786441 HHX786438:HHX786441 HRT786438:HRT786441 IBP786438:IBP786441 ILL786438:ILL786441 IVH786438:IVH786441 JFD786438:JFD786441 JOZ786438:JOZ786441 JYV786438:JYV786441 KIR786438:KIR786441 KSN786438:KSN786441 LCJ786438:LCJ786441 LMF786438:LMF786441 LWB786438:LWB786441 MFX786438:MFX786441 MPT786438:MPT786441 MZP786438:MZP786441 NJL786438:NJL786441 NTH786438:NTH786441 ODD786438:ODD786441 OMZ786438:OMZ786441 OWV786438:OWV786441 PGR786438:PGR786441 PQN786438:PQN786441 QAJ786438:QAJ786441 QKF786438:QKF786441 QUB786438:QUB786441 RDX786438:RDX786441 RNT786438:RNT786441 RXP786438:RXP786441 SHL786438:SHL786441 SRH786438:SRH786441 TBD786438:TBD786441 TKZ786438:TKZ786441 TUV786438:TUV786441 UER786438:UER786441 UON786438:UON786441 UYJ786438:UYJ786441 VIF786438:VIF786441 VSB786438:VSB786441 WBX786438:WBX786441 WLT786438:WLT786441 WVP786438:WVP786441 H851974:H851977 JD851974:JD851977 SZ851974:SZ851977 ACV851974:ACV851977 AMR851974:AMR851977 AWN851974:AWN851977 BGJ851974:BGJ851977 BQF851974:BQF851977 CAB851974:CAB851977 CJX851974:CJX851977 CTT851974:CTT851977 DDP851974:DDP851977 DNL851974:DNL851977 DXH851974:DXH851977 EHD851974:EHD851977 EQZ851974:EQZ851977 FAV851974:FAV851977 FKR851974:FKR851977 FUN851974:FUN851977 GEJ851974:GEJ851977 GOF851974:GOF851977 GYB851974:GYB851977 HHX851974:HHX851977 HRT851974:HRT851977 IBP851974:IBP851977 ILL851974:ILL851977 IVH851974:IVH851977 JFD851974:JFD851977 JOZ851974:JOZ851977 JYV851974:JYV851977 KIR851974:KIR851977 KSN851974:KSN851977 LCJ851974:LCJ851977 LMF851974:LMF851977 LWB851974:LWB851977 MFX851974:MFX851977 MPT851974:MPT851977 MZP851974:MZP851977 NJL851974:NJL851977 NTH851974:NTH851977 ODD851974:ODD851977 OMZ851974:OMZ851977 OWV851974:OWV851977 PGR851974:PGR851977 PQN851974:PQN851977 QAJ851974:QAJ851977 QKF851974:QKF851977 QUB851974:QUB851977 RDX851974:RDX851977 RNT851974:RNT851977 RXP851974:RXP851977 SHL851974:SHL851977 SRH851974:SRH851977 TBD851974:TBD851977 TKZ851974:TKZ851977 TUV851974:TUV851977 UER851974:UER851977 UON851974:UON851977 UYJ851974:UYJ851977 VIF851974:VIF851977 VSB851974:VSB851977 WBX851974:WBX851977 WLT851974:WLT851977 WVP851974:WVP851977 H917510:H917513 JD917510:JD917513 SZ917510:SZ917513 ACV917510:ACV917513 AMR917510:AMR917513 AWN917510:AWN917513 BGJ917510:BGJ917513 BQF917510:BQF917513 CAB917510:CAB917513 CJX917510:CJX917513 CTT917510:CTT917513 DDP917510:DDP917513 DNL917510:DNL917513 DXH917510:DXH917513 EHD917510:EHD917513 EQZ917510:EQZ917513 FAV917510:FAV917513 FKR917510:FKR917513 FUN917510:FUN917513 GEJ917510:GEJ917513 GOF917510:GOF917513 GYB917510:GYB917513 HHX917510:HHX917513 HRT917510:HRT917513 IBP917510:IBP917513 ILL917510:ILL917513 IVH917510:IVH917513 JFD917510:JFD917513 JOZ917510:JOZ917513 JYV917510:JYV917513 KIR917510:KIR917513 KSN917510:KSN917513 LCJ917510:LCJ917513 LMF917510:LMF917513 LWB917510:LWB917513 MFX917510:MFX917513 MPT917510:MPT917513 MZP917510:MZP917513 NJL917510:NJL917513 NTH917510:NTH917513 ODD917510:ODD917513 OMZ917510:OMZ917513 OWV917510:OWV917513 PGR917510:PGR917513 PQN917510:PQN917513 QAJ917510:QAJ917513 QKF917510:QKF917513 QUB917510:QUB917513 RDX917510:RDX917513 RNT917510:RNT917513 RXP917510:RXP917513 SHL917510:SHL917513 SRH917510:SRH917513 TBD917510:TBD917513 TKZ917510:TKZ917513 TUV917510:TUV917513 UER917510:UER917513 UON917510:UON917513 UYJ917510:UYJ917513 VIF917510:VIF917513 VSB917510:VSB917513 WBX917510:WBX917513 WLT917510:WLT917513 WVP917510:WVP917513 H983046:H983049 JD983046:JD983049 SZ983046:SZ983049 ACV983046:ACV983049 AMR983046:AMR983049 AWN983046:AWN983049 BGJ983046:BGJ983049 BQF983046:BQF983049 CAB983046:CAB983049 CJX983046:CJX983049 CTT983046:CTT983049 DDP983046:DDP983049 DNL983046:DNL983049 DXH983046:DXH983049 EHD983046:EHD983049 EQZ983046:EQZ983049 FAV983046:FAV983049 FKR983046:FKR983049 FUN983046:FUN983049 GEJ983046:GEJ983049 GOF983046:GOF983049 GYB983046:GYB983049 HHX983046:HHX983049 HRT983046:HRT983049 IBP983046:IBP983049 ILL983046:ILL983049 IVH983046:IVH983049 JFD983046:JFD983049 JOZ983046:JOZ983049 JYV983046:JYV983049 KIR983046:KIR983049 KSN983046:KSN983049 LCJ983046:LCJ983049 LMF983046:LMF983049 LWB983046:LWB983049 MFX983046:MFX983049 MPT983046:MPT983049 MZP983046:MZP983049 NJL983046:NJL983049 NTH983046:NTH983049 ODD983046:ODD983049 OMZ983046:OMZ983049 OWV983046:OWV983049 PGR983046:PGR983049 PQN983046:PQN983049 QAJ983046:QAJ983049 QKF983046:QKF983049 QUB983046:QUB983049 RDX983046:RDX983049 RNT983046:RNT983049 RXP983046:RXP983049 SHL983046:SHL983049 SRH983046:SRH983049 TBD983046:TBD983049 TKZ983046:TKZ983049 TUV983046:TUV983049 UER983046:UER983049 UON983046:UON983049 UYJ983046:UYJ983049 VIF983046:VIF983049 VSB983046:VSB983049 WBX983046:WBX983049 WLT983046:WLT983049 WVP983046:WVP983049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AF65551:AF65554 KB65551:KB65554 TX65551:TX65554 ADT65551:ADT65554 ANP65551:ANP65554 AXL65551:AXL65554 BHH65551:BHH65554 BRD65551:BRD65554 CAZ65551:CAZ65554 CKV65551:CKV65554 CUR65551:CUR65554 DEN65551:DEN65554 DOJ65551:DOJ65554 DYF65551:DYF65554 EIB65551:EIB65554 ERX65551:ERX65554 FBT65551:FBT65554 FLP65551:FLP65554 FVL65551:FVL65554 GFH65551:GFH65554 GPD65551:GPD65554 GYZ65551:GYZ65554 HIV65551:HIV65554 HSR65551:HSR65554 ICN65551:ICN65554 IMJ65551:IMJ65554 IWF65551:IWF65554 JGB65551:JGB65554 JPX65551:JPX65554 JZT65551:JZT65554 KJP65551:KJP65554 KTL65551:KTL65554 LDH65551:LDH65554 LND65551:LND65554 LWZ65551:LWZ65554 MGV65551:MGV65554 MQR65551:MQR65554 NAN65551:NAN65554 NKJ65551:NKJ65554 NUF65551:NUF65554 OEB65551:OEB65554 ONX65551:ONX65554 OXT65551:OXT65554 PHP65551:PHP65554 PRL65551:PRL65554 QBH65551:QBH65554 QLD65551:QLD65554 QUZ65551:QUZ65554 REV65551:REV65554 ROR65551:ROR65554 RYN65551:RYN65554 SIJ65551:SIJ65554 SSF65551:SSF65554 TCB65551:TCB65554 TLX65551:TLX65554 TVT65551:TVT65554 UFP65551:UFP65554 UPL65551:UPL65554 UZH65551:UZH65554 VJD65551:VJD65554 VSZ65551:VSZ65554 WCV65551:WCV65554 WMR65551:WMR65554 WWN65551:WWN65554 AF131087:AF131090 KB131087:KB131090 TX131087:TX131090 ADT131087:ADT131090 ANP131087:ANP131090 AXL131087:AXL131090 BHH131087:BHH131090 BRD131087:BRD131090 CAZ131087:CAZ131090 CKV131087:CKV131090 CUR131087:CUR131090 DEN131087:DEN131090 DOJ131087:DOJ131090 DYF131087:DYF131090 EIB131087:EIB131090 ERX131087:ERX131090 FBT131087:FBT131090 FLP131087:FLP131090 FVL131087:FVL131090 GFH131087:GFH131090 GPD131087:GPD131090 GYZ131087:GYZ131090 HIV131087:HIV131090 HSR131087:HSR131090 ICN131087:ICN131090 IMJ131087:IMJ131090 IWF131087:IWF131090 JGB131087:JGB131090 JPX131087:JPX131090 JZT131087:JZT131090 KJP131087:KJP131090 KTL131087:KTL131090 LDH131087:LDH131090 LND131087:LND131090 LWZ131087:LWZ131090 MGV131087:MGV131090 MQR131087:MQR131090 NAN131087:NAN131090 NKJ131087:NKJ131090 NUF131087:NUF131090 OEB131087:OEB131090 ONX131087:ONX131090 OXT131087:OXT131090 PHP131087:PHP131090 PRL131087:PRL131090 QBH131087:QBH131090 QLD131087:QLD131090 QUZ131087:QUZ131090 REV131087:REV131090 ROR131087:ROR131090 RYN131087:RYN131090 SIJ131087:SIJ131090 SSF131087:SSF131090 TCB131087:TCB131090 TLX131087:TLX131090 TVT131087:TVT131090 UFP131087:UFP131090 UPL131087:UPL131090 UZH131087:UZH131090 VJD131087:VJD131090 VSZ131087:VSZ131090 WCV131087:WCV131090 WMR131087:WMR131090 WWN131087:WWN131090 AF196623:AF196626 KB196623:KB196626 TX196623:TX196626 ADT196623:ADT196626 ANP196623:ANP196626 AXL196623:AXL196626 BHH196623:BHH196626 BRD196623:BRD196626 CAZ196623:CAZ196626 CKV196623:CKV196626 CUR196623:CUR196626 DEN196623:DEN196626 DOJ196623:DOJ196626 DYF196623:DYF196626 EIB196623:EIB196626 ERX196623:ERX196626 FBT196623:FBT196626 FLP196623:FLP196626 FVL196623:FVL196626 GFH196623:GFH196626 GPD196623:GPD196626 GYZ196623:GYZ196626 HIV196623:HIV196626 HSR196623:HSR196626 ICN196623:ICN196626 IMJ196623:IMJ196626 IWF196623:IWF196626 JGB196623:JGB196626 JPX196623:JPX196626 JZT196623:JZT196626 KJP196623:KJP196626 KTL196623:KTL196626 LDH196623:LDH196626 LND196623:LND196626 LWZ196623:LWZ196626 MGV196623:MGV196626 MQR196623:MQR196626 NAN196623:NAN196626 NKJ196623:NKJ196626 NUF196623:NUF196626 OEB196623:OEB196626 ONX196623:ONX196626 OXT196623:OXT196626 PHP196623:PHP196626 PRL196623:PRL196626 QBH196623:QBH196626 QLD196623:QLD196626 QUZ196623:QUZ196626 REV196623:REV196626 ROR196623:ROR196626 RYN196623:RYN196626 SIJ196623:SIJ196626 SSF196623:SSF196626 TCB196623:TCB196626 TLX196623:TLX196626 TVT196623:TVT196626 UFP196623:UFP196626 UPL196623:UPL196626 UZH196623:UZH196626 VJD196623:VJD196626 VSZ196623:VSZ196626 WCV196623:WCV196626 WMR196623:WMR196626 WWN196623:WWN196626 AF262159:AF262162 KB262159:KB262162 TX262159:TX262162 ADT262159:ADT262162 ANP262159:ANP262162 AXL262159:AXL262162 BHH262159:BHH262162 BRD262159:BRD262162 CAZ262159:CAZ262162 CKV262159:CKV262162 CUR262159:CUR262162 DEN262159:DEN262162 DOJ262159:DOJ262162 DYF262159:DYF262162 EIB262159:EIB262162 ERX262159:ERX262162 FBT262159:FBT262162 FLP262159:FLP262162 FVL262159:FVL262162 GFH262159:GFH262162 GPD262159:GPD262162 GYZ262159:GYZ262162 HIV262159:HIV262162 HSR262159:HSR262162 ICN262159:ICN262162 IMJ262159:IMJ262162 IWF262159:IWF262162 JGB262159:JGB262162 JPX262159:JPX262162 JZT262159:JZT262162 KJP262159:KJP262162 KTL262159:KTL262162 LDH262159:LDH262162 LND262159:LND262162 LWZ262159:LWZ262162 MGV262159:MGV262162 MQR262159:MQR262162 NAN262159:NAN262162 NKJ262159:NKJ262162 NUF262159:NUF262162 OEB262159:OEB262162 ONX262159:ONX262162 OXT262159:OXT262162 PHP262159:PHP262162 PRL262159:PRL262162 QBH262159:QBH262162 QLD262159:QLD262162 QUZ262159:QUZ262162 REV262159:REV262162 ROR262159:ROR262162 RYN262159:RYN262162 SIJ262159:SIJ262162 SSF262159:SSF262162 TCB262159:TCB262162 TLX262159:TLX262162 TVT262159:TVT262162 UFP262159:UFP262162 UPL262159:UPL262162 UZH262159:UZH262162 VJD262159:VJD262162 VSZ262159:VSZ262162 WCV262159:WCV262162 WMR262159:WMR262162 WWN262159:WWN262162 AF327695:AF327698 KB327695:KB327698 TX327695:TX327698 ADT327695:ADT327698 ANP327695:ANP327698 AXL327695:AXL327698 BHH327695:BHH327698 BRD327695:BRD327698 CAZ327695:CAZ327698 CKV327695:CKV327698 CUR327695:CUR327698 DEN327695:DEN327698 DOJ327695:DOJ327698 DYF327695:DYF327698 EIB327695:EIB327698 ERX327695:ERX327698 FBT327695:FBT327698 FLP327695:FLP327698 FVL327695:FVL327698 GFH327695:GFH327698 GPD327695:GPD327698 GYZ327695:GYZ327698 HIV327695:HIV327698 HSR327695:HSR327698 ICN327695:ICN327698 IMJ327695:IMJ327698 IWF327695:IWF327698 JGB327695:JGB327698 JPX327695:JPX327698 JZT327695:JZT327698 KJP327695:KJP327698 KTL327695:KTL327698 LDH327695:LDH327698 LND327695:LND327698 LWZ327695:LWZ327698 MGV327695:MGV327698 MQR327695:MQR327698 NAN327695:NAN327698 NKJ327695:NKJ327698 NUF327695:NUF327698 OEB327695:OEB327698 ONX327695:ONX327698 OXT327695:OXT327698 PHP327695:PHP327698 PRL327695:PRL327698 QBH327695:QBH327698 QLD327695:QLD327698 QUZ327695:QUZ327698 REV327695:REV327698 ROR327695:ROR327698 RYN327695:RYN327698 SIJ327695:SIJ327698 SSF327695:SSF327698 TCB327695:TCB327698 TLX327695:TLX327698 TVT327695:TVT327698 UFP327695:UFP327698 UPL327695:UPL327698 UZH327695:UZH327698 VJD327695:VJD327698 VSZ327695:VSZ327698 WCV327695:WCV327698 WMR327695:WMR327698 WWN327695:WWN327698 AF393231:AF393234 KB393231:KB393234 TX393231:TX393234 ADT393231:ADT393234 ANP393231:ANP393234 AXL393231:AXL393234 BHH393231:BHH393234 BRD393231:BRD393234 CAZ393231:CAZ393234 CKV393231:CKV393234 CUR393231:CUR393234 DEN393231:DEN393234 DOJ393231:DOJ393234 DYF393231:DYF393234 EIB393231:EIB393234 ERX393231:ERX393234 FBT393231:FBT393234 FLP393231:FLP393234 FVL393231:FVL393234 GFH393231:GFH393234 GPD393231:GPD393234 GYZ393231:GYZ393234 HIV393231:HIV393234 HSR393231:HSR393234 ICN393231:ICN393234 IMJ393231:IMJ393234 IWF393231:IWF393234 JGB393231:JGB393234 JPX393231:JPX393234 JZT393231:JZT393234 KJP393231:KJP393234 KTL393231:KTL393234 LDH393231:LDH393234 LND393231:LND393234 LWZ393231:LWZ393234 MGV393231:MGV393234 MQR393231:MQR393234 NAN393231:NAN393234 NKJ393231:NKJ393234 NUF393231:NUF393234 OEB393231:OEB393234 ONX393231:ONX393234 OXT393231:OXT393234 PHP393231:PHP393234 PRL393231:PRL393234 QBH393231:QBH393234 QLD393231:QLD393234 QUZ393231:QUZ393234 REV393231:REV393234 ROR393231:ROR393234 RYN393231:RYN393234 SIJ393231:SIJ393234 SSF393231:SSF393234 TCB393231:TCB393234 TLX393231:TLX393234 TVT393231:TVT393234 UFP393231:UFP393234 UPL393231:UPL393234 UZH393231:UZH393234 VJD393231:VJD393234 VSZ393231:VSZ393234 WCV393231:WCV393234 WMR393231:WMR393234 WWN393231:WWN393234 AF458767:AF458770 KB458767:KB458770 TX458767:TX458770 ADT458767:ADT458770 ANP458767:ANP458770 AXL458767:AXL458770 BHH458767:BHH458770 BRD458767:BRD458770 CAZ458767:CAZ458770 CKV458767:CKV458770 CUR458767:CUR458770 DEN458767:DEN458770 DOJ458767:DOJ458770 DYF458767:DYF458770 EIB458767:EIB458770 ERX458767:ERX458770 FBT458767:FBT458770 FLP458767:FLP458770 FVL458767:FVL458770 GFH458767:GFH458770 GPD458767:GPD458770 GYZ458767:GYZ458770 HIV458767:HIV458770 HSR458767:HSR458770 ICN458767:ICN458770 IMJ458767:IMJ458770 IWF458767:IWF458770 JGB458767:JGB458770 JPX458767:JPX458770 JZT458767:JZT458770 KJP458767:KJP458770 KTL458767:KTL458770 LDH458767:LDH458770 LND458767:LND458770 LWZ458767:LWZ458770 MGV458767:MGV458770 MQR458767:MQR458770 NAN458767:NAN458770 NKJ458767:NKJ458770 NUF458767:NUF458770 OEB458767:OEB458770 ONX458767:ONX458770 OXT458767:OXT458770 PHP458767:PHP458770 PRL458767:PRL458770 QBH458767:QBH458770 QLD458767:QLD458770 QUZ458767:QUZ458770 REV458767:REV458770 ROR458767:ROR458770 RYN458767:RYN458770 SIJ458767:SIJ458770 SSF458767:SSF458770 TCB458767:TCB458770 TLX458767:TLX458770 TVT458767:TVT458770 UFP458767:UFP458770 UPL458767:UPL458770 UZH458767:UZH458770 VJD458767:VJD458770 VSZ458767:VSZ458770 WCV458767:WCV458770 WMR458767:WMR458770 WWN458767:WWN458770 AF524303:AF524306 KB524303:KB524306 TX524303:TX524306 ADT524303:ADT524306 ANP524303:ANP524306 AXL524303:AXL524306 BHH524303:BHH524306 BRD524303:BRD524306 CAZ524303:CAZ524306 CKV524303:CKV524306 CUR524303:CUR524306 DEN524303:DEN524306 DOJ524303:DOJ524306 DYF524303:DYF524306 EIB524303:EIB524306 ERX524303:ERX524306 FBT524303:FBT524306 FLP524303:FLP524306 FVL524303:FVL524306 GFH524303:GFH524306 GPD524303:GPD524306 GYZ524303:GYZ524306 HIV524303:HIV524306 HSR524303:HSR524306 ICN524303:ICN524306 IMJ524303:IMJ524306 IWF524303:IWF524306 JGB524303:JGB524306 JPX524303:JPX524306 JZT524303:JZT524306 KJP524303:KJP524306 KTL524303:KTL524306 LDH524303:LDH524306 LND524303:LND524306 LWZ524303:LWZ524306 MGV524303:MGV524306 MQR524303:MQR524306 NAN524303:NAN524306 NKJ524303:NKJ524306 NUF524303:NUF524306 OEB524303:OEB524306 ONX524303:ONX524306 OXT524303:OXT524306 PHP524303:PHP524306 PRL524303:PRL524306 QBH524303:QBH524306 QLD524303:QLD524306 QUZ524303:QUZ524306 REV524303:REV524306 ROR524303:ROR524306 RYN524303:RYN524306 SIJ524303:SIJ524306 SSF524303:SSF524306 TCB524303:TCB524306 TLX524303:TLX524306 TVT524303:TVT524306 UFP524303:UFP524306 UPL524303:UPL524306 UZH524303:UZH524306 VJD524303:VJD524306 VSZ524303:VSZ524306 WCV524303:WCV524306 WMR524303:WMR524306 WWN524303:WWN524306 AF589839:AF589842 KB589839:KB589842 TX589839:TX589842 ADT589839:ADT589842 ANP589839:ANP589842 AXL589839:AXL589842 BHH589839:BHH589842 BRD589839:BRD589842 CAZ589839:CAZ589842 CKV589839:CKV589842 CUR589839:CUR589842 DEN589839:DEN589842 DOJ589839:DOJ589842 DYF589839:DYF589842 EIB589839:EIB589842 ERX589839:ERX589842 FBT589839:FBT589842 FLP589839:FLP589842 FVL589839:FVL589842 GFH589839:GFH589842 GPD589839:GPD589842 GYZ589839:GYZ589842 HIV589839:HIV589842 HSR589839:HSR589842 ICN589839:ICN589842 IMJ589839:IMJ589842 IWF589839:IWF589842 JGB589839:JGB589842 JPX589839:JPX589842 JZT589839:JZT589842 KJP589839:KJP589842 KTL589839:KTL589842 LDH589839:LDH589842 LND589839:LND589842 LWZ589839:LWZ589842 MGV589839:MGV589842 MQR589839:MQR589842 NAN589839:NAN589842 NKJ589839:NKJ589842 NUF589839:NUF589842 OEB589839:OEB589842 ONX589839:ONX589842 OXT589839:OXT589842 PHP589839:PHP589842 PRL589839:PRL589842 QBH589839:QBH589842 QLD589839:QLD589842 QUZ589839:QUZ589842 REV589839:REV589842 ROR589839:ROR589842 RYN589839:RYN589842 SIJ589839:SIJ589842 SSF589839:SSF589842 TCB589839:TCB589842 TLX589839:TLX589842 TVT589839:TVT589842 UFP589839:UFP589842 UPL589839:UPL589842 UZH589839:UZH589842 VJD589839:VJD589842 VSZ589839:VSZ589842 WCV589839:WCV589842 WMR589839:WMR589842 WWN589839:WWN589842 AF655375:AF655378 KB655375:KB655378 TX655375:TX655378 ADT655375:ADT655378 ANP655375:ANP655378 AXL655375:AXL655378 BHH655375:BHH655378 BRD655375:BRD655378 CAZ655375:CAZ655378 CKV655375:CKV655378 CUR655375:CUR655378 DEN655375:DEN655378 DOJ655375:DOJ655378 DYF655375:DYF655378 EIB655375:EIB655378 ERX655375:ERX655378 FBT655375:FBT655378 FLP655375:FLP655378 FVL655375:FVL655378 GFH655375:GFH655378 GPD655375:GPD655378 GYZ655375:GYZ655378 HIV655375:HIV655378 HSR655375:HSR655378 ICN655375:ICN655378 IMJ655375:IMJ655378 IWF655375:IWF655378 JGB655375:JGB655378 JPX655375:JPX655378 JZT655375:JZT655378 KJP655375:KJP655378 KTL655375:KTL655378 LDH655375:LDH655378 LND655375:LND655378 LWZ655375:LWZ655378 MGV655375:MGV655378 MQR655375:MQR655378 NAN655375:NAN655378 NKJ655375:NKJ655378 NUF655375:NUF655378 OEB655375:OEB655378 ONX655375:ONX655378 OXT655375:OXT655378 PHP655375:PHP655378 PRL655375:PRL655378 QBH655375:QBH655378 QLD655375:QLD655378 QUZ655375:QUZ655378 REV655375:REV655378 ROR655375:ROR655378 RYN655375:RYN655378 SIJ655375:SIJ655378 SSF655375:SSF655378 TCB655375:TCB655378 TLX655375:TLX655378 TVT655375:TVT655378 UFP655375:UFP655378 UPL655375:UPL655378 UZH655375:UZH655378 VJD655375:VJD655378 VSZ655375:VSZ655378 WCV655375:WCV655378 WMR655375:WMR655378 WWN655375:WWN655378 AF720911:AF720914 KB720911:KB720914 TX720911:TX720914 ADT720911:ADT720914 ANP720911:ANP720914 AXL720911:AXL720914 BHH720911:BHH720914 BRD720911:BRD720914 CAZ720911:CAZ720914 CKV720911:CKV720914 CUR720911:CUR720914 DEN720911:DEN720914 DOJ720911:DOJ720914 DYF720911:DYF720914 EIB720911:EIB720914 ERX720911:ERX720914 FBT720911:FBT720914 FLP720911:FLP720914 FVL720911:FVL720914 GFH720911:GFH720914 GPD720911:GPD720914 GYZ720911:GYZ720914 HIV720911:HIV720914 HSR720911:HSR720914 ICN720911:ICN720914 IMJ720911:IMJ720914 IWF720911:IWF720914 JGB720911:JGB720914 JPX720911:JPX720914 JZT720911:JZT720914 KJP720911:KJP720914 KTL720911:KTL720914 LDH720911:LDH720914 LND720911:LND720914 LWZ720911:LWZ720914 MGV720911:MGV720914 MQR720911:MQR720914 NAN720911:NAN720914 NKJ720911:NKJ720914 NUF720911:NUF720914 OEB720911:OEB720914 ONX720911:ONX720914 OXT720911:OXT720914 PHP720911:PHP720914 PRL720911:PRL720914 QBH720911:QBH720914 QLD720911:QLD720914 QUZ720911:QUZ720914 REV720911:REV720914 ROR720911:ROR720914 RYN720911:RYN720914 SIJ720911:SIJ720914 SSF720911:SSF720914 TCB720911:TCB720914 TLX720911:TLX720914 TVT720911:TVT720914 UFP720911:UFP720914 UPL720911:UPL720914 UZH720911:UZH720914 VJD720911:VJD720914 VSZ720911:VSZ720914 WCV720911:WCV720914 WMR720911:WMR720914 WWN720911:WWN720914 AF786447:AF786450 KB786447:KB786450 TX786447:TX786450 ADT786447:ADT786450 ANP786447:ANP786450 AXL786447:AXL786450 BHH786447:BHH786450 BRD786447:BRD786450 CAZ786447:CAZ786450 CKV786447:CKV786450 CUR786447:CUR786450 DEN786447:DEN786450 DOJ786447:DOJ786450 DYF786447:DYF786450 EIB786447:EIB786450 ERX786447:ERX786450 FBT786447:FBT786450 FLP786447:FLP786450 FVL786447:FVL786450 GFH786447:GFH786450 GPD786447:GPD786450 GYZ786447:GYZ786450 HIV786447:HIV786450 HSR786447:HSR786450 ICN786447:ICN786450 IMJ786447:IMJ786450 IWF786447:IWF786450 JGB786447:JGB786450 JPX786447:JPX786450 JZT786447:JZT786450 KJP786447:KJP786450 KTL786447:KTL786450 LDH786447:LDH786450 LND786447:LND786450 LWZ786447:LWZ786450 MGV786447:MGV786450 MQR786447:MQR786450 NAN786447:NAN786450 NKJ786447:NKJ786450 NUF786447:NUF786450 OEB786447:OEB786450 ONX786447:ONX786450 OXT786447:OXT786450 PHP786447:PHP786450 PRL786447:PRL786450 QBH786447:QBH786450 QLD786447:QLD786450 QUZ786447:QUZ786450 REV786447:REV786450 ROR786447:ROR786450 RYN786447:RYN786450 SIJ786447:SIJ786450 SSF786447:SSF786450 TCB786447:TCB786450 TLX786447:TLX786450 TVT786447:TVT786450 UFP786447:UFP786450 UPL786447:UPL786450 UZH786447:UZH786450 VJD786447:VJD786450 VSZ786447:VSZ786450 WCV786447:WCV786450 WMR786447:WMR786450 WWN786447:WWN786450 AF851983:AF851986 KB851983:KB851986 TX851983:TX851986 ADT851983:ADT851986 ANP851983:ANP851986 AXL851983:AXL851986 BHH851983:BHH851986 BRD851983:BRD851986 CAZ851983:CAZ851986 CKV851983:CKV851986 CUR851983:CUR851986 DEN851983:DEN851986 DOJ851983:DOJ851986 DYF851983:DYF851986 EIB851983:EIB851986 ERX851983:ERX851986 FBT851983:FBT851986 FLP851983:FLP851986 FVL851983:FVL851986 GFH851983:GFH851986 GPD851983:GPD851986 GYZ851983:GYZ851986 HIV851983:HIV851986 HSR851983:HSR851986 ICN851983:ICN851986 IMJ851983:IMJ851986 IWF851983:IWF851986 JGB851983:JGB851986 JPX851983:JPX851986 JZT851983:JZT851986 KJP851983:KJP851986 KTL851983:KTL851986 LDH851983:LDH851986 LND851983:LND851986 LWZ851983:LWZ851986 MGV851983:MGV851986 MQR851983:MQR851986 NAN851983:NAN851986 NKJ851983:NKJ851986 NUF851983:NUF851986 OEB851983:OEB851986 ONX851983:ONX851986 OXT851983:OXT851986 PHP851983:PHP851986 PRL851983:PRL851986 QBH851983:QBH851986 QLD851983:QLD851986 QUZ851983:QUZ851986 REV851983:REV851986 ROR851983:ROR851986 RYN851983:RYN851986 SIJ851983:SIJ851986 SSF851983:SSF851986 TCB851983:TCB851986 TLX851983:TLX851986 TVT851983:TVT851986 UFP851983:UFP851986 UPL851983:UPL851986 UZH851983:UZH851986 VJD851983:VJD851986 VSZ851983:VSZ851986 WCV851983:WCV851986 WMR851983:WMR851986 WWN851983:WWN851986 AF917519:AF917522 KB917519:KB917522 TX917519:TX917522 ADT917519:ADT917522 ANP917519:ANP917522 AXL917519:AXL917522 BHH917519:BHH917522 BRD917519:BRD917522 CAZ917519:CAZ917522 CKV917519:CKV917522 CUR917519:CUR917522 DEN917519:DEN917522 DOJ917519:DOJ917522 DYF917519:DYF917522 EIB917519:EIB917522 ERX917519:ERX917522 FBT917519:FBT917522 FLP917519:FLP917522 FVL917519:FVL917522 GFH917519:GFH917522 GPD917519:GPD917522 GYZ917519:GYZ917522 HIV917519:HIV917522 HSR917519:HSR917522 ICN917519:ICN917522 IMJ917519:IMJ917522 IWF917519:IWF917522 JGB917519:JGB917522 JPX917519:JPX917522 JZT917519:JZT917522 KJP917519:KJP917522 KTL917519:KTL917522 LDH917519:LDH917522 LND917519:LND917522 LWZ917519:LWZ917522 MGV917519:MGV917522 MQR917519:MQR917522 NAN917519:NAN917522 NKJ917519:NKJ917522 NUF917519:NUF917522 OEB917519:OEB917522 ONX917519:ONX917522 OXT917519:OXT917522 PHP917519:PHP917522 PRL917519:PRL917522 QBH917519:QBH917522 QLD917519:QLD917522 QUZ917519:QUZ917522 REV917519:REV917522 ROR917519:ROR917522 RYN917519:RYN917522 SIJ917519:SIJ917522 SSF917519:SSF917522 TCB917519:TCB917522 TLX917519:TLX917522 TVT917519:TVT917522 UFP917519:UFP917522 UPL917519:UPL917522 UZH917519:UZH917522 VJD917519:VJD917522 VSZ917519:VSZ917522 WCV917519:WCV917522 WMR917519:WMR917522 WWN917519:WWN917522 AF983055:AF983058 KB983055:KB983058 TX983055:TX983058 ADT983055:ADT983058 ANP983055:ANP983058 AXL983055:AXL983058 BHH983055:BHH983058 BRD983055:BRD983058 CAZ983055:CAZ983058 CKV983055:CKV983058 CUR983055:CUR983058 DEN983055:DEN983058 DOJ983055:DOJ983058 DYF983055:DYF983058 EIB983055:EIB983058 ERX983055:ERX983058 FBT983055:FBT983058 FLP983055:FLP983058 FVL983055:FVL983058 GFH983055:GFH983058 GPD983055:GPD983058 GYZ983055:GYZ983058 HIV983055:HIV983058 HSR983055:HSR983058 ICN983055:ICN983058 IMJ983055:IMJ983058 IWF983055:IWF983058 JGB983055:JGB983058 JPX983055:JPX983058 JZT983055:JZT983058 KJP983055:KJP983058 KTL983055:KTL983058 LDH983055:LDH983058 LND983055:LND983058 LWZ983055:LWZ983058 MGV983055:MGV983058 MQR983055:MQR983058 NAN983055:NAN983058 NKJ983055:NKJ983058 NUF983055:NUF983058 OEB983055:OEB983058 ONX983055:ONX983058 OXT983055:OXT983058 PHP983055:PHP983058 PRL983055:PRL983058 QBH983055:QBH983058 QLD983055:QLD983058 QUZ983055:QUZ983058 REV983055:REV983058 ROR983055:ROR983058 RYN983055:RYN983058 SIJ983055:SIJ983058 SSF983055:SSF983058 TCB983055:TCB983058 TLX983055:TLX983058 TVT983055:TVT983058 UFP983055:UFP983058 UPL983055:UPL983058 UZH983055:UZH983058 VJD983055:VJD983058 VSZ983055:VSZ983058 WCV983055:WCV983058 WMR983055:WMR983058 WWN983055:WWN983058 AF62:AF67 KB62:KB67 TX62:TX67 ADT62:ADT67 ANP62:ANP67 AXL62:AXL67 BHH62:BHH67 BRD62:BRD67 CAZ62:CAZ67 CKV62:CKV67 CUR62:CUR67 DEN62:DEN67 DOJ62:DOJ67 DYF62:DYF67 EIB62:EIB67 ERX62:ERX67 FBT62:FBT67 FLP62:FLP67 FVL62:FVL67 GFH62:GFH67 GPD62:GPD67 GYZ62:GYZ67 HIV62:HIV67 HSR62:HSR67 ICN62:ICN67 IMJ62:IMJ67 IWF62:IWF67 JGB62:JGB67 JPX62:JPX67 JZT62:JZT67 KJP62:KJP67 KTL62:KTL67 LDH62:LDH67 LND62:LND67 LWZ62:LWZ67 MGV62:MGV67 MQR62:MQR67 NAN62:NAN67 NKJ62:NKJ67 NUF62:NUF67 OEB62:OEB67 ONX62:ONX67 OXT62:OXT67 PHP62:PHP67 PRL62:PRL67 QBH62:QBH67 QLD62:QLD67 QUZ62:QUZ67 REV62:REV67 ROR62:ROR67 RYN62:RYN67 SIJ62:SIJ67 SSF62:SSF67 TCB62:TCB67 TLX62:TLX67 TVT62:TVT67 UFP62:UFP67 UPL62:UPL67 UZH62:UZH67 VJD62:VJD67 VSZ62:VSZ67 WCV62:WCV67 WMR62:WMR67 WWN62:WWN67 AF65596:AF65601 KB65596:KB65601 TX65596:TX65601 ADT65596:ADT65601 ANP65596:ANP65601 AXL65596:AXL65601 BHH65596:BHH65601 BRD65596:BRD65601 CAZ65596:CAZ65601 CKV65596:CKV65601 CUR65596:CUR65601 DEN65596:DEN65601 DOJ65596:DOJ65601 DYF65596:DYF65601 EIB65596:EIB65601 ERX65596:ERX65601 FBT65596:FBT65601 FLP65596:FLP65601 FVL65596:FVL65601 GFH65596:GFH65601 GPD65596:GPD65601 GYZ65596:GYZ65601 HIV65596:HIV65601 HSR65596:HSR65601 ICN65596:ICN65601 IMJ65596:IMJ65601 IWF65596:IWF65601 JGB65596:JGB65601 JPX65596:JPX65601 JZT65596:JZT65601 KJP65596:KJP65601 KTL65596:KTL65601 LDH65596:LDH65601 LND65596:LND65601 LWZ65596:LWZ65601 MGV65596:MGV65601 MQR65596:MQR65601 NAN65596:NAN65601 NKJ65596:NKJ65601 NUF65596:NUF65601 OEB65596:OEB65601 ONX65596:ONX65601 OXT65596:OXT65601 PHP65596:PHP65601 PRL65596:PRL65601 QBH65596:QBH65601 QLD65596:QLD65601 QUZ65596:QUZ65601 REV65596:REV65601 ROR65596:ROR65601 RYN65596:RYN65601 SIJ65596:SIJ65601 SSF65596:SSF65601 TCB65596:TCB65601 TLX65596:TLX65601 TVT65596:TVT65601 UFP65596:UFP65601 UPL65596:UPL65601 UZH65596:UZH65601 VJD65596:VJD65601 VSZ65596:VSZ65601 WCV65596:WCV65601 WMR65596:WMR65601 WWN65596:WWN65601 AF131132:AF131137 KB131132:KB131137 TX131132:TX131137 ADT131132:ADT131137 ANP131132:ANP131137 AXL131132:AXL131137 BHH131132:BHH131137 BRD131132:BRD131137 CAZ131132:CAZ131137 CKV131132:CKV131137 CUR131132:CUR131137 DEN131132:DEN131137 DOJ131132:DOJ131137 DYF131132:DYF131137 EIB131132:EIB131137 ERX131132:ERX131137 FBT131132:FBT131137 FLP131132:FLP131137 FVL131132:FVL131137 GFH131132:GFH131137 GPD131132:GPD131137 GYZ131132:GYZ131137 HIV131132:HIV131137 HSR131132:HSR131137 ICN131132:ICN131137 IMJ131132:IMJ131137 IWF131132:IWF131137 JGB131132:JGB131137 JPX131132:JPX131137 JZT131132:JZT131137 KJP131132:KJP131137 KTL131132:KTL131137 LDH131132:LDH131137 LND131132:LND131137 LWZ131132:LWZ131137 MGV131132:MGV131137 MQR131132:MQR131137 NAN131132:NAN131137 NKJ131132:NKJ131137 NUF131132:NUF131137 OEB131132:OEB131137 ONX131132:ONX131137 OXT131132:OXT131137 PHP131132:PHP131137 PRL131132:PRL131137 QBH131132:QBH131137 QLD131132:QLD131137 QUZ131132:QUZ131137 REV131132:REV131137 ROR131132:ROR131137 RYN131132:RYN131137 SIJ131132:SIJ131137 SSF131132:SSF131137 TCB131132:TCB131137 TLX131132:TLX131137 TVT131132:TVT131137 UFP131132:UFP131137 UPL131132:UPL131137 UZH131132:UZH131137 VJD131132:VJD131137 VSZ131132:VSZ131137 WCV131132:WCV131137 WMR131132:WMR131137 WWN131132:WWN131137 AF196668:AF196673 KB196668:KB196673 TX196668:TX196673 ADT196668:ADT196673 ANP196668:ANP196673 AXL196668:AXL196673 BHH196668:BHH196673 BRD196668:BRD196673 CAZ196668:CAZ196673 CKV196668:CKV196673 CUR196668:CUR196673 DEN196668:DEN196673 DOJ196668:DOJ196673 DYF196668:DYF196673 EIB196668:EIB196673 ERX196668:ERX196673 FBT196668:FBT196673 FLP196668:FLP196673 FVL196668:FVL196673 GFH196668:GFH196673 GPD196668:GPD196673 GYZ196668:GYZ196673 HIV196668:HIV196673 HSR196668:HSR196673 ICN196668:ICN196673 IMJ196668:IMJ196673 IWF196668:IWF196673 JGB196668:JGB196673 JPX196668:JPX196673 JZT196668:JZT196673 KJP196668:KJP196673 KTL196668:KTL196673 LDH196668:LDH196673 LND196668:LND196673 LWZ196668:LWZ196673 MGV196668:MGV196673 MQR196668:MQR196673 NAN196668:NAN196673 NKJ196668:NKJ196673 NUF196668:NUF196673 OEB196668:OEB196673 ONX196668:ONX196673 OXT196668:OXT196673 PHP196668:PHP196673 PRL196668:PRL196673 QBH196668:QBH196673 QLD196668:QLD196673 QUZ196668:QUZ196673 REV196668:REV196673 ROR196668:ROR196673 RYN196668:RYN196673 SIJ196668:SIJ196673 SSF196668:SSF196673 TCB196668:TCB196673 TLX196668:TLX196673 TVT196668:TVT196673 UFP196668:UFP196673 UPL196668:UPL196673 UZH196668:UZH196673 VJD196668:VJD196673 VSZ196668:VSZ196673 WCV196668:WCV196673 WMR196668:WMR196673 WWN196668:WWN196673 AF262204:AF262209 KB262204:KB262209 TX262204:TX262209 ADT262204:ADT262209 ANP262204:ANP262209 AXL262204:AXL262209 BHH262204:BHH262209 BRD262204:BRD262209 CAZ262204:CAZ262209 CKV262204:CKV262209 CUR262204:CUR262209 DEN262204:DEN262209 DOJ262204:DOJ262209 DYF262204:DYF262209 EIB262204:EIB262209 ERX262204:ERX262209 FBT262204:FBT262209 FLP262204:FLP262209 FVL262204:FVL262209 GFH262204:GFH262209 GPD262204:GPD262209 GYZ262204:GYZ262209 HIV262204:HIV262209 HSR262204:HSR262209 ICN262204:ICN262209 IMJ262204:IMJ262209 IWF262204:IWF262209 JGB262204:JGB262209 JPX262204:JPX262209 JZT262204:JZT262209 KJP262204:KJP262209 KTL262204:KTL262209 LDH262204:LDH262209 LND262204:LND262209 LWZ262204:LWZ262209 MGV262204:MGV262209 MQR262204:MQR262209 NAN262204:NAN262209 NKJ262204:NKJ262209 NUF262204:NUF262209 OEB262204:OEB262209 ONX262204:ONX262209 OXT262204:OXT262209 PHP262204:PHP262209 PRL262204:PRL262209 QBH262204:QBH262209 QLD262204:QLD262209 QUZ262204:QUZ262209 REV262204:REV262209 ROR262204:ROR262209 RYN262204:RYN262209 SIJ262204:SIJ262209 SSF262204:SSF262209 TCB262204:TCB262209 TLX262204:TLX262209 TVT262204:TVT262209 UFP262204:UFP262209 UPL262204:UPL262209 UZH262204:UZH262209 VJD262204:VJD262209 VSZ262204:VSZ262209 WCV262204:WCV262209 WMR262204:WMR262209 WWN262204:WWN262209 AF327740:AF327745 KB327740:KB327745 TX327740:TX327745 ADT327740:ADT327745 ANP327740:ANP327745 AXL327740:AXL327745 BHH327740:BHH327745 BRD327740:BRD327745 CAZ327740:CAZ327745 CKV327740:CKV327745 CUR327740:CUR327745 DEN327740:DEN327745 DOJ327740:DOJ327745 DYF327740:DYF327745 EIB327740:EIB327745 ERX327740:ERX327745 FBT327740:FBT327745 FLP327740:FLP327745 FVL327740:FVL327745 GFH327740:GFH327745 GPD327740:GPD327745 GYZ327740:GYZ327745 HIV327740:HIV327745 HSR327740:HSR327745 ICN327740:ICN327745 IMJ327740:IMJ327745 IWF327740:IWF327745 JGB327740:JGB327745 JPX327740:JPX327745 JZT327740:JZT327745 KJP327740:KJP327745 KTL327740:KTL327745 LDH327740:LDH327745 LND327740:LND327745 LWZ327740:LWZ327745 MGV327740:MGV327745 MQR327740:MQR327745 NAN327740:NAN327745 NKJ327740:NKJ327745 NUF327740:NUF327745 OEB327740:OEB327745 ONX327740:ONX327745 OXT327740:OXT327745 PHP327740:PHP327745 PRL327740:PRL327745 QBH327740:QBH327745 QLD327740:QLD327745 QUZ327740:QUZ327745 REV327740:REV327745 ROR327740:ROR327745 RYN327740:RYN327745 SIJ327740:SIJ327745 SSF327740:SSF327745 TCB327740:TCB327745 TLX327740:TLX327745 TVT327740:TVT327745 UFP327740:UFP327745 UPL327740:UPL327745 UZH327740:UZH327745 VJD327740:VJD327745 VSZ327740:VSZ327745 WCV327740:WCV327745 WMR327740:WMR327745 WWN327740:WWN327745 AF393276:AF393281 KB393276:KB393281 TX393276:TX393281 ADT393276:ADT393281 ANP393276:ANP393281 AXL393276:AXL393281 BHH393276:BHH393281 BRD393276:BRD393281 CAZ393276:CAZ393281 CKV393276:CKV393281 CUR393276:CUR393281 DEN393276:DEN393281 DOJ393276:DOJ393281 DYF393276:DYF393281 EIB393276:EIB393281 ERX393276:ERX393281 FBT393276:FBT393281 FLP393276:FLP393281 FVL393276:FVL393281 GFH393276:GFH393281 GPD393276:GPD393281 GYZ393276:GYZ393281 HIV393276:HIV393281 HSR393276:HSR393281 ICN393276:ICN393281 IMJ393276:IMJ393281 IWF393276:IWF393281 JGB393276:JGB393281 JPX393276:JPX393281 JZT393276:JZT393281 KJP393276:KJP393281 KTL393276:KTL393281 LDH393276:LDH393281 LND393276:LND393281 LWZ393276:LWZ393281 MGV393276:MGV393281 MQR393276:MQR393281 NAN393276:NAN393281 NKJ393276:NKJ393281 NUF393276:NUF393281 OEB393276:OEB393281 ONX393276:ONX393281 OXT393276:OXT393281 PHP393276:PHP393281 PRL393276:PRL393281 QBH393276:QBH393281 QLD393276:QLD393281 QUZ393276:QUZ393281 REV393276:REV393281 ROR393276:ROR393281 RYN393276:RYN393281 SIJ393276:SIJ393281 SSF393276:SSF393281 TCB393276:TCB393281 TLX393276:TLX393281 TVT393276:TVT393281 UFP393276:UFP393281 UPL393276:UPL393281 UZH393276:UZH393281 VJD393276:VJD393281 VSZ393276:VSZ393281 WCV393276:WCV393281 WMR393276:WMR393281 WWN393276:WWN393281 AF458812:AF458817 KB458812:KB458817 TX458812:TX458817 ADT458812:ADT458817 ANP458812:ANP458817 AXL458812:AXL458817 BHH458812:BHH458817 BRD458812:BRD458817 CAZ458812:CAZ458817 CKV458812:CKV458817 CUR458812:CUR458817 DEN458812:DEN458817 DOJ458812:DOJ458817 DYF458812:DYF458817 EIB458812:EIB458817 ERX458812:ERX458817 FBT458812:FBT458817 FLP458812:FLP458817 FVL458812:FVL458817 GFH458812:GFH458817 GPD458812:GPD458817 GYZ458812:GYZ458817 HIV458812:HIV458817 HSR458812:HSR458817 ICN458812:ICN458817 IMJ458812:IMJ458817 IWF458812:IWF458817 JGB458812:JGB458817 JPX458812:JPX458817 JZT458812:JZT458817 KJP458812:KJP458817 KTL458812:KTL458817 LDH458812:LDH458817 LND458812:LND458817 LWZ458812:LWZ458817 MGV458812:MGV458817 MQR458812:MQR458817 NAN458812:NAN458817 NKJ458812:NKJ458817 NUF458812:NUF458817 OEB458812:OEB458817 ONX458812:ONX458817 OXT458812:OXT458817 PHP458812:PHP458817 PRL458812:PRL458817 QBH458812:QBH458817 QLD458812:QLD458817 QUZ458812:QUZ458817 REV458812:REV458817 ROR458812:ROR458817 RYN458812:RYN458817 SIJ458812:SIJ458817 SSF458812:SSF458817 TCB458812:TCB458817 TLX458812:TLX458817 TVT458812:TVT458817 UFP458812:UFP458817 UPL458812:UPL458817 UZH458812:UZH458817 VJD458812:VJD458817 VSZ458812:VSZ458817 WCV458812:WCV458817 WMR458812:WMR458817 WWN458812:WWN458817 AF524348:AF524353 KB524348:KB524353 TX524348:TX524353 ADT524348:ADT524353 ANP524348:ANP524353 AXL524348:AXL524353 BHH524348:BHH524353 BRD524348:BRD524353 CAZ524348:CAZ524353 CKV524348:CKV524353 CUR524348:CUR524353 DEN524348:DEN524353 DOJ524348:DOJ524353 DYF524348:DYF524353 EIB524348:EIB524353 ERX524348:ERX524353 FBT524348:FBT524353 FLP524348:FLP524353 FVL524348:FVL524353 GFH524348:GFH524353 GPD524348:GPD524353 GYZ524348:GYZ524353 HIV524348:HIV524353 HSR524348:HSR524353 ICN524348:ICN524353 IMJ524348:IMJ524353 IWF524348:IWF524353 JGB524348:JGB524353 JPX524348:JPX524353 JZT524348:JZT524353 KJP524348:KJP524353 KTL524348:KTL524353 LDH524348:LDH524353 LND524348:LND524353 LWZ524348:LWZ524353 MGV524348:MGV524353 MQR524348:MQR524353 NAN524348:NAN524353 NKJ524348:NKJ524353 NUF524348:NUF524353 OEB524348:OEB524353 ONX524348:ONX524353 OXT524348:OXT524353 PHP524348:PHP524353 PRL524348:PRL524353 QBH524348:QBH524353 QLD524348:QLD524353 QUZ524348:QUZ524353 REV524348:REV524353 ROR524348:ROR524353 RYN524348:RYN524353 SIJ524348:SIJ524353 SSF524348:SSF524353 TCB524348:TCB524353 TLX524348:TLX524353 TVT524348:TVT524353 UFP524348:UFP524353 UPL524348:UPL524353 UZH524348:UZH524353 VJD524348:VJD524353 VSZ524348:VSZ524353 WCV524348:WCV524353 WMR524348:WMR524353 WWN524348:WWN524353 AF589884:AF589889 KB589884:KB589889 TX589884:TX589889 ADT589884:ADT589889 ANP589884:ANP589889 AXL589884:AXL589889 BHH589884:BHH589889 BRD589884:BRD589889 CAZ589884:CAZ589889 CKV589884:CKV589889 CUR589884:CUR589889 DEN589884:DEN589889 DOJ589884:DOJ589889 DYF589884:DYF589889 EIB589884:EIB589889 ERX589884:ERX589889 FBT589884:FBT589889 FLP589884:FLP589889 FVL589884:FVL589889 GFH589884:GFH589889 GPD589884:GPD589889 GYZ589884:GYZ589889 HIV589884:HIV589889 HSR589884:HSR589889 ICN589884:ICN589889 IMJ589884:IMJ589889 IWF589884:IWF589889 JGB589884:JGB589889 JPX589884:JPX589889 JZT589884:JZT589889 KJP589884:KJP589889 KTL589884:KTL589889 LDH589884:LDH589889 LND589884:LND589889 LWZ589884:LWZ589889 MGV589884:MGV589889 MQR589884:MQR589889 NAN589884:NAN589889 NKJ589884:NKJ589889 NUF589884:NUF589889 OEB589884:OEB589889 ONX589884:ONX589889 OXT589884:OXT589889 PHP589884:PHP589889 PRL589884:PRL589889 QBH589884:QBH589889 QLD589884:QLD589889 QUZ589884:QUZ589889 REV589884:REV589889 ROR589884:ROR589889 RYN589884:RYN589889 SIJ589884:SIJ589889 SSF589884:SSF589889 TCB589884:TCB589889 TLX589884:TLX589889 TVT589884:TVT589889 UFP589884:UFP589889 UPL589884:UPL589889 UZH589884:UZH589889 VJD589884:VJD589889 VSZ589884:VSZ589889 WCV589884:WCV589889 WMR589884:WMR589889 WWN589884:WWN589889 AF655420:AF655425 KB655420:KB655425 TX655420:TX655425 ADT655420:ADT655425 ANP655420:ANP655425 AXL655420:AXL655425 BHH655420:BHH655425 BRD655420:BRD655425 CAZ655420:CAZ655425 CKV655420:CKV655425 CUR655420:CUR655425 DEN655420:DEN655425 DOJ655420:DOJ655425 DYF655420:DYF655425 EIB655420:EIB655425 ERX655420:ERX655425 FBT655420:FBT655425 FLP655420:FLP655425 FVL655420:FVL655425 GFH655420:GFH655425 GPD655420:GPD655425 GYZ655420:GYZ655425 HIV655420:HIV655425 HSR655420:HSR655425 ICN655420:ICN655425 IMJ655420:IMJ655425 IWF655420:IWF655425 JGB655420:JGB655425 JPX655420:JPX655425 JZT655420:JZT655425 KJP655420:KJP655425 KTL655420:KTL655425 LDH655420:LDH655425 LND655420:LND655425 LWZ655420:LWZ655425 MGV655420:MGV655425 MQR655420:MQR655425 NAN655420:NAN655425 NKJ655420:NKJ655425 NUF655420:NUF655425 OEB655420:OEB655425 ONX655420:ONX655425 OXT655420:OXT655425 PHP655420:PHP655425 PRL655420:PRL655425 QBH655420:QBH655425 QLD655420:QLD655425 QUZ655420:QUZ655425 REV655420:REV655425 ROR655420:ROR655425 RYN655420:RYN655425 SIJ655420:SIJ655425 SSF655420:SSF655425 TCB655420:TCB655425 TLX655420:TLX655425 TVT655420:TVT655425 UFP655420:UFP655425 UPL655420:UPL655425 UZH655420:UZH655425 VJD655420:VJD655425 VSZ655420:VSZ655425 WCV655420:WCV655425 WMR655420:WMR655425 WWN655420:WWN655425 AF720956:AF720961 KB720956:KB720961 TX720956:TX720961 ADT720956:ADT720961 ANP720956:ANP720961 AXL720956:AXL720961 BHH720956:BHH720961 BRD720956:BRD720961 CAZ720956:CAZ720961 CKV720956:CKV720961 CUR720956:CUR720961 DEN720956:DEN720961 DOJ720956:DOJ720961 DYF720956:DYF720961 EIB720956:EIB720961 ERX720956:ERX720961 FBT720956:FBT720961 FLP720956:FLP720961 FVL720956:FVL720961 GFH720956:GFH720961 GPD720956:GPD720961 GYZ720956:GYZ720961 HIV720956:HIV720961 HSR720956:HSR720961 ICN720956:ICN720961 IMJ720956:IMJ720961 IWF720956:IWF720961 JGB720956:JGB720961 JPX720956:JPX720961 JZT720956:JZT720961 KJP720956:KJP720961 KTL720956:KTL720961 LDH720956:LDH720961 LND720956:LND720961 LWZ720956:LWZ720961 MGV720956:MGV720961 MQR720956:MQR720961 NAN720956:NAN720961 NKJ720956:NKJ720961 NUF720956:NUF720961 OEB720956:OEB720961 ONX720956:ONX720961 OXT720956:OXT720961 PHP720956:PHP720961 PRL720956:PRL720961 QBH720956:QBH720961 QLD720956:QLD720961 QUZ720956:QUZ720961 REV720956:REV720961 ROR720956:ROR720961 RYN720956:RYN720961 SIJ720956:SIJ720961 SSF720956:SSF720961 TCB720956:TCB720961 TLX720956:TLX720961 TVT720956:TVT720961 UFP720956:UFP720961 UPL720956:UPL720961 UZH720956:UZH720961 VJD720956:VJD720961 VSZ720956:VSZ720961 WCV720956:WCV720961 WMR720956:WMR720961 WWN720956:WWN720961 AF786492:AF786497 KB786492:KB786497 TX786492:TX786497 ADT786492:ADT786497 ANP786492:ANP786497 AXL786492:AXL786497 BHH786492:BHH786497 BRD786492:BRD786497 CAZ786492:CAZ786497 CKV786492:CKV786497 CUR786492:CUR786497 DEN786492:DEN786497 DOJ786492:DOJ786497 DYF786492:DYF786497 EIB786492:EIB786497 ERX786492:ERX786497 FBT786492:FBT786497 FLP786492:FLP786497 FVL786492:FVL786497 GFH786492:GFH786497 GPD786492:GPD786497 GYZ786492:GYZ786497 HIV786492:HIV786497 HSR786492:HSR786497 ICN786492:ICN786497 IMJ786492:IMJ786497 IWF786492:IWF786497 JGB786492:JGB786497 JPX786492:JPX786497 JZT786492:JZT786497 KJP786492:KJP786497 KTL786492:KTL786497 LDH786492:LDH786497 LND786492:LND786497 LWZ786492:LWZ786497 MGV786492:MGV786497 MQR786492:MQR786497 NAN786492:NAN786497 NKJ786492:NKJ786497 NUF786492:NUF786497 OEB786492:OEB786497 ONX786492:ONX786497 OXT786492:OXT786497 PHP786492:PHP786497 PRL786492:PRL786497 QBH786492:QBH786497 QLD786492:QLD786497 QUZ786492:QUZ786497 REV786492:REV786497 ROR786492:ROR786497 RYN786492:RYN786497 SIJ786492:SIJ786497 SSF786492:SSF786497 TCB786492:TCB786497 TLX786492:TLX786497 TVT786492:TVT786497 UFP786492:UFP786497 UPL786492:UPL786497 UZH786492:UZH786497 VJD786492:VJD786497 VSZ786492:VSZ786497 WCV786492:WCV786497 WMR786492:WMR786497 WWN786492:WWN786497 AF852028:AF852033 KB852028:KB852033 TX852028:TX852033 ADT852028:ADT852033 ANP852028:ANP852033 AXL852028:AXL852033 BHH852028:BHH852033 BRD852028:BRD852033 CAZ852028:CAZ852033 CKV852028:CKV852033 CUR852028:CUR852033 DEN852028:DEN852033 DOJ852028:DOJ852033 DYF852028:DYF852033 EIB852028:EIB852033 ERX852028:ERX852033 FBT852028:FBT852033 FLP852028:FLP852033 FVL852028:FVL852033 GFH852028:GFH852033 GPD852028:GPD852033 GYZ852028:GYZ852033 HIV852028:HIV852033 HSR852028:HSR852033 ICN852028:ICN852033 IMJ852028:IMJ852033 IWF852028:IWF852033 JGB852028:JGB852033 JPX852028:JPX852033 JZT852028:JZT852033 KJP852028:KJP852033 KTL852028:KTL852033 LDH852028:LDH852033 LND852028:LND852033 LWZ852028:LWZ852033 MGV852028:MGV852033 MQR852028:MQR852033 NAN852028:NAN852033 NKJ852028:NKJ852033 NUF852028:NUF852033 OEB852028:OEB852033 ONX852028:ONX852033 OXT852028:OXT852033 PHP852028:PHP852033 PRL852028:PRL852033 QBH852028:QBH852033 QLD852028:QLD852033 QUZ852028:QUZ852033 REV852028:REV852033 ROR852028:ROR852033 RYN852028:RYN852033 SIJ852028:SIJ852033 SSF852028:SSF852033 TCB852028:TCB852033 TLX852028:TLX852033 TVT852028:TVT852033 UFP852028:UFP852033 UPL852028:UPL852033 UZH852028:UZH852033 VJD852028:VJD852033 VSZ852028:VSZ852033 WCV852028:WCV852033 WMR852028:WMR852033 WWN852028:WWN852033 AF917564:AF917569 KB917564:KB917569 TX917564:TX917569 ADT917564:ADT917569 ANP917564:ANP917569 AXL917564:AXL917569 BHH917564:BHH917569 BRD917564:BRD917569 CAZ917564:CAZ917569 CKV917564:CKV917569 CUR917564:CUR917569 DEN917564:DEN917569 DOJ917564:DOJ917569 DYF917564:DYF917569 EIB917564:EIB917569 ERX917564:ERX917569 FBT917564:FBT917569 FLP917564:FLP917569 FVL917564:FVL917569 GFH917564:GFH917569 GPD917564:GPD917569 GYZ917564:GYZ917569 HIV917564:HIV917569 HSR917564:HSR917569 ICN917564:ICN917569 IMJ917564:IMJ917569 IWF917564:IWF917569 JGB917564:JGB917569 JPX917564:JPX917569 JZT917564:JZT917569 KJP917564:KJP917569 KTL917564:KTL917569 LDH917564:LDH917569 LND917564:LND917569 LWZ917564:LWZ917569 MGV917564:MGV917569 MQR917564:MQR917569 NAN917564:NAN917569 NKJ917564:NKJ917569 NUF917564:NUF917569 OEB917564:OEB917569 ONX917564:ONX917569 OXT917564:OXT917569 PHP917564:PHP917569 PRL917564:PRL917569 QBH917564:QBH917569 QLD917564:QLD917569 QUZ917564:QUZ917569 REV917564:REV917569 ROR917564:ROR917569 RYN917564:RYN917569 SIJ917564:SIJ917569 SSF917564:SSF917569 TCB917564:TCB917569 TLX917564:TLX917569 TVT917564:TVT917569 UFP917564:UFP917569 UPL917564:UPL917569 UZH917564:UZH917569 VJD917564:VJD917569 VSZ917564:VSZ917569 WCV917564:WCV917569 WMR917564:WMR917569 WWN917564:WWN917569 AF983100:AF983105 KB983100:KB983105 TX983100:TX983105 ADT983100:ADT983105 ANP983100:ANP983105 AXL983100:AXL983105 BHH983100:BHH983105 BRD983100:BRD983105 CAZ983100:CAZ983105 CKV983100:CKV983105 CUR983100:CUR983105 DEN983100:DEN983105 DOJ983100:DOJ983105 DYF983100:DYF983105 EIB983100:EIB983105 ERX983100:ERX983105 FBT983100:FBT983105 FLP983100:FLP983105 FVL983100:FVL983105 GFH983100:GFH983105 GPD983100:GPD983105 GYZ983100:GYZ983105 HIV983100:HIV983105 HSR983100:HSR983105 ICN983100:ICN983105 IMJ983100:IMJ983105 IWF983100:IWF983105 JGB983100:JGB983105 JPX983100:JPX983105 JZT983100:JZT983105 KJP983100:KJP983105 KTL983100:KTL983105 LDH983100:LDH983105 LND983100:LND983105 LWZ983100:LWZ983105 MGV983100:MGV983105 MQR983100:MQR983105 NAN983100:NAN983105 NKJ983100:NKJ983105 NUF983100:NUF983105 OEB983100:OEB983105 ONX983100:ONX983105 OXT983100:OXT983105 PHP983100:PHP983105 PRL983100:PRL983105 QBH983100:QBH983105 QLD983100:QLD983105 QUZ983100:QUZ983105 REV983100:REV983105 ROR983100:ROR983105 RYN983100:RYN983105 SIJ983100:SIJ983105 SSF983100:SSF983105 TCB983100:TCB983105 TLX983100:TLX983105 TVT983100:TVT983105 UFP983100:UFP983105 UPL983100:UPL983105 UZH983100:UZH983105 VJD983100:VJD983105 VSZ983100:VSZ983105 WCV983100:WCV983105 WMR983100:WMR983105 WWN983100:WWN983105 AF26:AF27 KB26:KB27 TX26:TX27 ADT26:ADT27 ANP26:ANP27 AXL26:AXL27 BHH26:BHH27 BRD26:BRD27 CAZ26:CAZ27 CKV26:CKV27 CUR26:CUR27 DEN26:DEN27 DOJ26:DOJ27 DYF26:DYF27 EIB26:EIB27 ERX26:ERX27 FBT26:FBT27 FLP26:FLP27 FVL26:FVL27 GFH26:GFH27 GPD26:GPD27 GYZ26:GYZ27 HIV26:HIV27 HSR26:HSR27 ICN26:ICN27 IMJ26:IMJ27 IWF26:IWF27 JGB26:JGB27 JPX26:JPX27 JZT26:JZT27 KJP26:KJP27 KTL26:KTL27 LDH26:LDH27 LND26:LND27 LWZ26:LWZ27 MGV26:MGV27 MQR26:MQR27 NAN26:NAN27 NKJ26:NKJ27 NUF26:NUF27 OEB26:OEB27 ONX26:ONX27 OXT26:OXT27 PHP26:PHP27 PRL26:PRL27 QBH26:QBH27 QLD26:QLD27 QUZ26:QUZ27 REV26:REV27 ROR26:ROR27 RYN26:RYN27 SIJ26:SIJ27 SSF26:SSF27 TCB26:TCB27 TLX26:TLX27 TVT26:TVT27 UFP26:UFP27 UPL26:UPL27 UZH26:UZH27 VJD26:VJD27 VSZ26:VSZ27 WCV26:WCV27 WMR26:WMR27 WWN26:WWN27 AF65560:AF65561 KB65560:KB65561 TX65560:TX65561 ADT65560:ADT65561 ANP65560:ANP65561 AXL65560:AXL65561 BHH65560:BHH65561 BRD65560:BRD65561 CAZ65560:CAZ65561 CKV65560:CKV65561 CUR65560:CUR65561 DEN65560:DEN65561 DOJ65560:DOJ65561 DYF65560:DYF65561 EIB65560:EIB65561 ERX65560:ERX65561 FBT65560:FBT65561 FLP65560:FLP65561 FVL65560:FVL65561 GFH65560:GFH65561 GPD65560:GPD65561 GYZ65560:GYZ65561 HIV65560:HIV65561 HSR65560:HSR65561 ICN65560:ICN65561 IMJ65560:IMJ65561 IWF65560:IWF65561 JGB65560:JGB65561 JPX65560:JPX65561 JZT65560:JZT65561 KJP65560:KJP65561 KTL65560:KTL65561 LDH65560:LDH65561 LND65560:LND65561 LWZ65560:LWZ65561 MGV65560:MGV65561 MQR65560:MQR65561 NAN65560:NAN65561 NKJ65560:NKJ65561 NUF65560:NUF65561 OEB65560:OEB65561 ONX65560:ONX65561 OXT65560:OXT65561 PHP65560:PHP65561 PRL65560:PRL65561 QBH65560:QBH65561 QLD65560:QLD65561 QUZ65560:QUZ65561 REV65560:REV65561 ROR65560:ROR65561 RYN65560:RYN65561 SIJ65560:SIJ65561 SSF65560:SSF65561 TCB65560:TCB65561 TLX65560:TLX65561 TVT65560:TVT65561 UFP65560:UFP65561 UPL65560:UPL65561 UZH65560:UZH65561 VJD65560:VJD65561 VSZ65560:VSZ65561 WCV65560:WCV65561 WMR65560:WMR65561 WWN65560:WWN65561 AF131096:AF131097 KB131096:KB131097 TX131096:TX131097 ADT131096:ADT131097 ANP131096:ANP131097 AXL131096:AXL131097 BHH131096:BHH131097 BRD131096:BRD131097 CAZ131096:CAZ131097 CKV131096:CKV131097 CUR131096:CUR131097 DEN131096:DEN131097 DOJ131096:DOJ131097 DYF131096:DYF131097 EIB131096:EIB131097 ERX131096:ERX131097 FBT131096:FBT131097 FLP131096:FLP131097 FVL131096:FVL131097 GFH131096:GFH131097 GPD131096:GPD131097 GYZ131096:GYZ131097 HIV131096:HIV131097 HSR131096:HSR131097 ICN131096:ICN131097 IMJ131096:IMJ131097 IWF131096:IWF131097 JGB131096:JGB131097 JPX131096:JPX131097 JZT131096:JZT131097 KJP131096:KJP131097 KTL131096:KTL131097 LDH131096:LDH131097 LND131096:LND131097 LWZ131096:LWZ131097 MGV131096:MGV131097 MQR131096:MQR131097 NAN131096:NAN131097 NKJ131096:NKJ131097 NUF131096:NUF131097 OEB131096:OEB131097 ONX131096:ONX131097 OXT131096:OXT131097 PHP131096:PHP131097 PRL131096:PRL131097 QBH131096:QBH131097 QLD131096:QLD131097 QUZ131096:QUZ131097 REV131096:REV131097 ROR131096:ROR131097 RYN131096:RYN131097 SIJ131096:SIJ131097 SSF131096:SSF131097 TCB131096:TCB131097 TLX131096:TLX131097 TVT131096:TVT131097 UFP131096:UFP131097 UPL131096:UPL131097 UZH131096:UZH131097 VJD131096:VJD131097 VSZ131096:VSZ131097 WCV131096:WCV131097 WMR131096:WMR131097 WWN131096:WWN131097 AF196632:AF196633 KB196632:KB196633 TX196632:TX196633 ADT196632:ADT196633 ANP196632:ANP196633 AXL196632:AXL196633 BHH196632:BHH196633 BRD196632:BRD196633 CAZ196632:CAZ196633 CKV196632:CKV196633 CUR196632:CUR196633 DEN196632:DEN196633 DOJ196632:DOJ196633 DYF196632:DYF196633 EIB196632:EIB196633 ERX196632:ERX196633 FBT196632:FBT196633 FLP196632:FLP196633 FVL196632:FVL196633 GFH196632:GFH196633 GPD196632:GPD196633 GYZ196632:GYZ196633 HIV196632:HIV196633 HSR196632:HSR196633 ICN196632:ICN196633 IMJ196632:IMJ196633 IWF196632:IWF196633 JGB196632:JGB196633 JPX196632:JPX196633 JZT196632:JZT196633 KJP196632:KJP196633 KTL196632:KTL196633 LDH196632:LDH196633 LND196632:LND196633 LWZ196632:LWZ196633 MGV196632:MGV196633 MQR196632:MQR196633 NAN196632:NAN196633 NKJ196632:NKJ196633 NUF196632:NUF196633 OEB196632:OEB196633 ONX196632:ONX196633 OXT196632:OXT196633 PHP196632:PHP196633 PRL196632:PRL196633 QBH196632:QBH196633 QLD196632:QLD196633 QUZ196632:QUZ196633 REV196632:REV196633 ROR196632:ROR196633 RYN196632:RYN196633 SIJ196632:SIJ196633 SSF196632:SSF196633 TCB196632:TCB196633 TLX196632:TLX196633 TVT196632:TVT196633 UFP196632:UFP196633 UPL196632:UPL196633 UZH196632:UZH196633 VJD196632:VJD196633 VSZ196632:VSZ196633 WCV196632:WCV196633 WMR196632:WMR196633 WWN196632:WWN196633 AF262168:AF262169 KB262168:KB262169 TX262168:TX262169 ADT262168:ADT262169 ANP262168:ANP262169 AXL262168:AXL262169 BHH262168:BHH262169 BRD262168:BRD262169 CAZ262168:CAZ262169 CKV262168:CKV262169 CUR262168:CUR262169 DEN262168:DEN262169 DOJ262168:DOJ262169 DYF262168:DYF262169 EIB262168:EIB262169 ERX262168:ERX262169 FBT262168:FBT262169 FLP262168:FLP262169 FVL262168:FVL262169 GFH262168:GFH262169 GPD262168:GPD262169 GYZ262168:GYZ262169 HIV262168:HIV262169 HSR262168:HSR262169 ICN262168:ICN262169 IMJ262168:IMJ262169 IWF262168:IWF262169 JGB262168:JGB262169 JPX262168:JPX262169 JZT262168:JZT262169 KJP262168:KJP262169 KTL262168:KTL262169 LDH262168:LDH262169 LND262168:LND262169 LWZ262168:LWZ262169 MGV262168:MGV262169 MQR262168:MQR262169 NAN262168:NAN262169 NKJ262168:NKJ262169 NUF262168:NUF262169 OEB262168:OEB262169 ONX262168:ONX262169 OXT262168:OXT262169 PHP262168:PHP262169 PRL262168:PRL262169 QBH262168:QBH262169 QLD262168:QLD262169 QUZ262168:QUZ262169 REV262168:REV262169 ROR262168:ROR262169 RYN262168:RYN262169 SIJ262168:SIJ262169 SSF262168:SSF262169 TCB262168:TCB262169 TLX262168:TLX262169 TVT262168:TVT262169 UFP262168:UFP262169 UPL262168:UPL262169 UZH262168:UZH262169 VJD262168:VJD262169 VSZ262168:VSZ262169 WCV262168:WCV262169 WMR262168:WMR262169 WWN262168:WWN262169 AF327704:AF327705 KB327704:KB327705 TX327704:TX327705 ADT327704:ADT327705 ANP327704:ANP327705 AXL327704:AXL327705 BHH327704:BHH327705 BRD327704:BRD327705 CAZ327704:CAZ327705 CKV327704:CKV327705 CUR327704:CUR327705 DEN327704:DEN327705 DOJ327704:DOJ327705 DYF327704:DYF327705 EIB327704:EIB327705 ERX327704:ERX327705 FBT327704:FBT327705 FLP327704:FLP327705 FVL327704:FVL327705 GFH327704:GFH327705 GPD327704:GPD327705 GYZ327704:GYZ327705 HIV327704:HIV327705 HSR327704:HSR327705 ICN327704:ICN327705 IMJ327704:IMJ327705 IWF327704:IWF327705 JGB327704:JGB327705 JPX327704:JPX327705 JZT327704:JZT327705 KJP327704:KJP327705 KTL327704:KTL327705 LDH327704:LDH327705 LND327704:LND327705 LWZ327704:LWZ327705 MGV327704:MGV327705 MQR327704:MQR327705 NAN327704:NAN327705 NKJ327704:NKJ327705 NUF327704:NUF327705 OEB327704:OEB327705 ONX327704:ONX327705 OXT327704:OXT327705 PHP327704:PHP327705 PRL327704:PRL327705 QBH327704:QBH327705 QLD327704:QLD327705 QUZ327704:QUZ327705 REV327704:REV327705 ROR327704:ROR327705 RYN327704:RYN327705 SIJ327704:SIJ327705 SSF327704:SSF327705 TCB327704:TCB327705 TLX327704:TLX327705 TVT327704:TVT327705 UFP327704:UFP327705 UPL327704:UPL327705 UZH327704:UZH327705 VJD327704:VJD327705 VSZ327704:VSZ327705 WCV327704:WCV327705 WMR327704:WMR327705 WWN327704:WWN327705 AF393240:AF393241 KB393240:KB393241 TX393240:TX393241 ADT393240:ADT393241 ANP393240:ANP393241 AXL393240:AXL393241 BHH393240:BHH393241 BRD393240:BRD393241 CAZ393240:CAZ393241 CKV393240:CKV393241 CUR393240:CUR393241 DEN393240:DEN393241 DOJ393240:DOJ393241 DYF393240:DYF393241 EIB393240:EIB393241 ERX393240:ERX393241 FBT393240:FBT393241 FLP393240:FLP393241 FVL393240:FVL393241 GFH393240:GFH393241 GPD393240:GPD393241 GYZ393240:GYZ393241 HIV393240:HIV393241 HSR393240:HSR393241 ICN393240:ICN393241 IMJ393240:IMJ393241 IWF393240:IWF393241 JGB393240:JGB393241 JPX393240:JPX393241 JZT393240:JZT393241 KJP393240:KJP393241 KTL393240:KTL393241 LDH393240:LDH393241 LND393240:LND393241 LWZ393240:LWZ393241 MGV393240:MGV393241 MQR393240:MQR393241 NAN393240:NAN393241 NKJ393240:NKJ393241 NUF393240:NUF393241 OEB393240:OEB393241 ONX393240:ONX393241 OXT393240:OXT393241 PHP393240:PHP393241 PRL393240:PRL393241 QBH393240:QBH393241 QLD393240:QLD393241 QUZ393240:QUZ393241 REV393240:REV393241 ROR393240:ROR393241 RYN393240:RYN393241 SIJ393240:SIJ393241 SSF393240:SSF393241 TCB393240:TCB393241 TLX393240:TLX393241 TVT393240:TVT393241 UFP393240:UFP393241 UPL393240:UPL393241 UZH393240:UZH393241 VJD393240:VJD393241 VSZ393240:VSZ393241 WCV393240:WCV393241 WMR393240:WMR393241 WWN393240:WWN393241 AF458776:AF458777 KB458776:KB458777 TX458776:TX458777 ADT458776:ADT458777 ANP458776:ANP458777 AXL458776:AXL458777 BHH458776:BHH458777 BRD458776:BRD458777 CAZ458776:CAZ458777 CKV458776:CKV458777 CUR458776:CUR458777 DEN458776:DEN458777 DOJ458776:DOJ458777 DYF458776:DYF458777 EIB458776:EIB458777 ERX458776:ERX458777 FBT458776:FBT458777 FLP458776:FLP458777 FVL458776:FVL458777 GFH458776:GFH458777 GPD458776:GPD458777 GYZ458776:GYZ458777 HIV458776:HIV458777 HSR458776:HSR458777 ICN458776:ICN458777 IMJ458776:IMJ458777 IWF458776:IWF458777 JGB458776:JGB458777 JPX458776:JPX458777 JZT458776:JZT458777 KJP458776:KJP458777 KTL458776:KTL458777 LDH458776:LDH458777 LND458776:LND458777 LWZ458776:LWZ458777 MGV458776:MGV458777 MQR458776:MQR458777 NAN458776:NAN458777 NKJ458776:NKJ458777 NUF458776:NUF458777 OEB458776:OEB458777 ONX458776:ONX458777 OXT458776:OXT458777 PHP458776:PHP458777 PRL458776:PRL458777 QBH458776:QBH458777 QLD458776:QLD458777 QUZ458776:QUZ458777 REV458776:REV458777 ROR458776:ROR458777 RYN458776:RYN458777 SIJ458776:SIJ458777 SSF458776:SSF458777 TCB458776:TCB458777 TLX458776:TLX458777 TVT458776:TVT458777 UFP458776:UFP458777 UPL458776:UPL458777 UZH458776:UZH458777 VJD458776:VJD458777 VSZ458776:VSZ458777 WCV458776:WCV458777 WMR458776:WMR458777 WWN458776:WWN458777 AF524312:AF524313 KB524312:KB524313 TX524312:TX524313 ADT524312:ADT524313 ANP524312:ANP524313 AXL524312:AXL524313 BHH524312:BHH524313 BRD524312:BRD524313 CAZ524312:CAZ524313 CKV524312:CKV524313 CUR524312:CUR524313 DEN524312:DEN524313 DOJ524312:DOJ524313 DYF524312:DYF524313 EIB524312:EIB524313 ERX524312:ERX524313 FBT524312:FBT524313 FLP524312:FLP524313 FVL524312:FVL524313 GFH524312:GFH524313 GPD524312:GPD524313 GYZ524312:GYZ524313 HIV524312:HIV524313 HSR524312:HSR524313 ICN524312:ICN524313 IMJ524312:IMJ524313 IWF524312:IWF524313 JGB524312:JGB524313 JPX524312:JPX524313 JZT524312:JZT524313 KJP524312:KJP524313 KTL524312:KTL524313 LDH524312:LDH524313 LND524312:LND524313 LWZ524312:LWZ524313 MGV524312:MGV524313 MQR524312:MQR524313 NAN524312:NAN524313 NKJ524312:NKJ524313 NUF524312:NUF524313 OEB524312:OEB524313 ONX524312:ONX524313 OXT524312:OXT524313 PHP524312:PHP524313 PRL524312:PRL524313 QBH524312:QBH524313 QLD524312:QLD524313 QUZ524312:QUZ524313 REV524312:REV524313 ROR524312:ROR524313 RYN524312:RYN524313 SIJ524312:SIJ524313 SSF524312:SSF524313 TCB524312:TCB524313 TLX524312:TLX524313 TVT524312:TVT524313 UFP524312:UFP524313 UPL524312:UPL524313 UZH524312:UZH524313 VJD524312:VJD524313 VSZ524312:VSZ524313 WCV524312:WCV524313 WMR524312:WMR524313 WWN524312:WWN524313 AF589848:AF589849 KB589848:KB589849 TX589848:TX589849 ADT589848:ADT589849 ANP589848:ANP589849 AXL589848:AXL589849 BHH589848:BHH589849 BRD589848:BRD589849 CAZ589848:CAZ589849 CKV589848:CKV589849 CUR589848:CUR589849 DEN589848:DEN589849 DOJ589848:DOJ589849 DYF589848:DYF589849 EIB589848:EIB589849 ERX589848:ERX589849 FBT589848:FBT589849 FLP589848:FLP589849 FVL589848:FVL589849 GFH589848:GFH589849 GPD589848:GPD589849 GYZ589848:GYZ589849 HIV589848:HIV589849 HSR589848:HSR589849 ICN589848:ICN589849 IMJ589848:IMJ589849 IWF589848:IWF589849 JGB589848:JGB589849 JPX589848:JPX589849 JZT589848:JZT589849 KJP589848:KJP589849 KTL589848:KTL589849 LDH589848:LDH589849 LND589848:LND589849 LWZ589848:LWZ589849 MGV589848:MGV589849 MQR589848:MQR589849 NAN589848:NAN589849 NKJ589848:NKJ589849 NUF589848:NUF589849 OEB589848:OEB589849 ONX589848:ONX589849 OXT589848:OXT589849 PHP589848:PHP589849 PRL589848:PRL589849 QBH589848:QBH589849 QLD589848:QLD589849 QUZ589848:QUZ589849 REV589848:REV589849 ROR589848:ROR589849 RYN589848:RYN589849 SIJ589848:SIJ589849 SSF589848:SSF589849 TCB589848:TCB589849 TLX589848:TLX589849 TVT589848:TVT589849 UFP589848:UFP589849 UPL589848:UPL589849 UZH589848:UZH589849 VJD589848:VJD589849 VSZ589848:VSZ589849 WCV589848:WCV589849 WMR589848:WMR589849 WWN589848:WWN589849 AF655384:AF655385 KB655384:KB655385 TX655384:TX655385 ADT655384:ADT655385 ANP655384:ANP655385 AXL655384:AXL655385 BHH655384:BHH655385 BRD655384:BRD655385 CAZ655384:CAZ655385 CKV655384:CKV655385 CUR655384:CUR655385 DEN655384:DEN655385 DOJ655384:DOJ655385 DYF655384:DYF655385 EIB655384:EIB655385 ERX655384:ERX655385 FBT655384:FBT655385 FLP655384:FLP655385 FVL655384:FVL655385 GFH655384:GFH655385 GPD655384:GPD655385 GYZ655384:GYZ655385 HIV655384:HIV655385 HSR655384:HSR655385 ICN655384:ICN655385 IMJ655384:IMJ655385 IWF655384:IWF655385 JGB655384:JGB655385 JPX655384:JPX655385 JZT655384:JZT655385 KJP655384:KJP655385 KTL655384:KTL655385 LDH655384:LDH655385 LND655384:LND655385 LWZ655384:LWZ655385 MGV655384:MGV655385 MQR655384:MQR655385 NAN655384:NAN655385 NKJ655384:NKJ655385 NUF655384:NUF655385 OEB655384:OEB655385 ONX655384:ONX655385 OXT655384:OXT655385 PHP655384:PHP655385 PRL655384:PRL655385 QBH655384:QBH655385 QLD655384:QLD655385 QUZ655384:QUZ655385 REV655384:REV655385 ROR655384:ROR655385 RYN655384:RYN655385 SIJ655384:SIJ655385 SSF655384:SSF655385 TCB655384:TCB655385 TLX655384:TLX655385 TVT655384:TVT655385 UFP655384:UFP655385 UPL655384:UPL655385 UZH655384:UZH655385 VJD655384:VJD655385 VSZ655384:VSZ655385 WCV655384:WCV655385 WMR655384:WMR655385 WWN655384:WWN655385 AF720920:AF720921 KB720920:KB720921 TX720920:TX720921 ADT720920:ADT720921 ANP720920:ANP720921 AXL720920:AXL720921 BHH720920:BHH720921 BRD720920:BRD720921 CAZ720920:CAZ720921 CKV720920:CKV720921 CUR720920:CUR720921 DEN720920:DEN720921 DOJ720920:DOJ720921 DYF720920:DYF720921 EIB720920:EIB720921 ERX720920:ERX720921 FBT720920:FBT720921 FLP720920:FLP720921 FVL720920:FVL720921 GFH720920:GFH720921 GPD720920:GPD720921 GYZ720920:GYZ720921 HIV720920:HIV720921 HSR720920:HSR720921 ICN720920:ICN720921 IMJ720920:IMJ720921 IWF720920:IWF720921 JGB720920:JGB720921 JPX720920:JPX720921 JZT720920:JZT720921 KJP720920:KJP720921 KTL720920:KTL720921 LDH720920:LDH720921 LND720920:LND720921 LWZ720920:LWZ720921 MGV720920:MGV720921 MQR720920:MQR720921 NAN720920:NAN720921 NKJ720920:NKJ720921 NUF720920:NUF720921 OEB720920:OEB720921 ONX720920:ONX720921 OXT720920:OXT720921 PHP720920:PHP720921 PRL720920:PRL720921 QBH720920:QBH720921 QLD720920:QLD720921 QUZ720920:QUZ720921 REV720920:REV720921 ROR720920:ROR720921 RYN720920:RYN720921 SIJ720920:SIJ720921 SSF720920:SSF720921 TCB720920:TCB720921 TLX720920:TLX720921 TVT720920:TVT720921 UFP720920:UFP720921 UPL720920:UPL720921 UZH720920:UZH720921 VJD720920:VJD720921 VSZ720920:VSZ720921 WCV720920:WCV720921 WMR720920:WMR720921 WWN720920:WWN720921 AF786456:AF786457 KB786456:KB786457 TX786456:TX786457 ADT786456:ADT786457 ANP786456:ANP786457 AXL786456:AXL786457 BHH786456:BHH786457 BRD786456:BRD786457 CAZ786456:CAZ786457 CKV786456:CKV786457 CUR786456:CUR786457 DEN786456:DEN786457 DOJ786456:DOJ786457 DYF786456:DYF786457 EIB786456:EIB786457 ERX786456:ERX786457 FBT786456:FBT786457 FLP786456:FLP786457 FVL786456:FVL786457 GFH786456:GFH786457 GPD786456:GPD786457 GYZ786456:GYZ786457 HIV786456:HIV786457 HSR786456:HSR786457 ICN786456:ICN786457 IMJ786456:IMJ786457 IWF786456:IWF786457 JGB786456:JGB786457 JPX786456:JPX786457 JZT786456:JZT786457 KJP786456:KJP786457 KTL786456:KTL786457 LDH786456:LDH786457 LND786456:LND786457 LWZ786456:LWZ786457 MGV786456:MGV786457 MQR786456:MQR786457 NAN786456:NAN786457 NKJ786456:NKJ786457 NUF786456:NUF786457 OEB786456:OEB786457 ONX786456:ONX786457 OXT786456:OXT786457 PHP786456:PHP786457 PRL786456:PRL786457 QBH786456:QBH786457 QLD786456:QLD786457 QUZ786456:QUZ786457 REV786456:REV786457 ROR786456:ROR786457 RYN786456:RYN786457 SIJ786456:SIJ786457 SSF786456:SSF786457 TCB786456:TCB786457 TLX786456:TLX786457 TVT786456:TVT786457 UFP786456:UFP786457 UPL786456:UPL786457 UZH786456:UZH786457 VJD786456:VJD786457 VSZ786456:VSZ786457 WCV786456:WCV786457 WMR786456:WMR786457 WWN786456:WWN786457 AF851992:AF851993 KB851992:KB851993 TX851992:TX851993 ADT851992:ADT851993 ANP851992:ANP851993 AXL851992:AXL851993 BHH851992:BHH851993 BRD851992:BRD851993 CAZ851992:CAZ851993 CKV851992:CKV851993 CUR851992:CUR851993 DEN851992:DEN851993 DOJ851992:DOJ851993 DYF851992:DYF851993 EIB851992:EIB851993 ERX851992:ERX851993 FBT851992:FBT851993 FLP851992:FLP851993 FVL851992:FVL851993 GFH851992:GFH851993 GPD851992:GPD851993 GYZ851992:GYZ851993 HIV851992:HIV851993 HSR851992:HSR851993 ICN851992:ICN851993 IMJ851992:IMJ851993 IWF851992:IWF851993 JGB851992:JGB851993 JPX851992:JPX851993 JZT851992:JZT851993 KJP851992:KJP851993 KTL851992:KTL851993 LDH851992:LDH851993 LND851992:LND851993 LWZ851992:LWZ851993 MGV851992:MGV851993 MQR851992:MQR851993 NAN851992:NAN851993 NKJ851992:NKJ851993 NUF851992:NUF851993 OEB851992:OEB851993 ONX851992:ONX851993 OXT851992:OXT851993 PHP851992:PHP851993 PRL851992:PRL851993 QBH851992:QBH851993 QLD851992:QLD851993 QUZ851992:QUZ851993 REV851992:REV851993 ROR851992:ROR851993 RYN851992:RYN851993 SIJ851992:SIJ851993 SSF851992:SSF851993 TCB851992:TCB851993 TLX851992:TLX851993 TVT851992:TVT851993 UFP851992:UFP851993 UPL851992:UPL851993 UZH851992:UZH851993 VJD851992:VJD851993 VSZ851992:VSZ851993 WCV851992:WCV851993 WMR851992:WMR851993 WWN851992:WWN851993 AF917528:AF917529 KB917528:KB917529 TX917528:TX917529 ADT917528:ADT917529 ANP917528:ANP917529 AXL917528:AXL917529 BHH917528:BHH917529 BRD917528:BRD917529 CAZ917528:CAZ917529 CKV917528:CKV917529 CUR917528:CUR917529 DEN917528:DEN917529 DOJ917528:DOJ917529 DYF917528:DYF917529 EIB917528:EIB917529 ERX917528:ERX917529 FBT917528:FBT917529 FLP917528:FLP917529 FVL917528:FVL917529 GFH917528:GFH917529 GPD917528:GPD917529 GYZ917528:GYZ917529 HIV917528:HIV917529 HSR917528:HSR917529 ICN917528:ICN917529 IMJ917528:IMJ917529 IWF917528:IWF917529 JGB917528:JGB917529 JPX917528:JPX917529 JZT917528:JZT917529 KJP917528:KJP917529 KTL917528:KTL917529 LDH917528:LDH917529 LND917528:LND917529 LWZ917528:LWZ917529 MGV917528:MGV917529 MQR917528:MQR917529 NAN917528:NAN917529 NKJ917528:NKJ917529 NUF917528:NUF917529 OEB917528:OEB917529 ONX917528:ONX917529 OXT917528:OXT917529 PHP917528:PHP917529 PRL917528:PRL917529 QBH917528:QBH917529 QLD917528:QLD917529 QUZ917528:QUZ917529 REV917528:REV917529 ROR917528:ROR917529 RYN917528:RYN917529 SIJ917528:SIJ917529 SSF917528:SSF917529 TCB917528:TCB917529 TLX917528:TLX917529 TVT917528:TVT917529 UFP917528:UFP917529 UPL917528:UPL917529 UZH917528:UZH917529 VJD917528:VJD917529 VSZ917528:VSZ917529 WCV917528:WCV917529 WMR917528:WMR917529 WWN917528:WWN917529 AF983064:AF983065 KB983064:KB983065 TX983064:TX983065 ADT983064:ADT983065 ANP983064:ANP983065 AXL983064:AXL983065 BHH983064:BHH983065 BRD983064:BRD983065 CAZ983064:CAZ983065 CKV983064:CKV983065 CUR983064:CUR983065 DEN983064:DEN983065 DOJ983064:DOJ983065 DYF983064:DYF983065 EIB983064:EIB983065 ERX983064:ERX983065 FBT983064:FBT983065 FLP983064:FLP983065 FVL983064:FVL983065 GFH983064:GFH983065 GPD983064:GPD983065 GYZ983064:GYZ983065 HIV983064:HIV983065 HSR983064:HSR983065 ICN983064:ICN983065 IMJ983064:IMJ983065 IWF983064:IWF983065 JGB983064:JGB983065 JPX983064:JPX983065 JZT983064:JZT983065 KJP983064:KJP983065 KTL983064:KTL983065 LDH983064:LDH983065 LND983064:LND983065 LWZ983064:LWZ983065 MGV983064:MGV983065 MQR983064:MQR983065 NAN983064:NAN983065 NKJ983064:NKJ983065 NUF983064:NUF983065 OEB983064:OEB983065 ONX983064:ONX983065 OXT983064:OXT983065 PHP983064:PHP983065 PRL983064:PRL983065 QBH983064:QBH983065 QLD983064:QLD983065 QUZ983064:QUZ983065 REV983064:REV983065 ROR983064:ROR983065 RYN983064:RYN983065 SIJ983064:SIJ983065 SSF983064:SSF983065 TCB983064:TCB983065 TLX983064:TLX983065 TVT983064:TVT983065 UFP983064:UFP983065 UPL983064:UPL983065 UZH983064:UZH983065 VJD983064:VJD983065 VSZ983064:VSZ983065 WCV983064:WCV983065 WMR983064:WMR983065 WWN983064:WWN983065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AD65575 JZ65575 TV65575 ADR65575 ANN65575 AXJ65575 BHF65575 BRB65575 CAX65575 CKT65575 CUP65575 DEL65575 DOH65575 DYD65575 EHZ65575 ERV65575 FBR65575 FLN65575 FVJ65575 GFF65575 GPB65575 GYX65575 HIT65575 HSP65575 ICL65575 IMH65575 IWD65575 JFZ65575 JPV65575 JZR65575 KJN65575 KTJ65575 LDF65575 LNB65575 LWX65575 MGT65575 MQP65575 NAL65575 NKH65575 NUD65575 ODZ65575 ONV65575 OXR65575 PHN65575 PRJ65575 QBF65575 QLB65575 QUX65575 RET65575 ROP65575 RYL65575 SIH65575 SSD65575 TBZ65575 TLV65575 TVR65575 UFN65575 UPJ65575 UZF65575 VJB65575 VSX65575 WCT65575 WMP65575 WWL65575 AD131111 JZ131111 TV131111 ADR131111 ANN131111 AXJ131111 BHF131111 BRB131111 CAX131111 CKT131111 CUP131111 DEL131111 DOH131111 DYD131111 EHZ131111 ERV131111 FBR131111 FLN131111 FVJ131111 GFF131111 GPB131111 GYX131111 HIT131111 HSP131111 ICL131111 IMH131111 IWD131111 JFZ131111 JPV131111 JZR131111 KJN131111 KTJ131111 LDF131111 LNB131111 LWX131111 MGT131111 MQP131111 NAL131111 NKH131111 NUD131111 ODZ131111 ONV131111 OXR131111 PHN131111 PRJ131111 QBF131111 QLB131111 QUX131111 RET131111 ROP131111 RYL131111 SIH131111 SSD131111 TBZ131111 TLV131111 TVR131111 UFN131111 UPJ131111 UZF131111 VJB131111 VSX131111 WCT131111 WMP131111 WWL131111 AD196647 JZ196647 TV196647 ADR196647 ANN196647 AXJ196647 BHF196647 BRB196647 CAX196647 CKT196647 CUP196647 DEL196647 DOH196647 DYD196647 EHZ196647 ERV196647 FBR196647 FLN196647 FVJ196647 GFF196647 GPB196647 GYX196647 HIT196647 HSP196647 ICL196647 IMH196647 IWD196647 JFZ196647 JPV196647 JZR196647 KJN196647 KTJ196647 LDF196647 LNB196647 LWX196647 MGT196647 MQP196647 NAL196647 NKH196647 NUD196647 ODZ196647 ONV196647 OXR196647 PHN196647 PRJ196647 QBF196647 QLB196647 QUX196647 RET196647 ROP196647 RYL196647 SIH196647 SSD196647 TBZ196647 TLV196647 TVR196647 UFN196647 UPJ196647 UZF196647 VJB196647 VSX196647 WCT196647 WMP196647 WWL196647 AD262183 JZ262183 TV262183 ADR262183 ANN262183 AXJ262183 BHF262183 BRB262183 CAX262183 CKT262183 CUP262183 DEL262183 DOH262183 DYD262183 EHZ262183 ERV262183 FBR262183 FLN262183 FVJ262183 GFF262183 GPB262183 GYX262183 HIT262183 HSP262183 ICL262183 IMH262183 IWD262183 JFZ262183 JPV262183 JZR262183 KJN262183 KTJ262183 LDF262183 LNB262183 LWX262183 MGT262183 MQP262183 NAL262183 NKH262183 NUD262183 ODZ262183 ONV262183 OXR262183 PHN262183 PRJ262183 QBF262183 QLB262183 QUX262183 RET262183 ROP262183 RYL262183 SIH262183 SSD262183 TBZ262183 TLV262183 TVR262183 UFN262183 UPJ262183 UZF262183 VJB262183 VSX262183 WCT262183 WMP262183 WWL262183 AD327719 JZ327719 TV327719 ADR327719 ANN327719 AXJ327719 BHF327719 BRB327719 CAX327719 CKT327719 CUP327719 DEL327719 DOH327719 DYD327719 EHZ327719 ERV327719 FBR327719 FLN327719 FVJ327719 GFF327719 GPB327719 GYX327719 HIT327719 HSP327719 ICL327719 IMH327719 IWD327719 JFZ327719 JPV327719 JZR327719 KJN327719 KTJ327719 LDF327719 LNB327719 LWX327719 MGT327719 MQP327719 NAL327719 NKH327719 NUD327719 ODZ327719 ONV327719 OXR327719 PHN327719 PRJ327719 QBF327719 QLB327719 QUX327719 RET327719 ROP327719 RYL327719 SIH327719 SSD327719 TBZ327719 TLV327719 TVR327719 UFN327719 UPJ327719 UZF327719 VJB327719 VSX327719 WCT327719 WMP327719 WWL327719 AD393255 JZ393255 TV393255 ADR393255 ANN393255 AXJ393255 BHF393255 BRB393255 CAX393255 CKT393255 CUP393255 DEL393255 DOH393255 DYD393255 EHZ393255 ERV393255 FBR393255 FLN393255 FVJ393255 GFF393255 GPB393255 GYX393255 HIT393255 HSP393255 ICL393255 IMH393255 IWD393255 JFZ393255 JPV393255 JZR393255 KJN393255 KTJ393255 LDF393255 LNB393255 LWX393255 MGT393255 MQP393255 NAL393255 NKH393255 NUD393255 ODZ393255 ONV393255 OXR393255 PHN393255 PRJ393255 QBF393255 QLB393255 QUX393255 RET393255 ROP393255 RYL393255 SIH393255 SSD393255 TBZ393255 TLV393255 TVR393255 UFN393255 UPJ393255 UZF393255 VJB393255 VSX393255 WCT393255 WMP393255 WWL393255 AD458791 JZ458791 TV458791 ADR458791 ANN458791 AXJ458791 BHF458791 BRB458791 CAX458791 CKT458791 CUP458791 DEL458791 DOH458791 DYD458791 EHZ458791 ERV458791 FBR458791 FLN458791 FVJ458791 GFF458791 GPB458791 GYX458791 HIT458791 HSP458791 ICL458791 IMH458791 IWD458791 JFZ458791 JPV458791 JZR458791 KJN458791 KTJ458791 LDF458791 LNB458791 LWX458791 MGT458791 MQP458791 NAL458791 NKH458791 NUD458791 ODZ458791 ONV458791 OXR458791 PHN458791 PRJ458791 QBF458791 QLB458791 QUX458791 RET458791 ROP458791 RYL458791 SIH458791 SSD458791 TBZ458791 TLV458791 TVR458791 UFN458791 UPJ458791 UZF458791 VJB458791 VSX458791 WCT458791 WMP458791 WWL458791 AD524327 JZ524327 TV524327 ADR524327 ANN524327 AXJ524327 BHF524327 BRB524327 CAX524327 CKT524327 CUP524327 DEL524327 DOH524327 DYD524327 EHZ524327 ERV524327 FBR524327 FLN524327 FVJ524327 GFF524327 GPB524327 GYX524327 HIT524327 HSP524327 ICL524327 IMH524327 IWD524327 JFZ524327 JPV524327 JZR524327 KJN524327 KTJ524327 LDF524327 LNB524327 LWX524327 MGT524327 MQP524327 NAL524327 NKH524327 NUD524327 ODZ524327 ONV524327 OXR524327 PHN524327 PRJ524327 QBF524327 QLB524327 QUX524327 RET524327 ROP524327 RYL524327 SIH524327 SSD524327 TBZ524327 TLV524327 TVR524327 UFN524327 UPJ524327 UZF524327 VJB524327 VSX524327 WCT524327 WMP524327 WWL524327 AD589863 JZ589863 TV589863 ADR589863 ANN589863 AXJ589863 BHF589863 BRB589863 CAX589863 CKT589863 CUP589863 DEL589863 DOH589863 DYD589863 EHZ589863 ERV589863 FBR589863 FLN589863 FVJ589863 GFF589863 GPB589863 GYX589863 HIT589863 HSP589863 ICL589863 IMH589863 IWD589863 JFZ589863 JPV589863 JZR589863 KJN589863 KTJ589863 LDF589863 LNB589863 LWX589863 MGT589863 MQP589863 NAL589863 NKH589863 NUD589863 ODZ589863 ONV589863 OXR589863 PHN589863 PRJ589863 QBF589863 QLB589863 QUX589863 RET589863 ROP589863 RYL589863 SIH589863 SSD589863 TBZ589863 TLV589863 TVR589863 UFN589863 UPJ589863 UZF589863 VJB589863 VSX589863 WCT589863 WMP589863 WWL589863 AD655399 JZ655399 TV655399 ADR655399 ANN655399 AXJ655399 BHF655399 BRB655399 CAX655399 CKT655399 CUP655399 DEL655399 DOH655399 DYD655399 EHZ655399 ERV655399 FBR655399 FLN655399 FVJ655399 GFF655399 GPB655399 GYX655399 HIT655399 HSP655399 ICL655399 IMH655399 IWD655399 JFZ655399 JPV655399 JZR655399 KJN655399 KTJ655399 LDF655399 LNB655399 LWX655399 MGT655399 MQP655399 NAL655399 NKH655399 NUD655399 ODZ655399 ONV655399 OXR655399 PHN655399 PRJ655399 QBF655399 QLB655399 QUX655399 RET655399 ROP655399 RYL655399 SIH655399 SSD655399 TBZ655399 TLV655399 TVR655399 UFN655399 UPJ655399 UZF655399 VJB655399 VSX655399 WCT655399 WMP655399 WWL655399 AD720935 JZ720935 TV720935 ADR720935 ANN720935 AXJ720935 BHF720935 BRB720935 CAX720935 CKT720935 CUP720935 DEL720935 DOH720935 DYD720935 EHZ720935 ERV720935 FBR720935 FLN720935 FVJ720935 GFF720935 GPB720935 GYX720935 HIT720935 HSP720935 ICL720935 IMH720935 IWD720935 JFZ720935 JPV720935 JZR720935 KJN720935 KTJ720935 LDF720935 LNB720935 LWX720935 MGT720935 MQP720935 NAL720935 NKH720935 NUD720935 ODZ720935 ONV720935 OXR720935 PHN720935 PRJ720935 QBF720935 QLB720935 QUX720935 RET720935 ROP720935 RYL720935 SIH720935 SSD720935 TBZ720935 TLV720935 TVR720935 UFN720935 UPJ720935 UZF720935 VJB720935 VSX720935 WCT720935 WMP720935 WWL720935 AD786471 JZ786471 TV786471 ADR786471 ANN786471 AXJ786471 BHF786471 BRB786471 CAX786471 CKT786471 CUP786471 DEL786471 DOH786471 DYD786471 EHZ786471 ERV786471 FBR786471 FLN786471 FVJ786471 GFF786471 GPB786471 GYX786471 HIT786471 HSP786471 ICL786471 IMH786471 IWD786471 JFZ786471 JPV786471 JZR786471 KJN786471 KTJ786471 LDF786471 LNB786471 LWX786471 MGT786471 MQP786471 NAL786471 NKH786471 NUD786471 ODZ786471 ONV786471 OXR786471 PHN786471 PRJ786471 QBF786471 QLB786471 QUX786471 RET786471 ROP786471 RYL786471 SIH786471 SSD786471 TBZ786471 TLV786471 TVR786471 UFN786471 UPJ786471 UZF786471 VJB786471 VSX786471 WCT786471 WMP786471 WWL786471 AD852007 JZ852007 TV852007 ADR852007 ANN852007 AXJ852007 BHF852007 BRB852007 CAX852007 CKT852007 CUP852007 DEL852007 DOH852007 DYD852007 EHZ852007 ERV852007 FBR852007 FLN852007 FVJ852007 GFF852007 GPB852007 GYX852007 HIT852007 HSP852007 ICL852007 IMH852007 IWD852007 JFZ852007 JPV852007 JZR852007 KJN852007 KTJ852007 LDF852007 LNB852007 LWX852007 MGT852007 MQP852007 NAL852007 NKH852007 NUD852007 ODZ852007 ONV852007 OXR852007 PHN852007 PRJ852007 QBF852007 QLB852007 QUX852007 RET852007 ROP852007 RYL852007 SIH852007 SSD852007 TBZ852007 TLV852007 TVR852007 UFN852007 UPJ852007 UZF852007 VJB852007 VSX852007 WCT852007 WMP852007 WWL852007 AD917543 JZ917543 TV917543 ADR917543 ANN917543 AXJ917543 BHF917543 BRB917543 CAX917543 CKT917543 CUP917543 DEL917543 DOH917543 DYD917543 EHZ917543 ERV917543 FBR917543 FLN917543 FVJ917543 GFF917543 GPB917543 GYX917543 HIT917543 HSP917543 ICL917543 IMH917543 IWD917543 JFZ917543 JPV917543 JZR917543 KJN917543 KTJ917543 LDF917543 LNB917543 LWX917543 MGT917543 MQP917543 NAL917543 NKH917543 NUD917543 ODZ917543 ONV917543 OXR917543 PHN917543 PRJ917543 QBF917543 QLB917543 QUX917543 RET917543 ROP917543 RYL917543 SIH917543 SSD917543 TBZ917543 TLV917543 TVR917543 UFN917543 UPJ917543 UZF917543 VJB917543 VSX917543 WCT917543 WMP917543 WWL917543 AD983079 JZ983079 TV983079 ADR983079 ANN983079 AXJ983079 BHF983079 BRB983079 CAX983079 CKT983079 CUP983079 DEL983079 DOH983079 DYD983079 EHZ983079 ERV983079 FBR983079 FLN983079 FVJ983079 GFF983079 GPB983079 GYX983079 HIT983079 HSP983079 ICL983079 IMH983079 IWD983079 JFZ983079 JPV983079 JZR983079 KJN983079 KTJ983079 LDF983079 LNB983079 LWX983079 MGT983079 MQP983079 NAL983079 NKH983079 NUD983079 ODZ983079 ONV983079 OXR983079 PHN983079 PRJ983079 QBF983079 QLB983079 QUX983079 RET983079 ROP983079 RYL983079 SIH983079 SSD983079 TBZ983079 TLV983079 TVR983079 UFN983079 UPJ983079 UZF983079 VJB983079 VSX983079 WCT983079 WMP983079 WWL983079 AF36:AF39 KB36:KB39 TX36:TX39 ADT36:ADT39 ANP36:ANP39 AXL36:AXL39 BHH36:BHH39 BRD36:BRD39 CAZ36:CAZ39 CKV36:CKV39 CUR36:CUR39 DEN36:DEN39 DOJ36:DOJ39 DYF36:DYF39 EIB36:EIB39 ERX36:ERX39 FBT36:FBT39 FLP36:FLP39 FVL36:FVL39 GFH36:GFH39 GPD36:GPD39 GYZ36:GYZ39 HIV36:HIV39 HSR36:HSR39 ICN36:ICN39 IMJ36:IMJ39 IWF36:IWF39 JGB36:JGB39 JPX36:JPX39 JZT36:JZT39 KJP36:KJP39 KTL36:KTL39 LDH36:LDH39 LND36:LND39 LWZ36:LWZ39 MGV36:MGV39 MQR36:MQR39 NAN36:NAN39 NKJ36:NKJ39 NUF36:NUF39 OEB36:OEB39 ONX36:ONX39 OXT36:OXT39 PHP36:PHP39 PRL36:PRL39 QBH36:QBH39 QLD36:QLD39 QUZ36:QUZ39 REV36:REV39 ROR36:ROR39 RYN36:RYN39 SIJ36:SIJ39 SSF36:SSF39 TCB36:TCB39 TLX36:TLX39 TVT36:TVT39 UFP36:UFP39 UPL36:UPL39 UZH36:UZH39 VJD36:VJD39 VSZ36:VSZ39 WCV36:WCV39 WMR36:WMR39 WWN36:WWN39 AF65570:AF65573 KB65570:KB65573 TX65570:TX65573 ADT65570:ADT65573 ANP65570:ANP65573 AXL65570:AXL65573 BHH65570:BHH65573 BRD65570:BRD65573 CAZ65570:CAZ65573 CKV65570:CKV65573 CUR65570:CUR65573 DEN65570:DEN65573 DOJ65570:DOJ65573 DYF65570:DYF65573 EIB65570:EIB65573 ERX65570:ERX65573 FBT65570:FBT65573 FLP65570:FLP65573 FVL65570:FVL65573 GFH65570:GFH65573 GPD65570:GPD65573 GYZ65570:GYZ65573 HIV65570:HIV65573 HSR65570:HSR65573 ICN65570:ICN65573 IMJ65570:IMJ65573 IWF65570:IWF65573 JGB65570:JGB65573 JPX65570:JPX65573 JZT65570:JZT65573 KJP65570:KJP65573 KTL65570:KTL65573 LDH65570:LDH65573 LND65570:LND65573 LWZ65570:LWZ65573 MGV65570:MGV65573 MQR65570:MQR65573 NAN65570:NAN65573 NKJ65570:NKJ65573 NUF65570:NUF65573 OEB65570:OEB65573 ONX65570:ONX65573 OXT65570:OXT65573 PHP65570:PHP65573 PRL65570:PRL65573 QBH65570:QBH65573 QLD65570:QLD65573 QUZ65570:QUZ65573 REV65570:REV65573 ROR65570:ROR65573 RYN65570:RYN65573 SIJ65570:SIJ65573 SSF65570:SSF65573 TCB65570:TCB65573 TLX65570:TLX65573 TVT65570:TVT65573 UFP65570:UFP65573 UPL65570:UPL65573 UZH65570:UZH65573 VJD65570:VJD65573 VSZ65570:VSZ65573 WCV65570:WCV65573 WMR65570:WMR65573 WWN65570:WWN65573 AF131106:AF131109 KB131106:KB131109 TX131106:TX131109 ADT131106:ADT131109 ANP131106:ANP131109 AXL131106:AXL131109 BHH131106:BHH131109 BRD131106:BRD131109 CAZ131106:CAZ131109 CKV131106:CKV131109 CUR131106:CUR131109 DEN131106:DEN131109 DOJ131106:DOJ131109 DYF131106:DYF131109 EIB131106:EIB131109 ERX131106:ERX131109 FBT131106:FBT131109 FLP131106:FLP131109 FVL131106:FVL131109 GFH131106:GFH131109 GPD131106:GPD131109 GYZ131106:GYZ131109 HIV131106:HIV131109 HSR131106:HSR131109 ICN131106:ICN131109 IMJ131106:IMJ131109 IWF131106:IWF131109 JGB131106:JGB131109 JPX131106:JPX131109 JZT131106:JZT131109 KJP131106:KJP131109 KTL131106:KTL131109 LDH131106:LDH131109 LND131106:LND131109 LWZ131106:LWZ131109 MGV131106:MGV131109 MQR131106:MQR131109 NAN131106:NAN131109 NKJ131106:NKJ131109 NUF131106:NUF131109 OEB131106:OEB131109 ONX131106:ONX131109 OXT131106:OXT131109 PHP131106:PHP131109 PRL131106:PRL131109 QBH131106:QBH131109 QLD131106:QLD131109 QUZ131106:QUZ131109 REV131106:REV131109 ROR131106:ROR131109 RYN131106:RYN131109 SIJ131106:SIJ131109 SSF131106:SSF131109 TCB131106:TCB131109 TLX131106:TLX131109 TVT131106:TVT131109 UFP131106:UFP131109 UPL131106:UPL131109 UZH131106:UZH131109 VJD131106:VJD131109 VSZ131106:VSZ131109 WCV131106:WCV131109 WMR131106:WMR131109 WWN131106:WWN131109 AF196642:AF196645 KB196642:KB196645 TX196642:TX196645 ADT196642:ADT196645 ANP196642:ANP196645 AXL196642:AXL196645 BHH196642:BHH196645 BRD196642:BRD196645 CAZ196642:CAZ196645 CKV196642:CKV196645 CUR196642:CUR196645 DEN196642:DEN196645 DOJ196642:DOJ196645 DYF196642:DYF196645 EIB196642:EIB196645 ERX196642:ERX196645 FBT196642:FBT196645 FLP196642:FLP196645 FVL196642:FVL196645 GFH196642:GFH196645 GPD196642:GPD196645 GYZ196642:GYZ196645 HIV196642:HIV196645 HSR196642:HSR196645 ICN196642:ICN196645 IMJ196642:IMJ196645 IWF196642:IWF196645 JGB196642:JGB196645 JPX196642:JPX196645 JZT196642:JZT196645 KJP196642:KJP196645 KTL196642:KTL196645 LDH196642:LDH196645 LND196642:LND196645 LWZ196642:LWZ196645 MGV196642:MGV196645 MQR196642:MQR196645 NAN196642:NAN196645 NKJ196642:NKJ196645 NUF196642:NUF196645 OEB196642:OEB196645 ONX196642:ONX196645 OXT196642:OXT196645 PHP196642:PHP196645 PRL196642:PRL196645 QBH196642:QBH196645 QLD196642:QLD196645 QUZ196642:QUZ196645 REV196642:REV196645 ROR196642:ROR196645 RYN196642:RYN196645 SIJ196642:SIJ196645 SSF196642:SSF196645 TCB196642:TCB196645 TLX196642:TLX196645 TVT196642:TVT196645 UFP196642:UFP196645 UPL196642:UPL196645 UZH196642:UZH196645 VJD196642:VJD196645 VSZ196642:VSZ196645 WCV196642:WCV196645 WMR196642:WMR196645 WWN196642:WWN196645 AF262178:AF262181 KB262178:KB262181 TX262178:TX262181 ADT262178:ADT262181 ANP262178:ANP262181 AXL262178:AXL262181 BHH262178:BHH262181 BRD262178:BRD262181 CAZ262178:CAZ262181 CKV262178:CKV262181 CUR262178:CUR262181 DEN262178:DEN262181 DOJ262178:DOJ262181 DYF262178:DYF262181 EIB262178:EIB262181 ERX262178:ERX262181 FBT262178:FBT262181 FLP262178:FLP262181 FVL262178:FVL262181 GFH262178:GFH262181 GPD262178:GPD262181 GYZ262178:GYZ262181 HIV262178:HIV262181 HSR262178:HSR262181 ICN262178:ICN262181 IMJ262178:IMJ262181 IWF262178:IWF262181 JGB262178:JGB262181 JPX262178:JPX262181 JZT262178:JZT262181 KJP262178:KJP262181 KTL262178:KTL262181 LDH262178:LDH262181 LND262178:LND262181 LWZ262178:LWZ262181 MGV262178:MGV262181 MQR262178:MQR262181 NAN262178:NAN262181 NKJ262178:NKJ262181 NUF262178:NUF262181 OEB262178:OEB262181 ONX262178:ONX262181 OXT262178:OXT262181 PHP262178:PHP262181 PRL262178:PRL262181 QBH262178:QBH262181 QLD262178:QLD262181 QUZ262178:QUZ262181 REV262178:REV262181 ROR262178:ROR262181 RYN262178:RYN262181 SIJ262178:SIJ262181 SSF262178:SSF262181 TCB262178:TCB262181 TLX262178:TLX262181 TVT262178:TVT262181 UFP262178:UFP262181 UPL262178:UPL262181 UZH262178:UZH262181 VJD262178:VJD262181 VSZ262178:VSZ262181 WCV262178:WCV262181 WMR262178:WMR262181 WWN262178:WWN262181 AF327714:AF327717 KB327714:KB327717 TX327714:TX327717 ADT327714:ADT327717 ANP327714:ANP327717 AXL327714:AXL327717 BHH327714:BHH327717 BRD327714:BRD327717 CAZ327714:CAZ327717 CKV327714:CKV327717 CUR327714:CUR327717 DEN327714:DEN327717 DOJ327714:DOJ327717 DYF327714:DYF327717 EIB327714:EIB327717 ERX327714:ERX327717 FBT327714:FBT327717 FLP327714:FLP327717 FVL327714:FVL327717 GFH327714:GFH327717 GPD327714:GPD327717 GYZ327714:GYZ327717 HIV327714:HIV327717 HSR327714:HSR327717 ICN327714:ICN327717 IMJ327714:IMJ327717 IWF327714:IWF327717 JGB327714:JGB327717 JPX327714:JPX327717 JZT327714:JZT327717 KJP327714:KJP327717 KTL327714:KTL327717 LDH327714:LDH327717 LND327714:LND327717 LWZ327714:LWZ327717 MGV327714:MGV327717 MQR327714:MQR327717 NAN327714:NAN327717 NKJ327714:NKJ327717 NUF327714:NUF327717 OEB327714:OEB327717 ONX327714:ONX327717 OXT327714:OXT327717 PHP327714:PHP327717 PRL327714:PRL327717 QBH327714:QBH327717 QLD327714:QLD327717 QUZ327714:QUZ327717 REV327714:REV327717 ROR327714:ROR327717 RYN327714:RYN327717 SIJ327714:SIJ327717 SSF327714:SSF327717 TCB327714:TCB327717 TLX327714:TLX327717 TVT327714:TVT327717 UFP327714:UFP327717 UPL327714:UPL327717 UZH327714:UZH327717 VJD327714:VJD327717 VSZ327714:VSZ327717 WCV327714:WCV327717 WMR327714:WMR327717 WWN327714:WWN327717 AF393250:AF393253 KB393250:KB393253 TX393250:TX393253 ADT393250:ADT393253 ANP393250:ANP393253 AXL393250:AXL393253 BHH393250:BHH393253 BRD393250:BRD393253 CAZ393250:CAZ393253 CKV393250:CKV393253 CUR393250:CUR393253 DEN393250:DEN393253 DOJ393250:DOJ393253 DYF393250:DYF393253 EIB393250:EIB393253 ERX393250:ERX393253 FBT393250:FBT393253 FLP393250:FLP393253 FVL393250:FVL393253 GFH393250:GFH393253 GPD393250:GPD393253 GYZ393250:GYZ393253 HIV393250:HIV393253 HSR393250:HSR393253 ICN393250:ICN393253 IMJ393250:IMJ393253 IWF393250:IWF393253 JGB393250:JGB393253 JPX393250:JPX393253 JZT393250:JZT393253 KJP393250:KJP393253 KTL393250:KTL393253 LDH393250:LDH393253 LND393250:LND393253 LWZ393250:LWZ393253 MGV393250:MGV393253 MQR393250:MQR393253 NAN393250:NAN393253 NKJ393250:NKJ393253 NUF393250:NUF393253 OEB393250:OEB393253 ONX393250:ONX393253 OXT393250:OXT393253 PHP393250:PHP393253 PRL393250:PRL393253 QBH393250:QBH393253 QLD393250:QLD393253 QUZ393250:QUZ393253 REV393250:REV393253 ROR393250:ROR393253 RYN393250:RYN393253 SIJ393250:SIJ393253 SSF393250:SSF393253 TCB393250:TCB393253 TLX393250:TLX393253 TVT393250:TVT393253 UFP393250:UFP393253 UPL393250:UPL393253 UZH393250:UZH393253 VJD393250:VJD393253 VSZ393250:VSZ393253 WCV393250:WCV393253 WMR393250:WMR393253 WWN393250:WWN393253 AF458786:AF458789 KB458786:KB458789 TX458786:TX458789 ADT458786:ADT458789 ANP458786:ANP458789 AXL458786:AXL458789 BHH458786:BHH458789 BRD458786:BRD458789 CAZ458786:CAZ458789 CKV458786:CKV458789 CUR458786:CUR458789 DEN458786:DEN458789 DOJ458786:DOJ458789 DYF458786:DYF458789 EIB458786:EIB458789 ERX458786:ERX458789 FBT458786:FBT458789 FLP458786:FLP458789 FVL458786:FVL458789 GFH458786:GFH458789 GPD458786:GPD458789 GYZ458786:GYZ458789 HIV458786:HIV458789 HSR458786:HSR458789 ICN458786:ICN458789 IMJ458786:IMJ458789 IWF458786:IWF458789 JGB458786:JGB458789 JPX458786:JPX458789 JZT458786:JZT458789 KJP458786:KJP458789 KTL458786:KTL458789 LDH458786:LDH458789 LND458786:LND458789 LWZ458786:LWZ458789 MGV458786:MGV458789 MQR458786:MQR458789 NAN458786:NAN458789 NKJ458786:NKJ458789 NUF458786:NUF458789 OEB458786:OEB458789 ONX458786:ONX458789 OXT458786:OXT458789 PHP458786:PHP458789 PRL458786:PRL458789 QBH458786:QBH458789 QLD458786:QLD458789 QUZ458786:QUZ458789 REV458786:REV458789 ROR458786:ROR458789 RYN458786:RYN458789 SIJ458786:SIJ458789 SSF458786:SSF458789 TCB458786:TCB458789 TLX458786:TLX458789 TVT458786:TVT458789 UFP458786:UFP458789 UPL458786:UPL458789 UZH458786:UZH458789 VJD458786:VJD458789 VSZ458786:VSZ458789 WCV458786:WCV458789 WMR458786:WMR458789 WWN458786:WWN458789 AF524322:AF524325 KB524322:KB524325 TX524322:TX524325 ADT524322:ADT524325 ANP524322:ANP524325 AXL524322:AXL524325 BHH524322:BHH524325 BRD524322:BRD524325 CAZ524322:CAZ524325 CKV524322:CKV524325 CUR524322:CUR524325 DEN524322:DEN524325 DOJ524322:DOJ524325 DYF524322:DYF524325 EIB524322:EIB524325 ERX524322:ERX524325 FBT524322:FBT524325 FLP524322:FLP524325 FVL524322:FVL524325 GFH524322:GFH524325 GPD524322:GPD524325 GYZ524322:GYZ524325 HIV524322:HIV524325 HSR524322:HSR524325 ICN524322:ICN524325 IMJ524322:IMJ524325 IWF524322:IWF524325 JGB524322:JGB524325 JPX524322:JPX524325 JZT524322:JZT524325 KJP524322:KJP524325 KTL524322:KTL524325 LDH524322:LDH524325 LND524322:LND524325 LWZ524322:LWZ524325 MGV524322:MGV524325 MQR524322:MQR524325 NAN524322:NAN524325 NKJ524322:NKJ524325 NUF524322:NUF524325 OEB524322:OEB524325 ONX524322:ONX524325 OXT524322:OXT524325 PHP524322:PHP524325 PRL524322:PRL524325 QBH524322:QBH524325 QLD524322:QLD524325 QUZ524322:QUZ524325 REV524322:REV524325 ROR524322:ROR524325 RYN524322:RYN524325 SIJ524322:SIJ524325 SSF524322:SSF524325 TCB524322:TCB524325 TLX524322:TLX524325 TVT524322:TVT524325 UFP524322:UFP524325 UPL524322:UPL524325 UZH524322:UZH524325 VJD524322:VJD524325 VSZ524322:VSZ524325 WCV524322:WCV524325 WMR524322:WMR524325 WWN524322:WWN524325 AF589858:AF589861 KB589858:KB589861 TX589858:TX589861 ADT589858:ADT589861 ANP589858:ANP589861 AXL589858:AXL589861 BHH589858:BHH589861 BRD589858:BRD589861 CAZ589858:CAZ589861 CKV589858:CKV589861 CUR589858:CUR589861 DEN589858:DEN589861 DOJ589858:DOJ589861 DYF589858:DYF589861 EIB589858:EIB589861 ERX589858:ERX589861 FBT589858:FBT589861 FLP589858:FLP589861 FVL589858:FVL589861 GFH589858:GFH589861 GPD589858:GPD589861 GYZ589858:GYZ589861 HIV589858:HIV589861 HSR589858:HSR589861 ICN589858:ICN589861 IMJ589858:IMJ589861 IWF589858:IWF589861 JGB589858:JGB589861 JPX589858:JPX589861 JZT589858:JZT589861 KJP589858:KJP589861 KTL589858:KTL589861 LDH589858:LDH589861 LND589858:LND589861 LWZ589858:LWZ589861 MGV589858:MGV589861 MQR589858:MQR589861 NAN589858:NAN589861 NKJ589858:NKJ589861 NUF589858:NUF589861 OEB589858:OEB589861 ONX589858:ONX589861 OXT589858:OXT589861 PHP589858:PHP589861 PRL589858:PRL589861 QBH589858:QBH589861 QLD589858:QLD589861 QUZ589858:QUZ589861 REV589858:REV589861 ROR589858:ROR589861 RYN589858:RYN589861 SIJ589858:SIJ589861 SSF589858:SSF589861 TCB589858:TCB589861 TLX589858:TLX589861 TVT589858:TVT589861 UFP589858:UFP589861 UPL589858:UPL589861 UZH589858:UZH589861 VJD589858:VJD589861 VSZ589858:VSZ589861 WCV589858:WCV589861 WMR589858:WMR589861 WWN589858:WWN589861 AF655394:AF655397 KB655394:KB655397 TX655394:TX655397 ADT655394:ADT655397 ANP655394:ANP655397 AXL655394:AXL655397 BHH655394:BHH655397 BRD655394:BRD655397 CAZ655394:CAZ655397 CKV655394:CKV655397 CUR655394:CUR655397 DEN655394:DEN655397 DOJ655394:DOJ655397 DYF655394:DYF655397 EIB655394:EIB655397 ERX655394:ERX655397 FBT655394:FBT655397 FLP655394:FLP655397 FVL655394:FVL655397 GFH655394:GFH655397 GPD655394:GPD655397 GYZ655394:GYZ655397 HIV655394:HIV655397 HSR655394:HSR655397 ICN655394:ICN655397 IMJ655394:IMJ655397 IWF655394:IWF655397 JGB655394:JGB655397 JPX655394:JPX655397 JZT655394:JZT655397 KJP655394:KJP655397 KTL655394:KTL655397 LDH655394:LDH655397 LND655394:LND655397 LWZ655394:LWZ655397 MGV655394:MGV655397 MQR655394:MQR655397 NAN655394:NAN655397 NKJ655394:NKJ655397 NUF655394:NUF655397 OEB655394:OEB655397 ONX655394:ONX655397 OXT655394:OXT655397 PHP655394:PHP655397 PRL655394:PRL655397 QBH655394:QBH655397 QLD655394:QLD655397 QUZ655394:QUZ655397 REV655394:REV655397 ROR655394:ROR655397 RYN655394:RYN655397 SIJ655394:SIJ655397 SSF655394:SSF655397 TCB655394:TCB655397 TLX655394:TLX655397 TVT655394:TVT655397 UFP655394:UFP655397 UPL655394:UPL655397 UZH655394:UZH655397 VJD655394:VJD655397 VSZ655394:VSZ655397 WCV655394:WCV655397 WMR655394:WMR655397 WWN655394:WWN655397 AF720930:AF720933 KB720930:KB720933 TX720930:TX720933 ADT720930:ADT720933 ANP720930:ANP720933 AXL720930:AXL720933 BHH720930:BHH720933 BRD720930:BRD720933 CAZ720930:CAZ720933 CKV720930:CKV720933 CUR720930:CUR720933 DEN720930:DEN720933 DOJ720930:DOJ720933 DYF720930:DYF720933 EIB720930:EIB720933 ERX720930:ERX720933 FBT720930:FBT720933 FLP720930:FLP720933 FVL720930:FVL720933 GFH720930:GFH720933 GPD720930:GPD720933 GYZ720930:GYZ720933 HIV720930:HIV720933 HSR720930:HSR720933 ICN720930:ICN720933 IMJ720930:IMJ720933 IWF720930:IWF720933 JGB720930:JGB720933 JPX720930:JPX720933 JZT720930:JZT720933 KJP720930:KJP720933 KTL720930:KTL720933 LDH720930:LDH720933 LND720930:LND720933 LWZ720930:LWZ720933 MGV720930:MGV720933 MQR720930:MQR720933 NAN720930:NAN720933 NKJ720930:NKJ720933 NUF720930:NUF720933 OEB720930:OEB720933 ONX720930:ONX720933 OXT720930:OXT720933 PHP720930:PHP720933 PRL720930:PRL720933 QBH720930:QBH720933 QLD720930:QLD720933 QUZ720930:QUZ720933 REV720930:REV720933 ROR720930:ROR720933 RYN720930:RYN720933 SIJ720930:SIJ720933 SSF720930:SSF720933 TCB720930:TCB720933 TLX720930:TLX720933 TVT720930:TVT720933 UFP720930:UFP720933 UPL720930:UPL720933 UZH720930:UZH720933 VJD720930:VJD720933 VSZ720930:VSZ720933 WCV720930:WCV720933 WMR720930:WMR720933 WWN720930:WWN720933 AF786466:AF786469 KB786466:KB786469 TX786466:TX786469 ADT786466:ADT786469 ANP786466:ANP786469 AXL786466:AXL786469 BHH786466:BHH786469 BRD786466:BRD786469 CAZ786466:CAZ786469 CKV786466:CKV786469 CUR786466:CUR786469 DEN786466:DEN786469 DOJ786466:DOJ786469 DYF786466:DYF786469 EIB786466:EIB786469 ERX786466:ERX786469 FBT786466:FBT786469 FLP786466:FLP786469 FVL786466:FVL786469 GFH786466:GFH786469 GPD786466:GPD786469 GYZ786466:GYZ786469 HIV786466:HIV786469 HSR786466:HSR786469 ICN786466:ICN786469 IMJ786466:IMJ786469 IWF786466:IWF786469 JGB786466:JGB786469 JPX786466:JPX786469 JZT786466:JZT786469 KJP786466:KJP786469 KTL786466:KTL786469 LDH786466:LDH786469 LND786466:LND786469 LWZ786466:LWZ786469 MGV786466:MGV786469 MQR786466:MQR786469 NAN786466:NAN786469 NKJ786466:NKJ786469 NUF786466:NUF786469 OEB786466:OEB786469 ONX786466:ONX786469 OXT786466:OXT786469 PHP786466:PHP786469 PRL786466:PRL786469 QBH786466:QBH786469 QLD786466:QLD786469 QUZ786466:QUZ786469 REV786466:REV786469 ROR786466:ROR786469 RYN786466:RYN786469 SIJ786466:SIJ786469 SSF786466:SSF786469 TCB786466:TCB786469 TLX786466:TLX786469 TVT786466:TVT786469 UFP786466:UFP786469 UPL786466:UPL786469 UZH786466:UZH786469 VJD786466:VJD786469 VSZ786466:VSZ786469 WCV786466:WCV786469 WMR786466:WMR786469 WWN786466:WWN786469 AF852002:AF852005 KB852002:KB852005 TX852002:TX852005 ADT852002:ADT852005 ANP852002:ANP852005 AXL852002:AXL852005 BHH852002:BHH852005 BRD852002:BRD852005 CAZ852002:CAZ852005 CKV852002:CKV852005 CUR852002:CUR852005 DEN852002:DEN852005 DOJ852002:DOJ852005 DYF852002:DYF852005 EIB852002:EIB852005 ERX852002:ERX852005 FBT852002:FBT852005 FLP852002:FLP852005 FVL852002:FVL852005 GFH852002:GFH852005 GPD852002:GPD852005 GYZ852002:GYZ852005 HIV852002:HIV852005 HSR852002:HSR852005 ICN852002:ICN852005 IMJ852002:IMJ852005 IWF852002:IWF852005 JGB852002:JGB852005 JPX852002:JPX852005 JZT852002:JZT852005 KJP852002:KJP852005 KTL852002:KTL852005 LDH852002:LDH852005 LND852002:LND852005 LWZ852002:LWZ852005 MGV852002:MGV852005 MQR852002:MQR852005 NAN852002:NAN852005 NKJ852002:NKJ852005 NUF852002:NUF852005 OEB852002:OEB852005 ONX852002:ONX852005 OXT852002:OXT852005 PHP852002:PHP852005 PRL852002:PRL852005 QBH852002:QBH852005 QLD852002:QLD852005 QUZ852002:QUZ852005 REV852002:REV852005 ROR852002:ROR852005 RYN852002:RYN852005 SIJ852002:SIJ852005 SSF852002:SSF852005 TCB852002:TCB852005 TLX852002:TLX852005 TVT852002:TVT852005 UFP852002:UFP852005 UPL852002:UPL852005 UZH852002:UZH852005 VJD852002:VJD852005 VSZ852002:VSZ852005 WCV852002:WCV852005 WMR852002:WMR852005 WWN852002:WWN852005 AF917538:AF917541 KB917538:KB917541 TX917538:TX917541 ADT917538:ADT917541 ANP917538:ANP917541 AXL917538:AXL917541 BHH917538:BHH917541 BRD917538:BRD917541 CAZ917538:CAZ917541 CKV917538:CKV917541 CUR917538:CUR917541 DEN917538:DEN917541 DOJ917538:DOJ917541 DYF917538:DYF917541 EIB917538:EIB917541 ERX917538:ERX917541 FBT917538:FBT917541 FLP917538:FLP917541 FVL917538:FVL917541 GFH917538:GFH917541 GPD917538:GPD917541 GYZ917538:GYZ917541 HIV917538:HIV917541 HSR917538:HSR917541 ICN917538:ICN917541 IMJ917538:IMJ917541 IWF917538:IWF917541 JGB917538:JGB917541 JPX917538:JPX917541 JZT917538:JZT917541 KJP917538:KJP917541 KTL917538:KTL917541 LDH917538:LDH917541 LND917538:LND917541 LWZ917538:LWZ917541 MGV917538:MGV917541 MQR917538:MQR917541 NAN917538:NAN917541 NKJ917538:NKJ917541 NUF917538:NUF917541 OEB917538:OEB917541 ONX917538:ONX917541 OXT917538:OXT917541 PHP917538:PHP917541 PRL917538:PRL917541 QBH917538:QBH917541 QLD917538:QLD917541 QUZ917538:QUZ917541 REV917538:REV917541 ROR917538:ROR917541 RYN917538:RYN917541 SIJ917538:SIJ917541 SSF917538:SSF917541 TCB917538:TCB917541 TLX917538:TLX917541 TVT917538:TVT917541 UFP917538:UFP917541 UPL917538:UPL917541 UZH917538:UZH917541 VJD917538:VJD917541 VSZ917538:VSZ917541 WCV917538:WCV917541 WMR917538:WMR917541 WWN917538:WWN917541 AF983074:AF983077 KB983074:KB983077 TX983074:TX983077 ADT983074:ADT983077 ANP983074:ANP983077 AXL983074:AXL983077 BHH983074:BHH983077 BRD983074:BRD983077 CAZ983074:CAZ983077 CKV983074:CKV983077 CUR983074:CUR983077 DEN983074:DEN983077 DOJ983074:DOJ983077 DYF983074:DYF983077 EIB983074:EIB983077 ERX983074:ERX983077 FBT983074:FBT983077 FLP983074:FLP983077 FVL983074:FVL983077 GFH983074:GFH983077 GPD983074:GPD983077 GYZ983074:GYZ983077 HIV983074:HIV983077 HSR983074:HSR983077 ICN983074:ICN983077 IMJ983074:IMJ983077 IWF983074:IWF983077 JGB983074:JGB983077 JPX983074:JPX983077 JZT983074:JZT983077 KJP983074:KJP983077 KTL983074:KTL983077 LDH983074:LDH983077 LND983074:LND983077 LWZ983074:LWZ983077 MGV983074:MGV983077 MQR983074:MQR983077 NAN983074:NAN983077 NKJ983074:NKJ983077 NUF983074:NUF983077 OEB983074:OEB983077 ONX983074:ONX983077 OXT983074:OXT983077 PHP983074:PHP983077 PRL983074:PRL983077 QBH983074:QBH983077 QLD983074:QLD983077 QUZ983074:QUZ983077 REV983074:REV983077 ROR983074:ROR983077 RYN983074:RYN983077 SIJ983074:SIJ983077 SSF983074:SSF983077 TCB983074:TCB983077 TLX983074:TLX983077 TVT983074:TVT983077 UFP983074:UFP983077 UPL983074:UPL983077 UZH983074:UZH983077 VJD983074:VJD983077 VSZ983074:VSZ983077 WCV983074:WCV983077 WMR983074:WMR983077 WWN983074:WWN983077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AD131092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AD196628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AD262164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AD327700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AD393236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AD458772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AD524308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AD589844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AD655380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AD720916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AD786452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AD851988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AD917524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AD983060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WWL983060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AF65579:AF65580 KB65579:KB65580 TX65579:TX65580 ADT65579:ADT65580 ANP65579:ANP65580 AXL65579:AXL65580 BHH65579:BHH65580 BRD65579:BRD65580 CAZ65579:CAZ65580 CKV65579:CKV65580 CUR65579:CUR65580 DEN65579:DEN65580 DOJ65579:DOJ65580 DYF65579:DYF65580 EIB65579:EIB65580 ERX65579:ERX65580 FBT65579:FBT65580 FLP65579:FLP65580 FVL65579:FVL65580 GFH65579:GFH65580 GPD65579:GPD65580 GYZ65579:GYZ65580 HIV65579:HIV65580 HSR65579:HSR65580 ICN65579:ICN65580 IMJ65579:IMJ65580 IWF65579:IWF65580 JGB65579:JGB65580 JPX65579:JPX65580 JZT65579:JZT65580 KJP65579:KJP65580 KTL65579:KTL65580 LDH65579:LDH65580 LND65579:LND65580 LWZ65579:LWZ65580 MGV65579:MGV65580 MQR65579:MQR65580 NAN65579:NAN65580 NKJ65579:NKJ65580 NUF65579:NUF65580 OEB65579:OEB65580 ONX65579:ONX65580 OXT65579:OXT65580 PHP65579:PHP65580 PRL65579:PRL65580 QBH65579:QBH65580 QLD65579:QLD65580 QUZ65579:QUZ65580 REV65579:REV65580 ROR65579:ROR65580 RYN65579:RYN65580 SIJ65579:SIJ65580 SSF65579:SSF65580 TCB65579:TCB65580 TLX65579:TLX65580 TVT65579:TVT65580 UFP65579:UFP65580 UPL65579:UPL65580 UZH65579:UZH65580 VJD65579:VJD65580 VSZ65579:VSZ65580 WCV65579:WCV65580 WMR65579:WMR65580 WWN65579:WWN65580 AF131115:AF131116 KB131115:KB131116 TX131115:TX131116 ADT131115:ADT131116 ANP131115:ANP131116 AXL131115:AXL131116 BHH131115:BHH131116 BRD131115:BRD131116 CAZ131115:CAZ131116 CKV131115:CKV131116 CUR131115:CUR131116 DEN131115:DEN131116 DOJ131115:DOJ131116 DYF131115:DYF131116 EIB131115:EIB131116 ERX131115:ERX131116 FBT131115:FBT131116 FLP131115:FLP131116 FVL131115:FVL131116 GFH131115:GFH131116 GPD131115:GPD131116 GYZ131115:GYZ131116 HIV131115:HIV131116 HSR131115:HSR131116 ICN131115:ICN131116 IMJ131115:IMJ131116 IWF131115:IWF131116 JGB131115:JGB131116 JPX131115:JPX131116 JZT131115:JZT131116 KJP131115:KJP131116 KTL131115:KTL131116 LDH131115:LDH131116 LND131115:LND131116 LWZ131115:LWZ131116 MGV131115:MGV131116 MQR131115:MQR131116 NAN131115:NAN131116 NKJ131115:NKJ131116 NUF131115:NUF131116 OEB131115:OEB131116 ONX131115:ONX131116 OXT131115:OXT131116 PHP131115:PHP131116 PRL131115:PRL131116 QBH131115:QBH131116 QLD131115:QLD131116 QUZ131115:QUZ131116 REV131115:REV131116 ROR131115:ROR131116 RYN131115:RYN131116 SIJ131115:SIJ131116 SSF131115:SSF131116 TCB131115:TCB131116 TLX131115:TLX131116 TVT131115:TVT131116 UFP131115:UFP131116 UPL131115:UPL131116 UZH131115:UZH131116 VJD131115:VJD131116 VSZ131115:VSZ131116 WCV131115:WCV131116 WMR131115:WMR131116 WWN131115:WWN131116 AF196651:AF196652 KB196651:KB196652 TX196651:TX196652 ADT196651:ADT196652 ANP196651:ANP196652 AXL196651:AXL196652 BHH196651:BHH196652 BRD196651:BRD196652 CAZ196651:CAZ196652 CKV196651:CKV196652 CUR196651:CUR196652 DEN196651:DEN196652 DOJ196651:DOJ196652 DYF196651:DYF196652 EIB196651:EIB196652 ERX196651:ERX196652 FBT196651:FBT196652 FLP196651:FLP196652 FVL196651:FVL196652 GFH196651:GFH196652 GPD196651:GPD196652 GYZ196651:GYZ196652 HIV196651:HIV196652 HSR196651:HSR196652 ICN196651:ICN196652 IMJ196651:IMJ196652 IWF196651:IWF196652 JGB196651:JGB196652 JPX196651:JPX196652 JZT196651:JZT196652 KJP196651:KJP196652 KTL196651:KTL196652 LDH196651:LDH196652 LND196651:LND196652 LWZ196651:LWZ196652 MGV196651:MGV196652 MQR196651:MQR196652 NAN196651:NAN196652 NKJ196651:NKJ196652 NUF196651:NUF196652 OEB196651:OEB196652 ONX196651:ONX196652 OXT196651:OXT196652 PHP196651:PHP196652 PRL196651:PRL196652 QBH196651:QBH196652 QLD196651:QLD196652 QUZ196651:QUZ196652 REV196651:REV196652 ROR196651:ROR196652 RYN196651:RYN196652 SIJ196651:SIJ196652 SSF196651:SSF196652 TCB196651:TCB196652 TLX196651:TLX196652 TVT196651:TVT196652 UFP196651:UFP196652 UPL196651:UPL196652 UZH196651:UZH196652 VJD196651:VJD196652 VSZ196651:VSZ196652 WCV196651:WCV196652 WMR196651:WMR196652 WWN196651:WWN196652 AF262187:AF262188 KB262187:KB262188 TX262187:TX262188 ADT262187:ADT262188 ANP262187:ANP262188 AXL262187:AXL262188 BHH262187:BHH262188 BRD262187:BRD262188 CAZ262187:CAZ262188 CKV262187:CKV262188 CUR262187:CUR262188 DEN262187:DEN262188 DOJ262187:DOJ262188 DYF262187:DYF262188 EIB262187:EIB262188 ERX262187:ERX262188 FBT262187:FBT262188 FLP262187:FLP262188 FVL262187:FVL262188 GFH262187:GFH262188 GPD262187:GPD262188 GYZ262187:GYZ262188 HIV262187:HIV262188 HSR262187:HSR262188 ICN262187:ICN262188 IMJ262187:IMJ262188 IWF262187:IWF262188 JGB262187:JGB262188 JPX262187:JPX262188 JZT262187:JZT262188 KJP262187:KJP262188 KTL262187:KTL262188 LDH262187:LDH262188 LND262187:LND262188 LWZ262187:LWZ262188 MGV262187:MGV262188 MQR262187:MQR262188 NAN262187:NAN262188 NKJ262187:NKJ262188 NUF262187:NUF262188 OEB262187:OEB262188 ONX262187:ONX262188 OXT262187:OXT262188 PHP262187:PHP262188 PRL262187:PRL262188 QBH262187:QBH262188 QLD262187:QLD262188 QUZ262187:QUZ262188 REV262187:REV262188 ROR262187:ROR262188 RYN262187:RYN262188 SIJ262187:SIJ262188 SSF262187:SSF262188 TCB262187:TCB262188 TLX262187:TLX262188 TVT262187:TVT262188 UFP262187:UFP262188 UPL262187:UPL262188 UZH262187:UZH262188 VJD262187:VJD262188 VSZ262187:VSZ262188 WCV262187:WCV262188 WMR262187:WMR262188 WWN262187:WWN262188 AF327723:AF327724 KB327723:KB327724 TX327723:TX327724 ADT327723:ADT327724 ANP327723:ANP327724 AXL327723:AXL327724 BHH327723:BHH327724 BRD327723:BRD327724 CAZ327723:CAZ327724 CKV327723:CKV327724 CUR327723:CUR327724 DEN327723:DEN327724 DOJ327723:DOJ327724 DYF327723:DYF327724 EIB327723:EIB327724 ERX327723:ERX327724 FBT327723:FBT327724 FLP327723:FLP327724 FVL327723:FVL327724 GFH327723:GFH327724 GPD327723:GPD327724 GYZ327723:GYZ327724 HIV327723:HIV327724 HSR327723:HSR327724 ICN327723:ICN327724 IMJ327723:IMJ327724 IWF327723:IWF327724 JGB327723:JGB327724 JPX327723:JPX327724 JZT327723:JZT327724 KJP327723:KJP327724 KTL327723:KTL327724 LDH327723:LDH327724 LND327723:LND327724 LWZ327723:LWZ327724 MGV327723:MGV327724 MQR327723:MQR327724 NAN327723:NAN327724 NKJ327723:NKJ327724 NUF327723:NUF327724 OEB327723:OEB327724 ONX327723:ONX327724 OXT327723:OXT327724 PHP327723:PHP327724 PRL327723:PRL327724 QBH327723:QBH327724 QLD327723:QLD327724 QUZ327723:QUZ327724 REV327723:REV327724 ROR327723:ROR327724 RYN327723:RYN327724 SIJ327723:SIJ327724 SSF327723:SSF327724 TCB327723:TCB327724 TLX327723:TLX327724 TVT327723:TVT327724 UFP327723:UFP327724 UPL327723:UPL327724 UZH327723:UZH327724 VJD327723:VJD327724 VSZ327723:VSZ327724 WCV327723:WCV327724 WMR327723:WMR327724 WWN327723:WWN327724 AF393259:AF393260 KB393259:KB393260 TX393259:TX393260 ADT393259:ADT393260 ANP393259:ANP393260 AXL393259:AXL393260 BHH393259:BHH393260 BRD393259:BRD393260 CAZ393259:CAZ393260 CKV393259:CKV393260 CUR393259:CUR393260 DEN393259:DEN393260 DOJ393259:DOJ393260 DYF393259:DYF393260 EIB393259:EIB393260 ERX393259:ERX393260 FBT393259:FBT393260 FLP393259:FLP393260 FVL393259:FVL393260 GFH393259:GFH393260 GPD393259:GPD393260 GYZ393259:GYZ393260 HIV393259:HIV393260 HSR393259:HSR393260 ICN393259:ICN393260 IMJ393259:IMJ393260 IWF393259:IWF393260 JGB393259:JGB393260 JPX393259:JPX393260 JZT393259:JZT393260 KJP393259:KJP393260 KTL393259:KTL393260 LDH393259:LDH393260 LND393259:LND393260 LWZ393259:LWZ393260 MGV393259:MGV393260 MQR393259:MQR393260 NAN393259:NAN393260 NKJ393259:NKJ393260 NUF393259:NUF393260 OEB393259:OEB393260 ONX393259:ONX393260 OXT393259:OXT393260 PHP393259:PHP393260 PRL393259:PRL393260 QBH393259:QBH393260 QLD393259:QLD393260 QUZ393259:QUZ393260 REV393259:REV393260 ROR393259:ROR393260 RYN393259:RYN393260 SIJ393259:SIJ393260 SSF393259:SSF393260 TCB393259:TCB393260 TLX393259:TLX393260 TVT393259:TVT393260 UFP393259:UFP393260 UPL393259:UPL393260 UZH393259:UZH393260 VJD393259:VJD393260 VSZ393259:VSZ393260 WCV393259:WCV393260 WMR393259:WMR393260 WWN393259:WWN393260 AF458795:AF458796 KB458795:KB458796 TX458795:TX458796 ADT458795:ADT458796 ANP458795:ANP458796 AXL458795:AXL458796 BHH458795:BHH458796 BRD458795:BRD458796 CAZ458795:CAZ458796 CKV458795:CKV458796 CUR458795:CUR458796 DEN458795:DEN458796 DOJ458795:DOJ458796 DYF458795:DYF458796 EIB458795:EIB458796 ERX458795:ERX458796 FBT458795:FBT458796 FLP458795:FLP458796 FVL458795:FVL458796 GFH458795:GFH458796 GPD458795:GPD458796 GYZ458795:GYZ458796 HIV458795:HIV458796 HSR458795:HSR458796 ICN458795:ICN458796 IMJ458795:IMJ458796 IWF458795:IWF458796 JGB458795:JGB458796 JPX458795:JPX458796 JZT458795:JZT458796 KJP458795:KJP458796 KTL458795:KTL458796 LDH458795:LDH458796 LND458795:LND458796 LWZ458795:LWZ458796 MGV458795:MGV458796 MQR458795:MQR458796 NAN458795:NAN458796 NKJ458795:NKJ458796 NUF458795:NUF458796 OEB458795:OEB458796 ONX458795:ONX458796 OXT458795:OXT458796 PHP458795:PHP458796 PRL458795:PRL458796 QBH458795:QBH458796 QLD458795:QLD458796 QUZ458795:QUZ458796 REV458795:REV458796 ROR458795:ROR458796 RYN458795:RYN458796 SIJ458795:SIJ458796 SSF458795:SSF458796 TCB458795:TCB458796 TLX458795:TLX458796 TVT458795:TVT458796 UFP458795:UFP458796 UPL458795:UPL458796 UZH458795:UZH458796 VJD458795:VJD458796 VSZ458795:VSZ458796 WCV458795:WCV458796 WMR458795:WMR458796 WWN458795:WWN458796 AF524331:AF524332 KB524331:KB524332 TX524331:TX524332 ADT524331:ADT524332 ANP524331:ANP524332 AXL524331:AXL524332 BHH524331:BHH524332 BRD524331:BRD524332 CAZ524331:CAZ524332 CKV524331:CKV524332 CUR524331:CUR524332 DEN524331:DEN524332 DOJ524331:DOJ524332 DYF524331:DYF524332 EIB524331:EIB524332 ERX524331:ERX524332 FBT524331:FBT524332 FLP524331:FLP524332 FVL524331:FVL524332 GFH524331:GFH524332 GPD524331:GPD524332 GYZ524331:GYZ524332 HIV524331:HIV524332 HSR524331:HSR524332 ICN524331:ICN524332 IMJ524331:IMJ524332 IWF524331:IWF524332 JGB524331:JGB524332 JPX524331:JPX524332 JZT524331:JZT524332 KJP524331:KJP524332 KTL524331:KTL524332 LDH524331:LDH524332 LND524331:LND524332 LWZ524331:LWZ524332 MGV524331:MGV524332 MQR524331:MQR524332 NAN524331:NAN524332 NKJ524331:NKJ524332 NUF524331:NUF524332 OEB524331:OEB524332 ONX524331:ONX524332 OXT524331:OXT524332 PHP524331:PHP524332 PRL524331:PRL524332 QBH524331:QBH524332 QLD524331:QLD524332 QUZ524331:QUZ524332 REV524331:REV524332 ROR524331:ROR524332 RYN524331:RYN524332 SIJ524331:SIJ524332 SSF524331:SSF524332 TCB524331:TCB524332 TLX524331:TLX524332 TVT524331:TVT524332 UFP524331:UFP524332 UPL524331:UPL524332 UZH524331:UZH524332 VJD524331:VJD524332 VSZ524331:VSZ524332 WCV524331:WCV524332 WMR524331:WMR524332 WWN524331:WWN524332 AF589867:AF589868 KB589867:KB589868 TX589867:TX589868 ADT589867:ADT589868 ANP589867:ANP589868 AXL589867:AXL589868 BHH589867:BHH589868 BRD589867:BRD589868 CAZ589867:CAZ589868 CKV589867:CKV589868 CUR589867:CUR589868 DEN589867:DEN589868 DOJ589867:DOJ589868 DYF589867:DYF589868 EIB589867:EIB589868 ERX589867:ERX589868 FBT589867:FBT589868 FLP589867:FLP589868 FVL589867:FVL589868 GFH589867:GFH589868 GPD589867:GPD589868 GYZ589867:GYZ589868 HIV589867:HIV589868 HSR589867:HSR589868 ICN589867:ICN589868 IMJ589867:IMJ589868 IWF589867:IWF589868 JGB589867:JGB589868 JPX589867:JPX589868 JZT589867:JZT589868 KJP589867:KJP589868 KTL589867:KTL589868 LDH589867:LDH589868 LND589867:LND589868 LWZ589867:LWZ589868 MGV589867:MGV589868 MQR589867:MQR589868 NAN589867:NAN589868 NKJ589867:NKJ589868 NUF589867:NUF589868 OEB589867:OEB589868 ONX589867:ONX589868 OXT589867:OXT589868 PHP589867:PHP589868 PRL589867:PRL589868 QBH589867:QBH589868 QLD589867:QLD589868 QUZ589867:QUZ589868 REV589867:REV589868 ROR589867:ROR589868 RYN589867:RYN589868 SIJ589867:SIJ589868 SSF589867:SSF589868 TCB589867:TCB589868 TLX589867:TLX589868 TVT589867:TVT589868 UFP589867:UFP589868 UPL589867:UPL589868 UZH589867:UZH589868 VJD589867:VJD589868 VSZ589867:VSZ589868 WCV589867:WCV589868 WMR589867:WMR589868 WWN589867:WWN589868 AF655403:AF655404 KB655403:KB655404 TX655403:TX655404 ADT655403:ADT655404 ANP655403:ANP655404 AXL655403:AXL655404 BHH655403:BHH655404 BRD655403:BRD655404 CAZ655403:CAZ655404 CKV655403:CKV655404 CUR655403:CUR655404 DEN655403:DEN655404 DOJ655403:DOJ655404 DYF655403:DYF655404 EIB655403:EIB655404 ERX655403:ERX655404 FBT655403:FBT655404 FLP655403:FLP655404 FVL655403:FVL655404 GFH655403:GFH655404 GPD655403:GPD655404 GYZ655403:GYZ655404 HIV655403:HIV655404 HSR655403:HSR655404 ICN655403:ICN655404 IMJ655403:IMJ655404 IWF655403:IWF655404 JGB655403:JGB655404 JPX655403:JPX655404 JZT655403:JZT655404 KJP655403:KJP655404 KTL655403:KTL655404 LDH655403:LDH655404 LND655403:LND655404 LWZ655403:LWZ655404 MGV655403:MGV655404 MQR655403:MQR655404 NAN655403:NAN655404 NKJ655403:NKJ655404 NUF655403:NUF655404 OEB655403:OEB655404 ONX655403:ONX655404 OXT655403:OXT655404 PHP655403:PHP655404 PRL655403:PRL655404 QBH655403:QBH655404 QLD655403:QLD655404 QUZ655403:QUZ655404 REV655403:REV655404 ROR655403:ROR655404 RYN655403:RYN655404 SIJ655403:SIJ655404 SSF655403:SSF655404 TCB655403:TCB655404 TLX655403:TLX655404 TVT655403:TVT655404 UFP655403:UFP655404 UPL655403:UPL655404 UZH655403:UZH655404 VJD655403:VJD655404 VSZ655403:VSZ655404 WCV655403:WCV655404 WMR655403:WMR655404 WWN655403:WWN655404 AF720939:AF720940 KB720939:KB720940 TX720939:TX720940 ADT720939:ADT720940 ANP720939:ANP720940 AXL720939:AXL720940 BHH720939:BHH720940 BRD720939:BRD720940 CAZ720939:CAZ720940 CKV720939:CKV720940 CUR720939:CUR720940 DEN720939:DEN720940 DOJ720939:DOJ720940 DYF720939:DYF720940 EIB720939:EIB720940 ERX720939:ERX720940 FBT720939:FBT720940 FLP720939:FLP720940 FVL720939:FVL720940 GFH720939:GFH720940 GPD720939:GPD720940 GYZ720939:GYZ720940 HIV720939:HIV720940 HSR720939:HSR720940 ICN720939:ICN720940 IMJ720939:IMJ720940 IWF720939:IWF720940 JGB720939:JGB720940 JPX720939:JPX720940 JZT720939:JZT720940 KJP720939:KJP720940 KTL720939:KTL720940 LDH720939:LDH720940 LND720939:LND720940 LWZ720939:LWZ720940 MGV720939:MGV720940 MQR720939:MQR720940 NAN720939:NAN720940 NKJ720939:NKJ720940 NUF720939:NUF720940 OEB720939:OEB720940 ONX720939:ONX720940 OXT720939:OXT720940 PHP720939:PHP720940 PRL720939:PRL720940 QBH720939:QBH720940 QLD720939:QLD720940 QUZ720939:QUZ720940 REV720939:REV720940 ROR720939:ROR720940 RYN720939:RYN720940 SIJ720939:SIJ720940 SSF720939:SSF720940 TCB720939:TCB720940 TLX720939:TLX720940 TVT720939:TVT720940 UFP720939:UFP720940 UPL720939:UPL720940 UZH720939:UZH720940 VJD720939:VJD720940 VSZ720939:VSZ720940 WCV720939:WCV720940 WMR720939:WMR720940 WWN720939:WWN720940 AF786475:AF786476 KB786475:KB786476 TX786475:TX786476 ADT786475:ADT786476 ANP786475:ANP786476 AXL786475:AXL786476 BHH786475:BHH786476 BRD786475:BRD786476 CAZ786475:CAZ786476 CKV786475:CKV786476 CUR786475:CUR786476 DEN786475:DEN786476 DOJ786475:DOJ786476 DYF786475:DYF786476 EIB786475:EIB786476 ERX786475:ERX786476 FBT786475:FBT786476 FLP786475:FLP786476 FVL786475:FVL786476 GFH786475:GFH786476 GPD786475:GPD786476 GYZ786475:GYZ786476 HIV786475:HIV786476 HSR786475:HSR786476 ICN786475:ICN786476 IMJ786475:IMJ786476 IWF786475:IWF786476 JGB786475:JGB786476 JPX786475:JPX786476 JZT786475:JZT786476 KJP786475:KJP786476 KTL786475:KTL786476 LDH786475:LDH786476 LND786475:LND786476 LWZ786475:LWZ786476 MGV786475:MGV786476 MQR786475:MQR786476 NAN786475:NAN786476 NKJ786475:NKJ786476 NUF786475:NUF786476 OEB786475:OEB786476 ONX786475:ONX786476 OXT786475:OXT786476 PHP786475:PHP786476 PRL786475:PRL786476 QBH786475:QBH786476 QLD786475:QLD786476 QUZ786475:QUZ786476 REV786475:REV786476 ROR786475:ROR786476 RYN786475:RYN786476 SIJ786475:SIJ786476 SSF786475:SSF786476 TCB786475:TCB786476 TLX786475:TLX786476 TVT786475:TVT786476 UFP786475:UFP786476 UPL786475:UPL786476 UZH786475:UZH786476 VJD786475:VJD786476 VSZ786475:VSZ786476 WCV786475:WCV786476 WMR786475:WMR786476 WWN786475:WWN786476 AF852011:AF852012 KB852011:KB852012 TX852011:TX852012 ADT852011:ADT852012 ANP852011:ANP852012 AXL852011:AXL852012 BHH852011:BHH852012 BRD852011:BRD852012 CAZ852011:CAZ852012 CKV852011:CKV852012 CUR852011:CUR852012 DEN852011:DEN852012 DOJ852011:DOJ852012 DYF852011:DYF852012 EIB852011:EIB852012 ERX852011:ERX852012 FBT852011:FBT852012 FLP852011:FLP852012 FVL852011:FVL852012 GFH852011:GFH852012 GPD852011:GPD852012 GYZ852011:GYZ852012 HIV852011:HIV852012 HSR852011:HSR852012 ICN852011:ICN852012 IMJ852011:IMJ852012 IWF852011:IWF852012 JGB852011:JGB852012 JPX852011:JPX852012 JZT852011:JZT852012 KJP852011:KJP852012 KTL852011:KTL852012 LDH852011:LDH852012 LND852011:LND852012 LWZ852011:LWZ852012 MGV852011:MGV852012 MQR852011:MQR852012 NAN852011:NAN852012 NKJ852011:NKJ852012 NUF852011:NUF852012 OEB852011:OEB852012 ONX852011:ONX852012 OXT852011:OXT852012 PHP852011:PHP852012 PRL852011:PRL852012 QBH852011:QBH852012 QLD852011:QLD852012 QUZ852011:QUZ852012 REV852011:REV852012 ROR852011:ROR852012 RYN852011:RYN852012 SIJ852011:SIJ852012 SSF852011:SSF852012 TCB852011:TCB852012 TLX852011:TLX852012 TVT852011:TVT852012 UFP852011:UFP852012 UPL852011:UPL852012 UZH852011:UZH852012 VJD852011:VJD852012 VSZ852011:VSZ852012 WCV852011:WCV852012 WMR852011:WMR852012 WWN852011:WWN852012 AF917547:AF917548 KB917547:KB917548 TX917547:TX917548 ADT917547:ADT917548 ANP917547:ANP917548 AXL917547:AXL917548 BHH917547:BHH917548 BRD917547:BRD917548 CAZ917547:CAZ917548 CKV917547:CKV917548 CUR917547:CUR917548 DEN917547:DEN917548 DOJ917547:DOJ917548 DYF917547:DYF917548 EIB917547:EIB917548 ERX917547:ERX917548 FBT917547:FBT917548 FLP917547:FLP917548 FVL917547:FVL917548 GFH917547:GFH917548 GPD917547:GPD917548 GYZ917547:GYZ917548 HIV917547:HIV917548 HSR917547:HSR917548 ICN917547:ICN917548 IMJ917547:IMJ917548 IWF917547:IWF917548 JGB917547:JGB917548 JPX917547:JPX917548 JZT917547:JZT917548 KJP917547:KJP917548 KTL917547:KTL917548 LDH917547:LDH917548 LND917547:LND917548 LWZ917547:LWZ917548 MGV917547:MGV917548 MQR917547:MQR917548 NAN917547:NAN917548 NKJ917547:NKJ917548 NUF917547:NUF917548 OEB917547:OEB917548 ONX917547:ONX917548 OXT917547:OXT917548 PHP917547:PHP917548 PRL917547:PRL917548 QBH917547:QBH917548 QLD917547:QLD917548 QUZ917547:QUZ917548 REV917547:REV917548 ROR917547:ROR917548 RYN917547:RYN917548 SIJ917547:SIJ917548 SSF917547:SSF917548 TCB917547:TCB917548 TLX917547:TLX917548 TVT917547:TVT917548 UFP917547:UFP917548 UPL917547:UPL917548 UZH917547:UZH917548 VJD917547:VJD917548 VSZ917547:VSZ917548 WCV917547:WCV917548 WMR917547:WMR917548 WWN917547:WWN917548 AF983083:AF983084 KB983083:KB983084 TX983083:TX983084 ADT983083:ADT983084 ANP983083:ANP983084 AXL983083:AXL983084 BHH983083:BHH983084 BRD983083:BRD983084 CAZ983083:CAZ983084 CKV983083:CKV983084 CUR983083:CUR983084 DEN983083:DEN983084 DOJ983083:DOJ983084 DYF983083:DYF983084 EIB983083:EIB983084 ERX983083:ERX983084 FBT983083:FBT983084 FLP983083:FLP983084 FVL983083:FVL983084 GFH983083:GFH983084 GPD983083:GPD983084 GYZ983083:GYZ983084 HIV983083:HIV983084 HSR983083:HSR983084 ICN983083:ICN983084 IMJ983083:IMJ983084 IWF983083:IWF983084 JGB983083:JGB983084 JPX983083:JPX983084 JZT983083:JZT983084 KJP983083:KJP983084 KTL983083:KTL983084 LDH983083:LDH983084 LND983083:LND983084 LWZ983083:LWZ983084 MGV983083:MGV983084 MQR983083:MQR983084 NAN983083:NAN983084 NKJ983083:NKJ983084 NUF983083:NUF983084 OEB983083:OEB983084 ONX983083:ONX983084 OXT983083:OXT983084 PHP983083:PHP983084 PRL983083:PRL983084 QBH983083:QBH983084 QLD983083:QLD983084 QUZ983083:QUZ983084 REV983083:REV983084 ROR983083:ROR983084 RYN983083:RYN983084 SIJ983083:SIJ983084 SSF983083:SSF983084 TCB983083:TCB983084 TLX983083:TLX983084 TVT983083:TVT983084 UFP983083:UFP983084 UPL983083:UPL983084 UZH983083:UZH983084 VJD983083:VJD983084 VSZ983083:VSZ983084 WCV983083:WCV983084 WMR983083:WMR983084 WWN983083:WWN983084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AD53:AD56 JZ53:JZ56 TV53:TV56 ADR53:ADR56 ANN53:ANN56 AXJ53:AXJ56 BHF53:BHF56 BRB53:BRB56 CAX53:CAX56 CKT53:CKT56 CUP53:CUP56 DEL53:DEL56 DOH53:DOH56 DYD53:DYD56 EHZ53:EHZ56 ERV53:ERV56 FBR53:FBR56 FLN53:FLN56 FVJ53:FVJ56 GFF53:GFF56 GPB53:GPB56 GYX53:GYX56 HIT53:HIT56 HSP53:HSP56 ICL53:ICL56 IMH53:IMH56 IWD53:IWD56 JFZ53:JFZ56 JPV53:JPV56 JZR53:JZR56 KJN53:KJN56 KTJ53:KTJ56 LDF53:LDF56 LNB53:LNB56 LWX53:LWX56 MGT53:MGT56 MQP53:MQP56 NAL53:NAL56 NKH53:NKH56 NUD53:NUD56 ODZ53:ODZ56 ONV53:ONV56 OXR53:OXR56 PHN53:PHN56 PRJ53:PRJ56 QBF53:QBF56 QLB53:QLB56 QUX53:QUX56 RET53:RET56 ROP53:ROP56 RYL53:RYL56 SIH53:SIH56 SSD53:SSD56 TBZ53:TBZ56 TLV53:TLV56 TVR53:TVR56 UFN53:UFN56 UPJ53:UPJ56 UZF53:UZF56 VJB53:VJB56 VSX53:VSX56 WCT53:WCT56 WMP53:WMP56 WWL53:WWL56 AD65587:AD65590 JZ65587:JZ65590 TV65587:TV65590 ADR65587:ADR65590 ANN65587:ANN65590 AXJ65587:AXJ65590 BHF65587:BHF65590 BRB65587:BRB65590 CAX65587:CAX65590 CKT65587:CKT65590 CUP65587:CUP65590 DEL65587:DEL65590 DOH65587:DOH65590 DYD65587:DYD65590 EHZ65587:EHZ65590 ERV65587:ERV65590 FBR65587:FBR65590 FLN65587:FLN65590 FVJ65587:FVJ65590 GFF65587:GFF65590 GPB65587:GPB65590 GYX65587:GYX65590 HIT65587:HIT65590 HSP65587:HSP65590 ICL65587:ICL65590 IMH65587:IMH65590 IWD65587:IWD65590 JFZ65587:JFZ65590 JPV65587:JPV65590 JZR65587:JZR65590 KJN65587:KJN65590 KTJ65587:KTJ65590 LDF65587:LDF65590 LNB65587:LNB65590 LWX65587:LWX65590 MGT65587:MGT65590 MQP65587:MQP65590 NAL65587:NAL65590 NKH65587:NKH65590 NUD65587:NUD65590 ODZ65587:ODZ65590 ONV65587:ONV65590 OXR65587:OXR65590 PHN65587:PHN65590 PRJ65587:PRJ65590 QBF65587:QBF65590 QLB65587:QLB65590 QUX65587:QUX65590 RET65587:RET65590 ROP65587:ROP65590 RYL65587:RYL65590 SIH65587:SIH65590 SSD65587:SSD65590 TBZ65587:TBZ65590 TLV65587:TLV65590 TVR65587:TVR65590 UFN65587:UFN65590 UPJ65587:UPJ65590 UZF65587:UZF65590 VJB65587:VJB65590 VSX65587:VSX65590 WCT65587:WCT65590 WMP65587:WMP65590 WWL65587:WWL65590 AD131123:AD131126 JZ131123:JZ131126 TV131123:TV131126 ADR131123:ADR131126 ANN131123:ANN131126 AXJ131123:AXJ131126 BHF131123:BHF131126 BRB131123:BRB131126 CAX131123:CAX131126 CKT131123:CKT131126 CUP131123:CUP131126 DEL131123:DEL131126 DOH131123:DOH131126 DYD131123:DYD131126 EHZ131123:EHZ131126 ERV131123:ERV131126 FBR131123:FBR131126 FLN131123:FLN131126 FVJ131123:FVJ131126 GFF131123:GFF131126 GPB131123:GPB131126 GYX131123:GYX131126 HIT131123:HIT131126 HSP131123:HSP131126 ICL131123:ICL131126 IMH131123:IMH131126 IWD131123:IWD131126 JFZ131123:JFZ131126 JPV131123:JPV131126 JZR131123:JZR131126 KJN131123:KJN131126 KTJ131123:KTJ131126 LDF131123:LDF131126 LNB131123:LNB131126 LWX131123:LWX131126 MGT131123:MGT131126 MQP131123:MQP131126 NAL131123:NAL131126 NKH131123:NKH131126 NUD131123:NUD131126 ODZ131123:ODZ131126 ONV131123:ONV131126 OXR131123:OXR131126 PHN131123:PHN131126 PRJ131123:PRJ131126 QBF131123:QBF131126 QLB131123:QLB131126 QUX131123:QUX131126 RET131123:RET131126 ROP131123:ROP131126 RYL131123:RYL131126 SIH131123:SIH131126 SSD131123:SSD131126 TBZ131123:TBZ131126 TLV131123:TLV131126 TVR131123:TVR131126 UFN131123:UFN131126 UPJ131123:UPJ131126 UZF131123:UZF131126 VJB131123:VJB131126 VSX131123:VSX131126 WCT131123:WCT131126 WMP131123:WMP131126 WWL131123:WWL131126 AD196659:AD196662 JZ196659:JZ196662 TV196659:TV196662 ADR196659:ADR196662 ANN196659:ANN196662 AXJ196659:AXJ196662 BHF196659:BHF196662 BRB196659:BRB196662 CAX196659:CAX196662 CKT196659:CKT196662 CUP196659:CUP196662 DEL196659:DEL196662 DOH196659:DOH196662 DYD196659:DYD196662 EHZ196659:EHZ196662 ERV196659:ERV196662 FBR196659:FBR196662 FLN196659:FLN196662 FVJ196659:FVJ196662 GFF196659:GFF196662 GPB196659:GPB196662 GYX196659:GYX196662 HIT196659:HIT196662 HSP196659:HSP196662 ICL196659:ICL196662 IMH196659:IMH196662 IWD196659:IWD196662 JFZ196659:JFZ196662 JPV196659:JPV196662 JZR196659:JZR196662 KJN196659:KJN196662 KTJ196659:KTJ196662 LDF196659:LDF196662 LNB196659:LNB196662 LWX196659:LWX196662 MGT196659:MGT196662 MQP196659:MQP196662 NAL196659:NAL196662 NKH196659:NKH196662 NUD196659:NUD196662 ODZ196659:ODZ196662 ONV196659:ONV196662 OXR196659:OXR196662 PHN196659:PHN196662 PRJ196659:PRJ196662 QBF196659:QBF196662 QLB196659:QLB196662 QUX196659:QUX196662 RET196659:RET196662 ROP196659:ROP196662 RYL196659:RYL196662 SIH196659:SIH196662 SSD196659:SSD196662 TBZ196659:TBZ196662 TLV196659:TLV196662 TVR196659:TVR196662 UFN196659:UFN196662 UPJ196659:UPJ196662 UZF196659:UZF196662 VJB196659:VJB196662 VSX196659:VSX196662 WCT196659:WCT196662 WMP196659:WMP196662 WWL196659:WWL196662 AD262195:AD262198 JZ262195:JZ262198 TV262195:TV262198 ADR262195:ADR262198 ANN262195:ANN262198 AXJ262195:AXJ262198 BHF262195:BHF262198 BRB262195:BRB262198 CAX262195:CAX262198 CKT262195:CKT262198 CUP262195:CUP262198 DEL262195:DEL262198 DOH262195:DOH262198 DYD262195:DYD262198 EHZ262195:EHZ262198 ERV262195:ERV262198 FBR262195:FBR262198 FLN262195:FLN262198 FVJ262195:FVJ262198 GFF262195:GFF262198 GPB262195:GPB262198 GYX262195:GYX262198 HIT262195:HIT262198 HSP262195:HSP262198 ICL262195:ICL262198 IMH262195:IMH262198 IWD262195:IWD262198 JFZ262195:JFZ262198 JPV262195:JPV262198 JZR262195:JZR262198 KJN262195:KJN262198 KTJ262195:KTJ262198 LDF262195:LDF262198 LNB262195:LNB262198 LWX262195:LWX262198 MGT262195:MGT262198 MQP262195:MQP262198 NAL262195:NAL262198 NKH262195:NKH262198 NUD262195:NUD262198 ODZ262195:ODZ262198 ONV262195:ONV262198 OXR262195:OXR262198 PHN262195:PHN262198 PRJ262195:PRJ262198 QBF262195:QBF262198 QLB262195:QLB262198 QUX262195:QUX262198 RET262195:RET262198 ROP262195:ROP262198 RYL262195:RYL262198 SIH262195:SIH262198 SSD262195:SSD262198 TBZ262195:TBZ262198 TLV262195:TLV262198 TVR262195:TVR262198 UFN262195:UFN262198 UPJ262195:UPJ262198 UZF262195:UZF262198 VJB262195:VJB262198 VSX262195:VSX262198 WCT262195:WCT262198 WMP262195:WMP262198 WWL262195:WWL262198 AD327731:AD327734 JZ327731:JZ327734 TV327731:TV327734 ADR327731:ADR327734 ANN327731:ANN327734 AXJ327731:AXJ327734 BHF327731:BHF327734 BRB327731:BRB327734 CAX327731:CAX327734 CKT327731:CKT327734 CUP327731:CUP327734 DEL327731:DEL327734 DOH327731:DOH327734 DYD327731:DYD327734 EHZ327731:EHZ327734 ERV327731:ERV327734 FBR327731:FBR327734 FLN327731:FLN327734 FVJ327731:FVJ327734 GFF327731:GFF327734 GPB327731:GPB327734 GYX327731:GYX327734 HIT327731:HIT327734 HSP327731:HSP327734 ICL327731:ICL327734 IMH327731:IMH327734 IWD327731:IWD327734 JFZ327731:JFZ327734 JPV327731:JPV327734 JZR327731:JZR327734 KJN327731:KJN327734 KTJ327731:KTJ327734 LDF327731:LDF327734 LNB327731:LNB327734 LWX327731:LWX327734 MGT327731:MGT327734 MQP327731:MQP327734 NAL327731:NAL327734 NKH327731:NKH327734 NUD327731:NUD327734 ODZ327731:ODZ327734 ONV327731:ONV327734 OXR327731:OXR327734 PHN327731:PHN327734 PRJ327731:PRJ327734 QBF327731:QBF327734 QLB327731:QLB327734 QUX327731:QUX327734 RET327731:RET327734 ROP327731:ROP327734 RYL327731:RYL327734 SIH327731:SIH327734 SSD327731:SSD327734 TBZ327731:TBZ327734 TLV327731:TLV327734 TVR327731:TVR327734 UFN327731:UFN327734 UPJ327731:UPJ327734 UZF327731:UZF327734 VJB327731:VJB327734 VSX327731:VSX327734 WCT327731:WCT327734 WMP327731:WMP327734 WWL327731:WWL327734 AD393267:AD393270 JZ393267:JZ393270 TV393267:TV393270 ADR393267:ADR393270 ANN393267:ANN393270 AXJ393267:AXJ393270 BHF393267:BHF393270 BRB393267:BRB393270 CAX393267:CAX393270 CKT393267:CKT393270 CUP393267:CUP393270 DEL393267:DEL393270 DOH393267:DOH393270 DYD393267:DYD393270 EHZ393267:EHZ393270 ERV393267:ERV393270 FBR393267:FBR393270 FLN393267:FLN393270 FVJ393267:FVJ393270 GFF393267:GFF393270 GPB393267:GPB393270 GYX393267:GYX393270 HIT393267:HIT393270 HSP393267:HSP393270 ICL393267:ICL393270 IMH393267:IMH393270 IWD393267:IWD393270 JFZ393267:JFZ393270 JPV393267:JPV393270 JZR393267:JZR393270 KJN393267:KJN393270 KTJ393267:KTJ393270 LDF393267:LDF393270 LNB393267:LNB393270 LWX393267:LWX393270 MGT393267:MGT393270 MQP393267:MQP393270 NAL393267:NAL393270 NKH393267:NKH393270 NUD393267:NUD393270 ODZ393267:ODZ393270 ONV393267:ONV393270 OXR393267:OXR393270 PHN393267:PHN393270 PRJ393267:PRJ393270 QBF393267:QBF393270 QLB393267:QLB393270 QUX393267:QUX393270 RET393267:RET393270 ROP393267:ROP393270 RYL393267:RYL393270 SIH393267:SIH393270 SSD393267:SSD393270 TBZ393267:TBZ393270 TLV393267:TLV393270 TVR393267:TVR393270 UFN393267:UFN393270 UPJ393267:UPJ393270 UZF393267:UZF393270 VJB393267:VJB393270 VSX393267:VSX393270 WCT393267:WCT393270 WMP393267:WMP393270 WWL393267:WWL393270 AD458803:AD458806 JZ458803:JZ458806 TV458803:TV458806 ADR458803:ADR458806 ANN458803:ANN458806 AXJ458803:AXJ458806 BHF458803:BHF458806 BRB458803:BRB458806 CAX458803:CAX458806 CKT458803:CKT458806 CUP458803:CUP458806 DEL458803:DEL458806 DOH458803:DOH458806 DYD458803:DYD458806 EHZ458803:EHZ458806 ERV458803:ERV458806 FBR458803:FBR458806 FLN458803:FLN458806 FVJ458803:FVJ458806 GFF458803:GFF458806 GPB458803:GPB458806 GYX458803:GYX458806 HIT458803:HIT458806 HSP458803:HSP458806 ICL458803:ICL458806 IMH458803:IMH458806 IWD458803:IWD458806 JFZ458803:JFZ458806 JPV458803:JPV458806 JZR458803:JZR458806 KJN458803:KJN458806 KTJ458803:KTJ458806 LDF458803:LDF458806 LNB458803:LNB458806 LWX458803:LWX458806 MGT458803:MGT458806 MQP458803:MQP458806 NAL458803:NAL458806 NKH458803:NKH458806 NUD458803:NUD458806 ODZ458803:ODZ458806 ONV458803:ONV458806 OXR458803:OXR458806 PHN458803:PHN458806 PRJ458803:PRJ458806 QBF458803:QBF458806 QLB458803:QLB458806 QUX458803:QUX458806 RET458803:RET458806 ROP458803:ROP458806 RYL458803:RYL458806 SIH458803:SIH458806 SSD458803:SSD458806 TBZ458803:TBZ458806 TLV458803:TLV458806 TVR458803:TVR458806 UFN458803:UFN458806 UPJ458803:UPJ458806 UZF458803:UZF458806 VJB458803:VJB458806 VSX458803:VSX458806 WCT458803:WCT458806 WMP458803:WMP458806 WWL458803:WWL458806 AD524339:AD524342 JZ524339:JZ524342 TV524339:TV524342 ADR524339:ADR524342 ANN524339:ANN524342 AXJ524339:AXJ524342 BHF524339:BHF524342 BRB524339:BRB524342 CAX524339:CAX524342 CKT524339:CKT524342 CUP524339:CUP524342 DEL524339:DEL524342 DOH524339:DOH524342 DYD524339:DYD524342 EHZ524339:EHZ524342 ERV524339:ERV524342 FBR524339:FBR524342 FLN524339:FLN524342 FVJ524339:FVJ524342 GFF524339:GFF524342 GPB524339:GPB524342 GYX524339:GYX524342 HIT524339:HIT524342 HSP524339:HSP524342 ICL524339:ICL524342 IMH524339:IMH524342 IWD524339:IWD524342 JFZ524339:JFZ524342 JPV524339:JPV524342 JZR524339:JZR524342 KJN524339:KJN524342 KTJ524339:KTJ524342 LDF524339:LDF524342 LNB524339:LNB524342 LWX524339:LWX524342 MGT524339:MGT524342 MQP524339:MQP524342 NAL524339:NAL524342 NKH524339:NKH524342 NUD524339:NUD524342 ODZ524339:ODZ524342 ONV524339:ONV524342 OXR524339:OXR524342 PHN524339:PHN524342 PRJ524339:PRJ524342 QBF524339:QBF524342 QLB524339:QLB524342 QUX524339:QUX524342 RET524339:RET524342 ROP524339:ROP524342 RYL524339:RYL524342 SIH524339:SIH524342 SSD524339:SSD524342 TBZ524339:TBZ524342 TLV524339:TLV524342 TVR524339:TVR524342 UFN524339:UFN524342 UPJ524339:UPJ524342 UZF524339:UZF524342 VJB524339:VJB524342 VSX524339:VSX524342 WCT524339:WCT524342 WMP524339:WMP524342 WWL524339:WWL524342 AD589875:AD589878 JZ589875:JZ589878 TV589875:TV589878 ADR589875:ADR589878 ANN589875:ANN589878 AXJ589875:AXJ589878 BHF589875:BHF589878 BRB589875:BRB589878 CAX589875:CAX589878 CKT589875:CKT589878 CUP589875:CUP589878 DEL589875:DEL589878 DOH589875:DOH589878 DYD589875:DYD589878 EHZ589875:EHZ589878 ERV589875:ERV589878 FBR589875:FBR589878 FLN589875:FLN589878 FVJ589875:FVJ589878 GFF589875:GFF589878 GPB589875:GPB589878 GYX589875:GYX589878 HIT589875:HIT589878 HSP589875:HSP589878 ICL589875:ICL589878 IMH589875:IMH589878 IWD589875:IWD589878 JFZ589875:JFZ589878 JPV589875:JPV589878 JZR589875:JZR589878 KJN589875:KJN589878 KTJ589875:KTJ589878 LDF589875:LDF589878 LNB589875:LNB589878 LWX589875:LWX589878 MGT589875:MGT589878 MQP589875:MQP589878 NAL589875:NAL589878 NKH589875:NKH589878 NUD589875:NUD589878 ODZ589875:ODZ589878 ONV589875:ONV589878 OXR589875:OXR589878 PHN589875:PHN589878 PRJ589875:PRJ589878 QBF589875:QBF589878 QLB589875:QLB589878 QUX589875:QUX589878 RET589875:RET589878 ROP589875:ROP589878 RYL589875:RYL589878 SIH589875:SIH589878 SSD589875:SSD589878 TBZ589875:TBZ589878 TLV589875:TLV589878 TVR589875:TVR589878 UFN589875:UFN589878 UPJ589875:UPJ589878 UZF589875:UZF589878 VJB589875:VJB589878 VSX589875:VSX589878 WCT589875:WCT589878 WMP589875:WMP589878 WWL589875:WWL589878 AD655411:AD655414 JZ655411:JZ655414 TV655411:TV655414 ADR655411:ADR655414 ANN655411:ANN655414 AXJ655411:AXJ655414 BHF655411:BHF655414 BRB655411:BRB655414 CAX655411:CAX655414 CKT655411:CKT655414 CUP655411:CUP655414 DEL655411:DEL655414 DOH655411:DOH655414 DYD655411:DYD655414 EHZ655411:EHZ655414 ERV655411:ERV655414 FBR655411:FBR655414 FLN655411:FLN655414 FVJ655411:FVJ655414 GFF655411:GFF655414 GPB655411:GPB655414 GYX655411:GYX655414 HIT655411:HIT655414 HSP655411:HSP655414 ICL655411:ICL655414 IMH655411:IMH655414 IWD655411:IWD655414 JFZ655411:JFZ655414 JPV655411:JPV655414 JZR655411:JZR655414 KJN655411:KJN655414 KTJ655411:KTJ655414 LDF655411:LDF655414 LNB655411:LNB655414 LWX655411:LWX655414 MGT655411:MGT655414 MQP655411:MQP655414 NAL655411:NAL655414 NKH655411:NKH655414 NUD655411:NUD655414 ODZ655411:ODZ655414 ONV655411:ONV655414 OXR655411:OXR655414 PHN655411:PHN655414 PRJ655411:PRJ655414 QBF655411:QBF655414 QLB655411:QLB655414 QUX655411:QUX655414 RET655411:RET655414 ROP655411:ROP655414 RYL655411:RYL655414 SIH655411:SIH655414 SSD655411:SSD655414 TBZ655411:TBZ655414 TLV655411:TLV655414 TVR655411:TVR655414 UFN655411:UFN655414 UPJ655411:UPJ655414 UZF655411:UZF655414 VJB655411:VJB655414 VSX655411:VSX655414 WCT655411:WCT655414 WMP655411:WMP655414 WWL655411:WWL655414 AD720947:AD720950 JZ720947:JZ720950 TV720947:TV720950 ADR720947:ADR720950 ANN720947:ANN720950 AXJ720947:AXJ720950 BHF720947:BHF720950 BRB720947:BRB720950 CAX720947:CAX720950 CKT720947:CKT720950 CUP720947:CUP720950 DEL720947:DEL720950 DOH720947:DOH720950 DYD720947:DYD720950 EHZ720947:EHZ720950 ERV720947:ERV720950 FBR720947:FBR720950 FLN720947:FLN720950 FVJ720947:FVJ720950 GFF720947:GFF720950 GPB720947:GPB720950 GYX720947:GYX720950 HIT720947:HIT720950 HSP720947:HSP720950 ICL720947:ICL720950 IMH720947:IMH720950 IWD720947:IWD720950 JFZ720947:JFZ720950 JPV720947:JPV720950 JZR720947:JZR720950 KJN720947:KJN720950 KTJ720947:KTJ720950 LDF720947:LDF720950 LNB720947:LNB720950 LWX720947:LWX720950 MGT720947:MGT720950 MQP720947:MQP720950 NAL720947:NAL720950 NKH720947:NKH720950 NUD720947:NUD720950 ODZ720947:ODZ720950 ONV720947:ONV720950 OXR720947:OXR720950 PHN720947:PHN720950 PRJ720947:PRJ720950 QBF720947:QBF720950 QLB720947:QLB720950 QUX720947:QUX720950 RET720947:RET720950 ROP720947:ROP720950 RYL720947:RYL720950 SIH720947:SIH720950 SSD720947:SSD720950 TBZ720947:TBZ720950 TLV720947:TLV720950 TVR720947:TVR720950 UFN720947:UFN720950 UPJ720947:UPJ720950 UZF720947:UZF720950 VJB720947:VJB720950 VSX720947:VSX720950 WCT720947:WCT720950 WMP720947:WMP720950 WWL720947:WWL720950 AD786483:AD786486 JZ786483:JZ786486 TV786483:TV786486 ADR786483:ADR786486 ANN786483:ANN786486 AXJ786483:AXJ786486 BHF786483:BHF786486 BRB786483:BRB786486 CAX786483:CAX786486 CKT786483:CKT786486 CUP786483:CUP786486 DEL786483:DEL786486 DOH786483:DOH786486 DYD786483:DYD786486 EHZ786483:EHZ786486 ERV786483:ERV786486 FBR786483:FBR786486 FLN786483:FLN786486 FVJ786483:FVJ786486 GFF786483:GFF786486 GPB786483:GPB786486 GYX786483:GYX786486 HIT786483:HIT786486 HSP786483:HSP786486 ICL786483:ICL786486 IMH786483:IMH786486 IWD786483:IWD786486 JFZ786483:JFZ786486 JPV786483:JPV786486 JZR786483:JZR786486 KJN786483:KJN786486 KTJ786483:KTJ786486 LDF786483:LDF786486 LNB786483:LNB786486 LWX786483:LWX786486 MGT786483:MGT786486 MQP786483:MQP786486 NAL786483:NAL786486 NKH786483:NKH786486 NUD786483:NUD786486 ODZ786483:ODZ786486 ONV786483:ONV786486 OXR786483:OXR786486 PHN786483:PHN786486 PRJ786483:PRJ786486 QBF786483:QBF786486 QLB786483:QLB786486 QUX786483:QUX786486 RET786483:RET786486 ROP786483:ROP786486 RYL786483:RYL786486 SIH786483:SIH786486 SSD786483:SSD786486 TBZ786483:TBZ786486 TLV786483:TLV786486 TVR786483:TVR786486 UFN786483:UFN786486 UPJ786483:UPJ786486 UZF786483:UZF786486 VJB786483:VJB786486 VSX786483:VSX786486 WCT786483:WCT786486 WMP786483:WMP786486 WWL786483:WWL786486 AD852019:AD852022 JZ852019:JZ852022 TV852019:TV852022 ADR852019:ADR852022 ANN852019:ANN852022 AXJ852019:AXJ852022 BHF852019:BHF852022 BRB852019:BRB852022 CAX852019:CAX852022 CKT852019:CKT852022 CUP852019:CUP852022 DEL852019:DEL852022 DOH852019:DOH852022 DYD852019:DYD852022 EHZ852019:EHZ852022 ERV852019:ERV852022 FBR852019:FBR852022 FLN852019:FLN852022 FVJ852019:FVJ852022 GFF852019:GFF852022 GPB852019:GPB852022 GYX852019:GYX852022 HIT852019:HIT852022 HSP852019:HSP852022 ICL852019:ICL852022 IMH852019:IMH852022 IWD852019:IWD852022 JFZ852019:JFZ852022 JPV852019:JPV852022 JZR852019:JZR852022 KJN852019:KJN852022 KTJ852019:KTJ852022 LDF852019:LDF852022 LNB852019:LNB852022 LWX852019:LWX852022 MGT852019:MGT852022 MQP852019:MQP852022 NAL852019:NAL852022 NKH852019:NKH852022 NUD852019:NUD852022 ODZ852019:ODZ852022 ONV852019:ONV852022 OXR852019:OXR852022 PHN852019:PHN852022 PRJ852019:PRJ852022 QBF852019:QBF852022 QLB852019:QLB852022 QUX852019:QUX852022 RET852019:RET852022 ROP852019:ROP852022 RYL852019:RYL852022 SIH852019:SIH852022 SSD852019:SSD852022 TBZ852019:TBZ852022 TLV852019:TLV852022 TVR852019:TVR852022 UFN852019:UFN852022 UPJ852019:UPJ852022 UZF852019:UZF852022 VJB852019:VJB852022 VSX852019:VSX852022 WCT852019:WCT852022 WMP852019:WMP852022 WWL852019:WWL852022 AD917555:AD917558 JZ917555:JZ917558 TV917555:TV917558 ADR917555:ADR917558 ANN917555:ANN917558 AXJ917555:AXJ917558 BHF917555:BHF917558 BRB917555:BRB917558 CAX917555:CAX917558 CKT917555:CKT917558 CUP917555:CUP917558 DEL917555:DEL917558 DOH917555:DOH917558 DYD917555:DYD917558 EHZ917555:EHZ917558 ERV917555:ERV917558 FBR917555:FBR917558 FLN917555:FLN917558 FVJ917555:FVJ917558 GFF917555:GFF917558 GPB917555:GPB917558 GYX917555:GYX917558 HIT917555:HIT917558 HSP917555:HSP917558 ICL917555:ICL917558 IMH917555:IMH917558 IWD917555:IWD917558 JFZ917555:JFZ917558 JPV917555:JPV917558 JZR917555:JZR917558 KJN917555:KJN917558 KTJ917555:KTJ917558 LDF917555:LDF917558 LNB917555:LNB917558 LWX917555:LWX917558 MGT917555:MGT917558 MQP917555:MQP917558 NAL917555:NAL917558 NKH917555:NKH917558 NUD917555:NUD917558 ODZ917555:ODZ917558 ONV917555:ONV917558 OXR917555:OXR917558 PHN917555:PHN917558 PRJ917555:PRJ917558 QBF917555:QBF917558 QLB917555:QLB917558 QUX917555:QUX917558 RET917555:RET917558 ROP917555:ROP917558 RYL917555:RYL917558 SIH917555:SIH917558 SSD917555:SSD917558 TBZ917555:TBZ917558 TLV917555:TLV917558 TVR917555:TVR917558 UFN917555:UFN917558 UPJ917555:UPJ917558 UZF917555:UZF917558 VJB917555:VJB917558 VSX917555:VSX917558 WCT917555:WCT917558 WMP917555:WMP917558 WWL917555:WWL917558 AD983091:AD983094 JZ983091:JZ983094 TV983091:TV983094 ADR983091:ADR983094 ANN983091:ANN983094 AXJ983091:AXJ983094 BHF983091:BHF983094 BRB983091:BRB983094 CAX983091:CAX983094 CKT983091:CKT983094 CUP983091:CUP983094 DEL983091:DEL983094 DOH983091:DOH983094 DYD983091:DYD983094 EHZ983091:EHZ983094 ERV983091:ERV983094 FBR983091:FBR983094 FLN983091:FLN983094 FVJ983091:FVJ983094 GFF983091:GFF983094 GPB983091:GPB983094 GYX983091:GYX983094 HIT983091:HIT983094 HSP983091:HSP983094 ICL983091:ICL983094 IMH983091:IMH983094 IWD983091:IWD983094 JFZ983091:JFZ983094 JPV983091:JPV983094 JZR983091:JZR983094 KJN983091:KJN983094 KTJ983091:KTJ983094 LDF983091:LDF983094 LNB983091:LNB983094 LWX983091:LWX983094 MGT983091:MGT983094 MQP983091:MQP983094 NAL983091:NAL983094 NKH983091:NKH983094 NUD983091:NUD983094 ODZ983091:ODZ983094 ONV983091:ONV983094 OXR983091:OXR983094 PHN983091:PHN983094 PRJ983091:PRJ983094 QBF983091:QBF983094 QLB983091:QLB983094 QUX983091:QUX983094 RET983091:RET983094 ROP983091:ROP983094 RYL983091:RYL983094 SIH983091:SIH983094 SSD983091:SSD983094 TBZ983091:TBZ983094 TLV983091:TLV983094 TVR983091:TVR983094 UFN983091:UFN983094 UPJ983091:UPJ983094 UZF983091:UZF983094 VJB983091:VJB983094 VSX983091:VSX983094 WCT983091:WCT983094 WMP983091:WMP983094 WWL983091:WWL983094 AF53:AF56 KB53:KB56 TX53:TX56 ADT53:ADT56 ANP53:ANP56 AXL53:AXL56 BHH53:BHH56 BRD53:BRD56 CAZ53:CAZ56 CKV53:CKV56 CUR53:CUR56 DEN53:DEN56 DOJ53:DOJ56 DYF53:DYF56 EIB53:EIB56 ERX53:ERX56 FBT53:FBT56 FLP53:FLP56 FVL53:FVL56 GFH53:GFH56 GPD53:GPD56 GYZ53:GYZ56 HIV53:HIV56 HSR53:HSR56 ICN53:ICN56 IMJ53:IMJ56 IWF53:IWF56 JGB53:JGB56 JPX53:JPX56 JZT53:JZT56 KJP53:KJP56 KTL53:KTL56 LDH53:LDH56 LND53:LND56 LWZ53:LWZ56 MGV53:MGV56 MQR53:MQR56 NAN53:NAN56 NKJ53:NKJ56 NUF53:NUF56 OEB53:OEB56 ONX53:ONX56 OXT53:OXT56 PHP53:PHP56 PRL53:PRL56 QBH53:QBH56 QLD53:QLD56 QUZ53:QUZ56 REV53:REV56 ROR53:ROR56 RYN53:RYN56 SIJ53:SIJ56 SSF53:SSF56 TCB53:TCB56 TLX53:TLX56 TVT53:TVT56 UFP53:UFP56 UPL53:UPL56 UZH53:UZH56 VJD53:VJD56 VSZ53:VSZ56 WCV53:WCV56 WMR53:WMR56 WWN53:WWN56 AF65587:AF65590 KB65587:KB65590 TX65587:TX65590 ADT65587:ADT65590 ANP65587:ANP65590 AXL65587:AXL65590 BHH65587:BHH65590 BRD65587:BRD65590 CAZ65587:CAZ65590 CKV65587:CKV65590 CUR65587:CUR65590 DEN65587:DEN65590 DOJ65587:DOJ65590 DYF65587:DYF65590 EIB65587:EIB65590 ERX65587:ERX65590 FBT65587:FBT65590 FLP65587:FLP65590 FVL65587:FVL65590 GFH65587:GFH65590 GPD65587:GPD65590 GYZ65587:GYZ65590 HIV65587:HIV65590 HSR65587:HSR65590 ICN65587:ICN65590 IMJ65587:IMJ65590 IWF65587:IWF65590 JGB65587:JGB65590 JPX65587:JPX65590 JZT65587:JZT65590 KJP65587:KJP65590 KTL65587:KTL65590 LDH65587:LDH65590 LND65587:LND65590 LWZ65587:LWZ65590 MGV65587:MGV65590 MQR65587:MQR65590 NAN65587:NAN65590 NKJ65587:NKJ65590 NUF65587:NUF65590 OEB65587:OEB65590 ONX65587:ONX65590 OXT65587:OXT65590 PHP65587:PHP65590 PRL65587:PRL65590 QBH65587:QBH65590 QLD65587:QLD65590 QUZ65587:QUZ65590 REV65587:REV65590 ROR65587:ROR65590 RYN65587:RYN65590 SIJ65587:SIJ65590 SSF65587:SSF65590 TCB65587:TCB65590 TLX65587:TLX65590 TVT65587:TVT65590 UFP65587:UFP65590 UPL65587:UPL65590 UZH65587:UZH65590 VJD65587:VJD65590 VSZ65587:VSZ65590 WCV65587:WCV65590 WMR65587:WMR65590 WWN65587:WWN65590 AF131123:AF131126 KB131123:KB131126 TX131123:TX131126 ADT131123:ADT131126 ANP131123:ANP131126 AXL131123:AXL131126 BHH131123:BHH131126 BRD131123:BRD131126 CAZ131123:CAZ131126 CKV131123:CKV131126 CUR131123:CUR131126 DEN131123:DEN131126 DOJ131123:DOJ131126 DYF131123:DYF131126 EIB131123:EIB131126 ERX131123:ERX131126 FBT131123:FBT131126 FLP131123:FLP131126 FVL131123:FVL131126 GFH131123:GFH131126 GPD131123:GPD131126 GYZ131123:GYZ131126 HIV131123:HIV131126 HSR131123:HSR131126 ICN131123:ICN131126 IMJ131123:IMJ131126 IWF131123:IWF131126 JGB131123:JGB131126 JPX131123:JPX131126 JZT131123:JZT131126 KJP131123:KJP131126 KTL131123:KTL131126 LDH131123:LDH131126 LND131123:LND131126 LWZ131123:LWZ131126 MGV131123:MGV131126 MQR131123:MQR131126 NAN131123:NAN131126 NKJ131123:NKJ131126 NUF131123:NUF131126 OEB131123:OEB131126 ONX131123:ONX131126 OXT131123:OXT131126 PHP131123:PHP131126 PRL131123:PRL131126 QBH131123:QBH131126 QLD131123:QLD131126 QUZ131123:QUZ131126 REV131123:REV131126 ROR131123:ROR131126 RYN131123:RYN131126 SIJ131123:SIJ131126 SSF131123:SSF131126 TCB131123:TCB131126 TLX131123:TLX131126 TVT131123:TVT131126 UFP131123:UFP131126 UPL131123:UPL131126 UZH131123:UZH131126 VJD131123:VJD131126 VSZ131123:VSZ131126 WCV131123:WCV131126 WMR131123:WMR131126 WWN131123:WWN131126 AF196659:AF196662 KB196659:KB196662 TX196659:TX196662 ADT196659:ADT196662 ANP196659:ANP196662 AXL196659:AXL196662 BHH196659:BHH196662 BRD196659:BRD196662 CAZ196659:CAZ196662 CKV196659:CKV196662 CUR196659:CUR196662 DEN196659:DEN196662 DOJ196659:DOJ196662 DYF196659:DYF196662 EIB196659:EIB196662 ERX196659:ERX196662 FBT196659:FBT196662 FLP196659:FLP196662 FVL196659:FVL196662 GFH196659:GFH196662 GPD196659:GPD196662 GYZ196659:GYZ196662 HIV196659:HIV196662 HSR196659:HSR196662 ICN196659:ICN196662 IMJ196659:IMJ196662 IWF196659:IWF196662 JGB196659:JGB196662 JPX196659:JPX196662 JZT196659:JZT196662 KJP196659:KJP196662 KTL196659:KTL196662 LDH196659:LDH196662 LND196659:LND196662 LWZ196659:LWZ196662 MGV196659:MGV196662 MQR196659:MQR196662 NAN196659:NAN196662 NKJ196659:NKJ196662 NUF196659:NUF196662 OEB196659:OEB196662 ONX196659:ONX196662 OXT196659:OXT196662 PHP196659:PHP196662 PRL196659:PRL196662 QBH196659:QBH196662 QLD196659:QLD196662 QUZ196659:QUZ196662 REV196659:REV196662 ROR196659:ROR196662 RYN196659:RYN196662 SIJ196659:SIJ196662 SSF196659:SSF196662 TCB196659:TCB196662 TLX196659:TLX196662 TVT196659:TVT196662 UFP196659:UFP196662 UPL196659:UPL196662 UZH196659:UZH196662 VJD196659:VJD196662 VSZ196659:VSZ196662 WCV196659:WCV196662 WMR196659:WMR196662 WWN196659:WWN196662 AF262195:AF262198 KB262195:KB262198 TX262195:TX262198 ADT262195:ADT262198 ANP262195:ANP262198 AXL262195:AXL262198 BHH262195:BHH262198 BRD262195:BRD262198 CAZ262195:CAZ262198 CKV262195:CKV262198 CUR262195:CUR262198 DEN262195:DEN262198 DOJ262195:DOJ262198 DYF262195:DYF262198 EIB262195:EIB262198 ERX262195:ERX262198 FBT262195:FBT262198 FLP262195:FLP262198 FVL262195:FVL262198 GFH262195:GFH262198 GPD262195:GPD262198 GYZ262195:GYZ262198 HIV262195:HIV262198 HSR262195:HSR262198 ICN262195:ICN262198 IMJ262195:IMJ262198 IWF262195:IWF262198 JGB262195:JGB262198 JPX262195:JPX262198 JZT262195:JZT262198 KJP262195:KJP262198 KTL262195:KTL262198 LDH262195:LDH262198 LND262195:LND262198 LWZ262195:LWZ262198 MGV262195:MGV262198 MQR262195:MQR262198 NAN262195:NAN262198 NKJ262195:NKJ262198 NUF262195:NUF262198 OEB262195:OEB262198 ONX262195:ONX262198 OXT262195:OXT262198 PHP262195:PHP262198 PRL262195:PRL262198 QBH262195:QBH262198 QLD262195:QLD262198 QUZ262195:QUZ262198 REV262195:REV262198 ROR262195:ROR262198 RYN262195:RYN262198 SIJ262195:SIJ262198 SSF262195:SSF262198 TCB262195:TCB262198 TLX262195:TLX262198 TVT262195:TVT262198 UFP262195:UFP262198 UPL262195:UPL262198 UZH262195:UZH262198 VJD262195:VJD262198 VSZ262195:VSZ262198 WCV262195:WCV262198 WMR262195:WMR262198 WWN262195:WWN262198 AF327731:AF327734 KB327731:KB327734 TX327731:TX327734 ADT327731:ADT327734 ANP327731:ANP327734 AXL327731:AXL327734 BHH327731:BHH327734 BRD327731:BRD327734 CAZ327731:CAZ327734 CKV327731:CKV327734 CUR327731:CUR327734 DEN327731:DEN327734 DOJ327731:DOJ327734 DYF327731:DYF327734 EIB327731:EIB327734 ERX327731:ERX327734 FBT327731:FBT327734 FLP327731:FLP327734 FVL327731:FVL327734 GFH327731:GFH327734 GPD327731:GPD327734 GYZ327731:GYZ327734 HIV327731:HIV327734 HSR327731:HSR327734 ICN327731:ICN327734 IMJ327731:IMJ327734 IWF327731:IWF327734 JGB327731:JGB327734 JPX327731:JPX327734 JZT327731:JZT327734 KJP327731:KJP327734 KTL327731:KTL327734 LDH327731:LDH327734 LND327731:LND327734 LWZ327731:LWZ327734 MGV327731:MGV327734 MQR327731:MQR327734 NAN327731:NAN327734 NKJ327731:NKJ327734 NUF327731:NUF327734 OEB327731:OEB327734 ONX327731:ONX327734 OXT327731:OXT327734 PHP327731:PHP327734 PRL327731:PRL327734 QBH327731:QBH327734 QLD327731:QLD327734 QUZ327731:QUZ327734 REV327731:REV327734 ROR327731:ROR327734 RYN327731:RYN327734 SIJ327731:SIJ327734 SSF327731:SSF327734 TCB327731:TCB327734 TLX327731:TLX327734 TVT327731:TVT327734 UFP327731:UFP327734 UPL327731:UPL327734 UZH327731:UZH327734 VJD327731:VJD327734 VSZ327731:VSZ327734 WCV327731:WCV327734 WMR327731:WMR327734 WWN327731:WWN327734 AF393267:AF393270 KB393267:KB393270 TX393267:TX393270 ADT393267:ADT393270 ANP393267:ANP393270 AXL393267:AXL393270 BHH393267:BHH393270 BRD393267:BRD393270 CAZ393267:CAZ393270 CKV393267:CKV393270 CUR393267:CUR393270 DEN393267:DEN393270 DOJ393267:DOJ393270 DYF393267:DYF393270 EIB393267:EIB393270 ERX393267:ERX393270 FBT393267:FBT393270 FLP393267:FLP393270 FVL393267:FVL393270 GFH393267:GFH393270 GPD393267:GPD393270 GYZ393267:GYZ393270 HIV393267:HIV393270 HSR393267:HSR393270 ICN393267:ICN393270 IMJ393267:IMJ393270 IWF393267:IWF393270 JGB393267:JGB393270 JPX393267:JPX393270 JZT393267:JZT393270 KJP393267:KJP393270 KTL393267:KTL393270 LDH393267:LDH393270 LND393267:LND393270 LWZ393267:LWZ393270 MGV393267:MGV393270 MQR393267:MQR393270 NAN393267:NAN393270 NKJ393267:NKJ393270 NUF393267:NUF393270 OEB393267:OEB393270 ONX393267:ONX393270 OXT393267:OXT393270 PHP393267:PHP393270 PRL393267:PRL393270 QBH393267:QBH393270 QLD393267:QLD393270 QUZ393267:QUZ393270 REV393267:REV393270 ROR393267:ROR393270 RYN393267:RYN393270 SIJ393267:SIJ393270 SSF393267:SSF393270 TCB393267:TCB393270 TLX393267:TLX393270 TVT393267:TVT393270 UFP393267:UFP393270 UPL393267:UPL393270 UZH393267:UZH393270 VJD393267:VJD393270 VSZ393267:VSZ393270 WCV393267:WCV393270 WMR393267:WMR393270 WWN393267:WWN393270 AF458803:AF458806 KB458803:KB458806 TX458803:TX458806 ADT458803:ADT458806 ANP458803:ANP458806 AXL458803:AXL458806 BHH458803:BHH458806 BRD458803:BRD458806 CAZ458803:CAZ458806 CKV458803:CKV458806 CUR458803:CUR458806 DEN458803:DEN458806 DOJ458803:DOJ458806 DYF458803:DYF458806 EIB458803:EIB458806 ERX458803:ERX458806 FBT458803:FBT458806 FLP458803:FLP458806 FVL458803:FVL458806 GFH458803:GFH458806 GPD458803:GPD458806 GYZ458803:GYZ458806 HIV458803:HIV458806 HSR458803:HSR458806 ICN458803:ICN458806 IMJ458803:IMJ458806 IWF458803:IWF458806 JGB458803:JGB458806 JPX458803:JPX458806 JZT458803:JZT458806 KJP458803:KJP458806 KTL458803:KTL458806 LDH458803:LDH458806 LND458803:LND458806 LWZ458803:LWZ458806 MGV458803:MGV458806 MQR458803:MQR458806 NAN458803:NAN458806 NKJ458803:NKJ458806 NUF458803:NUF458806 OEB458803:OEB458806 ONX458803:ONX458806 OXT458803:OXT458806 PHP458803:PHP458806 PRL458803:PRL458806 QBH458803:QBH458806 QLD458803:QLD458806 QUZ458803:QUZ458806 REV458803:REV458806 ROR458803:ROR458806 RYN458803:RYN458806 SIJ458803:SIJ458806 SSF458803:SSF458806 TCB458803:TCB458806 TLX458803:TLX458806 TVT458803:TVT458806 UFP458803:UFP458806 UPL458803:UPL458806 UZH458803:UZH458806 VJD458803:VJD458806 VSZ458803:VSZ458806 WCV458803:WCV458806 WMR458803:WMR458806 WWN458803:WWN458806 AF524339:AF524342 KB524339:KB524342 TX524339:TX524342 ADT524339:ADT524342 ANP524339:ANP524342 AXL524339:AXL524342 BHH524339:BHH524342 BRD524339:BRD524342 CAZ524339:CAZ524342 CKV524339:CKV524342 CUR524339:CUR524342 DEN524339:DEN524342 DOJ524339:DOJ524342 DYF524339:DYF524342 EIB524339:EIB524342 ERX524339:ERX524342 FBT524339:FBT524342 FLP524339:FLP524342 FVL524339:FVL524342 GFH524339:GFH524342 GPD524339:GPD524342 GYZ524339:GYZ524342 HIV524339:HIV524342 HSR524339:HSR524342 ICN524339:ICN524342 IMJ524339:IMJ524342 IWF524339:IWF524342 JGB524339:JGB524342 JPX524339:JPX524342 JZT524339:JZT524342 KJP524339:KJP524342 KTL524339:KTL524342 LDH524339:LDH524342 LND524339:LND524342 LWZ524339:LWZ524342 MGV524339:MGV524342 MQR524339:MQR524342 NAN524339:NAN524342 NKJ524339:NKJ524342 NUF524339:NUF524342 OEB524339:OEB524342 ONX524339:ONX524342 OXT524339:OXT524342 PHP524339:PHP524342 PRL524339:PRL524342 QBH524339:QBH524342 QLD524339:QLD524342 QUZ524339:QUZ524342 REV524339:REV524342 ROR524339:ROR524342 RYN524339:RYN524342 SIJ524339:SIJ524342 SSF524339:SSF524342 TCB524339:TCB524342 TLX524339:TLX524342 TVT524339:TVT524342 UFP524339:UFP524342 UPL524339:UPL524342 UZH524339:UZH524342 VJD524339:VJD524342 VSZ524339:VSZ524342 WCV524339:WCV524342 WMR524339:WMR524342 WWN524339:WWN524342 AF589875:AF589878 KB589875:KB589878 TX589875:TX589878 ADT589875:ADT589878 ANP589875:ANP589878 AXL589875:AXL589878 BHH589875:BHH589878 BRD589875:BRD589878 CAZ589875:CAZ589878 CKV589875:CKV589878 CUR589875:CUR589878 DEN589875:DEN589878 DOJ589875:DOJ589878 DYF589875:DYF589878 EIB589875:EIB589878 ERX589875:ERX589878 FBT589875:FBT589878 FLP589875:FLP589878 FVL589875:FVL589878 GFH589875:GFH589878 GPD589875:GPD589878 GYZ589875:GYZ589878 HIV589875:HIV589878 HSR589875:HSR589878 ICN589875:ICN589878 IMJ589875:IMJ589878 IWF589875:IWF589878 JGB589875:JGB589878 JPX589875:JPX589878 JZT589875:JZT589878 KJP589875:KJP589878 KTL589875:KTL589878 LDH589875:LDH589878 LND589875:LND589878 LWZ589875:LWZ589878 MGV589875:MGV589878 MQR589875:MQR589878 NAN589875:NAN589878 NKJ589875:NKJ589878 NUF589875:NUF589878 OEB589875:OEB589878 ONX589875:ONX589878 OXT589875:OXT589878 PHP589875:PHP589878 PRL589875:PRL589878 QBH589875:QBH589878 QLD589875:QLD589878 QUZ589875:QUZ589878 REV589875:REV589878 ROR589875:ROR589878 RYN589875:RYN589878 SIJ589875:SIJ589878 SSF589875:SSF589878 TCB589875:TCB589878 TLX589875:TLX589878 TVT589875:TVT589878 UFP589875:UFP589878 UPL589875:UPL589878 UZH589875:UZH589878 VJD589875:VJD589878 VSZ589875:VSZ589878 WCV589875:WCV589878 WMR589875:WMR589878 WWN589875:WWN589878 AF655411:AF655414 KB655411:KB655414 TX655411:TX655414 ADT655411:ADT655414 ANP655411:ANP655414 AXL655411:AXL655414 BHH655411:BHH655414 BRD655411:BRD655414 CAZ655411:CAZ655414 CKV655411:CKV655414 CUR655411:CUR655414 DEN655411:DEN655414 DOJ655411:DOJ655414 DYF655411:DYF655414 EIB655411:EIB655414 ERX655411:ERX655414 FBT655411:FBT655414 FLP655411:FLP655414 FVL655411:FVL655414 GFH655411:GFH655414 GPD655411:GPD655414 GYZ655411:GYZ655414 HIV655411:HIV655414 HSR655411:HSR655414 ICN655411:ICN655414 IMJ655411:IMJ655414 IWF655411:IWF655414 JGB655411:JGB655414 JPX655411:JPX655414 JZT655411:JZT655414 KJP655411:KJP655414 KTL655411:KTL655414 LDH655411:LDH655414 LND655411:LND655414 LWZ655411:LWZ655414 MGV655411:MGV655414 MQR655411:MQR655414 NAN655411:NAN655414 NKJ655411:NKJ655414 NUF655411:NUF655414 OEB655411:OEB655414 ONX655411:ONX655414 OXT655411:OXT655414 PHP655411:PHP655414 PRL655411:PRL655414 QBH655411:QBH655414 QLD655411:QLD655414 QUZ655411:QUZ655414 REV655411:REV655414 ROR655411:ROR655414 RYN655411:RYN655414 SIJ655411:SIJ655414 SSF655411:SSF655414 TCB655411:TCB655414 TLX655411:TLX655414 TVT655411:TVT655414 UFP655411:UFP655414 UPL655411:UPL655414 UZH655411:UZH655414 VJD655411:VJD655414 VSZ655411:VSZ655414 WCV655411:WCV655414 WMR655411:WMR655414 WWN655411:WWN655414 AF720947:AF720950 KB720947:KB720950 TX720947:TX720950 ADT720947:ADT720950 ANP720947:ANP720950 AXL720947:AXL720950 BHH720947:BHH720950 BRD720947:BRD720950 CAZ720947:CAZ720950 CKV720947:CKV720950 CUR720947:CUR720950 DEN720947:DEN720950 DOJ720947:DOJ720950 DYF720947:DYF720950 EIB720947:EIB720950 ERX720947:ERX720950 FBT720947:FBT720950 FLP720947:FLP720950 FVL720947:FVL720950 GFH720947:GFH720950 GPD720947:GPD720950 GYZ720947:GYZ720950 HIV720947:HIV720950 HSR720947:HSR720950 ICN720947:ICN720950 IMJ720947:IMJ720950 IWF720947:IWF720950 JGB720947:JGB720950 JPX720947:JPX720950 JZT720947:JZT720950 KJP720947:KJP720950 KTL720947:KTL720950 LDH720947:LDH720950 LND720947:LND720950 LWZ720947:LWZ720950 MGV720947:MGV720950 MQR720947:MQR720950 NAN720947:NAN720950 NKJ720947:NKJ720950 NUF720947:NUF720950 OEB720947:OEB720950 ONX720947:ONX720950 OXT720947:OXT720950 PHP720947:PHP720950 PRL720947:PRL720950 QBH720947:QBH720950 QLD720947:QLD720950 QUZ720947:QUZ720950 REV720947:REV720950 ROR720947:ROR720950 RYN720947:RYN720950 SIJ720947:SIJ720950 SSF720947:SSF720950 TCB720947:TCB720950 TLX720947:TLX720950 TVT720947:TVT720950 UFP720947:UFP720950 UPL720947:UPL720950 UZH720947:UZH720950 VJD720947:VJD720950 VSZ720947:VSZ720950 WCV720947:WCV720950 WMR720947:WMR720950 WWN720947:WWN720950 AF786483:AF786486 KB786483:KB786486 TX786483:TX786486 ADT786483:ADT786486 ANP786483:ANP786486 AXL786483:AXL786486 BHH786483:BHH786486 BRD786483:BRD786486 CAZ786483:CAZ786486 CKV786483:CKV786486 CUR786483:CUR786486 DEN786483:DEN786486 DOJ786483:DOJ786486 DYF786483:DYF786486 EIB786483:EIB786486 ERX786483:ERX786486 FBT786483:FBT786486 FLP786483:FLP786486 FVL786483:FVL786486 GFH786483:GFH786486 GPD786483:GPD786486 GYZ786483:GYZ786486 HIV786483:HIV786486 HSR786483:HSR786486 ICN786483:ICN786486 IMJ786483:IMJ786486 IWF786483:IWF786486 JGB786483:JGB786486 JPX786483:JPX786486 JZT786483:JZT786486 KJP786483:KJP786486 KTL786483:KTL786486 LDH786483:LDH786486 LND786483:LND786486 LWZ786483:LWZ786486 MGV786483:MGV786486 MQR786483:MQR786486 NAN786483:NAN786486 NKJ786483:NKJ786486 NUF786483:NUF786486 OEB786483:OEB786486 ONX786483:ONX786486 OXT786483:OXT786486 PHP786483:PHP786486 PRL786483:PRL786486 QBH786483:QBH786486 QLD786483:QLD786486 QUZ786483:QUZ786486 REV786483:REV786486 ROR786483:ROR786486 RYN786483:RYN786486 SIJ786483:SIJ786486 SSF786483:SSF786486 TCB786483:TCB786486 TLX786483:TLX786486 TVT786483:TVT786486 UFP786483:UFP786486 UPL786483:UPL786486 UZH786483:UZH786486 VJD786483:VJD786486 VSZ786483:VSZ786486 WCV786483:WCV786486 WMR786483:WMR786486 WWN786483:WWN786486 AF852019:AF852022 KB852019:KB852022 TX852019:TX852022 ADT852019:ADT852022 ANP852019:ANP852022 AXL852019:AXL852022 BHH852019:BHH852022 BRD852019:BRD852022 CAZ852019:CAZ852022 CKV852019:CKV852022 CUR852019:CUR852022 DEN852019:DEN852022 DOJ852019:DOJ852022 DYF852019:DYF852022 EIB852019:EIB852022 ERX852019:ERX852022 FBT852019:FBT852022 FLP852019:FLP852022 FVL852019:FVL852022 GFH852019:GFH852022 GPD852019:GPD852022 GYZ852019:GYZ852022 HIV852019:HIV852022 HSR852019:HSR852022 ICN852019:ICN852022 IMJ852019:IMJ852022 IWF852019:IWF852022 JGB852019:JGB852022 JPX852019:JPX852022 JZT852019:JZT852022 KJP852019:KJP852022 KTL852019:KTL852022 LDH852019:LDH852022 LND852019:LND852022 LWZ852019:LWZ852022 MGV852019:MGV852022 MQR852019:MQR852022 NAN852019:NAN852022 NKJ852019:NKJ852022 NUF852019:NUF852022 OEB852019:OEB852022 ONX852019:ONX852022 OXT852019:OXT852022 PHP852019:PHP852022 PRL852019:PRL852022 QBH852019:QBH852022 QLD852019:QLD852022 QUZ852019:QUZ852022 REV852019:REV852022 ROR852019:ROR852022 RYN852019:RYN852022 SIJ852019:SIJ852022 SSF852019:SSF852022 TCB852019:TCB852022 TLX852019:TLX852022 TVT852019:TVT852022 UFP852019:UFP852022 UPL852019:UPL852022 UZH852019:UZH852022 VJD852019:VJD852022 VSZ852019:VSZ852022 WCV852019:WCV852022 WMR852019:WMR852022 WWN852019:WWN852022 AF917555:AF917558 KB917555:KB917558 TX917555:TX917558 ADT917555:ADT917558 ANP917555:ANP917558 AXL917555:AXL917558 BHH917555:BHH917558 BRD917555:BRD917558 CAZ917555:CAZ917558 CKV917555:CKV917558 CUR917555:CUR917558 DEN917555:DEN917558 DOJ917555:DOJ917558 DYF917555:DYF917558 EIB917555:EIB917558 ERX917555:ERX917558 FBT917555:FBT917558 FLP917555:FLP917558 FVL917555:FVL917558 GFH917555:GFH917558 GPD917555:GPD917558 GYZ917555:GYZ917558 HIV917555:HIV917558 HSR917555:HSR917558 ICN917555:ICN917558 IMJ917555:IMJ917558 IWF917555:IWF917558 JGB917555:JGB917558 JPX917555:JPX917558 JZT917555:JZT917558 KJP917555:KJP917558 KTL917555:KTL917558 LDH917555:LDH917558 LND917555:LND917558 LWZ917555:LWZ917558 MGV917555:MGV917558 MQR917555:MQR917558 NAN917555:NAN917558 NKJ917555:NKJ917558 NUF917555:NUF917558 OEB917555:OEB917558 ONX917555:ONX917558 OXT917555:OXT917558 PHP917555:PHP917558 PRL917555:PRL917558 QBH917555:QBH917558 QLD917555:QLD917558 QUZ917555:QUZ917558 REV917555:REV917558 ROR917555:ROR917558 RYN917555:RYN917558 SIJ917555:SIJ917558 SSF917555:SSF917558 TCB917555:TCB917558 TLX917555:TLX917558 TVT917555:TVT917558 UFP917555:UFP917558 UPL917555:UPL917558 UZH917555:UZH917558 VJD917555:VJD917558 VSZ917555:VSZ917558 WCV917555:WCV917558 WMR917555:WMR917558 WWN917555:WWN917558 AF983091:AF983094 KB983091:KB983094 TX983091:TX983094 ADT983091:ADT983094 ANP983091:ANP983094 AXL983091:AXL983094 BHH983091:BHH983094 BRD983091:BRD983094 CAZ983091:CAZ983094 CKV983091:CKV983094 CUR983091:CUR983094 DEN983091:DEN983094 DOJ983091:DOJ983094 DYF983091:DYF983094 EIB983091:EIB983094 ERX983091:ERX983094 FBT983091:FBT983094 FLP983091:FLP983094 FVL983091:FVL983094 GFH983091:GFH983094 GPD983091:GPD983094 GYZ983091:GYZ983094 HIV983091:HIV983094 HSR983091:HSR983094 ICN983091:ICN983094 IMJ983091:IMJ983094 IWF983091:IWF983094 JGB983091:JGB983094 JPX983091:JPX983094 JZT983091:JZT983094 KJP983091:KJP983094 KTL983091:KTL983094 LDH983091:LDH983094 LND983091:LND983094 LWZ983091:LWZ983094 MGV983091:MGV983094 MQR983091:MQR983094 NAN983091:NAN983094 NKJ983091:NKJ983094 NUF983091:NUF983094 OEB983091:OEB983094 ONX983091:ONX983094 OXT983091:OXT983094 PHP983091:PHP983094 PRL983091:PRL983094 QBH983091:QBH983094 QLD983091:QLD983094 QUZ983091:QUZ983094 REV983091:REV983094 ROR983091:ROR983094 RYN983091:RYN983094 SIJ983091:SIJ983094 SSF983091:SSF983094 TCB983091:TCB983094 TLX983091:TLX983094 TVT983091:TVT983094 UFP983091:UFP983094 UPL983091:UPL983094 UZH983091:UZH983094 VJD983091:VJD983094 VSZ983091:VSZ983094 WCV983091:WCV983094 WMR983091:WMR983094 WWN983091:WWN983094 AD62:AD67 JZ62:JZ67 TV62:TV67 ADR62:ADR67 ANN62:ANN67 AXJ62:AXJ67 BHF62:BHF67 BRB62:BRB67 CAX62:CAX67 CKT62:CKT67 CUP62:CUP67 DEL62:DEL67 DOH62:DOH67 DYD62:DYD67 EHZ62:EHZ67 ERV62:ERV67 FBR62:FBR67 FLN62:FLN67 FVJ62:FVJ67 GFF62:GFF67 GPB62:GPB67 GYX62:GYX67 HIT62:HIT67 HSP62:HSP67 ICL62:ICL67 IMH62:IMH67 IWD62:IWD67 JFZ62:JFZ67 JPV62:JPV67 JZR62:JZR67 KJN62:KJN67 KTJ62:KTJ67 LDF62:LDF67 LNB62:LNB67 LWX62:LWX67 MGT62:MGT67 MQP62:MQP67 NAL62:NAL67 NKH62:NKH67 NUD62:NUD67 ODZ62:ODZ67 ONV62:ONV67 OXR62:OXR67 PHN62:PHN67 PRJ62:PRJ67 QBF62:QBF67 QLB62:QLB67 QUX62:QUX67 RET62:RET67 ROP62:ROP67 RYL62:RYL67 SIH62:SIH67 SSD62:SSD67 TBZ62:TBZ67 TLV62:TLV67 TVR62:TVR67 UFN62:UFN67 UPJ62:UPJ67 UZF62:UZF67 VJB62:VJB67 VSX62:VSX67 WCT62:WCT67 WMP62:WMP67 WWL62:WWL67 AD65596:AD65601 JZ65596:JZ65601 TV65596:TV65601 ADR65596:ADR65601 ANN65596:ANN65601 AXJ65596:AXJ65601 BHF65596:BHF65601 BRB65596:BRB65601 CAX65596:CAX65601 CKT65596:CKT65601 CUP65596:CUP65601 DEL65596:DEL65601 DOH65596:DOH65601 DYD65596:DYD65601 EHZ65596:EHZ65601 ERV65596:ERV65601 FBR65596:FBR65601 FLN65596:FLN65601 FVJ65596:FVJ65601 GFF65596:GFF65601 GPB65596:GPB65601 GYX65596:GYX65601 HIT65596:HIT65601 HSP65596:HSP65601 ICL65596:ICL65601 IMH65596:IMH65601 IWD65596:IWD65601 JFZ65596:JFZ65601 JPV65596:JPV65601 JZR65596:JZR65601 KJN65596:KJN65601 KTJ65596:KTJ65601 LDF65596:LDF65601 LNB65596:LNB65601 LWX65596:LWX65601 MGT65596:MGT65601 MQP65596:MQP65601 NAL65596:NAL65601 NKH65596:NKH65601 NUD65596:NUD65601 ODZ65596:ODZ65601 ONV65596:ONV65601 OXR65596:OXR65601 PHN65596:PHN65601 PRJ65596:PRJ65601 QBF65596:QBF65601 QLB65596:QLB65601 QUX65596:QUX65601 RET65596:RET65601 ROP65596:ROP65601 RYL65596:RYL65601 SIH65596:SIH65601 SSD65596:SSD65601 TBZ65596:TBZ65601 TLV65596:TLV65601 TVR65596:TVR65601 UFN65596:UFN65601 UPJ65596:UPJ65601 UZF65596:UZF65601 VJB65596:VJB65601 VSX65596:VSX65601 WCT65596:WCT65601 WMP65596:WMP65601 WWL65596:WWL65601 AD131132:AD131137 JZ131132:JZ131137 TV131132:TV131137 ADR131132:ADR131137 ANN131132:ANN131137 AXJ131132:AXJ131137 BHF131132:BHF131137 BRB131132:BRB131137 CAX131132:CAX131137 CKT131132:CKT131137 CUP131132:CUP131137 DEL131132:DEL131137 DOH131132:DOH131137 DYD131132:DYD131137 EHZ131132:EHZ131137 ERV131132:ERV131137 FBR131132:FBR131137 FLN131132:FLN131137 FVJ131132:FVJ131137 GFF131132:GFF131137 GPB131132:GPB131137 GYX131132:GYX131137 HIT131132:HIT131137 HSP131132:HSP131137 ICL131132:ICL131137 IMH131132:IMH131137 IWD131132:IWD131137 JFZ131132:JFZ131137 JPV131132:JPV131137 JZR131132:JZR131137 KJN131132:KJN131137 KTJ131132:KTJ131137 LDF131132:LDF131137 LNB131132:LNB131137 LWX131132:LWX131137 MGT131132:MGT131137 MQP131132:MQP131137 NAL131132:NAL131137 NKH131132:NKH131137 NUD131132:NUD131137 ODZ131132:ODZ131137 ONV131132:ONV131137 OXR131132:OXR131137 PHN131132:PHN131137 PRJ131132:PRJ131137 QBF131132:QBF131137 QLB131132:QLB131137 QUX131132:QUX131137 RET131132:RET131137 ROP131132:ROP131137 RYL131132:RYL131137 SIH131132:SIH131137 SSD131132:SSD131137 TBZ131132:TBZ131137 TLV131132:TLV131137 TVR131132:TVR131137 UFN131132:UFN131137 UPJ131132:UPJ131137 UZF131132:UZF131137 VJB131132:VJB131137 VSX131132:VSX131137 WCT131132:WCT131137 WMP131132:WMP131137 WWL131132:WWL131137 AD196668:AD196673 JZ196668:JZ196673 TV196668:TV196673 ADR196668:ADR196673 ANN196668:ANN196673 AXJ196668:AXJ196673 BHF196668:BHF196673 BRB196668:BRB196673 CAX196668:CAX196673 CKT196668:CKT196673 CUP196668:CUP196673 DEL196668:DEL196673 DOH196668:DOH196673 DYD196668:DYD196673 EHZ196668:EHZ196673 ERV196668:ERV196673 FBR196668:FBR196673 FLN196668:FLN196673 FVJ196668:FVJ196673 GFF196668:GFF196673 GPB196668:GPB196673 GYX196668:GYX196673 HIT196668:HIT196673 HSP196668:HSP196673 ICL196668:ICL196673 IMH196668:IMH196673 IWD196668:IWD196673 JFZ196668:JFZ196673 JPV196668:JPV196673 JZR196668:JZR196673 KJN196668:KJN196673 KTJ196668:KTJ196673 LDF196668:LDF196673 LNB196668:LNB196673 LWX196668:LWX196673 MGT196668:MGT196673 MQP196668:MQP196673 NAL196668:NAL196673 NKH196668:NKH196673 NUD196668:NUD196673 ODZ196668:ODZ196673 ONV196668:ONV196673 OXR196668:OXR196673 PHN196668:PHN196673 PRJ196668:PRJ196673 QBF196668:QBF196673 QLB196668:QLB196673 QUX196668:QUX196673 RET196668:RET196673 ROP196668:ROP196673 RYL196668:RYL196673 SIH196668:SIH196673 SSD196668:SSD196673 TBZ196668:TBZ196673 TLV196668:TLV196673 TVR196668:TVR196673 UFN196668:UFN196673 UPJ196668:UPJ196673 UZF196668:UZF196673 VJB196668:VJB196673 VSX196668:VSX196673 WCT196668:WCT196673 WMP196668:WMP196673 WWL196668:WWL196673 AD262204:AD262209 JZ262204:JZ262209 TV262204:TV262209 ADR262204:ADR262209 ANN262204:ANN262209 AXJ262204:AXJ262209 BHF262204:BHF262209 BRB262204:BRB262209 CAX262204:CAX262209 CKT262204:CKT262209 CUP262204:CUP262209 DEL262204:DEL262209 DOH262204:DOH262209 DYD262204:DYD262209 EHZ262204:EHZ262209 ERV262204:ERV262209 FBR262204:FBR262209 FLN262204:FLN262209 FVJ262204:FVJ262209 GFF262204:GFF262209 GPB262204:GPB262209 GYX262204:GYX262209 HIT262204:HIT262209 HSP262204:HSP262209 ICL262204:ICL262209 IMH262204:IMH262209 IWD262204:IWD262209 JFZ262204:JFZ262209 JPV262204:JPV262209 JZR262204:JZR262209 KJN262204:KJN262209 KTJ262204:KTJ262209 LDF262204:LDF262209 LNB262204:LNB262209 LWX262204:LWX262209 MGT262204:MGT262209 MQP262204:MQP262209 NAL262204:NAL262209 NKH262204:NKH262209 NUD262204:NUD262209 ODZ262204:ODZ262209 ONV262204:ONV262209 OXR262204:OXR262209 PHN262204:PHN262209 PRJ262204:PRJ262209 QBF262204:QBF262209 QLB262204:QLB262209 QUX262204:QUX262209 RET262204:RET262209 ROP262204:ROP262209 RYL262204:RYL262209 SIH262204:SIH262209 SSD262204:SSD262209 TBZ262204:TBZ262209 TLV262204:TLV262209 TVR262204:TVR262209 UFN262204:UFN262209 UPJ262204:UPJ262209 UZF262204:UZF262209 VJB262204:VJB262209 VSX262204:VSX262209 WCT262204:WCT262209 WMP262204:WMP262209 WWL262204:WWL262209 AD327740:AD327745 JZ327740:JZ327745 TV327740:TV327745 ADR327740:ADR327745 ANN327740:ANN327745 AXJ327740:AXJ327745 BHF327740:BHF327745 BRB327740:BRB327745 CAX327740:CAX327745 CKT327740:CKT327745 CUP327740:CUP327745 DEL327740:DEL327745 DOH327740:DOH327745 DYD327740:DYD327745 EHZ327740:EHZ327745 ERV327740:ERV327745 FBR327740:FBR327745 FLN327740:FLN327745 FVJ327740:FVJ327745 GFF327740:GFF327745 GPB327740:GPB327745 GYX327740:GYX327745 HIT327740:HIT327745 HSP327740:HSP327745 ICL327740:ICL327745 IMH327740:IMH327745 IWD327740:IWD327745 JFZ327740:JFZ327745 JPV327740:JPV327745 JZR327740:JZR327745 KJN327740:KJN327745 KTJ327740:KTJ327745 LDF327740:LDF327745 LNB327740:LNB327745 LWX327740:LWX327745 MGT327740:MGT327745 MQP327740:MQP327745 NAL327740:NAL327745 NKH327740:NKH327745 NUD327740:NUD327745 ODZ327740:ODZ327745 ONV327740:ONV327745 OXR327740:OXR327745 PHN327740:PHN327745 PRJ327740:PRJ327745 QBF327740:QBF327745 QLB327740:QLB327745 QUX327740:QUX327745 RET327740:RET327745 ROP327740:ROP327745 RYL327740:RYL327745 SIH327740:SIH327745 SSD327740:SSD327745 TBZ327740:TBZ327745 TLV327740:TLV327745 TVR327740:TVR327745 UFN327740:UFN327745 UPJ327740:UPJ327745 UZF327740:UZF327745 VJB327740:VJB327745 VSX327740:VSX327745 WCT327740:WCT327745 WMP327740:WMP327745 WWL327740:WWL327745 AD393276:AD393281 JZ393276:JZ393281 TV393276:TV393281 ADR393276:ADR393281 ANN393276:ANN393281 AXJ393276:AXJ393281 BHF393276:BHF393281 BRB393276:BRB393281 CAX393276:CAX393281 CKT393276:CKT393281 CUP393276:CUP393281 DEL393276:DEL393281 DOH393276:DOH393281 DYD393276:DYD393281 EHZ393276:EHZ393281 ERV393276:ERV393281 FBR393276:FBR393281 FLN393276:FLN393281 FVJ393276:FVJ393281 GFF393276:GFF393281 GPB393276:GPB393281 GYX393276:GYX393281 HIT393276:HIT393281 HSP393276:HSP393281 ICL393276:ICL393281 IMH393276:IMH393281 IWD393276:IWD393281 JFZ393276:JFZ393281 JPV393276:JPV393281 JZR393276:JZR393281 KJN393276:KJN393281 KTJ393276:KTJ393281 LDF393276:LDF393281 LNB393276:LNB393281 LWX393276:LWX393281 MGT393276:MGT393281 MQP393276:MQP393281 NAL393276:NAL393281 NKH393276:NKH393281 NUD393276:NUD393281 ODZ393276:ODZ393281 ONV393276:ONV393281 OXR393276:OXR393281 PHN393276:PHN393281 PRJ393276:PRJ393281 QBF393276:QBF393281 QLB393276:QLB393281 QUX393276:QUX393281 RET393276:RET393281 ROP393276:ROP393281 RYL393276:RYL393281 SIH393276:SIH393281 SSD393276:SSD393281 TBZ393276:TBZ393281 TLV393276:TLV393281 TVR393276:TVR393281 UFN393276:UFN393281 UPJ393276:UPJ393281 UZF393276:UZF393281 VJB393276:VJB393281 VSX393276:VSX393281 WCT393276:WCT393281 WMP393276:WMP393281 WWL393276:WWL393281 AD458812:AD458817 JZ458812:JZ458817 TV458812:TV458817 ADR458812:ADR458817 ANN458812:ANN458817 AXJ458812:AXJ458817 BHF458812:BHF458817 BRB458812:BRB458817 CAX458812:CAX458817 CKT458812:CKT458817 CUP458812:CUP458817 DEL458812:DEL458817 DOH458812:DOH458817 DYD458812:DYD458817 EHZ458812:EHZ458817 ERV458812:ERV458817 FBR458812:FBR458817 FLN458812:FLN458817 FVJ458812:FVJ458817 GFF458812:GFF458817 GPB458812:GPB458817 GYX458812:GYX458817 HIT458812:HIT458817 HSP458812:HSP458817 ICL458812:ICL458817 IMH458812:IMH458817 IWD458812:IWD458817 JFZ458812:JFZ458817 JPV458812:JPV458817 JZR458812:JZR458817 KJN458812:KJN458817 KTJ458812:KTJ458817 LDF458812:LDF458817 LNB458812:LNB458817 LWX458812:LWX458817 MGT458812:MGT458817 MQP458812:MQP458817 NAL458812:NAL458817 NKH458812:NKH458817 NUD458812:NUD458817 ODZ458812:ODZ458817 ONV458812:ONV458817 OXR458812:OXR458817 PHN458812:PHN458817 PRJ458812:PRJ458817 QBF458812:QBF458817 QLB458812:QLB458817 QUX458812:QUX458817 RET458812:RET458817 ROP458812:ROP458817 RYL458812:RYL458817 SIH458812:SIH458817 SSD458812:SSD458817 TBZ458812:TBZ458817 TLV458812:TLV458817 TVR458812:TVR458817 UFN458812:UFN458817 UPJ458812:UPJ458817 UZF458812:UZF458817 VJB458812:VJB458817 VSX458812:VSX458817 WCT458812:WCT458817 WMP458812:WMP458817 WWL458812:WWL458817 AD524348:AD524353 JZ524348:JZ524353 TV524348:TV524353 ADR524348:ADR524353 ANN524348:ANN524353 AXJ524348:AXJ524353 BHF524348:BHF524353 BRB524348:BRB524353 CAX524348:CAX524353 CKT524348:CKT524353 CUP524348:CUP524353 DEL524348:DEL524353 DOH524348:DOH524353 DYD524348:DYD524353 EHZ524348:EHZ524353 ERV524348:ERV524353 FBR524348:FBR524353 FLN524348:FLN524353 FVJ524348:FVJ524353 GFF524348:GFF524353 GPB524348:GPB524353 GYX524348:GYX524353 HIT524348:HIT524353 HSP524348:HSP524353 ICL524348:ICL524353 IMH524348:IMH524353 IWD524348:IWD524353 JFZ524348:JFZ524353 JPV524348:JPV524353 JZR524348:JZR524353 KJN524348:KJN524353 KTJ524348:KTJ524353 LDF524348:LDF524353 LNB524348:LNB524353 LWX524348:LWX524353 MGT524348:MGT524353 MQP524348:MQP524353 NAL524348:NAL524353 NKH524348:NKH524353 NUD524348:NUD524353 ODZ524348:ODZ524353 ONV524348:ONV524353 OXR524348:OXR524353 PHN524348:PHN524353 PRJ524348:PRJ524353 QBF524348:QBF524353 QLB524348:QLB524353 QUX524348:QUX524353 RET524348:RET524353 ROP524348:ROP524353 RYL524348:RYL524353 SIH524348:SIH524353 SSD524348:SSD524353 TBZ524348:TBZ524353 TLV524348:TLV524353 TVR524348:TVR524353 UFN524348:UFN524353 UPJ524348:UPJ524353 UZF524348:UZF524353 VJB524348:VJB524353 VSX524348:VSX524353 WCT524348:WCT524353 WMP524348:WMP524353 WWL524348:WWL524353 AD589884:AD589889 JZ589884:JZ589889 TV589884:TV589889 ADR589884:ADR589889 ANN589884:ANN589889 AXJ589884:AXJ589889 BHF589884:BHF589889 BRB589884:BRB589889 CAX589884:CAX589889 CKT589884:CKT589889 CUP589884:CUP589889 DEL589884:DEL589889 DOH589884:DOH589889 DYD589884:DYD589889 EHZ589884:EHZ589889 ERV589884:ERV589889 FBR589884:FBR589889 FLN589884:FLN589889 FVJ589884:FVJ589889 GFF589884:GFF589889 GPB589884:GPB589889 GYX589884:GYX589889 HIT589884:HIT589889 HSP589884:HSP589889 ICL589884:ICL589889 IMH589884:IMH589889 IWD589884:IWD589889 JFZ589884:JFZ589889 JPV589884:JPV589889 JZR589884:JZR589889 KJN589884:KJN589889 KTJ589884:KTJ589889 LDF589884:LDF589889 LNB589884:LNB589889 LWX589884:LWX589889 MGT589884:MGT589889 MQP589884:MQP589889 NAL589884:NAL589889 NKH589884:NKH589889 NUD589884:NUD589889 ODZ589884:ODZ589889 ONV589884:ONV589889 OXR589884:OXR589889 PHN589884:PHN589889 PRJ589884:PRJ589889 QBF589884:QBF589889 QLB589884:QLB589889 QUX589884:QUX589889 RET589884:RET589889 ROP589884:ROP589889 RYL589884:RYL589889 SIH589884:SIH589889 SSD589884:SSD589889 TBZ589884:TBZ589889 TLV589884:TLV589889 TVR589884:TVR589889 UFN589884:UFN589889 UPJ589884:UPJ589889 UZF589884:UZF589889 VJB589884:VJB589889 VSX589884:VSX589889 WCT589884:WCT589889 WMP589884:WMP589889 WWL589884:WWL589889 AD655420:AD655425 JZ655420:JZ655425 TV655420:TV655425 ADR655420:ADR655425 ANN655420:ANN655425 AXJ655420:AXJ655425 BHF655420:BHF655425 BRB655420:BRB655425 CAX655420:CAX655425 CKT655420:CKT655425 CUP655420:CUP655425 DEL655420:DEL655425 DOH655420:DOH655425 DYD655420:DYD655425 EHZ655420:EHZ655425 ERV655420:ERV655425 FBR655420:FBR655425 FLN655420:FLN655425 FVJ655420:FVJ655425 GFF655420:GFF655425 GPB655420:GPB655425 GYX655420:GYX655425 HIT655420:HIT655425 HSP655420:HSP655425 ICL655420:ICL655425 IMH655420:IMH655425 IWD655420:IWD655425 JFZ655420:JFZ655425 JPV655420:JPV655425 JZR655420:JZR655425 KJN655420:KJN655425 KTJ655420:KTJ655425 LDF655420:LDF655425 LNB655420:LNB655425 LWX655420:LWX655425 MGT655420:MGT655425 MQP655420:MQP655425 NAL655420:NAL655425 NKH655420:NKH655425 NUD655420:NUD655425 ODZ655420:ODZ655425 ONV655420:ONV655425 OXR655420:OXR655425 PHN655420:PHN655425 PRJ655420:PRJ655425 QBF655420:QBF655425 QLB655420:QLB655425 QUX655420:QUX655425 RET655420:RET655425 ROP655420:ROP655425 RYL655420:RYL655425 SIH655420:SIH655425 SSD655420:SSD655425 TBZ655420:TBZ655425 TLV655420:TLV655425 TVR655420:TVR655425 UFN655420:UFN655425 UPJ655420:UPJ655425 UZF655420:UZF655425 VJB655420:VJB655425 VSX655420:VSX655425 WCT655420:WCT655425 WMP655420:WMP655425 WWL655420:WWL655425 AD720956:AD720961 JZ720956:JZ720961 TV720956:TV720961 ADR720956:ADR720961 ANN720956:ANN720961 AXJ720956:AXJ720961 BHF720956:BHF720961 BRB720956:BRB720961 CAX720956:CAX720961 CKT720956:CKT720961 CUP720956:CUP720961 DEL720956:DEL720961 DOH720956:DOH720961 DYD720956:DYD720961 EHZ720956:EHZ720961 ERV720956:ERV720961 FBR720956:FBR720961 FLN720956:FLN720961 FVJ720956:FVJ720961 GFF720956:GFF720961 GPB720956:GPB720961 GYX720956:GYX720961 HIT720956:HIT720961 HSP720956:HSP720961 ICL720956:ICL720961 IMH720956:IMH720961 IWD720956:IWD720961 JFZ720956:JFZ720961 JPV720956:JPV720961 JZR720956:JZR720961 KJN720956:KJN720961 KTJ720956:KTJ720961 LDF720956:LDF720961 LNB720956:LNB720961 LWX720956:LWX720961 MGT720956:MGT720961 MQP720956:MQP720961 NAL720956:NAL720961 NKH720956:NKH720961 NUD720956:NUD720961 ODZ720956:ODZ720961 ONV720956:ONV720961 OXR720956:OXR720961 PHN720956:PHN720961 PRJ720956:PRJ720961 QBF720956:QBF720961 QLB720956:QLB720961 QUX720956:QUX720961 RET720956:RET720961 ROP720956:ROP720961 RYL720956:RYL720961 SIH720956:SIH720961 SSD720956:SSD720961 TBZ720956:TBZ720961 TLV720956:TLV720961 TVR720956:TVR720961 UFN720956:UFN720961 UPJ720956:UPJ720961 UZF720956:UZF720961 VJB720956:VJB720961 VSX720956:VSX720961 WCT720956:WCT720961 WMP720956:WMP720961 WWL720956:WWL720961 AD786492:AD786497 JZ786492:JZ786497 TV786492:TV786497 ADR786492:ADR786497 ANN786492:ANN786497 AXJ786492:AXJ786497 BHF786492:BHF786497 BRB786492:BRB786497 CAX786492:CAX786497 CKT786492:CKT786497 CUP786492:CUP786497 DEL786492:DEL786497 DOH786492:DOH786497 DYD786492:DYD786497 EHZ786492:EHZ786497 ERV786492:ERV786497 FBR786492:FBR786497 FLN786492:FLN786497 FVJ786492:FVJ786497 GFF786492:GFF786497 GPB786492:GPB786497 GYX786492:GYX786497 HIT786492:HIT786497 HSP786492:HSP786497 ICL786492:ICL786497 IMH786492:IMH786497 IWD786492:IWD786497 JFZ786492:JFZ786497 JPV786492:JPV786497 JZR786492:JZR786497 KJN786492:KJN786497 KTJ786492:KTJ786497 LDF786492:LDF786497 LNB786492:LNB786497 LWX786492:LWX786497 MGT786492:MGT786497 MQP786492:MQP786497 NAL786492:NAL786497 NKH786492:NKH786497 NUD786492:NUD786497 ODZ786492:ODZ786497 ONV786492:ONV786497 OXR786492:OXR786497 PHN786492:PHN786497 PRJ786492:PRJ786497 QBF786492:QBF786497 QLB786492:QLB786497 QUX786492:QUX786497 RET786492:RET786497 ROP786492:ROP786497 RYL786492:RYL786497 SIH786492:SIH786497 SSD786492:SSD786497 TBZ786492:TBZ786497 TLV786492:TLV786497 TVR786492:TVR786497 UFN786492:UFN786497 UPJ786492:UPJ786497 UZF786492:UZF786497 VJB786492:VJB786497 VSX786492:VSX786497 WCT786492:WCT786497 WMP786492:WMP786497 WWL786492:WWL786497 AD852028:AD852033 JZ852028:JZ852033 TV852028:TV852033 ADR852028:ADR852033 ANN852028:ANN852033 AXJ852028:AXJ852033 BHF852028:BHF852033 BRB852028:BRB852033 CAX852028:CAX852033 CKT852028:CKT852033 CUP852028:CUP852033 DEL852028:DEL852033 DOH852028:DOH852033 DYD852028:DYD852033 EHZ852028:EHZ852033 ERV852028:ERV852033 FBR852028:FBR852033 FLN852028:FLN852033 FVJ852028:FVJ852033 GFF852028:GFF852033 GPB852028:GPB852033 GYX852028:GYX852033 HIT852028:HIT852033 HSP852028:HSP852033 ICL852028:ICL852033 IMH852028:IMH852033 IWD852028:IWD852033 JFZ852028:JFZ852033 JPV852028:JPV852033 JZR852028:JZR852033 KJN852028:KJN852033 KTJ852028:KTJ852033 LDF852028:LDF852033 LNB852028:LNB852033 LWX852028:LWX852033 MGT852028:MGT852033 MQP852028:MQP852033 NAL852028:NAL852033 NKH852028:NKH852033 NUD852028:NUD852033 ODZ852028:ODZ852033 ONV852028:ONV852033 OXR852028:OXR852033 PHN852028:PHN852033 PRJ852028:PRJ852033 QBF852028:QBF852033 QLB852028:QLB852033 QUX852028:QUX852033 RET852028:RET852033 ROP852028:ROP852033 RYL852028:RYL852033 SIH852028:SIH852033 SSD852028:SSD852033 TBZ852028:TBZ852033 TLV852028:TLV852033 TVR852028:TVR852033 UFN852028:UFN852033 UPJ852028:UPJ852033 UZF852028:UZF852033 VJB852028:VJB852033 VSX852028:VSX852033 WCT852028:WCT852033 WMP852028:WMP852033 WWL852028:WWL852033 AD917564:AD917569 JZ917564:JZ917569 TV917564:TV917569 ADR917564:ADR917569 ANN917564:ANN917569 AXJ917564:AXJ917569 BHF917564:BHF917569 BRB917564:BRB917569 CAX917564:CAX917569 CKT917564:CKT917569 CUP917564:CUP917569 DEL917564:DEL917569 DOH917564:DOH917569 DYD917564:DYD917569 EHZ917564:EHZ917569 ERV917564:ERV917569 FBR917564:FBR917569 FLN917564:FLN917569 FVJ917564:FVJ917569 GFF917564:GFF917569 GPB917564:GPB917569 GYX917564:GYX917569 HIT917564:HIT917569 HSP917564:HSP917569 ICL917564:ICL917569 IMH917564:IMH917569 IWD917564:IWD917569 JFZ917564:JFZ917569 JPV917564:JPV917569 JZR917564:JZR917569 KJN917564:KJN917569 KTJ917564:KTJ917569 LDF917564:LDF917569 LNB917564:LNB917569 LWX917564:LWX917569 MGT917564:MGT917569 MQP917564:MQP917569 NAL917564:NAL917569 NKH917564:NKH917569 NUD917564:NUD917569 ODZ917564:ODZ917569 ONV917564:ONV917569 OXR917564:OXR917569 PHN917564:PHN917569 PRJ917564:PRJ917569 QBF917564:QBF917569 QLB917564:QLB917569 QUX917564:QUX917569 RET917564:RET917569 ROP917564:ROP917569 RYL917564:RYL917569 SIH917564:SIH917569 SSD917564:SSD917569 TBZ917564:TBZ917569 TLV917564:TLV917569 TVR917564:TVR917569 UFN917564:UFN917569 UPJ917564:UPJ917569 UZF917564:UZF917569 VJB917564:VJB917569 VSX917564:VSX917569 WCT917564:WCT917569 WMP917564:WMP917569 WWL917564:WWL917569 AD983100:AD983105 JZ983100:JZ983105 TV983100:TV983105 ADR983100:ADR983105 ANN983100:ANN983105 AXJ983100:AXJ983105 BHF983100:BHF983105 BRB983100:BRB983105 CAX983100:CAX983105 CKT983100:CKT983105 CUP983100:CUP983105 DEL983100:DEL983105 DOH983100:DOH983105 DYD983100:DYD983105 EHZ983100:EHZ983105 ERV983100:ERV983105 FBR983100:FBR983105 FLN983100:FLN983105 FVJ983100:FVJ983105 GFF983100:GFF983105 GPB983100:GPB983105 GYX983100:GYX983105 HIT983100:HIT983105 HSP983100:HSP983105 ICL983100:ICL983105 IMH983100:IMH983105 IWD983100:IWD983105 JFZ983100:JFZ983105 JPV983100:JPV983105 JZR983100:JZR983105 KJN983100:KJN983105 KTJ983100:KTJ983105 LDF983100:LDF983105 LNB983100:LNB983105 LWX983100:LWX983105 MGT983100:MGT983105 MQP983100:MQP983105 NAL983100:NAL983105 NKH983100:NKH983105 NUD983100:NUD983105 ODZ983100:ODZ983105 ONV983100:ONV983105 OXR983100:OXR983105 PHN983100:PHN983105 PRJ983100:PRJ983105 QBF983100:QBF983105 QLB983100:QLB983105 QUX983100:QUX983105 RET983100:RET983105 ROP983100:ROP983105 RYL983100:RYL983105 SIH983100:SIH983105 SSD983100:SSD983105 TBZ983100:TBZ983105 TLV983100:TLV983105 TVR983100:TVR983105 UFN983100:UFN983105 UPJ983100:UPJ983105 UZF983100:UZF983105 VJB983100:VJB983105 VSX983100:VSX983105 WCT983100:WCT983105 WMP983100:WMP983105 WWL983100:WWL983105 AD17:AD20 JZ17:JZ20 TV17:TV20 ADR17:ADR20 ANN17:ANN20 AXJ17:AXJ20 BHF17:BHF20 BRB17:BRB20 CAX17:CAX20 CKT17:CKT20 CUP17:CUP20 DEL17:DEL20 DOH17:DOH20 DYD17:DYD20 EHZ17:EHZ20 ERV17:ERV20 FBR17:FBR20 FLN17:FLN20 FVJ17:FVJ20 GFF17:GFF20 GPB17:GPB20 GYX17:GYX20 HIT17:HIT20 HSP17:HSP20 ICL17:ICL20 IMH17:IMH20 IWD17:IWD20 JFZ17:JFZ20 JPV17:JPV20 JZR17:JZR20 KJN17:KJN20 KTJ17:KTJ20 LDF17:LDF20 LNB17:LNB20 LWX17:LWX20 MGT17:MGT20 MQP17:MQP20 NAL17:NAL20 NKH17:NKH20 NUD17:NUD20 ODZ17:ODZ20 ONV17:ONV20 OXR17:OXR20 PHN17:PHN20 PRJ17:PRJ20 QBF17:QBF20 QLB17:QLB20 QUX17:QUX20 RET17:RET20 ROP17:ROP20 RYL17:RYL20 SIH17:SIH20 SSD17:SSD20 TBZ17:TBZ20 TLV17:TLV20 TVR17:TVR20 UFN17:UFN20 UPJ17:UPJ20 UZF17:UZF20 VJB17:VJB20 VSX17:VSX20 WCT17:WCT20 WMP17:WMP20 WWL17:WWL20 AD65551:AD65554 JZ65551:JZ65554 TV65551:TV65554 ADR65551:ADR65554 ANN65551:ANN65554 AXJ65551:AXJ65554 BHF65551:BHF65554 BRB65551:BRB65554 CAX65551:CAX65554 CKT65551:CKT65554 CUP65551:CUP65554 DEL65551:DEL65554 DOH65551:DOH65554 DYD65551:DYD65554 EHZ65551:EHZ65554 ERV65551:ERV65554 FBR65551:FBR65554 FLN65551:FLN65554 FVJ65551:FVJ65554 GFF65551:GFF65554 GPB65551:GPB65554 GYX65551:GYX65554 HIT65551:HIT65554 HSP65551:HSP65554 ICL65551:ICL65554 IMH65551:IMH65554 IWD65551:IWD65554 JFZ65551:JFZ65554 JPV65551:JPV65554 JZR65551:JZR65554 KJN65551:KJN65554 KTJ65551:KTJ65554 LDF65551:LDF65554 LNB65551:LNB65554 LWX65551:LWX65554 MGT65551:MGT65554 MQP65551:MQP65554 NAL65551:NAL65554 NKH65551:NKH65554 NUD65551:NUD65554 ODZ65551:ODZ65554 ONV65551:ONV65554 OXR65551:OXR65554 PHN65551:PHN65554 PRJ65551:PRJ65554 QBF65551:QBF65554 QLB65551:QLB65554 QUX65551:QUX65554 RET65551:RET65554 ROP65551:ROP65554 RYL65551:RYL65554 SIH65551:SIH65554 SSD65551:SSD65554 TBZ65551:TBZ65554 TLV65551:TLV65554 TVR65551:TVR65554 UFN65551:UFN65554 UPJ65551:UPJ65554 UZF65551:UZF65554 VJB65551:VJB65554 VSX65551:VSX65554 WCT65551:WCT65554 WMP65551:WMP65554 WWL65551:WWL65554 AD131087:AD131090 JZ131087:JZ131090 TV131087:TV131090 ADR131087:ADR131090 ANN131087:ANN131090 AXJ131087:AXJ131090 BHF131087:BHF131090 BRB131087:BRB131090 CAX131087:CAX131090 CKT131087:CKT131090 CUP131087:CUP131090 DEL131087:DEL131090 DOH131087:DOH131090 DYD131087:DYD131090 EHZ131087:EHZ131090 ERV131087:ERV131090 FBR131087:FBR131090 FLN131087:FLN131090 FVJ131087:FVJ131090 GFF131087:GFF131090 GPB131087:GPB131090 GYX131087:GYX131090 HIT131087:HIT131090 HSP131087:HSP131090 ICL131087:ICL131090 IMH131087:IMH131090 IWD131087:IWD131090 JFZ131087:JFZ131090 JPV131087:JPV131090 JZR131087:JZR131090 KJN131087:KJN131090 KTJ131087:KTJ131090 LDF131087:LDF131090 LNB131087:LNB131090 LWX131087:LWX131090 MGT131087:MGT131090 MQP131087:MQP131090 NAL131087:NAL131090 NKH131087:NKH131090 NUD131087:NUD131090 ODZ131087:ODZ131090 ONV131087:ONV131090 OXR131087:OXR131090 PHN131087:PHN131090 PRJ131087:PRJ131090 QBF131087:QBF131090 QLB131087:QLB131090 QUX131087:QUX131090 RET131087:RET131090 ROP131087:ROP131090 RYL131087:RYL131090 SIH131087:SIH131090 SSD131087:SSD131090 TBZ131087:TBZ131090 TLV131087:TLV131090 TVR131087:TVR131090 UFN131087:UFN131090 UPJ131087:UPJ131090 UZF131087:UZF131090 VJB131087:VJB131090 VSX131087:VSX131090 WCT131087:WCT131090 WMP131087:WMP131090 WWL131087:WWL131090 AD196623:AD196626 JZ196623:JZ196626 TV196623:TV196626 ADR196623:ADR196626 ANN196623:ANN196626 AXJ196623:AXJ196626 BHF196623:BHF196626 BRB196623:BRB196626 CAX196623:CAX196626 CKT196623:CKT196626 CUP196623:CUP196626 DEL196623:DEL196626 DOH196623:DOH196626 DYD196623:DYD196626 EHZ196623:EHZ196626 ERV196623:ERV196626 FBR196623:FBR196626 FLN196623:FLN196626 FVJ196623:FVJ196626 GFF196623:GFF196626 GPB196623:GPB196626 GYX196623:GYX196626 HIT196623:HIT196626 HSP196623:HSP196626 ICL196623:ICL196626 IMH196623:IMH196626 IWD196623:IWD196626 JFZ196623:JFZ196626 JPV196623:JPV196626 JZR196623:JZR196626 KJN196623:KJN196626 KTJ196623:KTJ196626 LDF196623:LDF196626 LNB196623:LNB196626 LWX196623:LWX196626 MGT196623:MGT196626 MQP196623:MQP196626 NAL196623:NAL196626 NKH196623:NKH196626 NUD196623:NUD196626 ODZ196623:ODZ196626 ONV196623:ONV196626 OXR196623:OXR196626 PHN196623:PHN196626 PRJ196623:PRJ196626 QBF196623:QBF196626 QLB196623:QLB196626 QUX196623:QUX196626 RET196623:RET196626 ROP196623:ROP196626 RYL196623:RYL196626 SIH196623:SIH196626 SSD196623:SSD196626 TBZ196623:TBZ196626 TLV196623:TLV196626 TVR196623:TVR196626 UFN196623:UFN196626 UPJ196623:UPJ196626 UZF196623:UZF196626 VJB196623:VJB196626 VSX196623:VSX196626 WCT196623:WCT196626 WMP196623:WMP196626 WWL196623:WWL196626 AD262159:AD262162 JZ262159:JZ262162 TV262159:TV262162 ADR262159:ADR262162 ANN262159:ANN262162 AXJ262159:AXJ262162 BHF262159:BHF262162 BRB262159:BRB262162 CAX262159:CAX262162 CKT262159:CKT262162 CUP262159:CUP262162 DEL262159:DEL262162 DOH262159:DOH262162 DYD262159:DYD262162 EHZ262159:EHZ262162 ERV262159:ERV262162 FBR262159:FBR262162 FLN262159:FLN262162 FVJ262159:FVJ262162 GFF262159:GFF262162 GPB262159:GPB262162 GYX262159:GYX262162 HIT262159:HIT262162 HSP262159:HSP262162 ICL262159:ICL262162 IMH262159:IMH262162 IWD262159:IWD262162 JFZ262159:JFZ262162 JPV262159:JPV262162 JZR262159:JZR262162 KJN262159:KJN262162 KTJ262159:KTJ262162 LDF262159:LDF262162 LNB262159:LNB262162 LWX262159:LWX262162 MGT262159:MGT262162 MQP262159:MQP262162 NAL262159:NAL262162 NKH262159:NKH262162 NUD262159:NUD262162 ODZ262159:ODZ262162 ONV262159:ONV262162 OXR262159:OXR262162 PHN262159:PHN262162 PRJ262159:PRJ262162 QBF262159:QBF262162 QLB262159:QLB262162 QUX262159:QUX262162 RET262159:RET262162 ROP262159:ROP262162 RYL262159:RYL262162 SIH262159:SIH262162 SSD262159:SSD262162 TBZ262159:TBZ262162 TLV262159:TLV262162 TVR262159:TVR262162 UFN262159:UFN262162 UPJ262159:UPJ262162 UZF262159:UZF262162 VJB262159:VJB262162 VSX262159:VSX262162 WCT262159:WCT262162 WMP262159:WMP262162 WWL262159:WWL262162 AD327695:AD327698 JZ327695:JZ327698 TV327695:TV327698 ADR327695:ADR327698 ANN327695:ANN327698 AXJ327695:AXJ327698 BHF327695:BHF327698 BRB327695:BRB327698 CAX327695:CAX327698 CKT327695:CKT327698 CUP327695:CUP327698 DEL327695:DEL327698 DOH327695:DOH327698 DYD327695:DYD327698 EHZ327695:EHZ327698 ERV327695:ERV327698 FBR327695:FBR327698 FLN327695:FLN327698 FVJ327695:FVJ327698 GFF327695:GFF327698 GPB327695:GPB327698 GYX327695:GYX327698 HIT327695:HIT327698 HSP327695:HSP327698 ICL327695:ICL327698 IMH327695:IMH327698 IWD327695:IWD327698 JFZ327695:JFZ327698 JPV327695:JPV327698 JZR327695:JZR327698 KJN327695:KJN327698 KTJ327695:KTJ327698 LDF327695:LDF327698 LNB327695:LNB327698 LWX327695:LWX327698 MGT327695:MGT327698 MQP327695:MQP327698 NAL327695:NAL327698 NKH327695:NKH327698 NUD327695:NUD327698 ODZ327695:ODZ327698 ONV327695:ONV327698 OXR327695:OXR327698 PHN327695:PHN327698 PRJ327695:PRJ327698 QBF327695:QBF327698 QLB327695:QLB327698 QUX327695:QUX327698 RET327695:RET327698 ROP327695:ROP327698 RYL327695:RYL327698 SIH327695:SIH327698 SSD327695:SSD327698 TBZ327695:TBZ327698 TLV327695:TLV327698 TVR327695:TVR327698 UFN327695:UFN327698 UPJ327695:UPJ327698 UZF327695:UZF327698 VJB327695:VJB327698 VSX327695:VSX327698 WCT327695:WCT327698 WMP327695:WMP327698 WWL327695:WWL327698 AD393231:AD393234 JZ393231:JZ393234 TV393231:TV393234 ADR393231:ADR393234 ANN393231:ANN393234 AXJ393231:AXJ393234 BHF393231:BHF393234 BRB393231:BRB393234 CAX393231:CAX393234 CKT393231:CKT393234 CUP393231:CUP393234 DEL393231:DEL393234 DOH393231:DOH393234 DYD393231:DYD393234 EHZ393231:EHZ393234 ERV393231:ERV393234 FBR393231:FBR393234 FLN393231:FLN393234 FVJ393231:FVJ393234 GFF393231:GFF393234 GPB393231:GPB393234 GYX393231:GYX393234 HIT393231:HIT393234 HSP393231:HSP393234 ICL393231:ICL393234 IMH393231:IMH393234 IWD393231:IWD393234 JFZ393231:JFZ393234 JPV393231:JPV393234 JZR393231:JZR393234 KJN393231:KJN393234 KTJ393231:KTJ393234 LDF393231:LDF393234 LNB393231:LNB393234 LWX393231:LWX393234 MGT393231:MGT393234 MQP393231:MQP393234 NAL393231:NAL393234 NKH393231:NKH393234 NUD393231:NUD393234 ODZ393231:ODZ393234 ONV393231:ONV393234 OXR393231:OXR393234 PHN393231:PHN393234 PRJ393231:PRJ393234 QBF393231:QBF393234 QLB393231:QLB393234 QUX393231:QUX393234 RET393231:RET393234 ROP393231:ROP393234 RYL393231:RYL393234 SIH393231:SIH393234 SSD393231:SSD393234 TBZ393231:TBZ393234 TLV393231:TLV393234 TVR393231:TVR393234 UFN393231:UFN393234 UPJ393231:UPJ393234 UZF393231:UZF393234 VJB393231:VJB393234 VSX393231:VSX393234 WCT393231:WCT393234 WMP393231:WMP393234 WWL393231:WWL393234 AD458767:AD458770 JZ458767:JZ458770 TV458767:TV458770 ADR458767:ADR458770 ANN458767:ANN458770 AXJ458767:AXJ458770 BHF458767:BHF458770 BRB458767:BRB458770 CAX458767:CAX458770 CKT458767:CKT458770 CUP458767:CUP458770 DEL458767:DEL458770 DOH458767:DOH458770 DYD458767:DYD458770 EHZ458767:EHZ458770 ERV458767:ERV458770 FBR458767:FBR458770 FLN458767:FLN458770 FVJ458767:FVJ458770 GFF458767:GFF458770 GPB458767:GPB458770 GYX458767:GYX458770 HIT458767:HIT458770 HSP458767:HSP458770 ICL458767:ICL458770 IMH458767:IMH458770 IWD458767:IWD458770 JFZ458767:JFZ458770 JPV458767:JPV458770 JZR458767:JZR458770 KJN458767:KJN458770 KTJ458767:KTJ458770 LDF458767:LDF458770 LNB458767:LNB458770 LWX458767:LWX458770 MGT458767:MGT458770 MQP458767:MQP458770 NAL458767:NAL458770 NKH458767:NKH458770 NUD458767:NUD458770 ODZ458767:ODZ458770 ONV458767:ONV458770 OXR458767:OXR458770 PHN458767:PHN458770 PRJ458767:PRJ458770 QBF458767:QBF458770 QLB458767:QLB458770 QUX458767:QUX458770 RET458767:RET458770 ROP458767:ROP458770 RYL458767:RYL458770 SIH458767:SIH458770 SSD458767:SSD458770 TBZ458767:TBZ458770 TLV458767:TLV458770 TVR458767:TVR458770 UFN458767:UFN458770 UPJ458767:UPJ458770 UZF458767:UZF458770 VJB458767:VJB458770 VSX458767:VSX458770 WCT458767:WCT458770 WMP458767:WMP458770 WWL458767:WWL458770 AD524303:AD524306 JZ524303:JZ524306 TV524303:TV524306 ADR524303:ADR524306 ANN524303:ANN524306 AXJ524303:AXJ524306 BHF524303:BHF524306 BRB524303:BRB524306 CAX524303:CAX524306 CKT524303:CKT524306 CUP524303:CUP524306 DEL524303:DEL524306 DOH524303:DOH524306 DYD524303:DYD524306 EHZ524303:EHZ524306 ERV524303:ERV524306 FBR524303:FBR524306 FLN524303:FLN524306 FVJ524303:FVJ524306 GFF524303:GFF524306 GPB524303:GPB524306 GYX524303:GYX524306 HIT524303:HIT524306 HSP524303:HSP524306 ICL524303:ICL524306 IMH524303:IMH524306 IWD524303:IWD524306 JFZ524303:JFZ524306 JPV524303:JPV524306 JZR524303:JZR524306 KJN524303:KJN524306 KTJ524303:KTJ524306 LDF524303:LDF524306 LNB524303:LNB524306 LWX524303:LWX524306 MGT524303:MGT524306 MQP524303:MQP524306 NAL524303:NAL524306 NKH524303:NKH524306 NUD524303:NUD524306 ODZ524303:ODZ524306 ONV524303:ONV524306 OXR524303:OXR524306 PHN524303:PHN524306 PRJ524303:PRJ524306 QBF524303:QBF524306 QLB524303:QLB524306 QUX524303:QUX524306 RET524303:RET524306 ROP524303:ROP524306 RYL524303:RYL524306 SIH524303:SIH524306 SSD524303:SSD524306 TBZ524303:TBZ524306 TLV524303:TLV524306 TVR524303:TVR524306 UFN524303:UFN524306 UPJ524303:UPJ524306 UZF524303:UZF524306 VJB524303:VJB524306 VSX524303:VSX524306 WCT524303:WCT524306 WMP524303:WMP524306 WWL524303:WWL524306 AD589839:AD589842 JZ589839:JZ589842 TV589839:TV589842 ADR589839:ADR589842 ANN589839:ANN589842 AXJ589839:AXJ589842 BHF589839:BHF589842 BRB589839:BRB589842 CAX589839:CAX589842 CKT589839:CKT589842 CUP589839:CUP589842 DEL589839:DEL589842 DOH589839:DOH589842 DYD589839:DYD589842 EHZ589839:EHZ589842 ERV589839:ERV589842 FBR589839:FBR589842 FLN589839:FLN589842 FVJ589839:FVJ589842 GFF589839:GFF589842 GPB589839:GPB589842 GYX589839:GYX589842 HIT589839:HIT589842 HSP589839:HSP589842 ICL589839:ICL589842 IMH589839:IMH589842 IWD589839:IWD589842 JFZ589839:JFZ589842 JPV589839:JPV589842 JZR589839:JZR589842 KJN589839:KJN589842 KTJ589839:KTJ589842 LDF589839:LDF589842 LNB589839:LNB589842 LWX589839:LWX589842 MGT589839:MGT589842 MQP589839:MQP589842 NAL589839:NAL589842 NKH589839:NKH589842 NUD589839:NUD589842 ODZ589839:ODZ589842 ONV589839:ONV589842 OXR589839:OXR589842 PHN589839:PHN589842 PRJ589839:PRJ589842 QBF589839:QBF589842 QLB589839:QLB589842 QUX589839:QUX589842 RET589839:RET589842 ROP589839:ROP589842 RYL589839:RYL589842 SIH589839:SIH589842 SSD589839:SSD589842 TBZ589839:TBZ589842 TLV589839:TLV589842 TVR589839:TVR589842 UFN589839:UFN589842 UPJ589839:UPJ589842 UZF589839:UZF589842 VJB589839:VJB589842 VSX589839:VSX589842 WCT589839:WCT589842 WMP589839:WMP589842 WWL589839:WWL589842 AD655375:AD655378 JZ655375:JZ655378 TV655375:TV655378 ADR655375:ADR655378 ANN655375:ANN655378 AXJ655375:AXJ655378 BHF655375:BHF655378 BRB655375:BRB655378 CAX655375:CAX655378 CKT655375:CKT655378 CUP655375:CUP655378 DEL655375:DEL655378 DOH655375:DOH655378 DYD655375:DYD655378 EHZ655375:EHZ655378 ERV655375:ERV655378 FBR655375:FBR655378 FLN655375:FLN655378 FVJ655375:FVJ655378 GFF655375:GFF655378 GPB655375:GPB655378 GYX655375:GYX655378 HIT655375:HIT655378 HSP655375:HSP655378 ICL655375:ICL655378 IMH655375:IMH655378 IWD655375:IWD655378 JFZ655375:JFZ655378 JPV655375:JPV655378 JZR655375:JZR655378 KJN655375:KJN655378 KTJ655375:KTJ655378 LDF655375:LDF655378 LNB655375:LNB655378 LWX655375:LWX655378 MGT655375:MGT655378 MQP655375:MQP655378 NAL655375:NAL655378 NKH655375:NKH655378 NUD655375:NUD655378 ODZ655375:ODZ655378 ONV655375:ONV655378 OXR655375:OXR655378 PHN655375:PHN655378 PRJ655375:PRJ655378 QBF655375:QBF655378 QLB655375:QLB655378 QUX655375:QUX655378 RET655375:RET655378 ROP655375:ROP655378 RYL655375:RYL655378 SIH655375:SIH655378 SSD655375:SSD655378 TBZ655375:TBZ655378 TLV655375:TLV655378 TVR655375:TVR655378 UFN655375:UFN655378 UPJ655375:UPJ655378 UZF655375:UZF655378 VJB655375:VJB655378 VSX655375:VSX655378 WCT655375:WCT655378 WMP655375:WMP655378 WWL655375:WWL655378 AD720911:AD720914 JZ720911:JZ720914 TV720911:TV720914 ADR720911:ADR720914 ANN720911:ANN720914 AXJ720911:AXJ720914 BHF720911:BHF720914 BRB720911:BRB720914 CAX720911:CAX720914 CKT720911:CKT720914 CUP720911:CUP720914 DEL720911:DEL720914 DOH720911:DOH720914 DYD720911:DYD720914 EHZ720911:EHZ720914 ERV720911:ERV720914 FBR720911:FBR720914 FLN720911:FLN720914 FVJ720911:FVJ720914 GFF720911:GFF720914 GPB720911:GPB720914 GYX720911:GYX720914 HIT720911:HIT720914 HSP720911:HSP720914 ICL720911:ICL720914 IMH720911:IMH720914 IWD720911:IWD720914 JFZ720911:JFZ720914 JPV720911:JPV720914 JZR720911:JZR720914 KJN720911:KJN720914 KTJ720911:KTJ720914 LDF720911:LDF720914 LNB720911:LNB720914 LWX720911:LWX720914 MGT720911:MGT720914 MQP720911:MQP720914 NAL720911:NAL720914 NKH720911:NKH720914 NUD720911:NUD720914 ODZ720911:ODZ720914 ONV720911:ONV720914 OXR720911:OXR720914 PHN720911:PHN720914 PRJ720911:PRJ720914 QBF720911:QBF720914 QLB720911:QLB720914 QUX720911:QUX720914 RET720911:RET720914 ROP720911:ROP720914 RYL720911:RYL720914 SIH720911:SIH720914 SSD720911:SSD720914 TBZ720911:TBZ720914 TLV720911:TLV720914 TVR720911:TVR720914 UFN720911:UFN720914 UPJ720911:UPJ720914 UZF720911:UZF720914 VJB720911:VJB720914 VSX720911:VSX720914 WCT720911:WCT720914 WMP720911:WMP720914 WWL720911:WWL720914 AD786447:AD786450 JZ786447:JZ786450 TV786447:TV786450 ADR786447:ADR786450 ANN786447:ANN786450 AXJ786447:AXJ786450 BHF786447:BHF786450 BRB786447:BRB786450 CAX786447:CAX786450 CKT786447:CKT786450 CUP786447:CUP786450 DEL786447:DEL786450 DOH786447:DOH786450 DYD786447:DYD786450 EHZ786447:EHZ786450 ERV786447:ERV786450 FBR786447:FBR786450 FLN786447:FLN786450 FVJ786447:FVJ786450 GFF786447:GFF786450 GPB786447:GPB786450 GYX786447:GYX786450 HIT786447:HIT786450 HSP786447:HSP786450 ICL786447:ICL786450 IMH786447:IMH786450 IWD786447:IWD786450 JFZ786447:JFZ786450 JPV786447:JPV786450 JZR786447:JZR786450 KJN786447:KJN786450 KTJ786447:KTJ786450 LDF786447:LDF786450 LNB786447:LNB786450 LWX786447:LWX786450 MGT786447:MGT786450 MQP786447:MQP786450 NAL786447:NAL786450 NKH786447:NKH786450 NUD786447:NUD786450 ODZ786447:ODZ786450 ONV786447:ONV786450 OXR786447:OXR786450 PHN786447:PHN786450 PRJ786447:PRJ786450 QBF786447:QBF786450 QLB786447:QLB786450 QUX786447:QUX786450 RET786447:RET786450 ROP786447:ROP786450 RYL786447:RYL786450 SIH786447:SIH786450 SSD786447:SSD786450 TBZ786447:TBZ786450 TLV786447:TLV786450 TVR786447:TVR786450 UFN786447:UFN786450 UPJ786447:UPJ786450 UZF786447:UZF786450 VJB786447:VJB786450 VSX786447:VSX786450 WCT786447:WCT786450 WMP786447:WMP786450 WWL786447:WWL786450 AD851983:AD851986 JZ851983:JZ851986 TV851983:TV851986 ADR851983:ADR851986 ANN851983:ANN851986 AXJ851983:AXJ851986 BHF851983:BHF851986 BRB851983:BRB851986 CAX851983:CAX851986 CKT851983:CKT851986 CUP851983:CUP851986 DEL851983:DEL851986 DOH851983:DOH851986 DYD851983:DYD851986 EHZ851983:EHZ851986 ERV851983:ERV851986 FBR851983:FBR851986 FLN851983:FLN851986 FVJ851983:FVJ851986 GFF851983:GFF851986 GPB851983:GPB851986 GYX851983:GYX851986 HIT851983:HIT851986 HSP851983:HSP851986 ICL851983:ICL851986 IMH851983:IMH851986 IWD851983:IWD851986 JFZ851983:JFZ851986 JPV851983:JPV851986 JZR851983:JZR851986 KJN851983:KJN851986 KTJ851983:KTJ851986 LDF851983:LDF851986 LNB851983:LNB851986 LWX851983:LWX851986 MGT851983:MGT851986 MQP851983:MQP851986 NAL851983:NAL851986 NKH851983:NKH851986 NUD851983:NUD851986 ODZ851983:ODZ851986 ONV851983:ONV851986 OXR851983:OXR851986 PHN851983:PHN851986 PRJ851983:PRJ851986 QBF851983:QBF851986 QLB851983:QLB851986 QUX851983:QUX851986 RET851983:RET851986 ROP851983:ROP851986 RYL851983:RYL851986 SIH851983:SIH851986 SSD851983:SSD851986 TBZ851983:TBZ851986 TLV851983:TLV851986 TVR851983:TVR851986 UFN851983:UFN851986 UPJ851983:UPJ851986 UZF851983:UZF851986 VJB851983:VJB851986 VSX851983:VSX851986 WCT851983:WCT851986 WMP851983:WMP851986 WWL851983:WWL851986 AD917519:AD917522 JZ917519:JZ917522 TV917519:TV917522 ADR917519:ADR917522 ANN917519:ANN917522 AXJ917519:AXJ917522 BHF917519:BHF917522 BRB917519:BRB917522 CAX917519:CAX917522 CKT917519:CKT917522 CUP917519:CUP917522 DEL917519:DEL917522 DOH917519:DOH917522 DYD917519:DYD917522 EHZ917519:EHZ917522 ERV917519:ERV917522 FBR917519:FBR917522 FLN917519:FLN917522 FVJ917519:FVJ917522 GFF917519:GFF917522 GPB917519:GPB917522 GYX917519:GYX917522 HIT917519:HIT917522 HSP917519:HSP917522 ICL917519:ICL917522 IMH917519:IMH917522 IWD917519:IWD917522 JFZ917519:JFZ917522 JPV917519:JPV917522 JZR917519:JZR917522 KJN917519:KJN917522 KTJ917519:KTJ917522 LDF917519:LDF917522 LNB917519:LNB917522 LWX917519:LWX917522 MGT917519:MGT917522 MQP917519:MQP917522 NAL917519:NAL917522 NKH917519:NKH917522 NUD917519:NUD917522 ODZ917519:ODZ917522 ONV917519:ONV917522 OXR917519:OXR917522 PHN917519:PHN917522 PRJ917519:PRJ917522 QBF917519:QBF917522 QLB917519:QLB917522 QUX917519:QUX917522 RET917519:RET917522 ROP917519:ROP917522 RYL917519:RYL917522 SIH917519:SIH917522 SSD917519:SSD917522 TBZ917519:TBZ917522 TLV917519:TLV917522 TVR917519:TVR917522 UFN917519:UFN917522 UPJ917519:UPJ917522 UZF917519:UZF917522 VJB917519:VJB917522 VSX917519:VSX917522 WCT917519:WCT917522 WMP917519:WMP917522 WWL917519:WWL917522 AD983055:AD983058 JZ983055:JZ983058 TV983055:TV983058 ADR983055:ADR983058 ANN983055:ANN983058 AXJ983055:AXJ983058 BHF983055:BHF983058 BRB983055:BRB983058 CAX983055:CAX983058 CKT983055:CKT983058 CUP983055:CUP983058 DEL983055:DEL983058 DOH983055:DOH983058 DYD983055:DYD983058 EHZ983055:EHZ983058 ERV983055:ERV983058 FBR983055:FBR983058 FLN983055:FLN983058 FVJ983055:FVJ983058 GFF983055:GFF983058 GPB983055:GPB983058 GYX983055:GYX983058 HIT983055:HIT983058 HSP983055:HSP983058 ICL983055:ICL983058 IMH983055:IMH983058 IWD983055:IWD983058 JFZ983055:JFZ983058 JPV983055:JPV983058 JZR983055:JZR983058 KJN983055:KJN983058 KTJ983055:KTJ983058 LDF983055:LDF983058 LNB983055:LNB983058 LWX983055:LWX983058 MGT983055:MGT983058 MQP983055:MQP983058 NAL983055:NAL983058 NKH983055:NKH983058 NUD983055:NUD983058 ODZ983055:ODZ983058 ONV983055:ONV983058 OXR983055:OXR983058 PHN983055:PHN983058 PRJ983055:PRJ983058 QBF983055:QBF983058 QLB983055:QLB983058 QUX983055:QUX983058 RET983055:RET983058 ROP983055:ROP983058 RYL983055:RYL983058 SIH983055:SIH983058 SSD983055:SSD983058 TBZ983055:TBZ983058 TLV983055:TLV983058 TVR983055:TVR983058 UFN983055:UFN983058 UPJ983055:UPJ983058 UZF983055:UZF983058 VJB983055:VJB983058 VSX983055:VSX983058 WCT983055:WCT983058 WMP983055:WMP983058 WWL983055:WWL983058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AF131092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AF196628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AF262164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AF327700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AF393236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AF458772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AF524308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AF589844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AF655380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AF720916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AF786452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AF851988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AF917524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AF983060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AD36:AD39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WMP36:WMP39 WWL36:WWL39 AD65570:AD65573 JZ65570:JZ65573 TV65570:TV65573 ADR65570:ADR65573 ANN65570:ANN65573 AXJ65570:AXJ65573 BHF65570:BHF65573 BRB65570:BRB65573 CAX65570:CAX65573 CKT65570:CKT65573 CUP65570:CUP65573 DEL65570:DEL65573 DOH65570:DOH65573 DYD65570:DYD65573 EHZ65570:EHZ65573 ERV65570:ERV65573 FBR65570:FBR65573 FLN65570:FLN65573 FVJ65570:FVJ65573 GFF65570:GFF65573 GPB65570:GPB65573 GYX65570:GYX65573 HIT65570:HIT65573 HSP65570:HSP65573 ICL65570:ICL65573 IMH65570:IMH65573 IWD65570:IWD65573 JFZ65570:JFZ65573 JPV65570:JPV65573 JZR65570:JZR65573 KJN65570:KJN65573 KTJ65570:KTJ65573 LDF65570:LDF65573 LNB65570:LNB65573 LWX65570:LWX65573 MGT65570:MGT65573 MQP65570:MQP65573 NAL65570:NAL65573 NKH65570:NKH65573 NUD65570:NUD65573 ODZ65570:ODZ65573 ONV65570:ONV65573 OXR65570:OXR65573 PHN65570:PHN65573 PRJ65570:PRJ65573 QBF65570:QBF65573 QLB65570:QLB65573 QUX65570:QUX65573 RET65570:RET65573 ROP65570:ROP65573 RYL65570:RYL65573 SIH65570:SIH65573 SSD65570:SSD65573 TBZ65570:TBZ65573 TLV65570:TLV65573 TVR65570:TVR65573 UFN65570:UFN65573 UPJ65570:UPJ65573 UZF65570:UZF65573 VJB65570:VJB65573 VSX65570:VSX65573 WCT65570:WCT65573 WMP65570:WMP65573 WWL65570:WWL65573 AD131106:AD131109 JZ131106:JZ131109 TV131106:TV131109 ADR131106:ADR131109 ANN131106:ANN131109 AXJ131106:AXJ131109 BHF131106:BHF131109 BRB131106:BRB131109 CAX131106:CAX131109 CKT131106:CKT131109 CUP131106:CUP131109 DEL131106:DEL131109 DOH131106:DOH131109 DYD131106:DYD131109 EHZ131106:EHZ131109 ERV131106:ERV131109 FBR131106:FBR131109 FLN131106:FLN131109 FVJ131106:FVJ131109 GFF131106:GFF131109 GPB131106:GPB131109 GYX131106:GYX131109 HIT131106:HIT131109 HSP131106:HSP131109 ICL131106:ICL131109 IMH131106:IMH131109 IWD131106:IWD131109 JFZ131106:JFZ131109 JPV131106:JPV131109 JZR131106:JZR131109 KJN131106:KJN131109 KTJ131106:KTJ131109 LDF131106:LDF131109 LNB131106:LNB131109 LWX131106:LWX131109 MGT131106:MGT131109 MQP131106:MQP131109 NAL131106:NAL131109 NKH131106:NKH131109 NUD131106:NUD131109 ODZ131106:ODZ131109 ONV131106:ONV131109 OXR131106:OXR131109 PHN131106:PHN131109 PRJ131106:PRJ131109 QBF131106:QBF131109 QLB131106:QLB131109 QUX131106:QUX131109 RET131106:RET131109 ROP131106:ROP131109 RYL131106:RYL131109 SIH131106:SIH131109 SSD131106:SSD131109 TBZ131106:TBZ131109 TLV131106:TLV131109 TVR131106:TVR131109 UFN131106:UFN131109 UPJ131106:UPJ131109 UZF131106:UZF131109 VJB131106:VJB131109 VSX131106:VSX131109 WCT131106:WCT131109 WMP131106:WMP131109 WWL131106:WWL131109 AD196642:AD196645 JZ196642:JZ196645 TV196642:TV196645 ADR196642:ADR196645 ANN196642:ANN196645 AXJ196642:AXJ196645 BHF196642:BHF196645 BRB196642:BRB196645 CAX196642:CAX196645 CKT196642:CKT196645 CUP196642:CUP196645 DEL196642:DEL196645 DOH196642:DOH196645 DYD196642:DYD196645 EHZ196642:EHZ196645 ERV196642:ERV196645 FBR196642:FBR196645 FLN196642:FLN196645 FVJ196642:FVJ196645 GFF196642:GFF196645 GPB196642:GPB196645 GYX196642:GYX196645 HIT196642:HIT196645 HSP196642:HSP196645 ICL196642:ICL196645 IMH196642:IMH196645 IWD196642:IWD196645 JFZ196642:JFZ196645 JPV196642:JPV196645 JZR196642:JZR196645 KJN196642:KJN196645 KTJ196642:KTJ196645 LDF196642:LDF196645 LNB196642:LNB196645 LWX196642:LWX196645 MGT196642:MGT196645 MQP196642:MQP196645 NAL196642:NAL196645 NKH196642:NKH196645 NUD196642:NUD196645 ODZ196642:ODZ196645 ONV196642:ONV196645 OXR196642:OXR196645 PHN196642:PHN196645 PRJ196642:PRJ196645 QBF196642:QBF196645 QLB196642:QLB196645 QUX196642:QUX196645 RET196642:RET196645 ROP196642:ROP196645 RYL196642:RYL196645 SIH196642:SIH196645 SSD196642:SSD196645 TBZ196642:TBZ196645 TLV196642:TLV196645 TVR196642:TVR196645 UFN196642:UFN196645 UPJ196642:UPJ196645 UZF196642:UZF196645 VJB196642:VJB196645 VSX196642:VSX196645 WCT196642:WCT196645 WMP196642:WMP196645 WWL196642:WWL196645 AD262178:AD262181 JZ262178:JZ262181 TV262178:TV262181 ADR262178:ADR262181 ANN262178:ANN262181 AXJ262178:AXJ262181 BHF262178:BHF262181 BRB262178:BRB262181 CAX262178:CAX262181 CKT262178:CKT262181 CUP262178:CUP262181 DEL262178:DEL262181 DOH262178:DOH262181 DYD262178:DYD262181 EHZ262178:EHZ262181 ERV262178:ERV262181 FBR262178:FBR262181 FLN262178:FLN262181 FVJ262178:FVJ262181 GFF262178:GFF262181 GPB262178:GPB262181 GYX262178:GYX262181 HIT262178:HIT262181 HSP262178:HSP262181 ICL262178:ICL262181 IMH262178:IMH262181 IWD262178:IWD262181 JFZ262178:JFZ262181 JPV262178:JPV262181 JZR262178:JZR262181 KJN262178:KJN262181 KTJ262178:KTJ262181 LDF262178:LDF262181 LNB262178:LNB262181 LWX262178:LWX262181 MGT262178:MGT262181 MQP262178:MQP262181 NAL262178:NAL262181 NKH262178:NKH262181 NUD262178:NUD262181 ODZ262178:ODZ262181 ONV262178:ONV262181 OXR262178:OXR262181 PHN262178:PHN262181 PRJ262178:PRJ262181 QBF262178:QBF262181 QLB262178:QLB262181 QUX262178:QUX262181 RET262178:RET262181 ROP262178:ROP262181 RYL262178:RYL262181 SIH262178:SIH262181 SSD262178:SSD262181 TBZ262178:TBZ262181 TLV262178:TLV262181 TVR262178:TVR262181 UFN262178:UFN262181 UPJ262178:UPJ262181 UZF262178:UZF262181 VJB262178:VJB262181 VSX262178:VSX262181 WCT262178:WCT262181 WMP262178:WMP262181 WWL262178:WWL262181 AD327714:AD327717 JZ327714:JZ327717 TV327714:TV327717 ADR327714:ADR327717 ANN327714:ANN327717 AXJ327714:AXJ327717 BHF327714:BHF327717 BRB327714:BRB327717 CAX327714:CAX327717 CKT327714:CKT327717 CUP327714:CUP327717 DEL327714:DEL327717 DOH327714:DOH327717 DYD327714:DYD327717 EHZ327714:EHZ327717 ERV327714:ERV327717 FBR327714:FBR327717 FLN327714:FLN327717 FVJ327714:FVJ327717 GFF327714:GFF327717 GPB327714:GPB327717 GYX327714:GYX327717 HIT327714:HIT327717 HSP327714:HSP327717 ICL327714:ICL327717 IMH327714:IMH327717 IWD327714:IWD327717 JFZ327714:JFZ327717 JPV327714:JPV327717 JZR327714:JZR327717 KJN327714:KJN327717 KTJ327714:KTJ327717 LDF327714:LDF327717 LNB327714:LNB327717 LWX327714:LWX327717 MGT327714:MGT327717 MQP327714:MQP327717 NAL327714:NAL327717 NKH327714:NKH327717 NUD327714:NUD327717 ODZ327714:ODZ327717 ONV327714:ONV327717 OXR327714:OXR327717 PHN327714:PHN327717 PRJ327714:PRJ327717 QBF327714:QBF327717 QLB327714:QLB327717 QUX327714:QUX327717 RET327714:RET327717 ROP327714:ROP327717 RYL327714:RYL327717 SIH327714:SIH327717 SSD327714:SSD327717 TBZ327714:TBZ327717 TLV327714:TLV327717 TVR327714:TVR327717 UFN327714:UFN327717 UPJ327714:UPJ327717 UZF327714:UZF327717 VJB327714:VJB327717 VSX327714:VSX327717 WCT327714:WCT327717 WMP327714:WMP327717 WWL327714:WWL327717 AD393250:AD393253 JZ393250:JZ393253 TV393250:TV393253 ADR393250:ADR393253 ANN393250:ANN393253 AXJ393250:AXJ393253 BHF393250:BHF393253 BRB393250:BRB393253 CAX393250:CAX393253 CKT393250:CKT393253 CUP393250:CUP393253 DEL393250:DEL393253 DOH393250:DOH393253 DYD393250:DYD393253 EHZ393250:EHZ393253 ERV393250:ERV393253 FBR393250:FBR393253 FLN393250:FLN393253 FVJ393250:FVJ393253 GFF393250:GFF393253 GPB393250:GPB393253 GYX393250:GYX393253 HIT393250:HIT393253 HSP393250:HSP393253 ICL393250:ICL393253 IMH393250:IMH393253 IWD393250:IWD393253 JFZ393250:JFZ393253 JPV393250:JPV393253 JZR393250:JZR393253 KJN393250:KJN393253 KTJ393250:KTJ393253 LDF393250:LDF393253 LNB393250:LNB393253 LWX393250:LWX393253 MGT393250:MGT393253 MQP393250:MQP393253 NAL393250:NAL393253 NKH393250:NKH393253 NUD393250:NUD393253 ODZ393250:ODZ393253 ONV393250:ONV393253 OXR393250:OXR393253 PHN393250:PHN393253 PRJ393250:PRJ393253 QBF393250:QBF393253 QLB393250:QLB393253 QUX393250:QUX393253 RET393250:RET393253 ROP393250:ROP393253 RYL393250:RYL393253 SIH393250:SIH393253 SSD393250:SSD393253 TBZ393250:TBZ393253 TLV393250:TLV393253 TVR393250:TVR393253 UFN393250:UFN393253 UPJ393250:UPJ393253 UZF393250:UZF393253 VJB393250:VJB393253 VSX393250:VSX393253 WCT393250:WCT393253 WMP393250:WMP393253 WWL393250:WWL393253 AD458786:AD458789 JZ458786:JZ458789 TV458786:TV458789 ADR458786:ADR458789 ANN458786:ANN458789 AXJ458786:AXJ458789 BHF458786:BHF458789 BRB458786:BRB458789 CAX458786:CAX458789 CKT458786:CKT458789 CUP458786:CUP458789 DEL458786:DEL458789 DOH458786:DOH458789 DYD458786:DYD458789 EHZ458786:EHZ458789 ERV458786:ERV458789 FBR458786:FBR458789 FLN458786:FLN458789 FVJ458786:FVJ458789 GFF458786:GFF458789 GPB458786:GPB458789 GYX458786:GYX458789 HIT458786:HIT458789 HSP458786:HSP458789 ICL458786:ICL458789 IMH458786:IMH458789 IWD458786:IWD458789 JFZ458786:JFZ458789 JPV458786:JPV458789 JZR458786:JZR458789 KJN458786:KJN458789 KTJ458786:KTJ458789 LDF458786:LDF458789 LNB458786:LNB458789 LWX458786:LWX458789 MGT458786:MGT458789 MQP458786:MQP458789 NAL458786:NAL458789 NKH458786:NKH458789 NUD458786:NUD458789 ODZ458786:ODZ458789 ONV458786:ONV458789 OXR458786:OXR458789 PHN458786:PHN458789 PRJ458786:PRJ458789 QBF458786:QBF458789 QLB458786:QLB458789 QUX458786:QUX458789 RET458786:RET458789 ROP458786:ROP458789 RYL458786:RYL458789 SIH458786:SIH458789 SSD458786:SSD458789 TBZ458786:TBZ458789 TLV458786:TLV458789 TVR458786:TVR458789 UFN458786:UFN458789 UPJ458786:UPJ458789 UZF458786:UZF458789 VJB458786:VJB458789 VSX458786:VSX458789 WCT458786:WCT458789 WMP458786:WMP458789 WWL458786:WWL458789 AD524322:AD524325 JZ524322:JZ524325 TV524322:TV524325 ADR524322:ADR524325 ANN524322:ANN524325 AXJ524322:AXJ524325 BHF524322:BHF524325 BRB524322:BRB524325 CAX524322:CAX524325 CKT524322:CKT524325 CUP524322:CUP524325 DEL524322:DEL524325 DOH524322:DOH524325 DYD524322:DYD524325 EHZ524322:EHZ524325 ERV524322:ERV524325 FBR524322:FBR524325 FLN524322:FLN524325 FVJ524322:FVJ524325 GFF524322:GFF524325 GPB524322:GPB524325 GYX524322:GYX524325 HIT524322:HIT524325 HSP524322:HSP524325 ICL524322:ICL524325 IMH524322:IMH524325 IWD524322:IWD524325 JFZ524322:JFZ524325 JPV524322:JPV524325 JZR524322:JZR524325 KJN524322:KJN524325 KTJ524322:KTJ524325 LDF524322:LDF524325 LNB524322:LNB524325 LWX524322:LWX524325 MGT524322:MGT524325 MQP524322:MQP524325 NAL524322:NAL524325 NKH524322:NKH524325 NUD524322:NUD524325 ODZ524322:ODZ524325 ONV524322:ONV524325 OXR524322:OXR524325 PHN524322:PHN524325 PRJ524322:PRJ524325 QBF524322:QBF524325 QLB524322:QLB524325 QUX524322:QUX524325 RET524322:RET524325 ROP524322:ROP524325 RYL524322:RYL524325 SIH524322:SIH524325 SSD524322:SSD524325 TBZ524322:TBZ524325 TLV524322:TLV524325 TVR524322:TVR524325 UFN524322:UFN524325 UPJ524322:UPJ524325 UZF524322:UZF524325 VJB524322:VJB524325 VSX524322:VSX524325 WCT524322:WCT524325 WMP524322:WMP524325 WWL524322:WWL524325 AD589858:AD589861 JZ589858:JZ589861 TV589858:TV589861 ADR589858:ADR589861 ANN589858:ANN589861 AXJ589858:AXJ589861 BHF589858:BHF589861 BRB589858:BRB589861 CAX589858:CAX589861 CKT589858:CKT589861 CUP589858:CUP589861 DEL589858:DEL589861 DOH589858:DOH589861 DYD589858:DYD589861 EHZ589858:EHZ589861 ERV589858:ERV589861 FBR589858:FBR589861 FLN589858:FLN589861 FVJ589858:FVJ589861 GFF589858:GFF589861 GPB589858:GPB589861 GYX589858:GYX589861 HIT589858:HIT589861 HSP589858:HSP589861 ICL589858:ICL589861 IMH589858:IMH589861 IWD589858:IWD589861 JFZ589858:JFZ589861 JPV589858:JPV589861 JZR589858:JZR589861 KJN589858:KJN589861 KTJ589858:KTJ589861 LDF589858:LDF589861 LNB589858:LNB589861 LWX589858:LWX589861 MGT589858:MGT589861 MQP589858:MQP589861 NAL589858:NAL589861 NKH589858:NKH589861 NUD589858:NUD589861 ODZ589858:ODZ589861 ONV589858:ONV589861 OXR589858:OXR589861 PHN589858:PHN589861 PRJ589858:PRJ589861 QBF589858:QBF589861 QLB589858:QLB589861 QUX589858:QUX589861 RET589858:RET589861 ROP589858:ROP589861 RYL589858:RYL589861 SIH589858:SIH589861 SSD589858:SSD589861 TBZ589858:TBZ589861 TLV589858:TLV589861 TVR589858:TVR589861 UFN589858:UFN589861 UPJ589858:UPJ589861 UZF589858:UZF589861 VJB589858:VJB589861 VSX589858:VSX589861 WCT589858:WCT589861 WMP589858:WMP589861 WWL589858:WWL589861 AD655394:AD655397 JZ655394:JZ655397 TV655394:TV655397 ADR655394:ADR655397 ANN655394:ANN655397 AXJ655394:AXJ655397 BHF655394:BHF655397 BRB655394:BRB655397 CAX655394:CAX655397 CKT655394:CKT655397 CUP655394:CUP655397 DEL655394:DEL655397 DOH655394:DOH655397 DYD655394:DYD655397 EHZ655394:EHZ655397 ERV655394:ERV655397 FBR655394:FBR655397 FLN655394:FLN655397 FVJ655394:FVJ655397 GFF655394:GFF655397 GPB655394:GPB655397 GYX655394:GYX655397 HIT655394:HIT655397 HSP655394:HSP655397 ICL655394:ICL655397 IMH655394:IMH655397 IWD655394:IWD655397 JFZ655394:JFZ655397 JPV655394:JPV655397 JZR655394:JZR655397 KJN655394:KJN655397 KTJ655394:KTJ655397 LDF655394:LDF655397 LNB655394:LNB655397 LWX655394:LWX655397 MGT655394:MGT655397 MQP655394:MQP655397 NAL655394:NAL655397 NKH655394:NKH655397 NUD655394:NUD655397 ODZ655394:ODZ655397 ONV655394:ONV655397 OXR655394:OXR655397 PHN655394:PHN655397 PRJ655394:PRJ655397 QBF655394:QBF655397 QLB655394:QLB655397 QUX655394:QUX655397 RET655394:RET655397 ROP655394:ROP655397 RYL655394:RYL655397 SIH655394:SIH655397 SSD655394:SSD655397 TBZ655394:TBZ655397 TLV655394:TLV655397 TVR655394:TVR655397 UFN655394:UFN655397 UPJ655394:UPJ655397 UZF655394:UZF655397 VJB655394:VJB655397 VSX655394:VSX655397 WCT655394:WCT655397 WMP655394:WMP655397 WWL655394:WWL655397 AD720930:AD720933 JZ720930:JZ720933 TV720930:TV720933 ADR720930:ADR720933 ANN720930:ANN720933 AXJ720930:AXJ720933 BHF720930:BHF720933 BRB720930:BRB720933 CAX720930:CAX720933 CKT720930:CKT720933 CUP720930:CUP720933 DEL720930:DEL720933 DOH720930:DOH720933 DYD720930:DYD720933 EHZ720930:EHZ720933 ERV720930:ERV720933 FBR720930:FBR720933 FLN720930:FLN720933 FVJ720930:FVJ720933 GFF720930:GFF720933 GPB720930:GPB720933 GYX720930:GYX720933 HIT720930:HIT720933 HSP720930:HSP720933 ICL720930:ICL720933 IMH720930:IMH720933 IWD720930:IWD720933 JFZ720930:JFZ720933 JPV720930:JPV720933 JZR720930:JZR720933 KJN720930:KJN720933 KTJ720930:KTJ720933 LDF720930:LDF720933 LNB720930:LNB720933 LWX720930:LWX720933 MGT720930:MGT720933 MQP720930:MQP720933 NAL720930:NAL720933 NKH720930:NKH720933 NUD720930:NUD720933 ODZ720930:ODZ720933 ONV720930:ONV720933 OXR720930:OXR720933 PHN720930:PHN720933 PRJ720930:PRJ720933 QBF720930:QBF720933 QLB720930:QLB720933 QUX720930:QUX720933 RET720930:RET720933 ROP720930:ROP720933 RYL720930:RYL720933 SIH720930:SIH720933 SSD720930:SSD720933 TBZ720930:TBZ720933 TLV720930:TLV720933 TVR720930:TVR720933 UFN720930:UFN720933 UPJ720930:UPJ720933 UZF720930:UZF720933 VJB720930:VJB720933 VSX720930:VSX720933 WCT720930:WCT720933 WMP720930:WMP720933 WWL720930:WWL720933 AD786466:AD786469 JZ786466:JZ786469 TV786466:TV786469 ADR786466:ADR786469 ANN786466:ANN786469 AXJ786466:AXJ786469 BHF786466:BHF786469 BRB786466:BRB786469 CAX786466:CAX786469 CKT786466:CKT786469 CUP786466:CUP786469 DEL786466:DEL786469 DOH786466:DOH786469 DYD786466:DYD786469 EHZ786466:EHZ786469 ERV786466:ERV786469 FBR786466:FBR786469 FLN786466:FLN786469 FVJ786466:FVJ786469 GFF786466:GFF786469 GPB786466:GPB786469 GYX786466:GYX786469 HIT786466:HIT786469 HSP786466:HSP786469 ICL786466:ICL786469 IMH786466:IMH786469 IWD786466:IWD786469 JFZ786466:JFZ786469 JPV786466:JPV786469 JZR786466:JZR786469 KJN786466:KJN786469 KTJ786466:KTJ786469 LDF786466:LDF786469 LNB786466:LNB786469 LWX786466:LWX786469 MGT786466:MGT786469 MQP786466:MQP786469 NAL786466:NAL786469 NKH786466:NKH786469 NUD786466:NUD786469 ODZ786466:ODZ786469 ONV786466:ONV786469 OXR786466:OXR786469 PHN786466:PHN786469 PRJ786466:PRJ786469 QBF786466:QBF786469 QLB786466:QLB786469 QUX786466:QUX786469 RET786466:RET786469 ROP786466:ROP786469 RYL786466:RYL786469 SIH786466:SIH786469 SSD786466:SSD786469 TBZ786466:TBZ786469 TLV786466:TLV786469 TVR786466:TVR786469 UFN786466:UFN786469 UPJ786466:UPJ786469 UZF786466:UZF786469 VJB786466:VJB786469 VSX786466:VSX786469 WCT786466:WCT786469 WMP786466:WMP786469 WWL786466:WWL786469 AD852002:AD852005 JZ852002:JZ852005 TV852002:TV852005 ADR852002:ADR852005 ANN852002:ANN852005 AXJ852002:AXJ852005 BHF852002:BHF852005 BRB852002:BRB852005 CAX852002:CAX852005 CKT852002:CKT852005 CUP852002:CUP852005 DEL852002:DEL852005 DOH852002:DOH852005 DYD852002:DYD852005 EHZ852002:EHZ852005 ERV852002:ERV852005 FBR852002:FBR852005 FLN852002:FLN852005 FVJ852002:FVJ852005 GFF852002:GFF852005 GPB852002:GPB852005 GYX852002:GYX852005 HIT852002:HIT852005 HSP852002:HSP852005 ICL852002:ICL852005 IMH852002:IMH852005 IWD852002:IWD852005 JFZ852002:JFZ852005 JPV852002:JPV852005 JZR852002:JZR852005 KJN852002:KJN852005 KTJ852002:KTJ852005 LDF852002:LDF852005 LNB852002:LNB852005 LWX852002:LWX852005 MGT852002:MGT852005 MQP852002:MQP852005 NAL852002:NAL852005 NKH852002:NKH852005 NUD852002:NUD852005 ODZ852002:ODZ852005 ONV852002:ONV852005 OXR852002:OXR852005 PHN852002:PHN852005 PRJ852002:PRJ852005 QBF852002:QBF852005 QLB852002:QLB852005 QUX852002:QUX852005 RET852002:RET852005 ROP852002:ROP852005 RYL852002:RYL852005 SIH852002:SIH852005 SSD852002:SSD852005 TBZ852002:TBZ852005 TLV852002:TLV852005 TVR852002:TVR852005 UFN852002:UFN852005 UPJ852002:UPJ852005 UZF852002:UZF852005 VJB852002:VJB852005 VSX852002:VSX852005 WCT852002:WCT852005 WMP852002:WMP852005 WWL852002:WWL852005 AD917538:AD917541 JZ917538:JZ917541 TV917538:TV917541 ADR917538:ADR917541 ANN917538:ANN917541 AXJ917538:AXJ917541 BHF917538:BHF917541 BRB917538:BRB917541 CAX917538:CAX917541 CKT917538:CKT917541 CUP917538:CUP917541 DEL917538:DEL917541 DOH917538:DOH917541 DYD917538:DYD917541 EHZ917538:EHZ917541 ERV917538:ERV917541 FBR917538:FBR917541 FLN917538:FLN917541 FVJ917538:FVJ917541 GFF917538:GFF917541 GPB917538:GPB917541 GYX917538:GYX917541 HIT917538:HIT917541 HSP917538:HSP917541 ICL917538:ICL917541 IMH917538:IMH917541 IWD917538:IWD917541 JFZ917538:JFZ917541 JPV917538:JPV917541 JZR917538:JZR917541 KJN917538:KJN917541 KTJ917538:KTJ917541 LDF917538:LDF917541 LNB917538:LNB917541 LWX917538:LWX917541 MGT917538:MGT917541 MQP917538:MQP917541 NAL917538:NAL917541 NKH917538:NKH917541 NUD917538:NUD917541 ODZ917538:ODZ917541 ONV917538:ONV917541 OXR917538:OXR917541 PHN917538:PHN917541 PRJ917538:PRJ917541 QBF917538:QBF917541 QLB917538:QLB917541 QUX917538:QUX917541 RET917538:RET917541 ROP917538:ROP917541 RYL917538:RYL917541 SIH917538:SIH917541 SSD917538:SSD917541 TBZ917538:TBZ917541 TLV917538:TLV917541 TVR917538:TVR917541 UFN917538:UFN917541 UPJ917538:UPJ917541 UZF917538:UZF917541 VJB917538:VJB917541 VSX917538:VSX917541 WCT917538:WCT917541 WMP917538:WMP917541 WWL917538:WWL917541 AD983074:AD983077 JZ983074:JZ983077 TV983074:TV983077 ADR983074:ADR983077 ANN983074:ANN983077 AXJ983074:AXJ983077 BHF983074:BHF983077 BRB983074:BRB983077 CAX983074:CAX983077 CKT983074:CKT983077 CUP983074:CUP983077 DEL983074:DEL983077 DOH983074:DOH983077 DYD983074:DYD983077 EHZ983074:EHZ983077 ERV983074:ERV983077 FBR983074:FBR983077 FLN983074:FLN983077 FVJ983074:FVJ983077 GFF983074:GFF983077 GPB983074:GPB983077 GYX983074:GYX983077 HIT983074:HIT983077 HSP983074:HSP983077 ICL983074:ICL983077 IMH983074:IMH983077 IWD983074:IWD983077 JFZ983074:JFZ983077 JPV983074:JPV983077 JZR983074:JZR983077 KJN983074:KJN983077 KTJ983074:KTJ983077 LDF983074:LDF983077 LNB983074:LNB983077 LWX983074:LWX983077 MGT983074:MGT983077 MQP983074:MQP983077 NAL983074:NAL983077 NKH983074:NKH983077 NUD983074:NUD983077 ODZ983074:ODZ983077 ONV983074:ONV983077 OXR983074:OXR983077 PHN983074:PHN983077 PRJ983074:PRJ983077 QBF983074:QBF983077 QLB983074:QLB983077 QUX983074:QUX983077 RET983074:RET983077 ROP983074:ROP983077 RYL983074:RYL983077 SIH983074:SIH983077 SSD983074:SSD983077 TBZ983074:TBZ983077 TLV983074:TLV983077 TVR983074:TVR983077 UFN983074:UFN983077 UPJ983074:UPJ983077 UZF983074:UZF983077 VJB983074:VJB983077 VSX983074:VSX983077 WCT983074:WCT983077 WMP983074:WMP983077 WWL983074:WWL983077 AF41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AF65575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AF131111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AF196647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AF262183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AF327719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AF393255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AF458791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AF524327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AF589863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AF655399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AF720935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AF786471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AF852007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AF917543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AF983079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AD26:AD27 JZ26:JZ27 TV26:TV27 ADR26:ADR27 ANN26:ANN27 AXJ26:AXJ27 BHF26:BHF27 BRB26:BRB27 CAX26:CAX27 CKT26:CKT27 CUP26:CUP27 DEL26:DEL27 DOH26:DOH27 DYD26:DYD27 EHZ26:EHZ27 ERV26:ERV27 FBR26:FBR27 FLN26:FLN27 FVJ26:FVJ27 GFF26:GFF27 GPB26:GPB27 GYX26:GYX27 HIT26:HIT27 HSP26:HSP27 ICL26:ICL27 IMH26:IMH27 IWD26:IWD27 JFZ26:JFZ27 JPV26:JPV27 JZR26:JZR27 KJN26:KJN27 KTJ26:KTJ27 LDF26:LDF27 LNB26:LNB27 LWX26:LWX27 MGT26:MGT27 MQP26:MQP27 NAL26:NAL27 NKH26:NKH27 NUD26:NUD27 ODZ26:ODZ27 ONV26:ONV27 OXR26:OXR27 PHN26:PHN27 PRJ26:PRJ27 QBF26:QBF27 QLB26:QLB27 QUX26:QUX27 RET26:RET27 ROP26:ROP27 RYL26:RYL27 SIH26:SIH27 SSD26:SSD27 TBZ26:TBZ27 TLV26:TLV27 TVR26:TVR27 UFN26:UFN27 UPJ26:UPJ27 UZF26:UZF27 VJB26:VJB27 VSX26:VSX27 WCT26:WCT27 WMP26:WMP27 WWL26:WWL27 AD65560:AD65561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AD131096:AD131097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AD196632:AD196633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AD262168:AD262169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AD327704:AD327705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AD393240:AD393241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AD458776:AD458777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AD524312:AD524313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AD589848:AD589849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AD655384:AD655385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AD720920:AD720921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AD786456:AD786457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AD851992:AD851993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AD917528:AD917529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AD983064:AD983065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WWL983064:WWL983065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AF131099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AF196635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AF262171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AF327707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AF393243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AF458779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AF524315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AF589851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AF655387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AF720923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AF786459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AF851995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AF917531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AF983067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AD45:AD46 JZ45:JZ46 TV45:TV46 ADR45:ADR46 ANN45:ANN46 AXJ45:AXJ46 BHF45:BHF46 BRB45:BRB46 CAX45:CAX46 CKT45:CKT46 CUP45:CUP46 DEL45:DEL46 DOH45:DOH46 DYD45:DYD46 EHZ45:EHZ46 ERV45:ERV46 FBR45:FBR46 FLN45:FLN46 FVJ45:FVJ46 GFF45:GFF46 GPB45:GPB46 GYX45:GYX46 HIT45:HIT46 HSP45:HSP46 ICL45:ICL46 IMH45:IMH46 IWD45:IWD46 JFZ45:JFZ46 JPV45:JPV46 JZR45:JZR46 KJN45:KJN46 KTJ45:KTJ46 LDF45:LDF46 LNB45:LNB46 LWX45:LWX46 MGT45:MGT46 MQP45:MQP46 NAL45:NAL46 NKH45:NKH46 NUD45:NUD46 ODZ45:ODZ46 ONV45:ONV46 OXR45:OXR46 PHN45:PHN46 PRJ45:PRJ46 QBF45:QBF46 QLB45:QLB46 QUX45:QUX46 RET45:RET46 ROP45:ROP46 RYL45:RYL46 SIH45:SIH46 SSD45:SSD46 TBZ45:TBZ46 TLV45:TLV46 TVR45:TVR46 UFN45:UFN46 UPJ45:UPJ46 UZF45:UZF46 VJB45:VJB46 VSX45:VSX46 WCT45:WCT46 WMP45:WMP46 WWL45:WWL46 AD65579:AD65580 JZ65579:JZ65580 TV65579:TV65580 ADR65579:ADR65580 ANN65579:ANN65580 AXJ65579:AXJ65580 BHF65579:BHF65580 BRB65579:BRB65580 CAX65579:CAX65580 CKT65579:CKT65580 CUP65579:CUP65580 DEL65579:DEL65580 DOH65579:DOH65580 DYD65579:DYD65580 EHZ65579:EHZ65580 ERV65579:ERV65580 FBR65579:FBR65580 FLN65579:FLN65580 FVJ65579:FVJ65580 GFF65579:GFF65580 GPB65579:GPB65580 GYX65579:GYX65580 HIT65579:HIT65580 HSP65579:HSP65580 ICL65579:ICL65580 IMH65579:IMH65580 IWD65579:IWD65580 JFZ65579:JFZ65580 JPV65579:JPV65580 JZR65579:JZR65580 KJN65579:KJN65580 KTJ65579:KTJ65580 LDF65579:LDF65580 LNB65579:LNB65580 LWX65579:LWX65580 MGT65579:MGT65580 MQP65579:MQP65580 NAL65579:NAL65580 NKH65579:NKH65580 NUD65579:NUD65580 ODZ65579:ODZ65580 ONV65579:ONV65580 OXR65579:OXR65580 PHN65579:PHN65580 PRJ65579:PRJ65580 QBF65579:QBF65580 QLB65579:QLB65580 QUX65579:QUX65580 RET65579:RET65580 ROP65579:ROP65580 RYL65579:RYL65580 SIH65579:SIH65580 SSD65579:SSD65580 TBZ65579:TBZ65580 TLV65579:TLV65580 TVR65579:TVR65580 UFN65579:UFN65580 UPJ65579:UPJ65580 UZF65579:UZF65580 VJB65579:VJB65580 VSX65579:VSX65580 WCT65579:WCT65580 WMP65579:WMP65580 WWL65579:WWL65580 AD131115:AD131116 JZ131115:JZ131116 TV131115:TV131116 ADR131115:ADR131116 ANN131115:ANN131116 AXJ131115:AXJ131116 BHF131115:BHF131116 BRB131115:BRB131116 CAX131115:CAX131116 CKT131115:CKT131116 CUP131115:CUP131116 DEL131115:DEL131116 DOH131115:DOH131116 DYD131115:DYD131116 EHZ131115:EHZ131116 ERV131115:ERV131116 FBR131115:FBR131116 FLN131115:FLN131116 FVJ131115:FVJ131116 GFF131115:GFF131116 GPB131115:GPB131116 GYX131115:GYX131116 HIT131115:HIT131116 HSP131115:HSP131116 ICL131115:ICL131116 IMH131115:IMH131116 IWD131115:IWD131116 JFZ131115:JFZ131116 JPV131115:JPV131116 JZR131115:JZR131116 KJN131115:KJN131116 KTJ131115:KTJ131116 LDF131115:LDF131116 LNB131115:LNB131116 LWX131115:LWX131116 MGT131115:MGT131116 MQP131115:MQP131116 NAL131115:NAL131116 NKH131115:NKH131116 NUD131115:NUD131116 ODZ131115:ODZ131116 ONV131115:ONV131116 OXR131115:OXR131116 PHN131115:PHN131116 PRJ131115:PRJ131116 QBF131115:QBF131116 QLB131115:QLB131116 QUX131115:QUX131116 RET131115:RET131116 ROP131115:ROP131116 RYL131115:RYL131116 SIH131115:SIH131116 SSD131115:SSD131116 TBZ131115:TBZ131116 TLV131115:TLV131116 TVR131115:TVR131116 UFN131115:UFN131116 UPJ131115:UPJ131116 UZF131115:UZF131116 VJB131115:VJB131116 VSX131115:VSX131116 WCT131115:WCT131116 WMP131115:WMP131116 WWL131115:WWL131116 AD196651:AD196652 JZ196651:JZ196652 TV196651:TV196652 ADR196651:ADR196652 ANN196651:ANN196652 AXJ196651:AXJ196652 BHF196651:BHF196652 BRB196651:BRB196652 CAX196651:CAX196652 CKT196651:CKT196652 CUP196651:CUP196652 DEL196651:DEL196652 DOH196651:DOH196652 DYD196651:DYD196652 EHZ196651:EHZ196652 ERV196651:ERV196652 FBR196651:FBR196652 FLN196651:FLN196652 FVJ196651:FVJ196652 GFF196651:GFF196652 GPB196651:GPB196652 GYX196651:GYX196652 HIT196651:HIT196652 HSP196651:HSP196652 ICL196651:ICL196652 IMH196651:IMH196652 IWD196651:IWD196652 JFZ196651:JFZ196652 JPV196651:JPV196652 JZR196651:JZR196652 KJN196651:KJN196652 KTJ196651:KTJ196652 LDF196651:LDF196652 LNB196651:LNB196652 LWX196651:LWX196652 MGT196651:MGT196652 MQP196651:MQP196652 NAL196651:NAL196652 NKH196651:NKH196652 NUD196651:NUD196652 ODZ196651:ODZ196652 ONV196651:ONV196652 OXR196651:OXR196652 PHN196651:PHN196652 PRJ196651:PRJ196652 QBF196651:QBF196652 QLB196651:QLB196652 QUX196651:QUX196652 RET196651:RET196652 ROP196651:ROP196652 RYL196651:RYL196652 SIH196651:SIH196652 SSD196651:SSD196652 TBZ196651:TBZ196652 TLV196651:TLV196652 TVR196651:TVR196652 UFN196651:UFN196652 UPJ196651:UPJ196652 UZF196651:UZF196652 VJB196651:VJB196652 VSX196651:VSX196652 WCT196651:WCT196652 WMP196651:WMP196652 WWL196651:WWL196652 AD262187:AD262188 JZ262187:JZ262188 TV262187:TV262188 ADR262187:ADR262188 ANN262187:ANN262188 AXJ262187:AXJ262188 BHF262187:BHF262188 BRB262187:BRB262188 CAX262187:CAX262188 CKT262187:CKT262188 CUP262187:CUP262188 DEL262187:DEL262188 DOH262187:DOH262188 DYD262187:DYD262188 EHZ262187:EHZ262188 ERV262187:ERV262188 FBR262187:FBR262188 FLN262187:FLN262188 FVJ262187:FVJ262188 GFF262187:GFF262188 GPB262187:GPB262188 GYX262187:GYX262188 HIT262187:HIT262188 HSP262187:HSP262188 ICL262187:ICL262188 IMH262187:IMH262188 IWD262187:IWD262188 JFZ262187:JFZ262188 JPV262187:JPV262188 JZR262187:JZR262188 KJN262187:KJN262188 KTJ262187:KTJ262188 LDF262187:LDF262188 LNB262187:LNB262188 LWX262187:LWX262188 MGT262187:MGT262188 MQP262187:MQP262188 NAL262187:NAL262188 NKH262187:NKH262188 NUD262187:NUD262188 ODZ262187:ODZ262188 ONV262187:ONV262188 OXR262187:OXR262188 PHN262187:PHN262188 PRJ262187:PRJ262188 QBF262187:QBF262188 QLB262187:QLB262188 QUX262187:QUX262188 RET262187:RET262188 ROP262187:ROP262188 RYL262187:RYL262188 SIH262187:SIH262188 SSD262187:SSD262188 TBZ262187:TBZ262188 TLV262187:TLV262188 TVR262187:TVR262188 UFN262187:UFN262188 UPJ262187:UPJ262188 UZF262187:UZF262188 VJB262187:VJB262188 VSX262187:VSX262188 WCT262187:WCT262188 WMP262187:WMP262188 WWL262187:WWL262188 AD327723:AD327724 JZ327723:JZ327724 TV327723:TV327724 ADR327723:ADR327724 ANN327723:ANN327724 AXJ327723:AXJ327724 BHF327723:BHF327724 BRB327723:BRB327724 CAX327723:CAX327724 CKT327723:CKT327724 CUP327723:CUP327724 DEL327723:DEL327724 DOH327723:DOH327724 DYD327723:DYD327724 EHZ327723:EHZ327724 ERV327723:ERV327724 FBR327723:FBR327724 FLN327723:FLN327724 FVJ327723:FVJ327724 GFF327723:GFF327724 GPB327723:GPB327724 GYX327723:GYX327724 HIT327723:HIT327724 HSP327723:HSP327724 ICL327723:ICL327724 IMH327723:IMH327724 IWD327723:IWD327724 JFZ327723:JFZ327724 JPV327723:JPV327724 JZR327723:JZR327724 KJN327723:KJN327724 KTJ327723:KTJ327724 LDF327723:LDF327724 LNB327723:LNB327724 LWX327723:LWX327724 MGT327723:MGT327724 MQP327723:MQP327724 NAL327723:NAL327724 NKH327723:NKH327724 NUD327723:NUD327724 ODZ327723:ODZ327724 ONV327723:ONV327724 OXR327723:OXR327724 PHN327723:PHN327724 PRJ327723:PRJ327724 QBF327723:QBF327724 QLB327723:QLB327724 QUX327723:QUX327724 RET327723:RET327724 ROP327723:ROP327724 RYL327723:RYL327724 SIH327723:SIH327724 SSD327723:SSD327724 TBZ327723:TBZ327724 TLV327723:TLV327724 TVR327723:TVR327724 UFN327723:UFN327724 UPJ327723:UPJ327724 UZF327723:UZF327724 VJB327723:VJB327724 VSX327723:VSX327724 WCT327723:WCT327724 WMP327723:WMP327724 WWL327723:WWL327724 AD393259:AD393260 JZ393259:JZ393260 TV393259:TV393260 ADR393259:ADR393260 ANN393259:ANN393260 AXJ393259:AXJ393260 BHF393259:BHF393260 BRB393259:BRB393260 CAX393259:CAX393260 CKT393259:CKT393260 CUP393259:CUP393260 DEL393259:DEL393260 DOH393259:DOH393260 DYD393259:DYD393260 EHZ393259:EHZ393260 ERV393259:ERV393260 FBR393259:FBR393260 FLN393259:FLN393260 FVJ393259:FVJ393260 GFF393259:GFF393260 GPB393259:GPB393260 GYX393259:GYX393260 HIT393259:HIT393260 HSP393259:HSP393260 ICL393259:ICL393260 IMH393259:IMH393260 IWD393259:IWD393260 JFZ393259:JFZ393260 JPV393259:JPV393260 JZR393259:JZR393260 KJN393259:KJN393260 KTJ393259:KTJ393260 LDF393259:LDF393260 LNB393259:LNB393260 LWX393259:LWX393260 MGT393259:MGT393260 MQP393259:MQP393260 NAL393259:NAL393260 NKH393259:NKH393260 NUD393259:NUD393260 ODZ393259:ODZ393260 ONV393259:ONV393260 OXR393259:OXR393260 PHN393259:PHN393260 PRJ393259:PRJ393260 QBF393259:QBF393260 QLB393259:QLB393260 QUX393259:QUX393260 RET393259:RET393260 ROP393259:ROP393260 RYL393259:RYL393260 SIH393259:SIH393260 SSD393259:SSD393260 TBZ393259:TBZ393260 TLV393259:TLV393260 TVR393259:TVR393260 UFN393259:UFN393260 UPJ393259:UPJ393260 UZF393259:UZF393260 VJB393259:VJB393260 VSX393259:VSX393260 WCT393259:WCT393260 WMP393259:WMP393260 WWL393259:WWL393260 AD458795:AD458796 JZ458795:JZ458796 TV458795:TV458796 ADR458795:ADR458796 ANN458795:ANN458796 AXJ458795:AXJ458796 BHF458795:BHF458796 BRB458795:BRB458796 CAX458795:CAX458796 CKT458795:CKT458796 CUP458795:CUP458796 DEL458795:DEL458796 DOH458795:DOH458796 DYD458795:DYD458796 EHZ458795:EHZ458796 ERV458795:ERV458796 FBR458795:FBR458796 FLN458795:FLN458796 FVJ458795:FVJ458796 GFF458795:GFF458796 GPB458795:GPB458796 GYX458795:GYX458796 HIT458795:HIT458796 HSP458795:HSP458796 ICL458795:ICL458796 IMH458795:IMH458796 IWD458795:IWD458796 JFZ458795:JFZ458796 JPV458795:JPV458796 JZR458795:JZR458796 KJN458795:KJN458796 KTJ458795:KTJ458796 LDF458795:LDF458796 LNB458795:LNB458796 LWX458795:LWX458796 MGT458795:MGT458796 MQP458795:MQP458796 NAL458795:NAL458796 NKH458795:NKH458796 NUD458795:NUD458796 ODZ458795:ODZ458796 ONV458795:ONV458796 OXR458795:OXR458796 PHN458795:PHN458796 PRJ458795:PRJ458796 QBF458795:QBF458796 QLB458795:QLB458796 QUX458795:QUX458796 RET458795:RET458796 ROP458795:ROP458796 RYL458795:RYL458796 SIH458795:SIH458796 SSD458795:SSD458796 TBZ458795:TBZ458796 TLV458795:TLV458796 TVR458795:TVR458796 UFN458795:UFN458796 UPJ458795:UPJ458796 UZF458795:UZF458796 VJB458795:VJB458796 VSX458795:VSX458796 WCT458795:WCT458796 WMP458795:WMP458796 WWL458795:WWL458796 AD524331:AD524332 JZ524331:JZ524332 TV524331:TV524332 ADR524331:ADR524332 ANN524331:ANN524332 AXJ524331:AXJ524332 BHF524331:BHF524332 BRB524331:BRB524332 CAX524331:CAX524332 CKT524331:CKT524332 CUP524331:CUP524332 DEL524331:DEL524332 DOH524331:DOH524332 DYD524331:DYD524332 EHZ524331:EHZ524332 ERV524331:ERV524332 FBR524331:FBR524332 FLN524331:FLN524332 FVJ524331:FVJ524332 GFF524331:GFF524332 GPB524331:GPB524332 GYX524331:GYX524332 HIT524331:HIT524332 HSP524331:HSP524332 ICL524331:ICL524332 IMH524331:IMH524332 IWD524331:IWD524332 JFZ524331:JFZ524332 JPV524331:JPV524332 JZR524331:JZR524332 KJN524331:KJN524332 KTJ524331:KTJ524332 LDF524331:LDF524332 LNB524331:LNB524332 LWX524331:LWX524332 MGT524331:MGT524332 MQP524331:MQP524332 NAL524331:NAL524332 NKH524331:NKH524332 NUD524331:NUD524332 ODZ524331:ODZ524332 ONV524331:ONV524332 OXR524331:OXR524332 PHN524331:PHN524332 PRJ524331:PRJ524332 QBF524331:QBF524332 QLB524331:QLB524332 QUX524331:QUX524332 RET524331:RET524332 ROP524331:ROP524332 RYL524331:RYL524332 SIH524331:SIH524332 SSD524331:SSD524332 TBZ524331:TBZ524332 TLV524331:TLV524332 TVR524331:TVR524332 UFN524331:UFN524332 UPJ524331:UPJ524332 UZF524331:UZF524332 VJB524331:VJB524332 VSX524331:VSX524332 WCT524331:WCT524332 WMP524331:WMP524332 WWL524331:WWL524332 AD589867:AD589868 JZ589867:JZ589868 TV589867:TV589868 ADR589867:ADR589868 ANN589867:ANN589868 AXJ589867:AXJ589868 BHF589867:BHF589868 BRB589867:BRB589868 CAX589867:CAX589868 CKT589867:CKT589868 CUP589867:CUP589868 DEL589867:DEL589868 DOH589867:DOH589868 DYD589867:DYD589868 EHZ589867:EHZ589868 ERV589867:ERV589868 FBR589867:FBR589868 FLN589867:FLN589868 FVJ589867:FVJ589868 GFF589867:GFF589868 GPB589867:GPB589868 GYX589867:GYX589868 HIT589867:HIT589868 HSP589867:HSP589868 ICL589867:ICL589868 IMH589867:IMH589868 IWD589867:IWD589868 JFZ589867:JFZ589868 JPV589867:JPV589868 JZR589867:JZR589868 KJN589867:KJN589868 KTJ589867:KTJ589868 LDF589867:LDF589868 LNB589867:LNB589868 LWX589867:LWX589868 MGT589867:MGT589868 MQP589867:MQP589868 NAL589867:NAL589868 NKH589867:NKH589868 NUD589867:NUD589868 ODZ589867:ODZ589868 ONV589867:ONV589868 OXR589867:OXR589868 PHN589867:PHN589868 PRJ589867:PRJ589868 QBF589867:QBF589868 QLB589867:QLB589868 QUX589867:QUX589868 RET589867:RET589868 ROP589867:ROP589868 RYL589867:RYL589868 SIH589867:SIH589868 SSD589867:SSD589868 TBZ589867:TBZ589868 TLV589867:TLV589868 TVR589867:TVR589868 UFN589867:UFN589868 UPJ589867:UPJ589868 UZF589867:UZF589868 VJB589867:VJB589868 VSX589867:VSX589868 WCT589867:WCT589868 WMP589867:WMP589868 WWL589867:WWL589868 AD655403:AD655404 JZ655403:JZ655404 TV655403:TV655404 ADR655403:ADR655404 ANN655403:ANN655404 AXJ655403:AXJ655404 BHF655403:BHF655404 BRB655403:BRB655404 CAX655403:CAX655404 CKT655403:CKT655404 CUP655403:CUP655404 DEL655403:DEL655404 DOH655403:DOH655404 DYD655403:DYD655404 EHZ655403:EHZ655404 ERV655403:ERV655404 FBR655403:FBR655404 FLN655403:FLN655404 FVJ655403:FVJ655404 GFF655403:GFF655404 GPB655403:GPB655404 GYX655403:GYX655404 HIT655403:HIT655404 HSP655403:HSP655404 ICL655403:ICL655404 IMH655403:IMH655404 IWD655403:IWD655404 JFZ655403:JFZ655404 JPV655403:JPV655404 JZR655403:JZR655404 KJN655403:KJN655404 KTJ655403:KTJ655404 LDF655403:LDF655404 LNB655403:LNB655404 LWX655403:LWX655404 MGT655403:MGT655404 MQP655403:MQP655404 NAL655403:NAL655404 NKH655403:NKH655404 NUD655403:NUD655404 ODZ655403:ODZ655404 ONV655403:ONV655404 OXR655403:OXR655404 PHN655403:PHN655404 PRJ655403:PRJ655404 QBF655403:QBF655404 QLB655403:QLB655404 QUX655403:QUX655404 RET655403:RET655404 ROP655403:ROP655404 RYL655403:RYL655404 SIH655403:SIH655404 SSD655403:SSD655404 TBZ655403:TBZ655404 TLV655403:TLV655404 TVR655403:TVR655404 UFN655403:UFN655404 UPJ655403:UPJ655404 UZF655403:UZF655404 VJB655403:VJB655404 VSX655403:VSX655404 WCT655403:WCT655404 WMP655403:WMP655404 WWL655403:WWL655404 AD720939:AD720940 JZ720939:JZ720940 TV720939:TV720940 ADR720939:ADR720940 ANN720939:ANN720940 AXJ720939:AXJ720940 BHF720939:BHF720940 BRB720939:BRB720940 CAX720939:CAX720940 CKT720939:CKT720940 CUP720939:CUP720940 DEL720939:DEL720940 DOH720939:DOH720940 DYD720939:DYD720940 EHZ720939:EHZ720940 ERV720939:ERV720940 FBR720939:FBR720940 FLN720939:FLN720940 FVJ720939:FVJ720940 GFF720939:GFF720940 GPB720939:GPB720940 GYX720939:GYX720940 HIT720939:HIT720940 HSP720939:HSP720940 ICL720939:ICL720940 IMH720939:IMH720940 IWD720939:IWD720940 JFZ720939:JFZ720940 JPV720939:JPV720940 JZR720939:JZR720940 KJN720939:KJN720940 KTJ720939:KTJ720940 LDF720939:LDF720940 LNB720939:LNB720940 LWX720939:LWX720940 MGT720939:MGT720940 MQP720939:MQP720940 NAL720939:NAL720940 NKH720939:NKH720940 NUD720939:NUD720940 ODZ720939:ODZ720940 ONV720939:ONV720940 OXR720939:OXR720940 PHN720939:PHN720940 PRJ720939:PRJ720940 QBF720939:QBF720940 QLB720939:QLB720940 QUX720939:QUX720940 RET720939:RET720940 ROP720939:ROP720940 RYL720939:RYL720940 SIH720939:SIH720940 SSD720939:SSD720940 TBZ720939:TBZ720940 TLV720939:TLV720940 TVR720939:TVR720940 UFN720939:UFN720940 UPJ720939:UPJ720940 UZF720939:UZF720940 VJB720939:VJB720940 VSX720939:VSX720940 WCT720939:WCT720940 WMP720939:WMP720940 WWL720939:WWL720940 AD786475:AD786476 JZ786475:JZ786476 TV786475:TV786476 ADR786475:ADR786476 ANN786475:ANN786476 AXJ786475:AXJ786476 BHF786475:BHF786476 BRB786475:BRB786476 CAX786475:CAX786476 CKT786475:CKT786476 CUP786475:CUP786476 DEL786475:DEL786476 DOH786475:DOH786476 DYD786475:DYD786476 EHZ786475:EHZ786476 ERV786475:ERV786476 FBR786475:FBR786476 FLN786475:FLN786476 FVJ786475:FVJ786476 GFF786475:GFF786476 GPB786475:GPB786476 GYX786475:GYX786476 HIT786475:HIT786476 HSP786475:HSP786476 ICL786475:ICL786476 IMH786475:IMH786476 IWD786475:IWD786476 JFZ786475:JFZ786476 JPV786475:JPV786476 JZR786475:JZR786476 KJN786475:KJN786476 KTJ786475:KTJ786476 LDF786475:LDF786476 LNB786475:LNB786476 LWX786475:LWX786476 MGT786475:MGT786476 MQP786475:MQP786476 NAL786475:NAL786476 NKH786475:NKH786476 NUD786475:NUD786476 ODZ786475:ODZ786476 ONV786475:ONV786476 OXR786475:OXR786476 PHN786475:PHN786476 PRJ786475:PRJ786476 QBF786475:QBF786476 QLB786475:QLB786476 QUX786475:QUX786476 RET786475:RET786476 ROP786475:ROP786476 RYL786475:RYL786476 SIH786475:SIH786476 SSD786475:SSD786476 TBZ786475:TBZ786476 TLV786475:TLV786476 TVR786475:TVR786476 UFN786475:UFN786476 UPJ786475:UPJ786476 UZF786475:UZF786476 VJB786475:VJB786476 VSX786475:VSX786476 WCT786475:WCT786476 WMP786475:WMP786476 WWL786475:WWL786476 AD852011:AD852012 JZ852011:JZ852012 TV852011:TV852012 ADR852011:ADR852012 ANN852011:ANN852012 AXJ852011:AXJ852012 BHF852011:BHF852012 BRB852011:BRB852012 CAX852011:CAX852012 CKT852011:CKT852012 CUP852011:CUP852012 DEL852011:DEL852012 DOH852011:DOH852012 DYD852011:DYD852012 EHZ852011:EHZ852012 ERV852011:ERV852012 FBR852011:FBR852012 FLN852011:FLN852012 FVJ852011:FVJ852012 GFF852011:GFF852012 GPB852011:GPB852012 GYX852011:GYX852012 HIT852011:HIT852012 HSP852011:HSP852012 ICL852011:ICL852012 IMH852011:IMH852012 IWD852011:IWD852012 JFZ852011:JFZ852012 JPV852011:JPV852012 JZR852011:JZR852012 KJN852011:KJN852012 KTJ852011:KTJ852012 LDF852011:LDF852012 LNB852011:LNB852012 LWX852011:LWX852012 MGT852011:MGT852012 MQP852011:MQP852012 NAL852011:NAL852012 NKH852011:NKH852012 NUD852011:NUD852012 ODZ852011:ODZ852012 ONV852011:ONV852012 OXR852011:OXR852012 PHN852011:PHN852012 PRJ852011:PRJ852012 QBF852011:QBF852012 QLB852011:QLB852012 QUX852011:QUX852012 RET852011:RET852012 ROP852011:ROP852012 RYL852011:RYL852012 SIH852011:SIH852012 SSD852011:SSD852012 TBZ852011:TBZ852012 TLV852011:TLV852012 TVR852011:TVR852012 UFN852011:UFN852012 UPJ852011:UPJ852012 UZF852011:UZF852012 VJB852011:VJB852012 VSX852011:VSX852012 WCT852011:WCT852012 WMP852011:WMP852012 WWL852011:WWL852012 AD917547:AD917548 JZ917547:JZ917548 TV917547:TV917548 ADR917547:ADR917548 ANN917547:ANN917548 AXJ917547:AXJ917548 BHF917547:BHF917548 BRB917547:BRB917548 CAX917547:CAX917548 CKT917547:CKT917548 CUP917547:CUP917548 DEL917547:DEL917548 DOH917547:DOH917548 DYD917547:DYD917548 EHZ917547:EHZ917548 ERV917547:ERV917548 FBR917547:FBR917548 FLN917547:FLN917548 FVJ917547:FVJ917548 GFF917547:GFF917548 GPB917547:GPB917548 GYX917547:GYX917548 HIT917547:HIT917548 HSP917547:HSP917548 ICL917547:ICL917548 IMH917547:IMH917548 IWD917547:IWD917548 JFZ917547:JFZ917548 JPV917547:JPV917548 JZR917547:JZR917548 KJN917547:KJN917548 KTJ917547:KTJ917548 LDF917547:LDF917548 LNB917547:LNB917548 LWX917547:LWX917548 MGT917547:MGT917548 MQP917547:MQP917548 NAL917547:NAL917548 NKH917547:NKH917548 NUD917547:NUD917548 ODZ917547:ODZ917548 ONV917547:ONV917548 OXR917547:OXR917548 PHN917547:PHN917548 PRJ917547:PRJ917548 QBF917547:QBF917548 QLB917547:QLB917548 QUX917547:QUX917548 RET917547:RET917548 ROP917547:ROP917548 RYL917547:RYL917548 SIH917547:SIH917548 SSD917547:SSD917548 TBZ917547:TBZ917548 TLV917547:TLV917548 TVR917547:TVR917548 UFN917547:UFN917548 UPJ917547:UPJ917548 UZF917547:UZF917548 VJB917547:VJB917548 VSX917547:VSX917548 WCT917547:WCT917548 WMP917547:WMP917548 WWL917547:WWL917548 AD983083:AD983084 JZ983083:JZ983084 TV983083:TV983084 ADR983083:ADR983084 ANN983083:ANN983084 AXJ983083:AXJ983084 BHF983083:BHF983084 BRB983083:BRB983084 CAX983083:CAX983084 CKT983083:CKT983084 CUP983083:CUP983084 DEL983083:DEL983084 DOH983083:DOH983084 DYD983083:DYD983084 EHZ983083:EHZ983084 ERV983083:ERV983084 FBR983083:FBR983084 FLN983083:FLN983084 FVJ983083:FVJ983084 GFF983083:GFF983084 GPB983083:GPB983084 GYX983083:GYX983084 HIT983083:HIT983084 HSP983083:HSP983084 ICL983083:ICL983084 IMH983083:IMH983084 IWD983083:IWD983084 JFZ983083:JFZ983084 JPV983083:JPV983084 JZR983083:JZR983084 KJN983083:KJN983084 KTJ983083:KTJ983084 LDF983083:LDF983084 LNB983083:LNB983084 LWX983083:LWX983084 MGT983083:MGT983084 MQP983083:MQP983084 NAL983083:NAL983084 NKH983083:NKH983084 NUD983083:NUD983084 ODZ983083:ODZ983084 ONV983083:ONV983084 OXR983083:OXR983084 PHN983083:PHN983084 PRJ983083:PRJ983084 QBF983083:QBF983084 QLB983083:QLB983084 QUX983083:QUX983084 RET983083:RET983084 ROP983083:ROP983084 RYL983083:RYL983084 SIH983083:SIH983084 SSD983083:SSD983084 TBZ983083:TBZ983084 TLV983083:TLV983084 TVR983083:TVR983084 UFN983083:UFN983084 UPJ983083:UPJ983084 UZF983083:UZF983084 VJB983083:VJB983084 VSX983083:VSX983084 WCT983083:WCT983084 WMP983083:WMP983084 WWL983083:WWL983084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AF65582 KB65582 TX65582 ADT65582 ANP65582 AXL65582 BHH65582 BRD65582 CAZ65582 CKV65582 CUR65582 DEN65582 DOJ65582 DYF65582 EIB65582 ERX65582 FBT65582 FLP65582 FVL65582 GFH65582 GPD65582 GYZ65582 HIV65582 HSR65582 ICN65582 IMJ65582 IWF65582 JGB65582 JPX65582 JZT65582 KJP65582 KTL65582 LDH65582 LND65582 LWZ65582 MGV65582 MQR65582 NAN65582 NKJ65582 NUF65582 OEB65582 ONX65582 OXT65582 PHP65582 PRL65582 QBH65582 QLD65582 QUZ65582 REV65582 ROR65582 RYN65582 SIJ65582 SSF65582 TCB65582 TLX65582 TVT65582 UFP65582 UPL65582 UZH65582 VJD65582 VSZ65582 WCV65582 WMR65582 WWN65582 AF131118 KB131118 TX131118 ADT131118 ANP131118 AXL131118 BHH131118 BRD131118 CAZ131118 CKV131118 CUR131118 DEN131118 DOJ131118 DYF131118 EIB131118 ERX131118 FBT131118 FLP131118 FVL131118 GFH131118 GPD131118 GYZ131118 HIV131118 HSR131118 ICN131118 IMJ131118 IWF131118 JGB131118 JPX131118 JZT131118 KJP131118 KTL131118 LDH131118 LND131118 LWZ131118 MGV131118 MQR131118 NAN131118 NKJ131118 NUF131118 OEB131118 ONX131118 OXT131118 PHP131118 PRL131118 QBH131118 QLD131118 QUZ131118 REV131118 ROR131118 RYN131118 SIJ131118 SSF131118 TCB131118 TLX131118 TVT131118 UFP131118 UPL131118 UZH131118 VJD131118 VSZ131118 WCV131118 WMR131118 WWN131118 AF196654 KB196654 TX196654 ADT196654 ANP196654 AXL196654 BHH196654 BRD196654 CAZ196654 CKV196654 CUR196654 DEN196654 DOJ196654 DYF196654 EIB196654 ERX196654 FBT196654 FLP196654 FVL196654 GFH196654 GPD196654 GYZ196654 HIV196654 HSR196654 ICN196654 IMJ196654 IWF196654 JGB196654 JPX196654 JZT196654 KJP196654 KTL196654 LDH196654 LND196654 LWZ196654 MGV196654 MQR196654 NAN196654 NKJ196654 NUF196654 OEB196654 ONX196654 OXT196654 PHP196654 PRL196654 QBH196654 QLD196654 QUZ196654 REV196654 ROR196654 RYN196654 SIJ196654 SSF196654 TCB196654 TLX196654 TVT196654 UFP196654 UPL196654 UZH196654 VJD196654 VSZ196654 WCV196654 WMR196654 WWN196654 AF262190 KB262190 TX262190 ADT262190 ANP262190 AXL262190 BHH262190 BRD262190 CAZ262190 CKV262190 CUR262190 DEN262190 DOJ262190 DYF262190 EIB262190 ERX262190 FBT262190 FLP262190 FVL262190 GFH262190 GPD262190 GYZ262190 HIV262190 HSR262190 ICN262190 IMJ262190 IWF262190 JGB262190 JPX262190 JZT262190 KJP262190 KTL262190 LDH262190 LND262190 LWZ262190 MGV262190 MQR262190 NAN262190 NKJ262190 NUF262190 OEB262190 ONX262190 OXT262190 PHP262190 PRL262190 QBH262190 QLD262190 QUZ262190 REV262190 ROR262190 RYN262190 SIJ262190 SSF262190 TCB262190 TLX262190 TVT262190 UFP262190 UPL262190 UZH262190 VJD262190 VSZ262190 WCV262190 WMR262190 WWN262190 AF327726 KB327726 TX327726 ADT327726 ANP327726 AXL327726 BHH327726 BRD327726 CAZ327726 CKV327726 CUR327726 DEN327726 DOJ327726 DYF327726 EIB327726 ERX327726 FBT327726 FLP327726 FVL327726 GFH327726 GPD327726 GYZ327726 HIV327726 HSR327726 ICN327726 IMJ327726 IWF327726 JGB327726 JPX327726 JZT327726 KJP327726 KTL327726 LDH327726 LND327726 LWZ327726 MGV327726 MQR327726 NAN327726 NKJ327726 NUF327726 OEB327726 ONX327726 OXT327726 PHP327726 PRL327726 QBH327726 QLD327726 QUZ327726 REV327726 ROR327726 RYN327726 SIJ327726 SSF327726 TCB327726 TLX327726 TVT327726 UFP327726 UPL327726 UZH327726 VJD327726 VSZ327726 WCV327726 WMR327726 WWN327726 AF393262 KB393262 TX393262 ADT393262 ANP393262 AXL393262 BHH393262 BRD393262 CAZ393262 CKV393262 CUR393262 DEN393262 DOJ393262 DYF393262 EIB393262 ERX393262 FBT393262 FLP393262 FVL393262 GFH393262 GPD393262 GYZ393262 HIV393262 HSR393262 ICN393262 IMJ393262 IWF393262 JGB393262 JPX393262 JZT393262 KJP393262 KTL393262 LDH393262 LND393262 LWZ393262 MGV393262 MQR393262 NAN393262 NKJ393262 NUF393262 OEB393262 ONX393262 OXT393262 PHP393262 PRL393262 QBH393262 QLD393262 QUZ393262 REV393262 ROR393262 RYN393262 SIJ393262 SSF393262 TCB393262 TLX393262 TVT393262 UFP393262 UPL393262 UZH393262 VJD393262 VSZ393262 WCV393262 WMR393262 WWN393262 AF458798 KB458798 TX458798 ADT458798 ANP458798 AXL458798 BHH458798 BRD458798 CAZ458798 CKV458798 CUR458798 DEN458798 DOJ458798 DYF458798 EIB458798 ERX458798 FBT458798 FLP458798 FVL458798 GFH458798 GPD458798 GYZ458798 HIV458798 HSR458798 ICN458798 IMJ458798 IWF458798 JGB458798 JPX458798 JZT458798 KJP458798 KTL458798 LDH458798 LND458798 LWZ458798 MGV458798 MQR458798 NAN458798 NKJ458798 NUF458798 OEB458798 ONX458798 OXT458798 PHP458798 PRL458798 QBH458798 QLD458798 QUZ458798 REV458798 ROR458798 RYN458798 SIJ458798 SSF458798 TCB458798 TLX458798 TVT458798 UFP458798 UPL458798 UZH458798 VJD458798 VSZ458798 WCV458798 WMR458798 WWN458798 AF524334 KB524334 TX524334 ADT524334 ANP524334 AXL524334 BHH524334 BRD524334 CAZ524334 CKV524334 CUR524334 DEN524334 DOJ524334 DYF524334 EIB524334 ERX524334 FBT524334 FLP524334 FVL524334 GFH524334 GPD524334 GYZ524334 HIV524334 HSR524334 ICN524334 IMJ524334 IWF524334 JGB524334 JPX524334 JZT524334 KJP524334 KTL524334 LDH524334 LND524334 LWZ524334 MGV524334 MQR524334 NAN524334 NKJ524334 NUF524334 OEB524334 ONX524334 OXT524334 PHP524334 PRL524334 QBH524334 QLD524334 QUZ524334 REV524334 ROR524334 RYN524334 SIJ524334 SSF524334 TCB524334 TLX524334 TVT524334 UFP524334 UPL524334 UZH524334 VJD524334 VSZ524334 WCV524334 WMR524334 WWN524334 AF589870 KB589870 TX589870 ADT589870 ANP589870 AXL589870 BHH589870 BRD589870 CAZ589870 CKV589870 CUR589870 DEN589870 DOJ589870 DYF589870 EIB589870 ERX589870 FBT589870 FLP589870 FVL589870 GFH589870 GPD589870 GYZ589870 HIV589870 HSR589870 ICN589870 IMJ589870 IWF589870 JGB589870 JPX589870 JZT589870 KJP589870 KTL589870 LDH589870 LND589870 LWZ589870 MGV589870 MQR589870 NAN589870 NKJ589870 NUF589870 OEB589870 ONX589870 OXT589870 PHP589870 PRL589870 QBH589870 QLD589870 QUZ589870 REV589870 ROR589870 RYN589870 SIJ589870 SSF589870 TCB589870 TLX589870 TVT589870 UFP589870 UPL589870 UZH589870 VJD589870 VSZ589870 WCV589870 WMR589870 WWN589870 AF655406 KB655406 TX655406 ADT655406 ANP655406 AXL655406 BHH655406 BRD655406 CAZ655406 CKV655406 CUR655406 DEN655406 DOJ655406 DYF655406 EIB655406 ERX655406 FBT655406 FLP655406 FVL655406 GFH655406 GPD655406 GYZ655406 HIV655406 HSR655406 ICN655406 IMJ655406 IWF655406 JGB655406 JPX655406 JZT655406 KJP655406 KTL655406 LDH655406 LND655406 LWZ655406 MGV655406 MQR655406 NAN655406 NKJ655406 NUF655406 OEB655406 ONX655406 OXT655406 PHP655406 PRL655406 QBH655406 QLD655406 QUZ655406 REV655406 ROR655406 RYN655406 SIJ655406 SSF655406 TCB655406 TLX655406 TVT655406 UFP655406 UPL655406 UZH655406 VJD655406 VSZ655406 WCV655406 WMR655406 WWN655406 AF720942 KB720942 TX720942 ADT720942 ANP720942 AXL720942 BHH720942 BRD720942 CAZ720942 CKV720942 CUR720942 DEN720942 DOJ720942 DYF720942 EIB720942 ERX720942 FBT720942 FLP720942 FVL720942 GFH720942 GPD720942 GYZ720942 HIV720942 HSR720942 ICN720942 IMJ720942 IWF720942 JGB720942 JPX720942 JZT720942 KJP720942 KTL720942 LDH720942 LND720942 LWZ720942 MGV720942 MQR720942 NAN720942 NKJ720942 NUF720942 OEB720942 ONX720942 OXT720942 PHP720942 PRL720942 QBH720942 QLD720942 QUZ720942 REV720942 ROR720942 RYN720942 SIJ720942 SSF720942 TCB720942 TLX720942 TVT720942 UFP720942 UPL720942 UZH720942 VJD720942 VSZ720942 WCV720942 WMR720942 WWN720942 AF786478 KB786478 TX786478 ADT786478 ANP786478 AXL786478 BHH786478 BRD786478 CAZ786478 CKV786478 CUR786478 DEN786478 DOJ786478 DYF786478 EIB786478 ERX786478 FBT786478 FLP786478 FVL786478 GFH786478 GPD786478 GYZ786478 HIV786478 HSR786478 ICN786478 IMJ786478 IWF786478 JGB786478 JPX786478 JZT786478 KJP786478 KTL786478 LDH786478 LND786478 LWZ786478 MGV786478 MQR786478 NAN786478 NKJ786478 NUF786478 OEB786478 ONX786478 OXT786478 PHP786478 PRL786478 QBH786478 QLD786478 QUZ786478 REV786478 ROR786478 RYN786478 SIJ786478 SSF786478 TCB786478 TLX786478 TVT786478 UFP786478 UPL786478 UZH786478 VJD786478 VSZ786478 WCV786478 WMR786478 WWN786478 AF852014 KB852014 TX852014 ADT852014 ANP852014 AXL852014 BHH852014 BRD852014 CAZ852014 CKV852014 CUR852014 DEN852014 DOJ852014 DYF852014 EIB852014 ERX852014 FBT852014 FLP852014 FVL852014 GFH852014 GPD852014 GYZ852014 HIV852014 HSR852014 ICN852014 IMJ852014 IWF852014 JGB852014 JPX852014 JZT852014 KJP852014 KTL852014 LDH852014 LND852014 LWZ852014 MGV852014 MQR852014 NAN852014 NKJ852014 NUF852014 OEB852014 ONX852014 OXT852014 PHP852014 PRL852014 QBH852014 QLD852014 QUZ852014 REV852014 ROR852014 RYN852014 SIJ852014 SSF852014 TCB852014 TLX852014 TVT852014 UFP852014 UPL852014 UZH852014 VJD852014 VSZ852014 WCV852014 WMR852014 WWN852014 AF917550 KB917550 TX917550 ADT917550 ANP917550 AXL917550 BHH917550 BRD917550 CAZ917550 CKV917550 CUR917550 DEN917550 DOJ917550 DYF917550 EIB917550 ERX917550 FBT917550 FLP917550 FVL917550 GFH917550 GPD917550 GYZ917550 HIV917550 HSR917550 ICN917550 IMJ917550 IWF917550 JGB917550 JPX917550 JZT917550 KJP917550 KTL917550 LDH917550 LND917550 LWZ917550 MGV917550 MQR917550 NAN917550 NKJ917550 NUF917550 OEB917550 ONX917550 OXT917550 PHP917550 PRL917550 QBH917550 QLD917550 QUZ917550 REV917550 ROR917550 RYN917550 SIJ917550 SSF917550 TCB917550 TLX917550 TVT917550 UFP917550 UPL917550 UZH917550 VJD917550 VSZ917550 WCV917550 WMR917550 WWN917550 AF983086 KB983086 TX983086 ADT983086 ANP983086 AXL983086 BHH983086 BRD983086 CAZ983086 CKV983086 CUR983086 DEN983086 DOJ983086 DYF983086 EIB983086 ERX983086 FBT983086 FLP983086 FVL983086 GFH983086 GPD983086 GYZ983086 HIV983086 HSR983086 ICN983086 IMJ983086 IWF983086 JGB983086 JPX983086 JZT983086 KJP983086 KTL983086 LDH983086 LND983086 LWZ983086 MGV983086 MQR983086 NAN983086 NKJ983086 NUF983086 OEB983086 ONX983086 OXT983086 PHP983086 PRL983086 QBH983086 QLD983086 QUZ983086 REV983086 ROR983086 RYN983086 SIJ983086 SSF983086 TCB983086 TLX983086 TVT983086 UFP983086 UPL983086 UZH983086 VJD983086 VSZ983086 WCV983086 WMR983086 WWN983086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40"/>
  <sheetViews>
    <sheetView view="pageBreakPreview" zoomScaleNormal="100" zoomScaleSheetLayoutView="100" workbookViewId="0">
      <selection activeCell="Q2" sqref="Q2"/>
    </sheetView>
  </sheetViews>
  <sheetFormatPr defaultColWidth="3.09765625" defaultRowHeight="13.2" x14ac:dyDescent="0.2"/>
  <cols>
    <col min="1" max="1" width="3.09765625" style="267"/>
    <col min="2" max="2" width="2.69921875" style="265" customWidth="1"/>
    <col min="3" max="7" width="3.09765625" style="267"/>
    <col min="8" max="8" width="2.19921875" style="267" customWidth="1"/>
    <col min="9" max="257" width="3.09765625" style="267"/>
    <col min="258" max="258" width="2.69921875" style="267" customWidth="1"/>
    <col min="259" max="263" width="3.09765625" style="267"/>
    <col min="264" max="264" width="2.19921875" style="267" customWidth="1"/>
    <col min="265" max="513" width="3.09765625" style="267"/>
    <col min="514" max="514" width="2.69921875" style="267" customWidth="1"/>
    <col min="515" max="519" width="3.09765625" style="267"/>
    <col min="520" max="520" width="2.19921875" style="267" customWidth="1"/>
    <col min="521" max="769" width="3.09765625" style="267"/>
    <col min="770" max="770" width="2.69921875" style="267" customWidth="1"/>
    <col min="771" max="775" width="3.09765625" style="267"/>
    <col min="776" max="776" width="2.19921875" style="267" customWidth="1"/>
    <col min="777" max="1025" width="3.09765625" style="267"/>
    <col min="1026" max="1026" width="2.69921875" style="267" customWidth="1"/>
    <col min="1027" max="1031" width="3.09765625" style="267"/>
    <col min="1032" max="1032" width="2.19921875" style="267" customWidth="1"/>
    <col min="1033" max="1281" width="3.09765625" style="267"/>
    <col min="1282" max="1282" width="2.69921875" style="267" customWidth="1"/>
    <col min="1283" max="1287" width="3.09765625" style="267"/>
    <col min="1288" max="1288" width="2.19921875" style="267" customWidth="1"/>
    <col min="1289" max="1537" width="3.09765625" style="267"/>
    <col min="1538" max="1538" width="2.69921875" style="267" customWidth="1"/>
    <col min="1539" max="1543" width="3.09765625" style="267"/>
    <col min="1544" max="1544" width="2.19921875" style="267" customWidth="1"/>
    <col min="1545" max="1793" width="3.09765625" style="267"/>
    <col min="1794" max="1794" width="2.69921875" style="267" customWidth="1"/>
    <col min="1795" max="1799" width="3.09765625" style="267"/>
    <col min="1800" max="1800" width="2.19921875" style="267" customWidth="1"/>
    <col min="1801" max="2049" width="3.09765625" style="267"/>
    <col min="2050" max="2050" width="2.69921875" style="267" customWidth="1"/>
    <col min="2051" max="2055" width="3.09765625" style="267"/>
    <col min="2056" max="2056" width="2.19921875" style="267" customWidth="1"/>
    <col min="2057" max="2305" width="3.09765625" style="267"/>
    <col min="2306" max="2306" width="2.69921875" style="267" customWidth="1"/>
    <col min="2307" max="2311" width="3.09765625" style="267"/>
    <col min="2312" max="2312" width="2.19921875" style="267" customWidth="1"/>
    <col min="2313" max="2561" width="3.09765625" style="267"/>
    <col min="2562" max="2562" width="2.69921875" style="267" customWidth="1"/>
    <col min="2563" max="2567" width="3.09765625" style="267"/>
    <col min="2568" max="2568" width="2.19921875" style="267" customWidth="1"/>
    <col min="2569" max="2817" width="3.09765625" style="267"/>
    <col min="2818" max="2818" width="2.69921875" style="267" customWidth="1"/>
    <col min="2819" max="2823" width="3.09765625" style="267"/>
    <col min="2824" max="2824" width="2.19921875" style="267" customWidth="1"/>
    <col min="2825" max="3073" width="3.09765625" style="267"/>
    <col min="3074" max="3074" width="2.69921875" style="267" customWidth="1"/>
    <col min="3075" max="3079" width="3.09765625" style="267"/>
    <col min="3080" max="3080" width="2.19921875" style="267" customWidth="1"/>
    <col min="3081" max="3329" width="3.09765625" style="267"/>
    <col min="3330" max="3330" width="2.69921875" style="267" customWidth="1"/>
    <col min="3331" max="3335" width="3.09765625" style="267"/>
    <col min="3336" max="3336" width="2.19921875" style="267" customWidth="1"/>
    <col min="3337" max="3585" width="3.09765625" style="267"/>
    <col min="3586" max="3586" width="2.69921875" style="267" customWidth="1"/>
    <col min="3587" max="3591" width="3.09765625" style="267"/>
    <col min="3592" max="3592" width="2.19921875" style="267" customWidth="1"/>
    <col min="3593" max="3841" width="3.09765625" style="267"/>
    <col min="3842" max="3842" width="2.69921875" style="267" customWidth="1"/>
    <col min="3843" max="3847" width="3.09765625" style="267"/>
    <col min="3848" max="3848" width="2.19921875" style="267" customWidth="1"/>
    <col min="3849" max="4097" width="3.09765625" style="267"/>
    <col min="4098" max="4098" width="2.69921875" style="267" customWidth="1"/>
    <col min="4099" max="4103" width="3.09765625" style="267"/>
    <col min="4104" max="4104" width="2.19921875" style="267" customWidth="1"/>
    <col min="4105" max="4353" width="3.09765625" style="267"/>
    <col min="4354" max="4354" width="2.69921875" style="267" customWidth="1"/>
    <col min="4355" max="4359" width="3.09765625" style="267"/>
    <col min="4360" max="4360" width="2.19921875" style="267" customWidth="1"/>
    <col min="4361" max="4609" width="3.09765625" style="267"/>
    <col min="4610" max="4610" width="2.69921875" style="267" customWidth="1"/>
    <col min="4611" max="4615" width="3.09765625" style="267"/>
    <col min="4616" max="4616" width="2.19921875" style="267" customWidth="1"/>
    <col min="4617" max="4865" width="3.09765625" style="267"/>
    <col min="4866" max="4866" width="2.69921875" style="267" customWidth="1"/>
    <col min="4867" max="4871" width="3.09765625" style="267"/>
    <col min="4872" max="4872" width="2.19921875" style="267" customWidth="1"/>
    <col min="4873" max="5121" width="3.09765625" style="267"/>
    <col min="5122" max="5122" width="2.69921875" style="267" customWidth="1"/>
    <col min="5123" max="5127" width="3.09765625" style="267"/>
    <col min="5128" max="5128" width="2.19921875" style="267" customWidth="1"/>
    <col min="5129" max="5377" width="3.09765625" style="267"/>
    <col min="5378" max="5378" width="2.69921875" style="267" customWidth="1"/>
    <col min="5379" max="5383" width="3.09765625" style="267"/>
    <col min="5384" max="5384" width="2.19921875" style="267" customWidth="1"/>
    <col min="5385" max="5633" width="3.09765625" style="267"/>
    <col min="5634" max="5634" width="2.69921875" style="267" customWidth="1"/>
    <col min="5635" max="5639" width="3.09765625" style="267"/>
    <col min="5640" max="5640" width="2.19921875" style="267" customWidth="1"/>
    <col min="5641" max="5889" width="3.09765625" style="267"/>
    <col min="5890" max="5890" width="2.69921875" style="267" customWidth="1"/>
    <col min="5891" max="5895" width="3.09765625" style="267"/>
    <col min="5896" max="5896" width="2.19921875" style="267" customWidth="1"/>
    <col min="5897" max="6145" width="3.09765625" style="267"/>
    <col min="6146" max="6146" width="2.69921875" style="267" customWidth="1"/>
    <col min="6147" max="6151" width="3.09765625" style="267"/>
    <col min="6152" max="6152" width="2.19921875" style="267" customWidth="1"/>
    <col min="6153" max="6401" width="3.09765625" style="267"/>
    <col min="6402" max="6402" width="2.69921875" style="267" customWidth="1"/>
    <col min="6403" max="6407" width="3.09765625" style="267"/>
    <col min="6408" max="6408" width="2.19921875" style="267" customWidth="1"/>
    <col min="6409" max="6657" width="3.09765625" style="267"/>
    <col min="6658" max="6658" width="2.69921875" style="267" customWidth="1"/>
    <col min="6659" max="6663" width="3.09765625" style="267"/>
    <col min="6664" max="6664" width="2.19921875" style="267" customWidth="1"/>
    <col min="6665" max="6913" width="3.09765625" style="267"/>
    <col min="6914" max="6914" width="2.69921875" style="267" customWidth="1"/>
    <col min="6915" max="6919" width="3.09765625" style="267"/>
    <col min="6920" max="6920" width="2.19921875" style="267" customWidth="1"/>
    <col min="6921" max="7169" width="3.09765625" style="267"/>
    <col min="7170" max="7170" width="2.69921875" style="267" customWidth="1"/>
    <col min="7171" max="7175" width="3.09765625" style="267"/>
    <col min="7176" max="7176" width="2.19921875" style="267" customWidth="1"/>
    <col min="7177" max="7425" width="3.09765625" style="267"/>
    <col min="7426" max="7426" width="2.69921875" style="267" customWidth="1"/>
    <col min="7427" max="7431" width="3.09765625" style="267"/>
    <col min="7432" max="7432" width="2.19921875" style="267" customWidth="1"/>
    <col min="7433" max="7681" width="3.09765625" style="267"/>
    <col min="7682" max="7682" width="2.69921875" style="267" customWidth="1"/>
    <col min="7683" max="7687" width="3.09765625" style="267"/>
    <col min="7688" max="7688" width="2.19921875" style="267" customWidth="1"/>
    <col min="7689" max="7937" width="3.09765625" style="267"/>
    <col min="7938" max="7938" width="2.69921875" style="267" customWidth="1"/>
    <col min="7939" max="7943" width="3.09765625" style="267"/>
    <col min="7944" max="7944" width="2.19921875" style="267" customWidth="1"/>
    <col min="7945" max="8193" width="3.09765625" style="267"/>
    <col min="8194" max="8194" width="2.69921875" style="267" customWidth="1"/>
    <col min="8195" max="8199" width="3.09765625" style="267"/>
    <col min="8200" max="8200" width="2.19921875" style="267" customWidth="1"/>
    <col min="8201" max="8449" width="3.09765625" style="267"/>
    <col min="8450" max="8450" width="2.69921875" style="267" customWidth="1"/>
    <col min="8451" max="8455" width="3.09765625" style="267"/>
    <col min="8456" max="8456" width="2.19921875" style="267" customWidth="1"/>
    <col min="8457" max="8705" width="3.09765625" style="267"/>
    <col min="8706" max="8706" width="2.69921875" style="267" customWidth="1"/>
    <col min="8707" max="8711" width="3.09765625" style="267"/>
    <col min="8712" max="8712" width="2.19921875" style="267" customWidth="1"/>
    <col min="8713" max="8961" width="3.09765625" style="267"/>
    <col min="8962" max="8962" width="2.69921875" style="267" customWidth="1"/>
    <col min="8963" max="8967" width="3.09765625" style="267"/>
    <col min="8968" max="8968" width="2.19921875" style="267" customWidth="1"/>
    <col min="8969" max="9217" width="3.09765625" style="267"/>
    <col min="9218" max="9218" width="2.69921875" style="267" customWidth="1"/>
    <col min="9219" max="9223" width="3.09765625" style="267"/>
    <col min="9224" max="9224" width="2.19921875" style="267" customWidth="1"/>
    <col min="9225" max="9473" width="3.09765625" style="267"/>
    <col min="9474" max="9474" width="2.69921875" style="267" customWidth="1"/>
    <col min="9475" max="9479" width="3.09765625" style="267"/>
    <col min="9480" max="9480" width="2.19921875" style="267" customWidth="1"/>
    <col min="9481" max="9729" width="3.09765625" style="267"/>
    <col min="9730" max="9730" width="2.69921875" style="267" customWidth="1"/>
    <col min="9731" max="9735" width="3.09765625" style="267"/>
    <col min="9736" max="9736" width="2.19921875" style="267" customWidth="1"/>
    <col min="9737" max="9985" width="3.09765625" style="267"/>
    <col min="9986" max="9986" width="2.69921875" style="267" customWidth="1"/>
    <col min="9987" max="9991" width="3.09765625" style="267"/>
    <col min="9992" max="9992" width="2.19921875" style="267" customWidth="1"/>
    <col min="9993" max="10241" width="3.09765625" style="267"/>
    <col min="10242" max="10242" width="2.69921875" style="267" customWidth="1"/>
    <col min="10243" max="10247" width="3.09765625" style="267"/>
    <col min="10248" max="10248" width="2.19921875" style="267" customWidth="1"/>
    <col min="10249" max="10497" width="3.09765625" style="267"/>
    <col min="10498" max="10498" width="2.69921875" style="267" customWidth="1"/>
    <col min="10499" max="10503" width="3.09765625" style="267"/>
    <col min="10504" max="10504" width="2.19921875" style="267" customWidth="1"/>
    <col min="10505" max="10753" width="3.09765625" style="267"/>
    <col min="10754" max="10754" width="2.69921875" style="267" customWidth="1"/>
    <col min="10755" max="10759" width="3.09765625" style="267"/>
    <col min="10760" max="10760" width="2.19921875" style="267" customWidth="1"/>
    <col min="10761" max="11009" width="3.09765625" style="267"/>
    <col min="11010" max="11010" width="2.69921875" style="267" customWidth="1"/>
    <col min="11011" max="11015" width="3.09765625" style="267"/>
    <col min="11016" max="11016" width="2.19921875" style="267" customWidth="1"/>
    <col min="11017" max="11265" width="3.09765625" style="267"/>
    <col min="11266" max="11266" width="2.69921875" style="267" customWidth="1"/>
    <col min="11267" max="11271" width="3.09765625" style="267"/>
    <col min="11272" max="11272" width="2.19921875" style="267" customWidth="1"/>
    <col min="11273" max="11521" width="3.09765625" style="267"/>
    <col min="11522" max="11522" width="2.69921875" style="267" customWidth="1"/>
    <col min="11523" max="11527" width="3.09765625" style="267"/>
    <col min="11528" max="11528" width="2.19921875" style="267" customWidth="1"/>
    <col min="11529" max="11777" width="3.09765625" style="267"/>
    <col min="11778" max="11778" width="2.69921875" style="267" customWidth="1"/>
    <col min="11779" max="11783" width="3.09765625" style="267"/>
    <col min="11784" max="11784" width="2.19921875" style="267" customWidth="1"/>
    <col min="11785" max="12033" width="3.09765625" style="267"/>
    <col min="12034" max="12034" width="2.69921875" style="267" customWidth="1"/>
    <col min="12035" max="12039" width="3.09765625" style="267"/>
    <col min="12040" max="12040" width="2.19921875" style="267" customWidth="1"/>
    <col min="12041" max="12289" width="3.09765625" style="267"/>
    <col min="12290" max="12290" width="2.69921875" style="267" customWidth="1"/>
    <col min="12291" max="12295" width="3.09765625" style="267"/>
    <col min="12296" max="12296" width="2.19921875" style="267" customWidth="1"/>
    <col min="12297" max="12545" width="3.09765625" style="267"/>
    <col min="12546" max="12546" width="2.69921875" style="267" customWidth="1"/>
    <col min="12547" max="12551" width="3.09765625" style="267"/>
    <col min="12552" max="12552" width="2.19921875" style="267" customWidth="1"/>
    <col min="12553" max="12801" width="3.09765625" style="267"/>
    <col min="12802" max="12802" width="2.69921875" style="267" customWidth="1"/>
    <col min="12803" max="12807" width="3.09765625" style="267"/>
    <col min="12808" max="12808" width="2.19921875" style="267" customWidth="1"/>
    <col min="12809" max="13057" width="3.09765625" style="267"/>
    <col min="13058" max="13058" width="2.69921875" style="267" customWidth="1"/>
    <col min="13059" max="13063" width="3.09765625" style="267"/>
    <col min="13064" max="13064" width="2.19921875" style="267" customWidth="1"/>
    <col min="13065" max="13313" width="3.09765625" style="267"/>
    <col min="13314" max="13314" width="2.69921875" style="267" customWidth="1"/>
    <col min="13315" max="13319" width="3.09765625" style="267"/>
    <col min="13320" max="13320" width="2.19921875" style="267" customWidth="1"/>
    <col min="13321" max="13569" width="3.09765625" style="267"/>
    <col min="13570" max="13570" width="2.69921875" style="267" customWidth="1"/>
    <col min="13571" max="13575" width="3.09765625" style="267"/>
    <col min="13576" max="13576" width="2.19921875" style="267" customWidth="1"/>
    <col min="13577" max="13825" width="3.09765625" style="267"/>
    <col min="13826" max="13826" width="2.69921875" style="267" customWidth="1"/>
    <col min="13827" max="13831" width="3.09765625" style="267"/>
    <col min="13832" max="13832" width="2.19921875" style="267" customWidth="1"/>
    <col min="13833" max="14081" width="3.09765625" style="267"/>
    <col min="14082" max="14082" width="2.69921875" style="267" customWidth="1"/>
    <col min="14083" max="14087" width="3.09765625" style="267"/>
    <col min="14088" max="14088" width="2.19921875" style="267" customWidth="1"/>
    <col min="14089" max="14337" width="3.09765625" style="267"/>
    <col min="14338" max="14338" width="2.69921875" style="267" customWidth="1"/>
    <col min="14339" max="14343" width="3.09765625" style="267"/>
    <col min="14344" max="14344" width="2.19921875" style="267" customWidth="1"/>
    <col min="14345" max="14593" width="3.09765625" style="267"/>
    <col min="14594" max="14594" width="2.69921875" style="267" customWidth="1"/>
    <col min="14595" max="14599" width="3.09765625" style="267"/>
    <col min="14600" max="14600" width="2.19921875" style="267" customWidth="1"/>
    <col min="14601" max="14849" width="3.09765625" style="267"/>
    <col min="14850" max="14850" width="2.69921875" style="267" customWidth="1"/>
    <col min="14851" max="14855" width="3.09765625" style="267"/>
    <col min="14856" max="14856" width="2.19921875" style="267" customWidth="1"/>
    <col min="14857" max="15105" width="3.09765625" style="267"/>
    <col min="15106" max="15106" width="2.69921875" style="267" customWidth="1"/>
    <col min="15107" max="15111" width="3.09765625" style="267"/>
    <col min="15112" max="15112" width="2.19921875" style="267" customWidth="1"/>
    <col min="15113" max="15361" width="3.09765625" style="267"/>
    <col min="15362" max="15362" width="2.69921875" style="267" customWidth="1"/>
    <col min="15363" max="15367" width="3.09765625" style="267"/>
    <col min="15368" max="15368" width="2.19921875" style="267" customWidth="1"/>
    <col min="15369" max="15617" width="3.09765625" style="267"/>
    <col min="15618" max="15618" width="2.69921875" style="267" customWidth="1"/>
    <col min="15619" max="15623" width="3.09765625" style="267"/>
    <col min="15624" max="15624" width="2.19921875" style="267" customWidth="1"/>
    <col min="15625" max="15873" width="3.09765625" style="267"/>
    <col min="15874" max="15874" width="2.69921875" style="267" customWidth="1"/>
    <col min="15875" max="15879" width="3.09765625" style="267"/>
    <col min="15880" max="15880" width="2.19921875" style="267" customWidth="1"/>
    <col min="15881" max="16129" width="3.09765625" style="267"/>
    <col min="16130" max="16130" width="2.69921875" style="267" customWidth="1"/>
    <col min="16131" max="16135" width="3.09765625" style="267"/>
    <col min="16136" max="16136" width="2.19921875" style="267" customWidth="1"/>
    <col min="16137" max="16384" width="3.09765625" style="267"/>
  </cols>
  <sheetData>
    <row r="1" spans="2:26" s="264" customFormat="1" x14ac:dyDescent="0.45"/>
    <row r="2" spans="2:26" s="264" customFormat="1" x14ac:dyDescent="0.45">
      <c r="B2" s="264" t="s">
        <v>946</v>
      </c>
    </row>
    <row r="3" spans="2:26" s="264" customFormat="1" x14ac:dyDescent="0.45"/>
    <row r="4" spans="2:26" s="264" customFormat="1" x14ac:dyDescent="0.45">
      <c r="B4" s="936" t="s">
        <v>1017</v>
      </c>
      <c r="C4" s="936"/>
      <c r="D4" s="936"/>
      <c r="E4" s="936"/>
      <c r="F4" s="936"/>
      <c r="G4" s="936"/>
      <c r="H4" s="936"/>
      <c r="I4" s="936"/>
      <c r="J4" s="936"/>
      <c r="K4" s="936"/>
      <c r="L4" s="936"/>
      <c r="M4" s="936"/>
      <c r="N4" s="936"/>
      <c r="O4" s="936"/>
      <c r="P4" s="936"/>
      <c r="Q4" s="936"/>
      <c r="R4" s="936"/>
      <c r="S4" s="936"/>
      <c r="T4" s="936"/>
      <c r="U4" s="936"/>
      <c r="V4" s="936"/>
      <c r="W4" s="936"/>
      <c r="X4" s="936"/>
      <c r="Y4" s="936"/>
      <c r="Z4" s="936"/>
    </row>
    <row r="5" spans="2:26" s="264" customFormat="1" x14ac:dyDescent="0.45"/>
    <row r="6" spans="2:26" s="264" customFormat="1" ht="39.75" customHeight="1" x14ac:dyDescent="0.45">
      <c r="B6" s="1022" t="s">
        <v>1018</v>
      </c>
      <c r="C6" s="1022"/>
      <c r="D6" s="1022"/>
      <c r="E6" s="1022"/>
      <c r="F6" s="1022"/>
      <c r="G6" s="1063"/>
      <c r="H6" s="1064"/>
      <c r="I6" s="1064"/>
      <c r="J6" s="1064"/>
      <c r="K6" s="1064"/>
      <c r="L6" s="1064"/>
      <c r="M6" s="1064"/>
      <c r="N6" s="1064"/>
      <c r="O6" s="1064"/>
      <c r="P6" s="1064"/>
      <c r="Q6" s="1064"/>
      <c r="R6" s="1064"/>
      <c r="S6" s="1064"/>
      <c r="T6" s="1064"/>
      <c r="U6" s="1064"/>
      <c r="V6" s="1064"/>
      <c r="W6" s="1064"/>
      <c r="X6" s="1064"/>
      <c r="Y6" s="1064"/>
      <c r="Z6" s="1065"/>
    </row>
    <row r="7" spans="2:26" ht="39.75" customHeight="1" x14ac:dyDescent="0.2">
      <c r="B7" s="996" t="s">
        <v>1019</v>
      </c>
      <c r="C7" s="997"/>
      <c r="D7" s="997"/>
      <c r="E7" s="997"/>
      <c r="F7" s="998"/>
      <c r="G7" s="568" t="s">
        <v>178</v>
      </c>
      <c r="H7" s="530" t="s">
        <v>788</v>
      </c>
      <c r="I7" s="530"/>
      <c r="J7" s="530"/>
      <c r="K7" s="530"/>
      <c r="L7" s="569" t="s">
        <v>178</v>
      </c>
      <c r="M7" s="530" t="s">
        <v>789</v>
      </c>
      <c r="N7" s="530"/>
      <c r="O7" s="530"/>
      <c r="P7" s="530"/>
      <c r="Q7" s="569" t="s">
        <v>178</v>
      </c>
      <c r="R7" s="530" t="s">
        <v>790</v>
      </c>
      <c r="S7" s="530"/>
      <c r="T7" s="530"/>
      <c r="U7" s="530"/>
      <c r="V7" s="530"/>
      <c r="W7" s="530"/>
      <c r="X7" s="530"/>
      <c r="Y7" s="530"/>
      <c r="Z7" s="629"/>
    </row>
    <row r="8" spans="2:26" ht="20.100000000000001" customHeight="1" x14ac:dyDescent="0.2">
      <c r="B8" s="943" t="s">
        <v>1020</v>
      </c>
      <c r="C8" s="944"/>
      <c r="D8" s="944"/>
      <c r="E8" s="944"/>
      <c r="F8" s="945"/>
      <c r="G8" s="565" t="s">
        <v>178</v>
      </c>
      <c r="H8" s="567" t="s">
        <v>947</v>
      </c>
      <c r="I8" s="566"/>
      <c r="J8" s="566"/>
      <c r="K8" s="566"/>
      <c r="L8" s="566"/>
      <c r="M8" s="566"/>
      <c r="N8" s="566"/>
      <c r="O8" s="566"/>
      <c r="P8" s="566"/>
      <c r="Q8" s="566"/>
      <c r="R8" s="266"/>
      <c r="S8" s="266"/>
      <c r="T8" s="536"/>
      <c r="U8" s="536"/>
      <c r="V8" s="536"/>
      <c r="W8" s="536"/>
      <c r="X8" s="536"/>
      <c r="Y8" s="536"/>
      <c r="Z8" s="544"/>
    </row>
    <row r="9" spans="2:26" ht="20.100000000000001" customHeight="1" x14ac:dyDescent="0.2">
      <c r="B9" s="1014"/>
      <c r="C9" s="1015"/>
      <c r="D9" s="1015"/>
      <c r="E9" s="1015"/>
      <c r="F9" s="1039"/>
      <c r="G9" s="562" t="s">
        <v>178</v>
      </c>
      <c r="H9" s="560" t="s">
        <v>948</v>
      </c>
      <c r="I9" s="589"/>
      <c r="J9" s="589"/>
      <c r="K9" s="589"/>
      <c r="L9" s="589"/>
      <c r="M9" s="589"/>
      <c r="N9" s="589"/>
      <c r="O9" s="589"/>
      <c r="P9" s="589"/>
      <c r="Q9" s="589"/>
      <c r="R9" s="589"/>
      <c r="S9" s="589"/>
      <c r="T9" s="589"/>
      <c r="U9" s="589"/>
      <c r="V9" s="589"/>
      <c r="W9" s="589"/>
      <c r="X9" s="589"/>
      <c r="Y9" s="589"/>
      <c r="Z9" s="650"/>
    </row>
    <row r="10" spans="2:26" ht="20.100000000000001" customHeight="1" x14ac:dyDescent="0.2">
      <c r="B10" s="943" t="s">
        <v>949</v>
      </c>
      <c r="C10" s="944"/>
      <c r="D10" s="944"/>
      <c r="E10" s="944"/>
      <c r="F10" s="945"/>
      <c r="G10" s="573" t="s">
        <v>178</v>
      </c>
      <c r="H10" s="534" t="s">
        <v>950</v>
      </c>
      <c r="I10" s="536"/>
      <c r="J10" s="536"/>
      <c r="K10" s="536"/>
      <c r="L10" s="536"/>
      <c r="M10" s="536"/>
      <c r="N10" s="536"/>
      <c r="O10" s="536"/>
      <c r="P10" s="536"/>
      <c r="Q10" s="536"/>
      <c r="R10" s="536"/>
      <c r="S10" s="536"/>
      <c r="T10" s="536"/>
      <c r="U10" s="536"/>
      <c r="V10" s="536"/>
      <c r="W10" s="536"/>
      <c r="X10" s="536"/>
      <c r="Y10" s="536"/>
      <c r="Z10" s="544"/>
    </row>
    <row r="11" spans="2:26" ht="20.100000000000001" customHeight="1" x14ac:dyDescent="0.2">
      <c r="B11" s="1014"/>
      <c r="C11" s="1015"/>
      <c r="D11" s="1015"/>
      <c r="E11" s="1015"/>
      <c r="F11" s="1039"/>
      <c r="G11" s="565" t="s">
        <v>178</v>
      </c>
      <c r="H11" s="264" t="s">
        <v>951</v>
      </c>
      <c r="I11" s="266"/>
      <c r="J11" s="266"/>
      <c r="K11" s="266"/>
      <c r="L11" s="266"/>
      <c r="M11" s="266"/>
      <c r="N11" s="266"/>
      <c r="O11" s="266"/>
      <c r="P11" s="266"/>
      <c r="Q11" s="266"/>
      <c r="R11" s="266"/>
      <c r="S11" s="266"/>
      <c r="T11" s="266"/>
      <c r="U11" s="266"/>
      <c r="V11" s="266"/>
      <c r="W11" s="266"/>
      <c r="X11" s="266"/>
      <c r="Y11" s="266"/>
      <c r="Z11" s="650"/>
    </row>
    <row r="12" spans="2:26" s="264" customFormat="1" ht="27" customHeight="1" x14ac:dyDescent="0.45">
      <c r="B12" s="543" t="s">
        <v>952</v>
      </c>
      <c r="C12" s="534"/>
      <c r="D12" s="534"/>
      <c r="E12" s="534"/>
      <c r="F12" s="534"/>
      <c r="G12" s="534"/>
      <c r="H12" s="534"/>
      <c r="I12" s="534"/>
      <c r="J12" s="534"/>
      <c r="K12" s="534"/>
      <c r="L12" s="534"/>
      <c r="M12" s="534"/>
      <c r="N12" s="534"/>
      <c r="O12" s="534"/>
      <c r="P12" s="534"/>
      <c r="Q12" s="534"/>
      <c r="R12" s="534"/>
      <c r="S12" s="534"/>
      <c r="T12" s="534"/>
      <c r="U12" s="534"/>
      <c r="V12" s="534"/>
      <c r="W12" s="534"/>
      <c r="X12" s="534"/>
      <c r="Y12" s="534"/>
      <c r="Z12" s="538"/>
    </row>
    <row r="13" spans="2:26" s="264" customFormat="1" x14ac:dyDescent="0.45">
      <c r="B13" s="546"/>
      <c r="Z13" s="538"/>
    </row>
    <row r="14" spans="2:26" s="264" customFormat="1" x14ac:dyDescent="0.45">
      <c r="B14" s="546"/>
      <c r="C14" s="609" t="s">
        <v>902</v>
      </c>
      <c r="Z14" s="538"/>
    </row>
    <row r="15" spans="2:26" s="264" customFormat="1" ht="26.25" customHeight="1" x14ac:dyDescent="0.45">
      <c r="B15" s="546"/>
      <c r="C15" s="542" t="s">
        <v>953</v>
      </c>
      <c r="D15" s="532"/>
      <c r="E15" s="532"/>
      <c r="F15" s="532"/>
      <c r="G15" s="533"/>
      <c r="H15" s="542" t="s">
        <v>954</v>
      </c>
      <c r="I15" s="532"/>
      <c r="J15" s="532"/>
      <c r="K15" s="779"/>
      <c r="L15" s="779"/>
      <c r="M15" s="599" t="s">
        <v>955</v>
      </c>
      <c r="Z15" s="538"/>
    </row>
    <row r="16" spans="2:26" s="264" customFormat="1" ht="26.25" customHeight="1" x14ac:dyDescent="0.45">
      <c r="B16" s="546"/>
      <c r="C16" s="542" t="s">
        <v>956</v>
      </c>
      <c r="D16" s="532"/>
      <c r="E16" s="532"/>
      <c r="F16" s="532"/>
      <c r="G16" s="533"/>
      <c r="H16" s="542" t="s">
        <v>954</v>
      </c>
      <c r="I16" s="532"/>
      <c r="J16" s="532"/>
      <c r="K16" s="779"/>
      <c r="L16" s="779"/>
      <c r="M16" s="599" t="s">
        <v>955</v>
      </c>
      <c r="Z16" s="538"/>
    </row>
    <row r="17" spans="2:26" s="264" customFormat="1" ht="26.25" customHeight="1" x14ac:dyDescent="0.45">
      <c r="B17" s="546"/>
      <c r="C17" s="542" t="s">
        <v>957</v>
      </c>
      <c r="D17" s="532"/>
      <c r="E17" s="532"/>
      <c r="F17" s="532"/>
      <c r="G17" s="533"/>
      <c r="H17" s="542" t="s">
        <v>954</v>
      </c>
      <c r="I17" s="532"/>
      <c r="J17" s="532"/>
      <c r="K17" s="779"/>
      <c r="L17" s="779"/>
      <c r="M17" s="599" t="s">
        <v>955</v>
      </c>
      <c r="Z17" s="538"/>
    </row>
    <row r="18" spans="2:26" s="264" customFormat="1" ht="7.5" customHeight="1" x14ac:dyDescent="0.45">
      <c r="B18" s="546"/>
      <c r="K18" s="271"/>
      <c r="L18" s="271"/>
      <c r="M18" s="271"/>
      <c r="Z18" s="538"/>
    </row>
    <row r="19" spans="2:26" s="264" customFormat="1" ht="5.25" customHeight="1" x14ac:dyDescent="0.45">
      <c r="B19" s="546"/>
      <c r="L19" s="271"/>
      <c r="Q19" s="271"/>
      <c r="U19" s="543"/>
      <c r="V19" s="535"/>
      <c r="W19" s="534"/>
      <c r="X19" s="534"/>
      <c r="Y19" s="537"/>
      <c r="Z19" s="538"/>
    </row>
    <row r="20" spans="2:26" s="264" customFormat="1" x14ac:dyDescent="0.45">
      <c r="B20" s="546"/>
      <c r="L20" s="271"/>
      <c r="Q20" s="271"/>
      <c r="U20" s="546"/>
      <c r="V20" s="602" t="s">
        <v>723</v>
      </c>
      <c r="W20" s="602" t="s">
        <v>724</v>
      </c>
      <c r="X20" s="602" t="s">
        <v>725</v>
      </c>
      <c r="Y20" s="538"/>
      <c r="Z20" s="538"/>
    </row>
    <row r="21" spans="2:26" s="264" customFormat="1" ht="6" customHeight="1" x14ac:dyDescent="0.45">
      <c r="B21" s="546"/>
      <c r="L21" s="271"/>
      <c r="Q21" s="271"/>
      <c r="U21" s="546"/>
      <c r="V21" s="602"/>
      <c r="W21" s="602"/>
      <c r="X21" s="602"/>
      <c r="Y21" s="538"/>
      <c r="Z21" s="538"/>
    </row>
    <row r="22" spans="2:26" s="264" customFormat="1" ht="31.5" customHeight="1" x14ac:dyDescent="0.45">
      <c r="B22" s="546"/>
      <c r="C22" s="1027" t="s">
        <v>958</v>
      </c>
      <c r="D22" s="902"/>
      <c r="E22" s="902"/>
      <c r="F22" s="902"/>
      <c r="G22" s="902"/>
      <c r="H22" s="902"/>
      <c r="I22" s="902"/>
      <c r="J22" s="902"/>
      <c r="K22" s="902"/>
      <c r="L22" s="902"/>
      <c r="M22" s="902"/>
      <c r="N22" s="902"/>
      <c r="O22" s="902"/>
      <c r="P22" s="902"/>
      <c r="Q22" s="902"/>
      <c r="R22" s="902"/>
      <c r="S22" s="902"/>
      <c r="T22" s="902"/>
      <c r="U22" s="588"/>
      <c r="V22" s="649" t="s">
        <v>178</v>
      </c>
      <c r="W22" s="563" t="s">
        <v>724</v>
      </c>
      <c r="X22" s="649" t="s">
        <v>178</v>
      </c>
      <c r="Y22" s="650"/>
      <c r="Z22" s="538"/>
    </row>
    <row r="23" spans="2:26" s="264" customFormat="1" ht="31.5" customHeight="1" x14ac:dyDescent="0.45">
      <c r="B23" s="546"/>
      <c r="C23" s="1067" t="s">
        <v>959</v>
      </c>
      <c r="D23" s="1068"/>
      <c r="E23" s="1068"/>
      <c r="F23" s="1068"/>
      <c r="G23" s="1068"/>
      <c r="H23" s="1068"/>
      <c r="I23" s="1068"/>
      <c r="J23" s="1068"/>
      <c r="K23" s="1068"/>
      <c r="L23" s="1068"/>
      <c r="M23" s="1068"/>
      <c r="N23" s="1068"/>
      <c r="O23" s="1068"/>
      <c r="P23" s="1068"/>
      <c r="Q23" s="1068"/>
      <c r="R23" s="1068"/>
      <c r="S23" s="1068"/>
      <c r="T23" s="1069"/>
      <c r="U23" s="552"/>
      <c r="V23" s="569" t="s">
        <v>178</v>
      </c>
      <c r="W23" s="531" t="s">
        <v>724</v>
      </c>
      <c r="X23" s="569" t="s">
        <v>178</v>
      </c>
      <c r="Y23" s="629"/>
      <c r="Z23" s="538"/>
    </row>
    <row r="24" spans="2:26" s="264" customFormat="1" ht="41.25" customHeight="1" x14ac:dyDescent="0.45">
      <c r="B24" s="546"/>
      <c r="C24" s="1031" t="s">
        <v>960</v>
      </c>
      <c r="D24" s="1030"/>
      <c r="E24" s="1030"/>
      <c r="F24" s="1030"/>
      <c r="G24" s="1030"/>
      <c r="H24" s="1030"/>
      <c r="I24" s="1030"/>
      <c r="J24" s="1030"/>
      <c r="K24" s="1030"/>
      <c r="L24" s="1030"/>
      <c r="M24" s="1030"/>
      <c r="N24" s="1030"/>
      <c r="O24" s="1030"/>
      <c r="P24" s="1030"/>
      <c r="Q24" s="1030"/>
      <c r="R24" s="1030"/>
      <c r="S24" s="1030"/>
      <c r="T24" s="1030"/>
      <c r="U24" s="588"/>
      <c r="V24" s="649" t="s">
        <v>178</v>
      </c>
      <c r="W24" s="563" t="s">
        <v>724</v>
      </c>
      <c r="X24" s="649" t="s">
        <v>178</v>
      </c>
      <c r="Y24" s="650"/>
      <c r="Z24" s="538"/>
    </row>
    <row r="25" spans="2:26" s="264" customFormat="1" ht="17.25" customHeight="1" x14ac:dyDescent="0.45">
      <c r="B25" s="558"/>
      <c r="C25" s="563"/>
      <c r="D25" s="563"/>
      <c r="E25" s="563"/>
      <c r="F25" s="563"/>
      <c r="G25" s="563"/>
      <c r="H25" s="563"/>
      <c r="I25" s="563"/>
      <c r="J25" s="563"/>
      <c r="K25" s="563"/>
      <c r="L25" s="563"/>
      <c r="M25" s="563"/>
      <c r="N25" s="563"/>
      <c r="O25" s="563"/>
      <c r="P25" s="563"/>
      <c r="Q25" s="563"/>
      <c r="R25" s="560"/>
      <c r="S25" s="560"/>
      <c r="T25" s="589"/>
      <c r="U25" s="589"/>
      <c r="V25" s="563"/>
      <c r="W25" s="563"/>
      <c r="X25" s="563"/>
      <c r="Y25" s="589"/>
      <c r="Z25" s="561"/>
    </row>
    <row r="26" spans="2:26" s="264" customFormat="1" ht="27" customHeight="1" x14ac:dyDescent="0.45">
      <c r="B26" s="546" t="s">
        <v>961</v>
      </c>
      <c r="Z26" s="538"/>
    </row>
    <row r="27" spans="2:26" s="264" customFormat="1" x14ac:dyDescent="0.45">
      <c r="B27" s="546"/>
      <c r="C27" s="609" t="s">
        <v>902</v>
      </c>
      <c r="Z27" s="538"/>
    </row>
    <row r="28" spans="2:26" s="264" customFormat="1" ht="26.25" customHeight="1" x14ac:dyDescent="0.45">
      <c r="B28" s="546"/>
      <c r="C28" s="542" t="s">
        <v>953</v>
      </c>
      <c r="D28" s="532"/>
      <c r="E28" s="532"/>
      <c r="F28" s="532"/>
      <c r="G28" s="533"/>
      <c r="H28" s="542" t="s">
        <v>954</v>
      </c>
      <c r="I28" s="532"/>
      <c r="J28" s="532"/>
      <c r="K28" s="779"/>
      <c r="L28" s="779"/>
      <c r="M28" s="599" t="s">
        <v>955</v>
      </c>
      <c r="Z28" s="538"/>
    </row>
    <row r="29" spans="2:26" s="264" customFormat="1" ht="26.25" customHeight="1" x14ac:dyDescent="0.45">
      <c r="B29" s="546"/>
      <c r="C29" s="542" t="s">
        <v>956</v>
      </c>
      <c r="D29" s="532"/>
      <c r="E29" s="532"/>
      <c r="F29" s="532"/>
      <c r="G29" s="533"/>
      <c r="H29" s="542" t="s">
        <v>954</v>
      </c>
      <c r="I29" s="532"/>
      <c r="J29" s="532"/>
      <c r="K29" s="779"/>
      <c r="L29" s="779"/>
      <c r="M29" s="599" t="s">
        <v>955</v>
      </c>
      <c r="Z29" s="538"/>
    </row>
    <row r="30" spans="2:26" s="264" customFormat="1" ht="26.25" customHeight="1" x14ac:dyDescent="0.45">
      <c r="B30" s="546"/>
      <c r="C30" s="542" t="s">
        <v>957</v>
      </c>
      <c r="D30" s="532"/>
      <c r="E30" s="532"/>
      <c r="F30" s="532"/>
      <c r="G30" s="533"/>
      <c r="H30" s="542" t="s">
        <v>954</v>
      </c>
      <c r="I30" s="532"/>
      <c r="J30" s="532"/>
      <c r="K30" s="779"/>
      <c r="L30" s="779"/>
      <c r="M30" s="599" t="s">
        <v>955</v>
      </c>
      <c r="Z30" s="538"/>
    </row>
    <row r="31" spans="2:26" s="264" customFormat="1" ht="5.25" customHeight="1" x14ac:dyDescent="0.45">
      <c r="B31" s="546"/>
      <c r="L31" s="271"/>
      <c r="Q31" s="271"/>
      <c r="V31" s="271"/>
      <c r="Z31" s="538"/>
    </row>
    <row r="32" spans="2:26" s="264" customFormat="1" ht="5.25" customHeight="1" x14ac:dyDescent="0.45">
      <c r="B32" s="546"/>
      <c r="L32" s="271"/>
      <c r="Q32" s="271"/>
      <c r="U32" s="543"/>
      <c r="V32" s="535"/>
      <c r="W32" s="534"/>
      <c r="X32" s="534"/>
      <c r="Y32" s="537"/>
      <c r="Z32" s="538"/>
    </row>
    <row r="33" spans="1:27" s="264" customFormat="1" x14ac:dyDescent="0.45">
      <c r="B33" s="546"/>
      <c r="L33" s="271"/>
      <c r="Q33" s="271"/>
      <c r="U33" s="546"/>
      <c r="V33" s="602" t="s">
        <v>723</v>
      </c>
      <c r="W33" s="602" t="s">
        <v>724</v>
      </c>
      <c r="X33" s="602" t="s">
        <v>725</v>
      </c>
      <c r="Y33" s="538"/>
      <c r="Z33" s="538"/>
    </row>
    <row r="34" spans="1:27" s="264" customFormat="1" ht="6" customHeight="1" x14ac:dyDescent="0.45">
      <c r="B34" s="546"/>
      <c r="L34" s="271"/>
      <c r="Q34" s="271"/>
      <c r="U34" s="558"/>
      <c r="V34" s="651"/>
      <c r="W34" s="651"/>
      <c r="X34" s="651"/>
      <c r="Y34" s="561"/>
      <c r="Z34" s="538"/>
    </row>
    <row r="35" spans="1:27" s="264" customFormat="1" ht="30.75" customHeight="1" x14ac:dyDescent="0.45">
      <c r="B35" s="546"/>
      <c r="C35" s="1067" t="s">
        <v>962</v>
      </c>
      <c r="D35" s="1068"/>
      <c r="E35" s="1068"/>
      <c r="F35" s="1068"/>
      <c r="G35" s="1068"/>
      <c r="H35" s="1068"/>
      <c r="I35" s="1068"/>
      <c r="J35" s="1068"/>
      <c r="K35" s="1068"/>
      <c r="L35" s="1068"/>
      <c r="M35" s="1068"/>
      <c r="N35" s="1068"/>
      <c r="O35" s="1068"/>
      <c r="P35" s="1068"/>
      <c r="Q35" s="1068"/>
      <c r="R35" s="1068"/>
      <c r="S35" s="1068"/>
      <c r="T35" s="1069"/>
      <c r="U35" s="588"/>
      <c r="V35" s="649" t="s">
        <v>178</v>
      </c>
      <c r="W35" s="563" t="s">
        <v>724</v>
      </c>
      <c r="X35" s="649" t="s">
        <v>178</v>
      </c>
      <c r="Y35" s="650"/>
      <c r="Z35" s="538"/>
    </row>
    <row r="36" spans="1:27" s="264" customFormat="1" ht="30.75" customHeight="1" x14ac:dyDescent="0.45">
      <c r="B36" s="546"/>
      <c r="C36" s="1070" t="s">
        <v>959</v>
      </c>
      <c r="D36" s="1071"/>
      <c r="E36" s="1071"/>
      <c r="F36" s="1071"/>
      <c r="G36" s="1071"/>
      <c r="H36" s="1071"/>
      <c r="I36" s="1071"/>
      <c r="J36" s="1071"/>
      <c r="K36" s="1071"/>
      <c r="L36" s="1071"/>
      <c r="M36" s="1071"/>
      <c r="N36" s="1071"/>
      <c r="O36" s="1071"/>
      <c r="P36" s="1071"/>
      <c r="Q36" s="1071"/>
      <c r="R36" s="1071"/>
      <c r="S36" s="1071"/>
      <c r="T36" s="1072"/>
      <c r="U36" s="266"/>
      <c r="V36" s="573" t="s">
        <v>178</v>
      </c>
      <c r="W36" s="535" t="s">
        <v>724</v>
      </c>
      <c r="X36" s="573" t="s">
        <v>178</v>
      </c>
      <c r="Y36" s="550"/>
      <c r="Z36" s="538"/>
    </row>
    <row r="37" spans="1:27" s="264" customFormat="1" ht="42" customHeight="1" x14ac:dyDescent="0.45">
      <c r="B37" s="546"/>
      <c r="C37" s="1054" t="s">
        <v>960</v>
      </c>
      <c r="D37" s="1053"/>
      <c r="E37" s="1053"/>
      <c r="F37" s="1053"/>
      <c r="G37" s="1053"/>
      <c r="H37" s="1053"/>
      <c r="I37" s="1053"/>
      <c r="J37" s="1053"/>
      <c r="K37" s="1053"/>
      <c r="L37" s="1053"/>
      <c r="M37" s="1053"/>
      <c r="N37" s="1053"/>
      <c r="O37" s="1053"/>
      <c r="P37" s="1053"/>
      <c r="Q37" s="1053"/>
      <c r="R37" s="1053"/>
      <c r="S37" s="1053"/>
      <c r="T37" s="1066"/>
      <c r="U37" s="552"/>
      <c r="V37" s="569" t="s">
        <v>178</v>
      </c>
      <c r="W37" s="531" t="s">
        <v>724</v>
      </c>
      <c r="X37" s="569" t="s">
        <v>178</v>
      </c>
      <c r="Y37" s="629"/>
      <c r="Z37" s="538"/>
    </row>
    <row r="38" spans="1:27" s="264" customFormat="1" x14ac:dyDescent="0.45">
      <c r="A38" s="538"/>
      <c r="B38" s="560"/>
      <c r="C38" s="560"/>
      <c r="D38" s="560"/>
      <c r="E38" s="560"/>
      <c r="F38" s="560"/>
      <c r="G38" s="560"/>
      <c r="H38" s="560"/>
      <c r="I38" s="560"/>
      <c r="J38" s="560"/>
      <c r="K38" s="560"/>
      <c r="L38" s="560"/>
      <c r="M38" s="560"/>
      <c r="N38" s="560"/>
      <c r="O38" s="560"/>
      <c r="P38" s="560"/>
      <c r="Q38" s="560"/>
      <c r="R38" s="560"/>
      <c r="S38" s="560"/>
      <c r="T38" s="560"/>
      <c r="U38" s="560"/>
      <c r="V38" s="560"/>
      <c r="W38" s="560"/>
      <c r="X38" s="560"/>
      <c r="Y38" s="560"/>
      <c r="Z38" s="560"/>
      <c r="AA38" s="546"/>
    </row>
    <row r="39" spans="1:27" s="264" customFormat="1" x14ac:dyDescent="0.45">
      <c r="C39" s="534"/>
    </row>
    <row r="40" spans="1:27" s="619" customFormat="1" x14ac:dyDescent="0.2"/>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541:G65545 JC65541:JC65545 SY65541:SY65545 ACU65541:ACU65545 AMQ65541:AMQ65545 AWM65541:AWM65545 BGI65541:BGI65545 BQE65541:BQE65545 CAA65541:CAA65545 CJW65541:CJW65545 CTS65541:CTS65545 DDO65541:DDO65545 DNK65541:DNK65545 DXG65541:DXG65545 EHC65541:EHC65545 EQY65541:EQY65545 FAU65541:FAU65545 FKQ65541:FKQ65545 FUM65541:FUM65545 GEI65541:GEI65545 GOE65541:GOE65545 GYA65541:GYA65545 HHW65541:HHW65545 HRS65541:HRS65545 IBO65541:IBO65545 ILK65541:ILK65545 IVG65541:IVG65545 JFC65541:JFC65545 JOY65541:JOY65545 JYU65541:JYU65545 KIQ65541:KIQ65545 KSM65541:KSM65545 LCI65541:LCI65545 LME65541:LME65545 LWA65541:LWA65545 MFW65541:MFW65545 MPS65541:MPS65545 MZO65541:MZO65545 NJK65541:NJK65545 NTG65541:NTG65545 ODC65541:ODC65545 OMY65541:OMY65545 OWU65541:OWU65545 PGQ65541:PGQ65545 PQM65541:PQM65545 QAI65541:QAI65545 QKE65541:QKE65545 QUA65541:QUA65545 RDW65541:RDW65545 RNS65541:RNS65545 RXO65541:RXO65545 SHK65541:SHK65545 SRG65541:SRG65545 TBC65541:TBC65545 TKY65541:TKY65545 TUU65541:TUU65545 UEQ65541:UEQ65545 UOM65541:UOM65545 UYI65541:UYI65545 VIE65541:VIE65545 VSA65541:VSA65545 WBW65541:WBW65545 WLS65541:WLS65545 WVO65541:WVO65545 G131077:G131081 JC131077:JC131081 SY131077:SY131081 ACU131077:ACU131081 AMQ131077:AMQ131081 AWM131077:AWM131081 BGI131077:BGI131081 BQE131077:BQE131081 CAA131077:CAA131081 CJW131077:CJW131081 CTS131077:CTS131081 DDO131077:DDO131081 DNK131077:DNK131081 DXG131077:DXG131081 EHC131077:EHC131081 EQY131077:EQY131081 FAU131077:FAU131081 FKQ131077:FKQ131081 FUM131077:FUM131081 GEI131077:GEI131081 GOE131077:GOE131081 GYA131077:GYA131081 HHW131077:HHW131081 HRS131077:HRS131081 IBO131077:IBO131081 ILK131077:ILK131081 IVG131077:IVG131081 JFC131077:JFC131081 JOY131077:JOY131081 JYU131077:JYU131081 KIQ131077:KIQ131081 KSM131077:KSM131081 LCI131077:LCI131081 LME131077:LME131081 LWA131077:LWA131081 MFW131077:MFW131081 MPS131077:MPS131081 MZO131077:MZO131081 NJK131077:NJK131081 NTG131077:NTG131081 ODC131077:ODC131081 OMY131077:OMY131081 OWU131077:OWU131081 PGQ131077:PGQ131081 PQM131077:PQM131081 QAI131077:QAI131081 QKE131077:QKE131081 QUA131077:QUA131081 RDW131077:RDW131081 RNS131077:RNS131081 RXO131077:RXO131081 SHK131077:SHK131081 SRG131077:SRG131081 TBC131077:TBC131081 TKY131077:TKY131081 TUU131077:TUU131081 UEQ131077:UEQ131081 UOM131077:UOM131081 UYI131077:UYI131081 VIE131077:VIE131081 VSA131077:VSA131081 WBW131077:WBW131081 WLS131077:WLS131081 WVO131077:WVO131081 G196613:G196617 JC196613:JC196617 SY196613:SY196617 ACU196613:ACU196617 AMQ196613:AMQ196617 AWM196613:AWM196617 BGI196613:BGI196617 BQE196613:BQE196617 CAA196613:CAA196617 CJW196613:CJW196617 CTS196613:CTS196617 DDO196613:DDO196617 DNK196613:DNK196617 DXG196613:DXG196617 EHC196613:EHC196617 EQY196613:EQY196617 FAU196613:FAU196617 FKQ196613:FKQ196617 FUM196613:FUM196617 GEI196613:GEI196617 GOE196613:GOE196617 GYA196613:GYA196617 HHW196613:HHW196617 HRS196613:HRS196617 IBO196613:IBO196617 ILK196613:ILK196617 IVG196613:IVG196617 JFC196613:JFC196617 JOY196613:JOY196617 JYU196613:JYU196617 KIQ196613:KIQ196617 KSM196613:KSM196617 LCI196613:LCI196617 LME196613:LME196617 LWA196613:LWA196617 MFW196613:MFW196617 MPS196613:MPS196617 MZO196613:MZO196617 NJK196613:NJK196617 NTG196613:NTG196617 ODC196613:ODC196617 OMY196613:OMY196617 OWU196613:OWU196617 PGQ196613:PGQ196617 PQM196613:PQM196617 QAI196613:QAI196617 QKE196613:QKE196617 QUA196613:QUA196617 RDW196613:RDW196617 RNS196613:RNS196617 RXO196613:RXO196617 SHK196613:SHK196617 SRG196613:SRG196617 TBC196613:TBC196617 TKY196613:TKY196617 TUU196613:TUU196617 UEQ196613:UEQ196617 UOM196613:UOM196617 UYI196613:UYI196617 VIE196613:VIE196617 VSA196613:VSA196617 WBW196613:WBW196617 WLS196613:WLS196617 WVO196613:WVO196617 G262149:G262153 JC262149:JC262153 SY262149:SY262153 ACU262149:ACU262153 AMQ262149:AMQ262153 AWM262149:AWM262153 BGI262149:BGI262153 BQE262149:BQE262153 CAA262149:CAA262153 CJW262149:CJW262153 CTS262149:CTS262153 DDO262149:DDO262153 DNK262149:DNK262153 DXG262149:DXG262153 EHC262149:EHC262153 EQY262149:EQY262153 FAU262149:FAU262153 FKQ262149:FKQ262153 FUM262149:FUM262153 GEI262149:GEI262153 GOE262149:GOE262153 GYA262149:GYA262153 HHW262149:HHW262153 HRS262149:HRS262153 IBO262149:IBO262153 ILK262149:ILK262153 IVG262149:IVG262153 JFC262149:JFC262153 JOY262149:JOY262153 JYU262149:JYU262153 KIQ262149:KIQ262153 KSM262149:KSM262153 LCI262149:LCI262153 LME262149:LME262153 LWA262149:LWA262153 MFW262149:MFW262153 MPS262149:MPS262153 MZO262149:MZO262153 NJK262149:NJK262153 NTG262149:NTG262153 ODC262149:ODC262153 OMY262149:OMY262153 OWU262149:OWU262153 PGQ262149:PGQ262153 PQM262149:PQM262153 QAI262149:QAI262153 QKE262149:QKE262153 QUA262149:QUA262153 RDW262149:RDW262153 RNS262149:RNS262153 RXO262149:RXO262153 SHK262149:SHK262153 SRG262149:SRG262153 TBC262149:TBC262153 TKY262149:TKY262153 TUU262149:TUU262153 UEQ262149:UEQ262153 UOM262149:UOM262153 UYI262149:UYI262153 VIE262149:VIE262153 VSA262149:VSA262153 WBW262149:WBW262153 WLS262149:WLS262153 WVO262149:WVO262153 G327685:G327689 JC327685:JC327689 SY327685:SY327689 ACU327685:ACU327689 AMQ327685:AMQ327689 AWM327685:AWM327689 BGI327685:BGI327689 BQE327685:BQE327689 CAA327685:CAA327689 CJW327685:CJW327689 CTS327685:CTS327689 DDO327685:DDO327689 DNK327685:DNK327689 DXG327685:DXG327689 EHC327685:EHC327689 EQY327685:EQY327689 FAU327685:FAU327689 FKQ327685:FKQ327689 FUM327685:FUM327689 GEI327685:GEI327689 GOE327685:GOE327689 GYA327685:GYA327689 HHW327685:HHW327689 HRS327685:HRS327689 IBO327685:IBO327689 ILK327685:ILK327689 IVG327685:IVG327689 JFC327685:JFC327689 JOY327685:JOY327689 JYU327685:JYU327689 KIQ327685:KIQ327689 KSM327685:KSM327689 LCI327685:LCI327689 LME327685:LME327689 LWA327685:LWA327689 MFW327685:MFW327689 MPS327685:MPS327689 MZO327685:MZO327689 NJK327685:NJK327689 NTG327685:NTG327689 ODC327685:ODC327689 OMY327685:OMY327689 OWU327685:OWU327689 PGQ327685:PGQ327689 PQM327685:PQM327689 QAI327685:QAI327689 QKE327685:QKE327689 QUA327685:QUA327689 RDW327685:RDW327689 RNS327685:RNS327689 RXO327685:RXO327689 SHK327685:SHK327689 SRG327685:SRG327689 TBC327685:TBC327689 TKY327685:TKY327689 TUU327685:TUU327689 UEQ327685:UEQ327689 UOM327685:UOM327689 UYI327685:UYI327689 VIE327685:VIE327689 VSA327685:VSA327689 WBW327685:WBW327689 WLS327685:WLS327689 WVO327685:WVO327689 G393221:G393225 JC393221:JC393225 SY393221:SY393225 ACU393221:ACU393225 AMQ393221:AMQ393225 AWM393221:AWM393225 BGI393221:BGI393225 BQE393221:BQE393225 CAA393221:CAA393225 CJW393221:CJW393225 CTS393221:CTS393225 DDO393221:DDO393225 DNK393221:DNK393225 DXG393221:DXG393225 EHC393221:EHC393225 EQY393221:EQY393225 FAU393221:FAU393225 FKQ393221:FKQ393225 FUM393221:FUM393225 GEI393221:GEI393225 GOE393221:GOE393225 GYA393221:GYA393225 HHW393221:HHW393225 HRS393221:HRS393225 IBO393221:IBO393225 ILK393221:ILK393225 IVG393221:IVG393225 JFC393221:JFC393225 JOY393221:JOY393225 JYU393221:JYU393225 KIQ393221:KIQ393225 KSM393221:KSM393225 LCI393221:LCI393225 LME393221:LME393225 LWA393221:LWA393225 MFW393221:MFW393225 MPS393221:MPS393225 MZO393221:MZO393225 NJK393221:NJK393225 NTG393221:NTG393225 ODC393221:ODC393225 OMY393221:OMY393225 OWU393221:OWU393225 PGQ393221:PGQ393225 PQM393221:PQM393225 QAI393221:QAI393225 QKE393221:QKE393225 QUA393221:QUA393225 RDW393221:RDW393225 RNS393221:RNS393225 RXO393221:RXO393225 SHK393221:SHK393225 SRG393221:SRG393225 TBC393221:TBC393225 TKY393221:TKY393225 TUU393221:TUU393225 UEQ393221:UEQ393225 UOM393221:UOM393225 UYI393221:UYI393225 VIE393221:VIE393225 VSA393221:VSA393225 WBW393221:WBW393225 WLS393221:WLS393225 WVO393221:WVO393225 G458757:G458761 JC458757:JC458761 SY458757:SY458761 ACU458757:ACU458761 AMQ458757:AMQ458761 AWM458757:AWM458761 BGI458757:BGI458761 BQE458757:BQE458761 CAA458757:CAA458761 CJW458757:CJW458761 CTS458757:CTS458761 DDO458757:DDO458761 DNK458757:DNK458761 DXG458757:DXG458761 EHC458757:EHC458761 EQY458757:EQY458761 FAU458757:FAU458761 FKQ458757:FKQ458761 FUM458757:FUM458761 GEI458757:GEI458761 GOE458757:GOE458761 GYA458757:GYA458761 HHW458757:HHW458761 HRS458757:HRS458761 IBO458757:IBO458761 ILK458757:ILK458761 IVG458757:IVG458761 JFC458757:JFC458761 JOY458757:JOY458761 JYU458757:JYU458761 KIQ458757:KIQ458761 KSM458757:KSM458761 LCI458757:LCI458761 LME458757:LME458761 LWA458757:LWA458761 MFW458757:MFW458761 MPS458757:MPS458761 MZO458757:MZO458761 NJK458757:NJK458761 NTG458757:NTG458761 ODC458757:ODC458761 OMY458757:OMY458761 OWU458757:OWU458761 PGQ458757:PGQ458761 PQM458757:PQM458761 QAI458757:QAI458761 QKE458757:QKE458761 QUA458757:QUA458761 RDW458757:RDW458761 RNS458757:RNS458761 RXO458757:RXO458761 SHK458757:SHK458761 SRG458757:SRG458761 TBC458757:TBC458761 TKY458757:TKY458761 TUU458757:TUU458761 UEQ458757:UEQ458761 UOM458757:UOM458761 UYI458757:UYI458761 VIE458757:VIE458761 VSA458757:VSA458761 WBW458757:WBW458761 WLS458757:WLS458761 WVO458757:WVO458761 G524293:G524297 JC524293:JC524297 SY524293:SY524297 ACU524293:ACU524297 AMQ524293:AMQ524297 AWM524293:AWM524297 BGI524293:BGI524297 BQE524293:BQE524297 CAA524293:CAA524297 CJW524293:CJW524297 CTS524293:CTS524297 DDO524293:DDO524297 DNK524293:DNK524297 DXG524293:DXG524297 EHC524293:EHC524297 EQY524293:EQY524297 FAU524293:FAU524297 FKQ524293:FKQ524297 FUM524293:FUM524297 GEI524293:GEI524297 GOE524293:GOE524297 GYA524293:GYA524297 HHW524293:HHW524297 HRS524293:HRS524297 IBO524293:IBO524297 ILK524293:ILK524297 IVG524293:IVG524297 JFC524293:JFC524297 JOY524293:JOY524297 JYU524293:JYU524297 KIQ524293:KIQ524297 KSM524293:KSM524297 LCI524293:LCI524297 LME524293:LME524297 LWA524293:LWA524297 MFW524293:MFW524297 MPS524293:MPS524297 MZO524293:MZO524297 NJK524293:NJK524297 NTG524293:NTG524297 ODC524293:ODC524297 OMY524293:OMY524297 OWU524293:OWU524297 PGQ524293:PGQ524297 PQM524293:PQM524297 QAI524293:QAI524297 QKE524293:QKE524297 QUA524293:QUA524297 RDW524293:RDW524297 RNS524293:RNS524297 RXO524293:RXO524297 SHK524293:SHK524297 SRG524293:SRG524297 TBC524293:TBC524297 TKY524293:TKY524297 TUU524293:TUU524297 UEQ524293:UEQ524297 UOM524293:UOM524297 UYI524293:UYI524297 VIE524293:VIE524297 VSA524293:VSA524297 WBW524293:WBW524297 WLS524293:WLS524297 WVO524293:WVO524297 G589829:G589833 JC589829:JC589833 SY589829:SY589833 ACU589829:ACU589833 AMQ589829:AMQ589833 AWM589829:AWM589833 BGI589829:BGI589833 BQE589829:BQE589833 CAA589829:CAA589833 CJW589829:CJW589833 CTS589829:CTS589833 DDO589829:DDO589833 DNK589829:DNK589833 DXG589829:DXG589833 EHC589829:EHC589833 EQY589829:EQY589833 FAU589829:FAU589833 FKQ589829:FKQ589833 FUM589829:FUM589833 GEI589829:GEI589833 GOE589829:GOE589833 GYA589829:GYA589833 HHW589829:HHW589833 HRS589829:HRS589833 IBO589829:IBO589833 ILK589829:ILK589833 IVG589829:IVG589833 JFC589829:JFC589833 JOY589829:JOY589833 JYU589829:JYU589833 KIQ589829:KIQ589833 KSM589829:KSM589833 LCI589829:LCI589833 LME589829:LME589833 LWA589829:LWA589833 MFW589829:MFW589833 MPS589829:MPS589833 MZO589829:MZO589833 NJK589829:NJK589833 NTG589829:NTG589833 ODC589829:ODC589833 OMY589829:OMY589833 OWU589829:OWU589833 PGQ589829:PGQ589833 PQM589829:PQM589833 QAI589829:QAI589833 QKE589829:QKE589833 QUA589829:QUA589833 RDW589829:RDW589833 RNS589829:RNS589833 RXO589829:RXO589833 SHK589829:SHK589833 SRG589829:SRG589833 TBC589829:TBC589833 TKY589829:TKY589833 TUU589829:TUU589833 UEQ589829:UEQ589833 UOM589829:UOM589833 UYI589829:UYI589833 VIE589829:VIE589833 VSA589829:VSA589833 WBW589829:WBW589833 WLS589829:WLS589833 WVO589829:WVO589833 G655365:G655369 JC655365:JC655369 SY655365:SY655369 ACU655365:ACU655369 AMQ655365:AMQ655369 AWM655365:AWM655369 BGI655365:BGI655369 BQE655365:BQE655369 CAA655365:CAA655369 CJW655365:CJW655369 CTS655365:CTS655369 DDO655365:DDO655369 DNK655365:DNK655369 DXG655365:DXG655369 EHC655365:EHC655369 EQY655365:EQY655369 FAU655365:FAU655369 FKQ655365:FKQ655369 FUM655365:FUM655369 GEI655365:GEI655369 GOE655365:GOE655369 GYA655365:GYA655369 HHW655365:HHW655369 HRS655365:HRS655369 IBO655365:IBO655369 ILK655365:ILK655369 IVG655365:IVG655369 JFC655365:JFC655369 JOY655365:JOY655369 JYU655365:JYU655369 KIQ655365:KIQ655369 KSM655365:KSM655369 LCI655365:LCI655369 LME655365:LME655369 LWA655365:LWA655369 MFW655365:MFW655369 MPS655365:MPS655369 MZO655365:MZO655369 NJK655365:NJK655369 NTG655365:NTG655369 ODC655365:ODC655369 OMY655365:OMY655369 OWU655365:OWU655369 PGQ655365:PGQ655369 PQM655365:PQM655369 QAI655365:QAI655369 QKE655365:QKE655369 QUA655365:QUA655369 RDW655365:RDW655369 RNS655365:RNS655369 RXO655365:RXO655369 SHK655365:SHK655369 SRG655365:SRG655369 TBC655365:TBC655369 TKY655365:TKY655369 TUU655365:TUU655369 UEQ655365:UEQ655369 UOM655365:UOM655369 UYI655365:UYI655369 VIE655365:VIE655369 VSA655365:VSA655369 WBW655365:WBW655369 WLS655365:WLS655369 WVO655365:WVO655369 G720901:G720905 JC720901:JC720905 SY720901:SY720905 ACU720901:ACU720905 AMQ720901:AMQ720905 AWM720901:AWM720905 BGI720901:BGI720905 BQE720901:BQE720905 CAA720901:CAA720905 CJW720901:CJW720905 CTS720901:CTS720905 DDO720901:DDO720905 DNK720901:DNK720905 DXG720901:DXG720905 EHC720901:EHC720905 EQY720901:EQY720905 FAU720901:FAU720905 FKQ720901:FKQ720905 FUM720901:FUM720905 GEI720901:GEI720905 GOE720901:GOE720905 GYA720901:GYA720905 HHW720901:HHW720905 HRS720901:HRS720905 IBO720901:IBO720905 ILK720901:ILK720905 IVG720901:IVG720905 JFC720901:JFC720905 JOY720901:JOY720905 JYU720901:JYU720905 KIQ720901:KIQ720905 KSM720901:KSM720905 LCI720901:LCI720905 LME720901:LME720905 LWA720901:LWA720905 MFW720901:MFW720905 MPS720901:MPS720905 MZO720901:MZO720905 NJK720901:NJK720905 NTG720901:NTG720905 ODC720901:ODC720905 OMY720901:OMY720905 OWU720901:OWU720905 PGQ720901:PGQ720905 PQM720901:PQM720905 QAI720901:QAI720905 QKE720901:QKE720905 QUA720901:QUA720905 RDW720901:RDW720905 RNS720901:RNS720905 RXO720901:RXO720905 SHK720901:SHK720905 SRG720901:SRG720905 TBC720901:TBC720905 TKY720901:TKY720905 TUU720901:TUU720905 UEQ720901:UEQ720905 UOM720901:UOM720905 UYI720901:UYI720905 VIE720901:VIE720905 VSA720901:VSA720905 WBW720901:WBW720905 WLS720901:WLS720905 WVO720901:WVO720905 G786437:G786441 JC786437:JC786441 SY786437:SY786441 ACU786437:ACU786441 AMQ786437:AMQ786441 AWM786437:AWM786441 BGI786437:BGI786441 BQE786437:BQE786441 CAA786437:CAA786441 CJW786437:CJW786441 CTS786437:CTS786441 DDO786437:DDO786441 DNK786437:DNK786441 DXG786437:DXG786441 EHC786437:EHC786441 EQY786437:EQY786441 FAU786437:FAU786441 FKQ786437:FKQ786441 FUM786437:FUM786441 GEI786437:GEI786441 GOE786437:GOE786441 GYA786437:GYA786441 HHW786437:HHW786441 HRS786437:HRS786441 IBO786437:IBO786441 ILK786437:ILK786441 IVG786437:IVG786441 JFC786437:JFC786441 JOY786437:JOY786441 JYU786437:JYU786441 KIQ786437:KIQ786441 KSM786437:KSM786441 LCI786437:LCI786441 LME786437:LME786441 LWA786437:LWA786441 MFW786437:MFW786441 MPS786437:MPS786441 MZO786437:MZO786441 NJK786437:NJK786441 NTG786437:NTG786441 ODC786437:ODC786441 OMY786437:OMY786441 OWU786437:OWU786441 PGQ786437:PGQ786441 PQM786437:PQM786441 QAI786437:QAI786441 QKE786437:QKE786441 QUA786437:QUA786441 RDW786437:RDW786441 RNS786437:RNS786441 RXO786437:RXO786441 SHK786437:SHK786441 SRG786437:SRG786441 TBC786437:TBC786441 TKY786437:TKY786441 TUU786437:TUU786441 UEQ786437:UEQ786441 UOM786437:UOM786441 UYI786437:UYI786441 VIE786437:VIE786441 VSA786437:VSA786441 WBW786437:WBW786441 WLS786437:WLS786441 WVO786437:WVO786441 G851973:G851977 JC851973:JC851977 SY851973:SY851977 ACU851973:ACU851977 AMQ851973:AMQ851977 AWM851973:AWM851977 BGI851973:BGI851977 BQE851973:BQE851977 CAA851973:CAA851977 CJW851973:CJW851977 CTS851973:CTS851977 DDO851973:DDO851977 DNK851973:DNK851977 DXG851973:DXG851977 EHC851973:EHC851977 EQY851973:EQY851977 FAU851973:FAU851977 FKQ851973:FKQ851977 FUM851973:FUM851977 GEI851973:GEI851977 GOE851973:GOE851977 GYA851973:GYA851977 HHW851973:HHW851977 HRS851973:HRS851977 IBO851973:IBO851977 ILK851973:ILK851977 IVG851973:IVG851977 JFC851973:JFC851977 JOY851973:JOY851977 JYU851973:JYU851977 KIQ851973:KIQ851977 KSM851973:KSM851977 LCI851973:LCI851977 LME851973:LME851977 LWA851973:LWA851977 MFW851973:MFW851977 MPS851973:MPS851977 MZO851973:MZO851977 NJK851973:NJK851977 NTG851973:NTG851977 ODC851973:ODC851977 OMY851973:OMY851977 OWU851973:OWU851977 PGQ851973:PGQ851977 PQM851973:PQM851977 QAI851973:QAI851977 QKE851973:QKE851977 QUA851973:QUA851977 RDW851973:RDW851977 RNS851973:RNS851977 RXO851973:RXO851977 SHK851973:SHK851977 SRG851973:SRG851977 TBC851973:TBC851977 TKY851973:TKY851977 TUU851973:TUU851977 UEQ851973:UEQ851977 UOM851973:UOM851977 UYI851973:UYI851977 VIE851973:VIE851977 VSA851973:VSA851977 WBW851973:WBW851977 WLS851973:WLS851977 WVO851973:WVO851977 G917509:G917513 JC917509:JC917513 SY917509:SY917513 ACU917509:ACU917513 AMQ917509:AMQ917513 AWM917509:AWM917513 BGI917509:BGI917513 BQE917509:BQE917513 CAA917509:CAA917513 CJW917509:CJW917513 CTS917509:CTS917513 DDO917509:DDO917513 DNK917509:DNK917513 DXG917509:DXG917513 EHC917509:EHC917513 EQY917509:EQY917513 FAU917509:FAU917513 FKQ917509:FKQ917513 FUM917509:FUM917513 GEI917509:GEI917513 GOE917509:GOE917513 GYA917509:GYA917513 HHW917509:HHW917513 HRS917509:HRS917513 IBO917509:IBO917513 ILK917509:ILK917513 IVG917509:IVG917513 JFC917509:JFC917513 JOY917509:JOY917513 JYU917509:JYU917513 KIQ917509:KIQ917513 KSM917509:KSM917513 LCI917509:LCI917513 LME917509:LME917513 LWA917509:LWA917513 MFW917509:MFW917513 MPS917509:MPS917513 MZO917509:MZO917513 NJK917509:NJK917513 NTG917509:NTG917513 ODC917509:ODC917513 OMY917509:OMY917513 OWU917509:OWU917513 PGQ917509:PGQ917513 PQM917509:PQM917513 QAI917509:QAI917513 QKE917509:QKE917513 QUA917509:QUA917513 RDW917509:RDW917513 RNS917509:RNS917513 RXO917509:RXO917513 SHK917509:SHK917513 SRG917509:SRG917513 TBC917509:TBC917513 TKY917509:TKY917513 TUU917509:TUU917513 UEQ917509:UEQ917513 UOM917509:UOM917513 UYI917509:UYI917513 VIE917509:VIE917513 VSA917509:VSA917513 WBW917509:WBW917513 WLS917509:WLS917513 WVO917509:WVO917513 G983045:G983049 JC983045:JC983049 SY983045:SY983049 ACU983045:ACU983049 AMQ983045:AMQ983049 AWM983045:AWM983049 BGI983045:BGI983049 BQE983045:BQE983049 CAA983045:CAA983049 CJW983045:CJW983049 CTS983045:CTS983049 DDO983045:DDO983049 DNK983045:DNK983049 DXG983045:DXG983049 EHC983045:EHC983049 EQY983045:EQY983049 FAU983045:FAU983049 FKQ983045:FKQ983049 FUM983045:FUM983049 GEI983045:GEI983049 GOE983045:GOE983049 GYA983045:GYA983049 HHW983045:HHW983049 HRS983045:HRS983049 IBO983045:IBO983049 ILK983045:ILK983049 IVG983045:IVG983049 JFC983045:JFC983049 JOY983045:JOY983049 JYU983045:JYU983049 KIQ983045:KIQ983049 KSM983045:KSM983049 LCI983045:LCI983049 LME983045:LME983049 LWA983045:LWA983049 MFW983045:MFW983049 MPS983045:MPS983049 MZO983045:MZO983049 NJK983045:NJK983049 NTG983045:NTG983049 ODC983045:ODC983049 OMY983045:OMY983049 OWU983045:OWU983049 PGQ983045:PGQ983049 PQM983045:PQM983049 QAI983045:QAI983049 QKE983045:QKE983049 QUA983045:QUA983049 RDW983045:RDW983049 RNS983045:RNS983049 RXO983045:RXO983049 SHK983045:SHK983049 SRG983045:SRG983049 TBC983045:TBC983049 TKY983045:TKY983049 TUU983045:TUU983049 UEQ983045:UEQ983049 UOM983045:UOM983049 UYI983045:UYI983049 VIE983045:VIE983049 VSA983045:VSA983049 WBW983045:WBW983049 WLS983045:WLS983049 WVO983045: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X35:X37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69:X65571 JT65569:JT65571 TP65569:TP65571 ADL65569:ADL65571 ANH65569:ANH65571 AXD65569:AXD65571 BGZ65569:BGZ65571 BQV65569:BQV65571 CAR65569:CAR65571 CKN65569:CKN65571 CUJ65569:CUJ65571 DEF65569:DEF65571 DOB65569:DOB65571 DXX65569:DXX65571 EHT65569:EHT65571 ERP65569:ERP65571 FBL65569:FBL65571 FLH65569:FLH65571 FVD65569:FVD65571 GEZ65569:GEZ65571 GOV65569:GOV65571 GYR65569:GYR65571 HIN65569:HIN65571 HSJ65569:HSJ65571 ICF65569:ICF65571 IMB65569:IMB65571 IVX65569:IVX65571 JFT65569:JFT65571 JPP65569:JPP65571 JZL65569:JZL65571 KJH65569:KJH65571 KTD65569:KTD65571 LCZ65569:LCZ65571 LMV65569:LMV65571 LWR65569:LWR65571 MGN65569:MGN65571 MQJ65569:MQJ65571 NAF65569:NAF65571 NKB65569:NKB65571 NTX65569:NTX65571 ODT65569:ODT65571 ONP65569:ONP65571 OXL65569:OXL65571 PHH65569:PHH65571 PRD65569:PRD65571 QAZ65569:QAZ65571 QKV65569:QKV65571 QUR65569:QUR65571 REN65569:REN65571 ROJ65569:ROJ65571 RYF65569:RYF65571 SIB65569:SIB65571 SRX65569:SRX65571 TBT65569:TBT65571 TLP65569:TLP65571 TVL65569:TVL65571 UFH65569:UFH65571 UPD65569:UPD65571 UYZ65569:UYZ65571 VIV65569:VIV65571 VSR65569:VSR65571 WCN65569:WCN65571 WMJ65569:WMJ65571 WWF65569:WWF65571 X131105:X131107 JT131105:JT131107 TP131105:TP131107 ADL131105:ADL131107 ANH131105:ANH131107 AXD131105:AXD131107 BGZ131105:BGZ131107 BQV131105:BQV131107 CAR131105:CAR131107 CKN131105:CKN131107 CUJ131105:CUJ131107 DEF131105:DEF131107 DOB131105:DOB131107 DXX131105:DXX131107 EHT131105:EHT131107 ERP131105:ERP131107 FBL131105:FBL131107 FLH131105:FLH131107 FVD131105:FVD131107 GEZ131105:GEZ131107 GOV131105:GOV131107 GYR131105:GYR131107 HIN131105:HIN131107 HSJ131105:HSJ131107 ICF131105:ICF131107 IMB131105:IMB131107 IVX131105:IVX131107 JFT131105:JFT131107 JPP131105:JPP131107 JZL131105:JZL131107 KJH131105:KJH131107 KTD131105:KTD131107 LCZ131105:LCZ131107 LMV131105:LMV131107 LWR131105:LWR131107 MGN131105:MGN131107 MQJ131105:MQJ131107 NAF131105:NAF131107 NKB131105:NKB131107 NTX131105:NTX131107 ODT131105:ODT131107 ONP131105:ONP131107 OXL131105:OXL131107 PHH131105:PHH131107 PRD131105:PRD131107 QAZ131105:QAZ131107 QKV131105:QKV131107 QUR131105:QUR131107 REN131105:REN131107 ROJ131105:ROJ131107 RYF131105:RYF131107 SIB131105:SIB131107 SRX131105:SRX131107 TBT131105:TBT131107 TLP131105:TLP131107 TVL131105:TVL131107 UFH131105:UFH131107 UPD131105:UPD131107 UYZ131105:UYZ131107 VIV131105:VIV131107 VSR131105:VSR131107 WCN131105:WCN131107 WMJ131105:WMJ131107 WWF131105:WWF131107 X196641:X196643 JT196641:JT196643 TP196641:TP196643 ADL196641:ADL196643 ANH196641:ANH196643 AXD196641:AXD196643 BGZ196641:BGZ196643 BQV196641:BQV196643 CAR196641:CAR196643 CKN196641:CKN196643 CUJ196641:CUJ196643 DEF196641:DEF196643 DOB196641:DOB196643 DXX196641:DXX196643 EHT196641:EHT196643 ERP196641:ERP196643 FBL196641:FBL196643 FLH196641:FLH196643 FVD196641:FVD196643 GEZ196641:GEZ196643 GOV196641:GOV196643 GYR196641:GYR196643 HIN196641:HIN196643 HSJ196641:HSJ196643 ICF196641:ICF196643 IMB196641:IMB196643 IVX196641:IVX196643 JFT196641:JFT196643 JPP196641:JPP196643 JZL196641:JZL196643 KJH196641:KJH196643 KTD196641:KTD196643 LCZ196641:LCZ196643 LMV196641:LMV196643 LWR196641:LWR196643 MGN196641:MGN196643 MQJ196641:MQJ196643 NAF196641:NAF196643 NKB196641:NKB196643 NTX196641:NTX196643 ODT196641:ODT196643 ONP196641:ONP196643 OXL196641:OXL196643 PHH196641:PHH196643 PRD196641:PRD196643 QAZ196641:QAZ196643 QKV196641:QKV196643 QUR196641:QUR196643 REN196641:REN196643 ROJ196641:ROJ196643 RYF196641:RYF196643 SIB196641:SIB196643 SRX196641:SRX196643 TBT196641:TBT196643 TLP196641:TLP196643 TVL196641:TVL196643 UFH196641:UFH196643 UPD196641:UPD196643 UYZ196641:UYZ196643 VIV196641:VIV196643 VSR196641:VSR196643 WCN196641:WCN196643 WMJ196641:WMJ196643 WWF196641:WWF196643 X262177:X262179 JT262177:JT262179 TP262177:TP262179 ADL262177:ADL262179 ANH262177:ANH262179 AXD262177:AXD262179 BGZ262177:BGZ262179 BQV262177:BQV262179 CAR262177:CAR262179 CKN262177:CKN262179 CUJ262177:CUJ262179 DEF262177:DEF262179 DOB262177:DOB262179 DXX262177:DXX262179 EHT262177:EHT262179 ERP262177:ERP262179 FBL262177:FBL262179 FLH262177:FLH262179 FVD262177:FVD262179 GEZ262177:GEZ262179 GOV262177:GOV262179 GYR262177:GYR262179 HIN262177:HIN262179 HSJ262177:HSJ262179 ICF262177:ICF262179 IMB262177:IMB262179 IVX262177:IVX262179 JFT262177:JFT262179 JPP262177:JPP262179 JZL262177:JZL262179 KJH262177:KJH262179 KTD262177:KTD262179 LCZ262177:LCZ262179 LMV262177:LMV262179 LWR262177:LWR262179 MGN262177:MGN262179 MQJ262177:MQJ262179 NAF262177:NAF262179 NKB262177:NKB262179 NTX262177:NTX262179 ODT262177:ODT262179 ONP262177:ONP262179 OXL262177:OXL262179 PHH262177:PHH262179 PRD262177:PRD262179 QAZ262177:QAZ262179 QKV262177:QKV262179 QUR262177:QUR262179 REN262177:REN262179 ROJ262177:ROJ262179 RYF262177:RYF262179 SIB262177:SIB262179 SRX262177:SRX262179 TBT262177:TBT262179 TLP262177:TLP262179 TVL262177:TVL262179 UFH262177:UFH262179 UPD262177:UPD262179 UYZ262177:UYZ262179 VIV262177:VIV262179 VSR262177:VSR262179 WCN262177:WCN262179 WMJ262177:WMJ262179 WWF262177:WWF262179 X327713:X327715 JT327713:JT327715 TP327713:TP327715 ADL327713:ADL327715 ANH327713:ANH327715 AXD327713:AXD327715 BGZ327713:BGZ327715 BQV327713:BQV327715 CAR327713:CAR327715 CKN327713:CKN327715 CUJ327713:CUJ327715 DEF327713:DEF327715 DOB327713:DOB327715 DXX327713:DXX327715 EHT327713:EHT327715 ERP327713:ERP327715 FBL327713:FBL327715 FLH327713:FLH327715 FVD327713:FVD327715 GEZ327713:GEZ327715 GOV327713:GOV327715 GYR327713:GYR327715 HIN327713:HIN327715 HSJ327713:HSJ327715 ICF327713:ICF327715 IMB327713:IMB327715 IVX327713:IVX327715 JFT327713:JFT327715 JPP327713:JPP327715 JZL327713:JZL327715 KJH327713:KJH327715 KTD327713:KTD327715 LCZ327713:LCZ327715 LMV327713:LMV327715 LWR327713:LWR327715 MGN327713:MGN327715 MQJ327713:MQJ327715 NAF327713:NAF327715 NKB327713:NKB327715 NTX327713:NTX327715 ODT327713:ODT327715 ONP327713:ONP327715 OXL327713:OXL327715 PHH327713:PHH327715 PRD327713:PRD327715 QAZ327713:QAZ327715 QKV327713:QKV327715 QUR327713:QUR327715 REN327713:REN327715 ROJ327713:ROJ327715 RYF327713:RYF327715 SIB327713:SIB327715 SRX327713:SRX327715 TBT327713:TBT327715 TLP327713:TLP327715 TVL327713:TVL327715 UFH327713:UFH327715 UPD327713:UPD327715 UYZ327713:UYZ327715 VIV327713:VIV327715 VSR327713:VSR327715 WCN327713:WCN327715 WMJ327713:WMJ327715 WWF327713:WWF327715 X393249:X393251 JT393249:JT393251 TP393249:TP393251 ADL393249:ADL393251 ANH393249:ANH393251 AXD393249:AXD393251 BGZ393249:BGZ393251 BQV393249:BQV393251 CAR393249:CAR393251 CKN393249:CKN393251 CUJ393249:CUJ393251 DEF393249:DEF393251 DOB393249:DOB393251 DXX393249:DXX393251 EHT393249:EHT393251 ERP393249:ERP393251 FBL393249:FBL393251 FLH393249:FLH393251 FVD393249:FVD393251 GEZ393249:GEZ393251 GOV393249:GOV393251 GYR393249:GYR393251 HIN393249:HIN393251 HSJ393249:HSJ393251 ICF393249:ICF393251 IMB393249:IMB393251 IVX393249:IVX393251 JFT393249:JFT393251 JPP393249:JPP393251 JZL393249:JZL393251 KJH393249:KJH393251 KTD393249:KTD393251 LCZ393249:LCZ393251 LMV393249:LMV393251 LWR393249:LWR393251 MGN393249:MGN393251 MQJ393249:MQJ393251 NAF393249:NAF393251 NKB393249:NKB393251 NTX393249:NTX393251 ODT393249:ODT393251 ONP393249:ONP393251 OXL393249:OXL393251 PHH393249:PHH393251 PRD393249:PRD393251 QAZ393249:QAZ393251 QKV393249:QKV393251 QUR393249:QUR393251 REN393249:REN393251 ROJ393249:ROJ393251 RYF393249:RYF393251 SIB393249:SIB393251 SRX393249:SRX393251 TBT393249:TBT393251 TLP393249:TLP393251 TVL393249:TVL393251 UFH393249:UFH393251 UPD393249:UPD393251 UYZ393249:UYZ393251 VIV393249:VIV393251 VSR393249:VSR393251 WCN393249:WCN393251 WMJ393249:WMJ393251 WWF393249:WWF393251 X458785:X458787 JT458785:JT458787 TP458785:TP458787 ADL458785:ADL458787 ANH458785:ANH458787 AXD458785:AXD458787 BGZ458785:BGZ458787 BQV458785:BQV458787 CAR458785:CAR458787 CKN458785:CKN458787 CUJ458785:CUJ458787 DEF458785:DEF458787 DOB458785:DOB458787 DXX458785:DXX458787 EHT458785:EHT458787 ERP458785:ERP458787 FBL458785:FBL458787 FLH458785:FLH458787 FVD458785:FVD458787 GEZ458785:GEZ458787 GOV458785:GOV458787 GYR458785:GYR458787 HIN458785:HIN458787 HSJ458785:HSJ458787 ICF458785:ICF458787 IMB458785:IMB458787 IVX458785:IVX458787 JFT458785:JFT458787 JPP458785:JPP458787 JZL458785:JZL458787 KJH458785:KJH458787 KTD458785:KTD458787 LCZ458785:LCZ458787 LMV458785:LMV458787 LWR458785:LWR458787 MGN458785:MGN458787 MQJ458785:MQJ458787 NAF458785:NAF458787 NKB458785:NKB458787 NTX458785:NTX458787 ODT458785:ODT458787 ONP458785:ONP458787 OXL458785:OXL458787 PHH458785:PHH458787 PRD458785:PRD458787 QAZ458785:QAZ458787 QKV458785:QKV458787 QUR458785:QUR458787 REN458785:REN458787 ROJ458785:ROJ458787 RYF458785:RYF458787 SIB458785:SIB458787 SRX458785:SRX458787 TBT458785:TBT458787 TLP458785:TLP458787 TVL458785:TVL458787 UFH458785:UFH458787 UPD458785:UPD458787 UYZ458785:UYZ458787 VIV458785:VIV458787 VSR458785:VSR458787 WCN458785:WCN458787 WMJ458785:WMJ458787 WWF458785:WWF458787 X524321:X524323 JT524321:JT524323 TP524321:TP524323 ADL524321:ADL524323 ANH524321:ANH524323 AXD524321:AXD524323 BGZ524321:BGZ524323 BQV524321:BQV524323 CAR524321:CAR524323 CKN524321:CKN524323 CUJ524321:CUJ524323 DEF524321:DEF524323 DOB524321:DOB524323 DXX524321:DXX524323 EHT524321:EHT524323 ERP524321:ERP524323 FBL524321:FBL524323 FLH524321:FLH524323 FVD524321:FVD524323 GEZ524321:GEZ524323 GOV524321:GOV524323 GYR524321:GYR524323 HIN524321:HIN524323 HSJ524321:HSJ524323 ICF524321:ICF524323 IMB524321:IMB524323 IVX524321:IVX524323 JFT524321:JFT524323 JPP524321:JPP524323 JZL524321:JZL524323 KJH524321:KJH524323 KTD524321:KTD524323 LCZ524321:LCZ524323 LMV524321:LMV524323 LWR524321:LWR524323 MGN524321:MGN524323 MQJ524321:MQJ524323 NAF524321:NAF524323 NKB524321:NKB524323 NTX524321:NTX524323 ODT524321:ODT524323 ONP524321:ONP524323 OXL524321:OXL524323 PHH524321:PHH524323 PRD524321:PRD524323 QAZ524321:QAZ524323 QKV524321:QKV524323 QUR524321:QUR524323 REN524321:REN524323 ROJ524321:ROJ524323 RYF524321:RYF524323 SIB524321:SIB524323 SRX524321:SRX524323 TBT524321:TBT524323 TLP524321:TLP524323 TVL524321:TVL524323 UFH524321:UFH524323 UPD524321:UPD524323 UYZ524321:UYZ524323 VIV524321:VIV524323 VSR524321:VSR524323 WCN524321:WCN524323 WMJ524321:WMJ524323 WWF524321:WWF524323 X589857:X589859 JT589857:JT589859 TP589857:TP589859 ADL589857:ADL589859 ANH589857:ANH589859 AXD589857:AXD589859 BGZ589857:BGZ589859 BQV589857:BQV589859 CAR589857:CAR589859 CKN589857:CKN589859 CUJ589857:CUJ589859 DEF589857:DEF589859 DOB589857:DOB589859 DXX589857:DXX589859 EHT589857:EHT589859 ERP589857:ERP589859 FBL589857:FBL589859 FLH589857:FLH589859 FVD589857:FVD589859 GEZ589857:GEZ589859 GOV589857:GOV589859 GYR589857:GYR589859 HIN589857:HIN589859 HSJ589857:HSJ589859 ICF589857:ICF589859 IMB589857:IMB589859 IVX589857:IVX589859 JFT589857:JFT589859 JPP589857:JPP589859 JZL589857:JZL589859 KJH589857:KJH589859 KTD589857:KTD589859 LCZ589857:LCZ589859 LMV589857:LMV589859 LWR589857:LWR589859 MGN589857:MGN589859 MQJ589857:MQJ589859 NAF589857:NAF589859 NKB589857:NKB589859 NTX589857:NTX589859 ODT589857:ODT589859 ONP589857:ONP589859 OXL589857:OXL589859 PHH589857:PHH589859 PRD589857:PRD589859 QAZ589857:QAZ589859 QKV589857:QKV589859 QUR589857:QUR589859 REN589857:REN589859 ROJ589857:ROJ589859 RYF589857:RYF589859 SIB589857:SIB589859 SRX589857:SRX589859 TBT589857:TBT589859 TLP589857:TLP589859 TVL589857:TVL589859 UFH589857:UFH589859 UPD589857:UPD589859 UYZ589857:UYZ589859 VIV589857:VIV589859 VSR589857:VSR589859 WCN589857:WCN589859 WMJ589857:WMJ589859 WWF589857:WWF589859 X655393:X655395 JT655393:JT655395 TP655393:TP655395 ADL655393:ADL655395 ANH655393:ANH655395 AXD655393:AXD655395 BGZ655393:BGZ655395 BQV655393:BQV655395 CAR655393:CAR655395 CKN655393:CKN655395 CUJ655393:CUJ655395 DEF655393:DEF655395 DOB655393:DOB655395 DXX655393:DXX655395 EHT655393:EHT655395 ERP655393:ERP655395 FBL655393:FBL655395 FLH655393:FLH655395 FVD655393:FVD655395 GEZ655393:GEZ655395 GOV655393:GOV655395 GYR655393:GYR655395 HIN655393:HIN655395 HSJ655393:HSJ655395 ICF655393:ICF655395 IMB655393:IMB655395 IVX655393:IVX655395 JFT655393:JFT655395 JPP655393:JPP655395 JZL655393:JZL655395 KJH655393:KJH655395 KTD655393:KTD655395 LCZ655393:LCZ655395 LMV655393:LMV655395 LWR655393:LWR655395 MGN655393:MGN655395 MQJ655393:MQJ655395 NAF655393:NAF655395 NKB655393:NKB655395 NTX655393:NTX655395 ODT655393:ODT655395 ONP655393:ONP655395 OXL655393:OXL655395 PHH655393:PHH655395 PRD655393:PRD655395 QAZ655393:QAZ655395 QKV655393:QKV655395 QUR655393:QUR655395 REN655393:REN655395 ROJ655393:ROJ655395 RYF655393:RYF655395 SIB655393:SIB655395 SRX655393:SRX655395 TBT655393:TBT655395 TLP655393:TLP655395 TVL655393:TVL655395 UFH655393:UFH655395 UPD655393:UPD655395 UYZ655393:UYZ655395 VIV655393:VIV655395 VSR655393:VSR655395 WCN655393:WCN655395 WMJ655393:WMJ655395 WWF655393:WWF655395 X720929:X720931 JT720929:JT720931 TP720929:TP720931 ADL720929:ADL720931 ANH720929:ANH720931 AXD720929:AXD720931 BGZ720929:BGZ720931 BQV720929:BQV720931 CAR720929:CAR720931 CKN720929:CKN720931 CUJ720929:CUJ720931 DEF720929:DEF720931 DOB720929:DOB720931 DXX720929:DXX720931 EHT720929:EHT720931 ERP720929:ERP720931 FBL720929:FBL720931 FLH720929:FLH720931 FVD720929:FVD720931 GEZ720929:GEZ720931 GOV720929:GOV720931 GYR720929:GYR720931 HIN720929:HIN720931 HSJ720929:HSJ720931 ICF720929:ICF720931 IMB720929:IMB720931 IVX720929:IVX720931 JFT720929:JFT720931 JPP720929:JPP720931 JZL720929:JZL720931 KJH720929:KJH720931 KTD720929:KTD720931 LCZ720929:LCZ720931 LMV720929:LMV720931 LWR720929:LWR720931 MGN720929:MGN720931 MQJ720929:MQJ720931 NAF720929:NAF720931 NKB720929:NKB720931 NTX720929:NTX720931 ODT720929:ODT720931 ONP720929:ONP720931 OXL720929:OXL720931 PHH720929:PHH720931 PRD720929:PRD720931 QAZ720929:QAZ720931 QKV720929:QKV720931 QUR720929:QUR720931 REN720929:REN720931 ROJ720929:ROJ720931 RYF720929:RYF720931 SIB720929:SIB720931 SRX720929:SRX720931 TBT720929:TBT720931 TLP720929:TLP720931 TVL720929:TVL720931 UFH720929:UFH720931 UPD720929:UPD720931 UYZ720929:UYZ720931 VIV720929:VIV720931 VSR720929:VSR720931 WCN720929:WCN720931 WMJ720929:WMJ720931 WWF720929:WWF720931 X786465:X786467 JT786465:JT786467 TP786465:TP786467 ADL786465:ADL786467 ANH786465:ANH786467 AXD786465:AXD786467 BGZ786465:BGZ786467 BQV786465:BQV786467 CAR786465:CAR786467 CKN786465:CKN786467 CUJ786465:CUJ786467 DEF786465:DEF786467 DOB786465:DOB786467 DXX786465:DXX786467 EHT786465:EHT786467 ERP786465:ERP786467 FBL786465:FBL786467 FLH786465:FLH786467 FVD786465:FVD786467 GEZ786465:GEZ786467 GOV786465:GOV786467 GYR786465:GYR786467 HIN786465:HIN786467 HSJ786465:HSJ786467 ICF786465:ICF786467 IMB786465:IMB786467 IVX786465:IVX786467 JFT786465:JFT786467 JPP786465:JPP786467 JZL786465:JZL786467 KJH786465:KJH786467 KTD786465:KTD786467 LCZ786465:LCZ786467 LMV786465:LMV786467 LWR786465:LWR786467 MGN786465:MGN786467 MQJ786465:MQJ786467 NAF786465:NAF786467 NKB786465:NKB786467 NTX786465:NTX786467 ODT786465:ODT786467 ONP786465:ONP786467 OXL786465:OXL786467 PHH786465:PHH786467 PRD786465:PRD786467 QAZ786465:QAZ786467 QKV786465:QKV786467 QUR786465:QUR786467 REN786465:REN786467 ROJ786465:ROJ786467 RYF786465:RYF786467 SIB786465:SIB786467 SRX786465:SRX786467 TBT786465:TBT786467 TLP786465:TLP786467 TVL786465:TVL786467 UFH786465:UFH786467 UPD786465:UPD786467 UYZ786465:UYZ786467 VIV786465:VIV786467 VSR786465:VSR786467 WCN786465:WCN786467 WMJ786465:WMJ786467 WWF786465:WWF786467 X852001:X852003 JT852001:JT852003 TP852001:TP852003 ADL852001:ADL852003 ANH852001:ANH852003 AXD852001:AXD852003 BGZ852001:BGZ852003 BQV852001:BQV852003 CAR852001:CAR852003 CKN852001:CKN852003 CUJ852001:CUJ852003 DEF852001:DEF852003 DOB852001:DOB852003 DXX852001:DXX852003 EHT852001:EHT852003 ERP852001:ERP852003 FBL852001:FBL852003 FLH852001:FLH852003 FVD852001:FVD852003 GEZ852001:GEZ852003 GOV852001:GOV852003 GYR852001:GYR852003 HIN852001:HIN852003 HSJ852001:HSJ852003 ICF852001:ICF852003 IMB852001:IMB852003 IVX852001:IVX852003 JFT852001:JFT852003 JPP852001:JPP852003 JZL852001:JZL852003 KJH852001:KJH852003 KTD852001:KTD852003 LCZ852001:LCZ852003 LMV852001:LMV852003 LWR852001:LWR852003 MGN852001:MGN852003 MQJ852001:MQJ852003 NAF852001:NAF852003 NKB852001:NKB852003 NTX852001:NTX852003 ODT852001:ODT852003 ONP852001:ONP852003 OXL852001:OXL852003 PHH852001:PHH852003 PRD852001:PRD852003 QAZ852001:QAZ852003 QKV852001:QKV852003 QUR852001:QUR852003 REN852001:REN852003 ROJ852001:ROJ852003 RYF852001:RYF852003 SIB852001:SIB852003 SRX852001:SRX852003 TBT852001:TBT852003 TLP852001:TLP852003 TVL852001:TVL852003 UFH852001:UFH852003 UPD852001:UPD852003 UYZ852001:UYZ852003 VIV852001:VIV852003 VSR852001:VSR852003 WCN852001:WCN852003 WMJ852001:WMJ852003 WWF852001:WWF852003 X917537:X917539 JT917537:JT917539 TP917537:TP917539 ADL917537:ADL917539 ANH917537:ANH917539 AXD917537:AXD917539 BGZ917537:BGZ917539 BQV917537:BQV917539 CAR917537:CAR917539 CKN917537:CKN917539 CUJ917537:CUJ917539 DEF917537:DEF917539 DOB917537:DOB917539 DXX917537:DXX917539 EHT917537:EHT917539 ERP917537:ERP917539 FBL917537:FBL917539 FLH917537:FLH917539 FVD917537:FVD917539 GEZ917537:GEZ917539 GOV917537:GOV917539 GYR917537:GYR917539 HIN917537:HIN917539 HSJ917537:HSJ917539 ICF917537:ICF917539 IMB917537:IMB917539 IVX917537:IVX917539 JFT917537:JFT917539 JPP917537:JPP917539 JZL917537:JZL917539 KJH917537:KJH917539 KTD917537:KTD917539 LCZ917537:LCZ917539 LMV917537:LMV917539 LWR917537:LWR917539 MGN917537:MGN917539 MQJ917537:MQJ917539 NAF917537:NAF917539 NKB917537:NKB917539 NTX917537:NTX917539 ODT917537:ODT917539 ONP917537:ONP917539 OXL917537:OXL917539 PHH917537:PHH917539 PRD917537:PRD917539 QAZ917537:QAZ917539 QKV917537:QKV917539 QUR917537:QUR917539 REN917537:REN917539 ROJ917537:ROJ917539 RYF917537:RYF917539 SIB917537:SIB917539 SRX917537:SRX917539 TBT917537:TBT917539 TLP917537:TLP917539 TVL917537:TVL917539 UFH917537:UFH917539 UPD917537:UPD917539 UYZ917537:UYZ917539 VIV917537:VIV917539 VSR917537:VSR917539 WCN917537:WCN917539 WMJ917537:WMJ917539 WWF917537:WWF917539 X983073:X983075 JT983073:JT983075 TP983073:TP983075 ADL983073:ADL983075 ANH983073:ANH983075 AXD983073:AXD983075 BGZ983073:BGZ983075 BQV983073:BQV983075 CAR983073:CAR983075 CKN983073:CKN983075 CUJ983073:CUJ983075 DEF983073:DEF983075 DOB983073:DOB983075 DXX983073:DXX983075 EHT983073:EHT983075 ERP983073:ERP983075 FBL983073:FBL983075 FLH983073:FLH983075 FVD983073:FVD983075 GEZ983073:GEZ983075 GOV983073:GOV983075 GYR983073:GYR983075 HIN983073:HIN983075 HSJ983073:HSJ983075 ICF983073:ICF983075 IMB983073:IMB983075 IVX983073:IVX983075 JFT983073:JFT983075 JPP983073:JPP983075 JZL983073:JZL983075 KJH983073:KJH983075 KTD983073:KTD983075 LCZ983073:LCZ983075 LMV983073:LMV983075 LWR983073:LWR983075 MGN983073:MGN983075 MQJ983073:MQJ983075 NAF983073:NAF983075 NKB983073:NKB983075 NTX983073:NTX983075 ODT983073:ODT983075 ONP983073:ONP983075 OXL983073:OXL983075 PHH983073:PHH983075 PRD983073:PRD983075 QAZ983073:QAZ983075 QKV983073:QKV983075 QUR983073:QUR983075 REN983073:REN983075 ROJ983073:ROJ983075 RYF983073:RYF983075 SIB983073:SIB983075 SRX983073:SRX983075 TBT983073:TBT983075 TLP983073:TLP983075 TVL983073:TVL983075 UFH983073:UFH983075 UPD983073:UPD983075 UYZ983073:UYZ983075 VIV983073:VIV983075 VSR983073:VSR983075 WCN983073:WCN983075 WMJ983073:WMJ983075 WWF983073:WWF983075 X22:X25 JT22:JT25 TP22:TP25 ADL22:ADL25 ANH22:ANH25 AXD22:AXD25 BGZ22:BGZ25 BQV22:BQV25 CAR22:CAR25 CKN22:CKN25 CUJ22:CUJ25 DEF22:DEF25 DOB22:DOB25 DXX22:DXX25 EHT22:EHT25 ERP22:ERP25 FBL22:FBL25 FLH22:FLH25 FVD22:FVD25 GEZ22:GEZ25 GOV22:GOV25 GYR22:GYR25 HIN22:HIN25 HSJ22:HSJ25 ICF22:ICF25 IMB22:IMB25 IVX22:IVX25 JFT22:JFT25 JPP22:JPP25 JZL22:JZL25 KJH22:KJH25 KTD22:KTD25 LCZ22:LCZ25 LMV22:LMV25 LWR22:LWR25 MGN22:MGN25 MQJ22:MQJ25 NAF22:NAF25 NKB22:NKB25 NTX22:NTX25 ODT22:ODT25 ONP22:ONP25 OXL22:OXL25 PHH22:PHH25 PRD22:PRD25 QAZ22:QAZ25 QKV22:QKV25 QUR22:QUR25 REN22:REN25 ROJ22:ROJ25 RYF22:RYF25 SIB22:SIB25 SRX22:SRX25 TBT22:TBT25 TLP22:TLP25 TVL22:TVL25 UFH22:UFH25 UPD22:UPD25 UYZ22:UYZ25 VIV22:VIV25 VSR22:VSR25 WCN22:WCN25 WMJ22:WMJ25 WWF22:WWF25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69:V65571 JR65569:JR65571 TN65569:TN65571 ADJ65569:ADJ65571 ANF65569:ANF65571 AXB65569:AXB65571 BGX65569:BGX65571 BQT65569:BQT65571 CAP65569:CAP65571 CKL65569:CKL65571 CUH65569:CUH65571 DED65569:DED65571 DNZ65569:DNZ65571 DXV65569:DXV65571 EHR65569:EHR65571 ERN65569:ERN65571 FBJ65569:FBJ65571 FLF65569:FLF65571 FVB65569:FVB65571 GEX65569:GEX65571 GOT65569:GOT65571 GYP65569:GYP65571 HIL65569:HIL65571 HSH65569:HSH65571 ICD65569:ICD65571 ILZ65569:ILZ65571 IVV65569:IVV65571 JFR65569:JFR65571 JPN65569:JPN65571 JZJ65569:JZJ65571 KJF65569:KJF65571 KTB65569:KTB65571 LCX65569:LCX65571 LMT65569:LMT65571 LWP65569:LWP65571 MGL65569:MGL65571 MQH65569:MQH65571 NAD65569:NAD65571 NJZ65569:NJZ65571 NTV65569:NTV65571 ODR65569:ODR65571 ONN65569:ONN65571 OXJ65569:OXJ65571 PHF65569:PHF65571 PRB65569:PRB65571 QAX65569:QAX65571 QKT65569:QKT65571 QUP65569:QUP65571 REL65569:REL65571 ROH65569:ROH65571 RYD65569:RYD65571 SHZ65569:SHZ65571 SRV65569:SRV65571 TBR65569:TBR65571 TLN65569:TLN65571 TVJ65569:TVJ65571 UFF65569:UFF65571 UPB65569:UPB65571 UYX65569:UYX65571 VIT65569:VIT65571 VSP65569:VSP65571 WCL65569:WCL65571 WMH65569:WMH65571 WWD65569:WWD65571 V131105:V131107 JR131105:JR131107 TN131105:TN131107 ADJ131105:ADJ131107 ANF131105:ANF131107 AXB131105:AXB131107 BGX131105:BGX131107 BQT131105:BQT131107 CAP131105:CAP131107 CKL131105:CKL131107 CUH131105:CUH131107 DED131105:DED131107 DNZ131105:DNZ131107 DXV131105:DXV131107 EHR131105:EHR131107 ERN131105:ERN131107 FBJ131105:FBJ131107 FLF131105:FLF131107 FVB131105:FVB131107 GEX131105:GEX131107 GOT131105:GOT131107 GYP131105:GYP131107 HIL131105:HIL131107 HSH131105:HSH131107 ICD131105:ICD131107 ILZ131105:ILZ131107 IVV131105:IVV131107 JFR131105:JFR131107 JPN131105:JPN131107 JZJ131105:JZJ131107 KJF131105:KJF131107 KTB131105:KTB131107 LCX131105:LCX131107 LMT131105:LMT131107 LWP131105:LWP131107 MGL131105:MGL131107 MQH131105:MQH131107 NAD131105:NAD131107 NJZ131105:NJZ131107 NTV131105:NTV131107 ODR131105:ODR131107 ONN131105:ONN131107 OXJ131105:OXJ131107 PHF131105:PHF131107 PRB131105:PRB131107 QAX131105:QAX131107 QKT131105:QKT131107 QUP131105:QUP131107 REL131105:REL131107 ROH131105:ROH131107 RYD131105:RYD131107 SHZ131105:SHZ131107 SRV131105:SRV131107 TBR131105:TBR131107 TLN131105:TLN131107 TVJ131105:TVJ131107 UFF131105:UFF131107 UPB131105:UPB131107 UYX131105:UYX131107 VIT131105:VIT131107 VSP131105:VSP131107 WCL131105:WCL131107 WMH131105:WMH131107 WWD131105:WWD131107 V196641:V196643 JR196641:JR196643 TN196641:TN196643 ADJ196641:ADJ196643 ANF196641:ANF196643 AXB196641:AXB196643 BGX196641:BGX196643 BQT196641:BQT196643 CAP196641:CAP196643 CKL196641:CKL196643 CUH196641:CUH196643 DED196641:DED196643 DNZ196641:DNZ196643 DXV196641:DXV196643 EHR196641:EHR196643 ERN196641:ERN196643 FBJ196641:FBJ196643 FLF196641:FLF196643 FVB196641:FVB196643 GEX196641:GEX196643 GOT196641:GOT196643 GYP196641:GYP196643 HIL196641:HIL196643 HSH196641:HSH196643 ICD196641:ICD196643 ILZ196641:ILZ196643 IVV196641:IVV196643 JFR196641:JFR196643 JPN196641:JPN196643 JZJ196641:JZJ196643 KJF196641:KJF196643 KTB196641:KTB196643 LCX196641:LCX196643 LMT196641:LMT196643 LWP196641:LWP196643 MGL196641:MGL196643 MQH196641:MQH196643 NAD196641:NAD196643 NJZ196641:NJZ196643 NTV196641:NTV196643 ODR196641:ODR196643 ONN196641:ONN196643 OXJ196641:OXJ196643 PHF196641:PHF196643 PRB196641:PRB196643 QAX196641:QAX196643 QKT196641:QKT196643 QUP196641:QUP196643 REL196641:REL196643 ROH196641:ROH196643 RYD196641:RYD196643 SHZ196641:SHZ196643 SRV196641:SRV196643 TBR196641:TBR196643 TLN196641:TLN196643 TVJ196641:TVJ196643 UFF196641:UFF196643 UPB196641:UPB196643 UYX196641:UYX196643 VIT196641:VIT196643 VSP196641:VSP196643 WCL196641:WCL196643 WMH196641:WMH196643 WWD196641:WWD196643 V262177:V262179 JR262177:JR262179 TN262177:TN262179 ADJ262177:ADJ262179 ANF262177:ANF262179 AXB262177:AXB262179 BGX262177:BGX262179 BQT262177:BQT262179 CAP262177:CAP262179 CKL262177:CKL262179 CUH262177:CUH262179 DED262177:DED262179 DNZ262177:DNZ262179 DXV262177:DXV262179 EHR262177:EHR262179 ERN262177:ERN262179 FBJ262177:FBJ262179 FLF262177:FLF262179 FVB262177:FVB262179 GEX262177:GEX262179 GOT262177:GOT262179 GYP262177:GYP262179 HIL262177:HIL262179 HSH262177:HSH262179 ICD262177:ICD262179 ILZ262177:ILZ262179 IVV262177:IVV262179 JFR262177:JFR262179 JPN262177:JPN262179 JZJ262177:JZJ262179 KJF262177:KJF262179 KTB262177:KTB262179 LCX262177:LCX262179 LMT262177:LMT262179 LWP262177:LWP262179 MGL262177:MGL262179 MQH262177:MQH262179 NAD262177:NAD262179 NJZ262177:NJZ262179 NTV262177:NTV262179 ODR262177:ODR262179 ONN262177:ONN262179 OXJ262177:OXJ262179 PHF262177:PHF262179 PRB262177:PRB262179 QAX262177:QAX262179 QKT262177:QKT262179 QUP262177:QUP262179 REL262177:REL262179 ROH262177:ROH262179 RYD262177:RYD262179 SHZ262177:SHZ262179 SRV262177:SRV262179 TBR262177:TBR262179 TLN262177:TLN262179 TVJ262177:TVJ262179 UFF262177:UFF262179 UPB262177:UPB262179 UYX262177:UYX262179 VIT262177:VIT262179 VSP262177:VSP262179 WCL262177:WCL262179 WMH262177:WMH262179 WWD262177:WWD262179 V327713:V327715 JR327713:JR327715 TN327713:TN327715 ADJ327713:ADJ327715 ANF327713:ANF327715 AXB327713:AXB327715 BGX327713:BGX327715 BQT327713:BQT327715 CAP327713:CAP327715 CKL327713:CKL327715 CUH327713:CUH327715 DED327713:DED327715 DNZ327713:DNZ327715 DXV327713:DXV327715 EHR327713:EHR327715 ERN327713:ERN327715 FBJ327713:FBJ327715 FLF327713:FLF327715 FVB327713:FVB327715 GEX327713:GEX327715 GOT327713:GOT327715 GYP327713:GYP327715 HIL327713:HIL327715 HSH327713:HSH327715 ICD327713:ICD327715 ILZ327713:ILZ327715 IVV327713:IVV327715 JFR327713:JFR327715 JPN327713:JPN327715 JZJ327713:JZJ327715 KJF327713:KJF327715 KTB327713:KTB327715 LCX327713:LCX327715 LMT327713:LMT327715 LWP327713:LWP327715 MGL327713:MGL327715 MQH327713:MQH327715 NAD327713:NAD327715 NJZ327713:NJZ327715 NTV327713:NTV327715 ODR327713:ODR327715 ONN327713:ONN327715 OXJ327713:OXJ327715 PHF327713:PHF327715 PRB327713:PRB327715 QAX327713:QAX327715 QKT327713:QKT327715 QUP327713:QUP327715 REL327713:REL327715 ROH327713:ROH327715 RYD327713:RYD327715 SHZ327713:SHZ327715 SRV327713:SRV327715 TBR327713:TBR327715 TLN327713:TLN327715 TVJ327713:TVJ327715 UFF327713:UFF327715 UPB327713:UPB327715 UYX327713:UYX327715 VIT327713:VIT327715 VSP327713:VSP327715 WCL327713:WCL327715 WMH327713:WMH327715 WWD327713:WWD327715 V393249:V393251 JR393249:JR393251 TN393249:TN393251 ADJ393249:ADJ393251 ANF393249:ANF393251 AXB393249:AXB393251 BGX393249:BGX393251 BQT393249:BQT393251 CAP393249:CAP393251 CKL393249:CKL393251 CUH393249:CUH393251 DED393249:DED393251 DNZ393249:DNZ393251 DXV393249:DXV393251 EHR393249:EHR393251 ERN393249:ERN393251 FBJ393249:FBJ393251 FLF393249:FLF393251 FVB393249:FVB393251 GEX393249:GEX393251 GOT393249:GOT393251 GYP393249:GYP393251 HIL393249:HIL393251 HSH393249:HSH393251 ICD393249:ICD393251 ILZ393249:ILZ393251 IVV393249:IVV393251 JFR393249:JFR393251 JPN393249:JPN393251 JZJ393249:JZJ393251 KJF393249:KJF393251 KTB393249:KTB393251 LCX393249:LCX393251 LMT393249:LMT393251 LWP393249:LWP393251 MGL393249:MGL393251 MQH393249:MQH393251 NAD393249:NAD393251 NJZ393249:NJZ393251 NTV393249:NTV393251 ODR393249:ODR393251 ONN393249:ONN393251 OXJ393249:OXJ393251 PHF393249:PHF393251 PRB393249:PRB393251 QAX393249:QAX393251 QKT393249:QKT393251 QUP393249:QUP393251 REL393249:REL393251 ROH393249:ROH393251 RYD393249:RYD393251 SHZ393249:SHZ393251 SRV393249:SRV393251 TBR393249:TBR393251 TLN393249:TLN393251 TVJ393249:TVJ393251 UFF393249:UFF393251 UPB393249:UPB393251 UYX393249:UYX393251 VIT393249:VIT393251 VSP393249:VSP393251 WCL393249:WCL393251 WMH393249:WMH393251 WWD393249:WWD393251 V458785:V458787 JR458785:JR458787 TN458785:TN458787 ADJ458785:ADJ458787 ANF458785:ANF458787 AXB458785:AXB458787 BGX458785:BGX458787 BQT458785:BQT458787 CAP458785:CAP458787 CKL458785:CKL458787 CUH458785:CUH458787 DED458785:DED458787 DNZ458785:DNZ458787 DXV458785:DXV458787 EHR458785:EHR458787 ERN458785:ERN458787 FBJ458785:FBJ458787 FLF458785:FLF458787 FVB458785:FVB458787 GEX458785:GEX458787 GOT458785:GOT458787 GYP458785:GYP458787 HIL458785:HIL458787 HSH458785:HSH458787 ICD458785:ICD458787 ILZ458785:ILZ458787 IVV458785:IVV458787 JFR458785:JFR458787 JPN458785:JPN458787 JZJ458785:JZJ458787 KJF458785:KJF458787 KTB458785:KTB458787 LCX458785:LCX458787 LMT458785:LMT458787 LWP458785:LWP458787 MGL458785:MGL458787 MQH458785:MQH458787 NAD458785:NAD458787 NJZ458785:NJZ458787 NTV458785:NTV458787 ODR458785:ODR458787 ONN458785:ONN458787 OXJ458785:OXJ458787 PHF458785:PHF458787 PRB458785:PRB458787 QAX458785:QAX458787 QKT458785:QKT458787 QUP458785:QUP458787 REL458785:REL458787 ROH458785:ROH458787 RYD458785:RYD458787 SHZ458785:SHZ458787 SRV458785:SRV458787 TBR458785:TBR458787 TLN458785:TLN458787 TVJ458785:TVJ458787 UFF458785:UFF458787 UPB458785:UPB458787 UYX458785:UYX458787 VIT458785:VIT458787 VSP458785:VSP458787 WCL458785:WCL458787 WMH458785:WMH458787 WWD458785:WWD458787 V524321:V524323 JR524321:JR524323 TN524321:TN524323 ADJ524321:ADJ524323 ANF524321:ANF524323 AXB524321:AXB524323 BGX524321:BGX524323 BQT524321:BQT524323 CAP524321:CAP524323 CKL524321:CKL524323 CUH524321:CUH524323 DED524321:DED524323 DNZ524321:DNZ524323 DXV524321:DXV524323 EHR524321:EHR524323 ERN524321:ERN524323 FBJ524321:FBJ524323 FLF524321:FLF524323 FVB524321:FVB524323 GEX524321:GEX524323 GOT524321:GOT524323 GYP524321:GYP524323 HIL524321:HIL524323 HSH524321:HSH524323 ICD524321:ICD524323 ILZ524321:ILZ524323 IVV524321:IVV524323 JFR524321:JFR524323 JPN524321:JPN524323 JZJ524321:JZJ524323 KJF524321:KJF524323 KTB524321:KTB524323 LCX524321:LCX524323 LMT524321:LMT524323 LWP524321:LWP524323 MGL524321:MGL524323 MQH524321:MQH524323 NAD524321:NAD524323 NJZ524321:NJZ524323 NTV524321:NTV524323 ODR524321:ODR524323 ONN524321:ONN524323 OXJ524321:OXJ524323 PHF524321:PHF524323 PRB524321:PRB524323 QAX524321:QAX524323 QKT524321:QKT524323 QUP524321:QUP524323 REL524321:REL524323 ROH524321:ROH524323 RYD524321:RYD524323 SHZ524321:SHZ524323 SRV524321:SRV524323 TBR524321:TBR524323 TLN524321:TLN524323 TVJ524321:TVJ524323 UFF524321:UFF524323 UPB524321:UPB524323 UYX524321:UYX524323 VIT524321:VIT524323 VSP524321:VSP524323 WCL524321:WCL524323 WMH524321:WMH524323 WWD524321:WWD524323 V589857:V589859 JR589857:JR589859 TN589857:TN589859 ADJ589857:ADJ589859 ANF589857:ANF589859 AXB589857:AXB589859 BGX589857:BGX589859 BQT589857:BQT589859 CAP589857:CAP589859 CKL589857:CKL589859 CUH589857:CUH589859 DED589857:DED589859 DNZ589857:DNZ589859 DXV589857:DXV589859 EHR589857:EHR589859 ERN589857:ERN589859 FBJ589857:FBJ589859 FLF589857:FLF589859 FVB589857:FVB589859 GEX589857:GEX589859 GOT589857:GOT589859 GYP589857:GYP589859 HIL589857:HIL589859 HSH589857:HSH589859 ICD589857:ICD589859 ILZ589857:ILZ589859 IVV589857:IVV589859 JFR589857:JFR589859 JPN589857:JPN589859 JZJ589857:JZJ589859 KJF589857:KJF589859 KTB589857:KTB589859 LCX589857:LCX589859 LMT589857:LMT589859 LWP589857:LWP589859 MGL589857:MGL589859 MQH589857:MQH589859 NAD589857:NAD589859 NJZ589857:NJZ589859 NTV589857:NTV589859 ODR589857:ODR589859 ONN589857:ONN589859 OXJ589857:OXJ589859 PHF589857:PHF589859 PRB589857:PRB589859 QAX589857:QAX589859 QKT589857:QKT589859 QUP589857:QUP589859 REL589857:REL589859 ROH589857:ROH589859 RYD589857:RYD589859 SHZ589857:SHZ589859 SRV589857:SRV589859 TBR589857:TBR589859 TLN589857:TLN589859 TVJ589857:TVJ589859 UFF589857:UFF589859 UPB589857:UPB589859 UYX589857:UYX589859 VIT589857:VIT589859 VSP589857:VSP589859 WCL589857:WCL589859 WMH589857:WMH589859 WWD589857:WWD589859 V655393:V655395 JR655393:JR655395 TN655393:TN655395 ADJ655393:ADJ655395 ANF655393:ANF655395 AXB655393:AXB655395 BGX655393:BGX655395 BQT655393:BQT655395 CAP655393:CAP655395 CKL655393:CKL655395 CUH655393:CUH655395 DED655393:DED655395 DNZ655393:DNZ655395 DXV655393:DXV655395 EHR655393:EHR655395 ERN655393:ERN655395 FBJ655393:FBJ655395 FLF655393:FLF655395 FVB655393:FVB655395 GEX655393:GEX655395 GOT655393:GOT655395 GYP655393:GYP655395 HIL655393:HIL655395 HSH655393:HSH655395 ICD655393:ICD655395 ILZ655393:ILZ655395 IVV655393:IVV655395 JFR655393:JFR655395 JPN655393:JPN655395 JZJ655393:JZJ655395 KJF655393:KJF655395 KTB655393:KTB655395 LCX655393:LCX655395 LMT655393:LMT655395 LWP655393:LWP655395 MGL655393:MGL655395 MQH655393:MQH655395 NAD655393:NAD655395 NJZ655393:NJZ655395 NTV655393:NTV655395 ODR655393:ODR655395 ONN655393:ONN655395 OXJ655393:OXJ655395 PHF655393:PHF655395 PRB655393:PRB655395 QAX655393:QAX655395 QKT655393:QKT655395 QUP655393:QUP655395 REL655393:REL655395 ROH655393:ROH655395 RYD655393:RYD655395 SHZ655393:SHZ655395 SRV655393:SRV655395 TBR655393:TBR655395 TLN655393:TLN655395 TVJ655393:TVJ655395 UFF655393:UFF655395 UPB655393:UPB655395 UYX655393:UYX655395 VIT655393:VIT655395 VSP655393:VSP655395 WCL655393:WCL655395 WMH655393:WMH655395 WWD655393:WWD655395 V720929:V720931 JR720929:JR720931 TN720929:TN720931 ADJ720929:ADJ720931 ANF720929:ANF720931 AXB720929:AXB720931 BGX720929:BGX720931 BQT720929:BQT720931 CAP720929:CAP720931 CKL720929:CKL720931 CUH720929:CUH720931 DED720929:DED720931 DNZ720929:DNZ720931 DXV720929:DXV720931 EHR720929:EHR720931 ERN720929:ERN720931 FBJ720929:FBJ720931 FLF720929:FLF720931 FVB720929:FVB720931 GEX720929:GEX720931 GOT720929:GOT720931 GYP720929:GYP720931 HIL720929:HIL720931 HSH720929:HSH720931 ICD720929:ICD720931 ILZ720929:ILZ720931 IVV720929:IVV720931 JFR720929:JFR720931 JPN720929:JPN720931 JZJ720929:JZJ720931 KJF720929:KJF720931 KTB720929:KTB720931 LCX720929:LCX720931 LMT720929:LMT720931 LWP720929:LWP720931 MGL720929:MGL720931 MQH720929:MQH720931 NAD720929:NAD720931 NJZ720929:NJZ720931 NTV720929:NTV720931 ODR720929:ODR720931 ONN720929:ONN720931 OXJ720929:OXJ720931 PHF720929:PHF720931 PRB720929:PRB720931 QAX720929:QAX720931 QKT720929:QKT720931 QUP720929:QUP720931 REL720929:REL720931 ROH720929:ROH720931 RYD720929:RYD720931 SHZ720929:SHZ720931 SRV720929:SRV720931 TBR720929:TBR720931 TLN720929:TLN720931 TVJ720929:TVJ720931 UFF720929:UFF720931 UPB720929:UPB720931 UYX720929:UYX720931 VIT720929:VIT720931 VSP720929:VSP720931 WCL720929:WCL720931 WMH720929:WMH720931 WWD720929:WWD720931 V786465:V786467 JR786465:JR786467 TN786465:TN786467 ADJ786465:ADJ786467 ANF786465:ANF786467 AXB786465:AXB786467 BGX786465:BGX786467 BQT786465:BQT786467 CAP786465:CAP786467 CKL786465:CKL786467 CUH786465:CUH786467 DED786465:DED786467 DNZ786465:DNZ786467 DXV786465:DXV786467 EHR786465:EHR786467 ERN786465:ERN786467 FBJ786465:FBJ786467 FLF786465:FLF786467 FVB786465:FVB786467 GEX786465:GEX786467 GOT786465:GOT786467 GYP786465:GYP786467 HIL786465:HIL786467 HSH786465:HSH786467 ICD786465:ICD786467 ILZ786465:ILZ786467 IVV786465:IVV786467 JFR786465:JFR786467 JPN786465:JPN786467 JZJ786465:JZJ786467 KJF786465:KJF786467 KTB786465:KTB786467 LCX786465:LCX786467 LMT786465:LMT786467 LWP786465:LWP786467 MGL786465:MGL786467 MQH786465:MQH786467 NAD786465:NAD786467 NJZ786465:NJZ786467 NTV786465:NTV786467 ODR786465:ODR786467 ONN786465:ONN786467 OXJ786465:OXJ786467 PHF786465:PHF786467 PRB786465:PRB786467 QAX786465:QAX786467 QKT786465:QKT786467 QUP786465:QUP786467 REL786465:REL786467 ROH786465:ROH786467 RYD786465:RYD786467 SHZ786465:SHZ786467 SRV786465:SRV786467 TBR786465:TBR786467 TLN786465:TLN786467 TVJ786465:TVJ786467 UFF786465:UFF786467 UPB786465:UPB786467 UYX786465:UYX786467 VIT786465:VIT786467 VSP786465:VSP786467 WCL786465:WCL786467 WMH786465:WMH786467 WWD786465:WWD786467 V852001:V852003 JR852001:JR852003 TN852001:TN852003 ADJ852001:ADJ852003 ANF852001:ANF852003 AXB852001:AXB852003 BGX852001:BGX852003 BQT852001:BQT852003 CAP852001:CAP852003 CKL852001:CKL852003 CUH852001:CUH852003 DED852001:DED852003 DNZ852001:DNZ852003 DXV852001:DXV852003 EHR852001:EHR852003 ERN852001:ERN852003 FBJ852001:FBJ852003 FLF852001:FLF852003 FVB852001:FVB852003 GEX852001:GEX852003 GOT852001:GOT852003 GYP852001:GYP852003 HIL852001:HIL852003 HSH852001:HSH852003 ICD852001:ICD852003 ILZ852001:ILZ852003 IVV852001:IVV852003 JFR852001:JFR852003 JPN852001:JPN852003 JZJ852001:JZJ852003 KJF852001:KJF852003 KTB852001:KTB852003 LCX852001:LCX852003 LMT852001:LMT852003 LWP852001:LWP852003 MGL852001:MGL852003 MQH852001:MQH852003 NAD852001:NAD852003 NJZ852001:NJZ852003 NTV852001:NTV852003 ODR852001:ODR852003 ONN852001:ONN852003 OXJ852001:OXJ852003 PHF852001:PHF852003 PRB852001:PRB852003 QAX852001:QAX852003 QKT852001:QKT852003 QUP852001:QUP852003 REL852001:REL852003 ROH852001:ROH852003 RYD852001:RYD852003 SHZ852001:SHZ852003 SRV852001:SRV852003 TBR852001:TBR852003 TLN852001:TLN852003 TVJ852001:TVJ852003 UFF852001:UFF852003 UPB852001:UPB852003 UYX852001:UYX852003 VIT852001:VIT852003 VSP852001:VSP852003 WCL852001:WCL852003 WMH852001:WMH852003 WWD852001:WWD852003 V917537:V917539 JR917537:JR917539 TN917537:TN917539 ADJ917537:ADJ917539 ANF917537:ANF917539 AXB917537:AXB917539 BGX917537:BGX917539 BQT917537:BQT917539 CAP917537:CAP917539 CKL917537:CKL917539 CUH917537:CUH917539 DED917537:DED917539 DNZ917537:DNZ917539 DXV917537:DXV917539 EHR917537:EHR917539 ERN917537:ERN917539 FBJ917537:FBJ917539 FLF917537:FLF917539 FVB917537:FVB917539 GEX917537:GEX917539 GOT917537:GOT917539 GYP917537:GYP917539 HIL917537:HIL917539 HSH917537:HSH917539 ICD917537:ICD917539 ILZ917537:ILZ917539 IVV917537:IVV917539 JFR917537:JFR917539 JPN917537:JPN917539 JZJ917537:JZJ917539 KJF917537:KJF917539 KTB917537:KTB917539 LCX917537:LCX917539 LMT917537:LMT917539 LWP917537:LWP917539 MGL917537:MGL917539 MQH917537:MQH917539 NAD917537:NAD917539 NJZ917537:NJZ917539 NTV917537:NTV917539 ODR917537:ODR917539 ONN917537:ONN917539 OXJ917537:OXJ917539 PHF917537:PHF917539 PRB917537:PRB917539 QAX917537:QAX917539 QKT917537:QKT917539 QUP917537:QUP917539 REL917537:REL917539 ROH917537:ROH917539 RYD917537:RYD917539 SHZ917537:SHZ917539 SRV917537:SRV917539 TBR917537:TBR917539 TLN917537:TLN917539 TVJ917537:TVJ917539 UFF917537:UFF917539 UPB917537:UPB917539 UYX917537:UYX917539 VIT917537:VIT917539 VSP917537:VSP917539 WCL917537:WCL917539 WMH917537:WMH917539 WWD917537:WWD917539 V983073:V983075 JR983073:JR983075 TN983073:TN983075 ADJ983073:ADJ983075 ANF983073:ANF983075 AXB983073:AXB983075 BGX983073:BGX983075 BQT983073:BQT983075 CAP983073:CAP983075 CKL983073:CKL983075 CUH983073:CUH983075 DED983073:DED983075 DNZ983073:DNZ983075 DXV983073:DXV983075 EHR983073:EHR983075 ERN983073:ERN983075 FBJ983073:FBJ983075 FLF983073:FLF983075 FVB983073:FVB983075 GEX983073:GEX983075 GOT983073:GOT983075 GYP983073:GYP983075 HIL983073:HIL983075 HSH983073:HSH983075 ICD983073:ICD983075 ILZ983073:ILZ983075 IVV983073:IVV983075 JFR983073:JFR983075 JPN983073:JPN983075 JZJ983073:JZJ983075 KJF983073:KJF983075 KTB983073:KTB983075 LCX983073:LCX983075 LMT983073:LMT983075 LWP983073:LWP983075 MGL983073:MGL983075 MQH983073:MQH983075 NAD983073:NAD983075 NJZ983073:NJZ983075 NTV983073:NTV983075 ODR983073:ODR983075 ONN983073:ONN983075 OXJ983073:OXJ983075 PHF983073:PHF983075 PRB983073:PRB983075 QAX983073:QAX983075 QKT983073:QKT983075 QUP983073:QUP983075 REL983073:REL983075 ROH983073:ROH983075 RYD983073:RYD983075 SHZ983073:SHZ983075 SRV983073:SRV983075 TBR983073:TBR983075 TLN983073:TLN983075 TVJ983073:TVJ983075 UFF983073:UFF983075 UPB983073:UPB983075 UYX983073:UYX983075 VIT983073:VIT983075 VSP983073:VSP983075 WCL983073:WCL983075 WMH983073:WMH983075 WWD983073:WWD983075 V22:V25 JR22:JR25 TN22:TN25 ADJ22:ADJ25 ANF22:ANF25 AXB22:AXB25 BGX22:BGX25 BQT22:BQT25 CAP22:CAP25 CKL22:CKL25 CUH22:CUH25 DED22:DED25 DNZ22:DNZ25 DXV22:DXV25 EHR22:EHR25 ERN22:ERN25 FBJ22:FBJ25 FLF22:FLF25 FVB22:FVB25 GEX22:GEX25 GOT22:GOT25 GYP22:GYP25 HIL22:HIL25 HSH22:HSH25 ICD22:ICD25 ILZ22:ILZ25 IVV22:IVV25 JFR22:JFR25 JPN22:JPN25 JZJ22:JZJ25 KJF22:KJF25 KTB22:KTB25 LCX22:LCX25 LMT22:LMT25 LWP22:LWP25 MGL22:MGL25 MQH22:MQH25 NAD22:NAD25 NJZ22:NJZ25 NTV22:NTV25 ODR22:ODR25 ONN22:ONN25 OXJ22:OXJ25 PHF22:PHF25 PRB22:PRB25 QAX22:QAX25 QKT22:QKT25 QUP22:QUP25 REL22:REL25 ROH22:ROH25 RYD22:RYD25 SHZ22:SHZ25 SRV22:SRV25 TBR22:TBR25 TLN22:TLN25 TVJ22:TVJ25 UFF22:UFF25 UPB22:UPB25 UYX22:UYX25 VIT22:VIT25 VSP22:VSP25 WCL22:WCL25 WMH22:WMH25 WWD22:WWD25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Z33"/>
  <sheetViews>
    <sheetView view="pageBreakPreview" zoomScaleNormal="100" zoomScaleSheetLayoutView="100" workbookViewId="0">
      <selection activeCell="W3" sqref="W3"/>
    </sheetView>
  </sheetViews>
  <sheetFormatPr defaultColWidth="3.09765625" defaultRowHeight="13.2" x14ac:dyDescent="0.2"/>
  <cols>
    <col min="1" max="1" width="2" style="178" customWidth="1"/>
    <col min="2" max="2" width="2.69921875" style="177" customWidth="1"/>
    <col min="3" max="19" width="3.296875" style="178" customWidth="1"/>
    <col min="20" max="26" width="3.09765625" style="178"/>
    <col min="27" max="27" width="2" style="178" customWidth="1"/>
    <col min="28" max="256" width="3.09765625" style="178"/>
    <col min="257" max="257" width="2" style="178" customWidth="1"/>
    <col min="258" max="258" width="2.69921875" style="178" customWidth="1"/>
    <col min="259" max="275" width="3.296875" style="178" customWidth="1"/>
    <col min="276" max="282" width="3.09765625" style="178"/>
    <col min="283" max="283" width="2" style="178" customWidth="1"/>
    <col min="284" max="512" width="3.09765625" style="178"/>
    <col min="513" max="513" width="2" style="178" customWidth="1"/>
    <col min="514" max="514" width="2.69921875" style="178" customWidth="1"/>
    <col min="515" max="531" width="3.296875" style="178" customWidth="1"/>
    <col min="532" max="538" width="3.09765625" style="178"/>
    <col min="539" max="539" width="2" style="178" customWidth="1"/>
    <col min="540" max="768" width="3.09765625" style="178"/>
    <col min="769" max="769" width="2" style="178" customWidth="1"/>
    <col min="770" max="770" width="2.69921875" style="178" customWidth="1"/>
    <col min="771" max="787" width="3.296875" style="178" customWidth="1"/>
    <col min="788" max="794" width="3.09765625" style="178"/>
    <col min="795" max="795" width="2" style="178" customWidth="1"/>
    <col min="796" max="1024" width="3.09765625" style="178"/>
    <col min="1025" max="1025" width="2" style="178" customWidth="1"/>
    <col min="1026" max="1026" width="2.69921875" style="178" customWidth="1"/>
    <col min="1027" max="1043" width="3.296875" style="178" customWidth="1"/>
    <col min="1044" max="1050" width="3.09765625" style="178"/>
    <col min="1051" max="1051" width="2" style="178" customWidth="1"/>
    <col min="1052" max="1280" width="3.09765625" style="178"/>
    <col min="1281" max="1281" width="2" style="178" customWidth="1"/>
    <col min="1282" max="1282" width="2.69921875" style="178" customWidth="1"/>
    <col min="1283" max="1299" width="3.296875" style="178" customWidth="1"/>
    <col min="1300" max="1306" width="3.09765625" style="178"/>
    <col min="1307" max="1307" width="2" style="178" customWidth="1"/>
    <col min="1308" max="1536" width="3.09765625" style="178"/>
    <col min="1537" max="1537" width="2" style="178" customWidth="1"/>
    <col min="1538" max="1538" width="2.69921875" style="178" customWidth="1"/>
    <col min="1539" max="1555" width="3.296875" style="178" customWidth="1"/>
    <col min="1556" max="1562" width="3.09765625" style="178"/>
    <col min="1563" max="1563" width="2" style="178" customWidth="1"/>
    <col min="1564" max="1792" width="3.09765625" style="178"/>
    <col min="1793" max="1793" width="2" style="178" customWidth="1"/>
    <col min="1794" max="1794" width="2.69921875" style="178" customWidth="1"/>
    <col min="1795" max="1811" width="3.296875" style="178" customWidth="1"/>
    <col min="1812" max="1818" width="3.09765625" style="178"/>
    <col min="1819" max="1819" width="2" style="178" customWidth="1"/>
    <col min="1820" max="2048" width="3.09765625" style="178"/>
    <col min="2049" max="2049" width="2" style="178" customWidth="1"/>
    <col min="2050" max="2050" width="2.69921875" style="178" customWidth="1"/>
    <col min="2051" max="2067" width="3.296875" style="178" customWidth="1"/>
    <col min="2068" max="2074" width="3.09765625" style="178"/>
    <col min="2075" max="2075" width="2" style="178" customWidth="1"/>
    <col min="2076" max="2304" width="3.09765625" style="178"/>
    <col min="2305" max="2305" width="2" style="178" customWidth="1"/>
    <col min="2306" max="2306" width="2.69921875" style="178" customWidth="1"/>
    <col min="2307" max="2323" width="3.296875" style="178" customWidth="1"/>
    <col min="2324" max="2330" width="3.09765625" style="178"/>
    <col min="2331" max="2331" width="2" style="178" customWidth="1"/>
    <col min="2332" max="2560" width="3.09765625" style="178"/>
    <col min="2561" max="2561" width="2" style="178" customWidth="1"/>
    <col min="2562" max="2562" width="2.69921875" style="178" customWidth="1"/>
    <col min="2563" max="2579" width="3.296875" style="178" customWidth="1"/>
    <col min="2580" max="2586" width="3.09765625" style="178"/>
    <col min="2587" max="2587" width="2" style="178" customWidth="1"/>
    <col min="2588" max="2816" width="3.09765625" style="178"/>
    <col min="2817" max="2817" width="2" style="178" customWidth="1"/>
    <col min="2818" max="2818" width="2.69921875" style="178" customWidth="1"/>
    <col min="2819" max="2835" width="3.296875" style="178" customWidth="1"/>
    <col min="2836" max="2842" width="3.09765625" style="178"/>
    <col min="2843" max="2843" width="2" style="178" customWidth="1"/>
    <col min="2844" max="3072" width="3.09765625" style="178"/>
    <col min="3073" max="3073" width="2" style="178" customWidth="1"/>
    <col min="3074" max="3074" width="2.69921875" style="178" customWidth="1"/>
    <col min="3075" max="3091" width="3.296875" style="178" customWidth="1"/>
    <col min="3092" max="3098" width="3.09765625" style="178"/>
    <col min="3099" max="3099" width="2" style="178" customWidth="1"/>
    <col min="3100" max="3328" width="3.09765625" style="178"/>
    <col min="3329" max="3329" width="2" style="178" customWidth="1"/>
    <col min="3330" max="3330" width="2.69921875" style="178" customWidth="1"/>
    <col min="3331" max="3347" width="3.296875" style="178" customWidth="1"/>
    <col min="3348" max="3354" width="3.09765625" style="178"/>
    <col min="3355" max="3355" width="2" style="178" customWidth="1"/>
    <col min="3356" max="3584" width="3.09765625" style="178"/>
    <col min="3585" max="3585" width="2" style="178" customWidth="1"/>
    <col min="3586" max="3586" width="2.69921875" style="178" customWidth="1"/>
    <col min="3587" max="3603" width="3.296875" style="178" customWidth="1"/>
    <col min="3604" max="3610" width="3.09765625" style="178"/>
    <col min="3611" max="3611" width="2" style="178" customWidth="1"/>
    <col min="3612" max="3840" width="3.09765625" style="178"/>
    <col min="3841" max="3841" width="2" style="178" customWidth="1"/>
    <col min="3842" max="3842" width="2.69921875" style="178" customWidth="1"/>
    <col min="3843" max="3859" width="3.296875" style="178" customWidth="1"/>
    <col min="3860" max="3866" width="3.09765625" style="178"/>
    <col min="3867" max="3867" width="2" style="178" customWidth="1"/>
    <col min="3868" max="4096" width="3.09765625" style="178"/>
    <col min="4097" max="4097" width="2" style="178" customWidth="1"/>
    <col min="4098" max="4098" width="2.69921875" style="178" customWidth="1"/>
    <col min="4099" max="4115" width="3.296875" style="178" customWidth="1"/>
    <col min="4116" max="4122" width="3.09765625" style="178"/>
    <col min="4123" max="4123" width="2" style="178" customWidth="1"/>
    <col min="4124" max="4352" width="3.09765625" style="178"/>
    <col min="4353" max="4353" width="2" style="178" customWidth="1"/>
    <col min="4354" max="4354" width="2.69921875" style="178" customWidth="1"/>
    <col min="4355" max="4371" width="3.296875" style="178" customWidth="1"/>
    <col min="4372" max="4378" width="3.09765625" style="178"/>
    <col min="4379" max="4379" width="2" style="178" customWidth="1"/>
    <col min="4380" max="4608" width="3.09765625" style="178"/>
    <col min="4609" max="4609" width="2" style="178" customWidth="1"/>
    <col min="4610" max="4610" width="2.69921875" style="178" customWidth="1"/>
    <col min="4611" max="4627" width="3.296875" style="178" customWidth="1"/>
    <col min="4628" max="4634" width="3.09765625" style="178"/>
    <col min="4635" max="4635" width="2" style="178" customWidth="1"/>
    <col min="4636" max="4864" width="3.09765625" style="178"/>
    <col min="4865" max="4865" width="2" style="178" customWidth="1"/>
    <col min="4866" max="4866" width="2.69921875" style="178" customWidth="1"/>
    <col min="4867" max="4883" width="3.296875" style="178" customWidth="1"/>
    <col min="4884" max="4890" width="3.09765625" style="178"/>
    <col min="4891" max="4891" width="2" style="178" customWidth="1"/>
    <col min="4892" max="5120" width="3.09765625" style="178"/>
    <col min="5121" max="5121" width="2" style="178" customWidth="1"/>
    <col min="5122" max="5122" width="2.69921875" style="178" customWidth="1"/>
    <col min="5123" max="5139" width="3.296875" style="178" customWidth="1"/>
    <col min="5140" max="5146" width="3.09765625" style="178"/>
    <col min="5147" max="5147" width="2" style="178" customWidth="1"/>
    <col min="5148" max="5376" width="3.09765625" style="178"/>
    <col min="5377" max="5377" width="2" style="178" customWidth="1"/>
    <col min="5378" max="5378" width="2.69921875" style="178" customWidth="1"/>
    <col min="5379" max="5395" width="3.296875" style="178" customWidth="1"/>
    <col min="5396" max="5402" width="3.09765625" style="178"/>
    <col min="5403" max="5403" width="2" style="178" customWidth="1"/>
    <col min="5404" max="5632" width="3.09765625" style="178"/>
    <col min="5633" max="5633" width="2" style="178" customWidth="1"/>
    <col min="5634" max="5634" width="2.69921875" style="178" customWidth="1"/>
    <col min="5635" max="5651" width="3.296875" style="178" customWidth="1"/>
    <col min="5652" max="5658" width="3.09765625" style="178"/>
    <col min="5659" max="5659" width="2" style="178" customWidth="1"/>
    <col min="5660" max="5888" width="3.09765625" style="178"/>
    <col min="5889" max="5889" width="2" style="178" customWidth="1"/>
    <col min="5890" max="5890" width="2.69921875" style="178" customWidth="1"/>
    <col min="5891" max="5907" width="3.296875" style="178" customWidth="1"/>
    <col min="5908" max="5914" width="3.09765625" style="178"/>
    <col min="5915" max="5915" width="2" style="178" customWidth="1"/>
    <col min="5916" max="6144" width="3.09765625" style="178"/>
    <col min="6145" max="6145" width="2" style="178" customWidth="1"/>
    <col min="6146" max="6146" width="2.69921875" style="178" customWidth="1"/>
    <col min="6147" max="6163" width="3.296875" style="178" customWidth="1"/>
    <col min="6164" max="6170" width="3.09765625" style="178"/>
    <col min="6171" max="6171" width="2" style="178" customWidth="1"/>
    <col min="6172" max="6400" width="3.09765625" style="178"/>
    <col min="6401" max="6401" width="2" style="178" customWidth="1"/>
    <col min="6402" max="6402" width="2.69921875" style="178" customWidth="1"/>
    <col min="6403" max="6419" width="3.296875" style="178" customWidth="1"/>
    <col min="6420" max="6426" width="3.09765625" style="178"/>
    <col min="6427" max="6427" width="2" style="178" customWidth="1"/>
    <col min="6428" max="6656" width="3.09765625" style="178"/>
    <col min="6657" max="6657" width="2" style="178" customWidth="1"/>
    <col min="6658" max="6658" width="2.69921875" style="178" customWidth="1"/>
    <col min="6659" max="6675" width="3.296875" style="178" customWidth="1"/>
    <col min="6676" max="6682" width="3.09765625" style="178"/>
    <col min="6683" max="6683" width="2" style="178" customWidth="1"/>
    <col min="6684" max="6912" width="3.09765625" style="178"/>
    <col min="6913" max="6913" width="2" style="178" customWidth="1"/>
    <col min="6914" max="6914" width="2.69921875" style="178" customWidth="1"/>
    <col min="6915" max="6931" width="3.296875" style="178" customWidth="1"/>
    <col min="6932" max="6938" width="3.09765625" style="178"/>
    <col min="6939" max="6939" width="2" style="178" customWidth="1"/>
    <col min="6940" max="7168" width="3.09765625" style="178"/>
    <col min="7169" max="7169" width="2" style="178" customWidth="1"/>
    <col min="7170" max="7170" width="2.69921875" style="178" customWidth="1"/>
    <col min="7171" max="7187" width="3.296875" style="178" customWidth="1"/>
    <col min="7188" max="7194" width="3.09765625" style="178"/>
    <col min="7195" max="7195" width="2" style="178" customWidth="1"/>
    <col min="7196" max="7424" width="3.09765625" style="178"/>
    <col min="7425" max="7425" width="2" style="178" customWidth="1"/>
    <col min="7426" max="7426" width="2.69921875" style="178" customWidth="1"/>
    <col min="7427" max="7443" width="3.296875" style="178" customWidth="1"/>
    <col min="7444" max="7450" width="3.09765625" style="178"/>
    <col min="7451" max="7451" width="2" style="178" customWidth="1"/>
    <col min="7452" max="7680" width="3.09765625" style="178"/>
    <col min="7681" max="7681" width="2" style="178" customWidth="1"/>
    <col min="7682" max="7682" width="2.69921875" style="178" customWidth="1"/>
    <col min="7683" max="7699" width="3.296875" style="178" customWidth="1"/>
    <col min="7700" max="7706" width="3.09765625" style="178"/>
    <col min="7707" max="7707" width="2" style="178" customWidth="1"/>
    <col min="7708" max="7936" width="3.09765625" style="178"/>
    <col min="7937" max="7937" width="2" style="178" customWidth="1"/>
    <col min="7938" max="7938" width="2.69921875" style="178" customWidth="1"/>
    <col min="7939" max="7955" width="3.296875" style="178" customWidth="1"/>
    <col min="7956" max="7962" width="3.09765625" style="178"/>
    <col min="7963" max="7963" width="2" style="178" customWidth="1"/>
    <col min="7964" max="8192" width="3.09765625" style="178"/>
    <col min="8193" max="8193" width="2" style="178" customWidth="1"/>
    <col min="8194" max="8194" width="2.69921875" style="178" customWidth="1"/>
    <col min="8195" max="8211" width="3.296875" style="178" customWidth="1"/>
    <col min="8212" max="8218" width="3.09765625" style="178"/>
    <col min="8219" max="8219" width="2" style="178" customWidth="1"/>
    <col min="8220" max="8448" width="3.09765625" style="178"/>
    <col min="8449" max="8449" width="2" style="178" customWidth="1"/>
    <col min="8450" max="8450" width="2.69921875" style="178" customWidth="1"/>
    <col min="8451" max="8467" width="3.296875" style="178" customWidth="1"/>
    <col min="8468" max="8474" width="3.09765625" style="178"/>
    <col min="8475" max="8475" width="2" style="178" customWidth="1"/>
    <col min="8476" max="8704" width="3.09765625" style="178"/>
    <col min="8705" max="8705" width="2" style="178" customWidth="1"/>
    <col min="8706" max="8706" width="2.69921875" style="178" customWidth="1"/>
    <col min="8707" max="8723" width="3.296875" style="178" customWidth="1"/>
    <col min="8724" max="8730" width="3.09765625" style="178"/>
    <col min="8731" max="8731" width="2" style="178" customWidth="1"/>
    <col min="8732" max="8960" width="3.09765625" style="178"/>
    <col min="8961" max="8961" width="2" style="178" customWidth="1"/>
    <col min="8962" max="8962" width="2.69921875" style="178" customWidth="1"/>
    <col min="8963" max="8979" width="3.296875" style="178" customWidth="1"/>
    <col min="8980" max="8986" width="3.09765625" style="178"/>
    <col min="8987" max="8987" width="2" style="178" customWidth="1"/>
    <col min="8988" max="9216" width="3.09765625" style="178"/>
    <col min="9217" max="9217" width="2" style="178" customWidth="1"/>
    <col min="9218" max="9218" width="2.69921875" style="178" customWidth="1"/>
    <col min="9219" max="9235" width="3.296875" style="178" customWidth="1"/>
    <col min="9236" max="9242" width="3.09765625" style="178"/>
    <col min="9243" max="9243" width="2" style="178" customWidth="1"/>
    <col min="9244" max="9472" width="3.09765625" style="178"/>
    <col min="9473" max="9473" width="2" style="178" customWidth="1"/>
    <col min="9474" max="9474" width="2.69921875" style="178" customWidth="1"/>
    <col min="9475" max="9491" width="3.296875" style="178" customWidth="1"/>
    <col min="9492" max="9498" width="3.09765625" style="178"/>
    <col min="9499" max="9499" width="2" style="178" customWidth="1"/>
    <col min="9500" max="9728" width="3.09765625" style="178"/>
    <col min="9729" max="9729" width="2" style="178" customWidth="1"/>
    <col min="9730" max="9730" width="2.69921875" style="178" customWidth="1"/>
    <col min="9731" max="9747" width="3.296875" style="178" customWidth="1"/>
    <col min="9748" max="9754" width="3.09765625" style="178"/>
    <col min="9755" max="9755" width="2" style="178" customWidth="1"/>
    <col min="9756" max="9984" width="3.09765625" style="178"/>
    <col min="9985" max="9985" width="2" style="178" customWidth="1"/>
    <col min="9986" max="9986" width="2.69921875" style="178" customWidth="1"/>
    <col min="9987" max="10003" width="3.296875" style="178" customWidth="1"/>
    <col min="10004" max="10010" width="3.09765625" style="178"/>
    <col min="10011" max="10011" width="2" style="178" customWidth="1"/>
    <col min="10012" max="10240" width="3.09765625" style="178"/>
    <col min="10241" max="10241" width="2" style="178" customWidth="1"/>
    <col min="10242" max="10242" width="2.69921875" style="178" customWidth="1"/>
    <col min="10243" max="10259" width="3.296875" style="178" customWidth="1"/>
    <col min="10260" max="10266" width="3.09765625" style="178"/>
    <col min="10267" max="10267" width="2" style="178" customWidth="1"/>
    <col min="10268" max="10496" width="3.09765625" style="178"/>
    <col min="10497" max="10497" width="2" style="178" customWidth="1"/>
    <col min="10498" max="10498" width="2.69921875" style="178" customWidth="1"/>
    <col min="10499" max="10515" width="3.296875" style="178" customWidth="1"/>
    <col min="10516" max="10522" width="3.09765625" style="178"/>
    <col min="10523" max="10523" width="2" style="178" customWidth="1"/>
    <col min="10524" max="10752" width="3.09765625" style="178"/>
    <col min="10753" max="10753" width="2" style="178" customWidth="1"/>
    <col min="10754" max="10754" width="2.69921875" style="178" customWidth="1"/>
    <col min="10755" max="10771" width="3.296875" style="178" customWidth="1"/>
    <col min="10772" max="10778" width="3.09765625" style="178"/>
    <col min="10779" max="10779" width="2" style="178" customWidth="1"/>
    <col min="10780" max="11008" width="3.09765625" style="178"/>
    <col min="11009" max="11009" width="2" style="178" customWidth="1"/>
    <col min="11010" max="11010" width="2.69921875" style="178" customWidth="1"/>
    <col min="11011" max="11027" width="3.296875" style="178" customWidth="1"/>
    <col min="11028" max="11034" width="3.09765625" style="178"/>
    <col min="11035" max="11035" width="2" style="178" customWidth="1"/>
    <col min="11036" max="11264" width="3.09765625" style="178"/>
    <col min="11265" max="11265" width="2" style="178" customWidth="1"/>
    <col min="11266" max="11266" width="2.69921875" style="178" customWidth="1"/>
    <col min="11267" max="11283" width="3.296875" style="178" customWidth="1"/>
    <col min="11284" max="11290" width="3.09765625" style="178"/>
    <col min="11291" max="11291" width="2" style="178" customWidth="1"/>
    <col min="11292" max="11520" width="3.09765625" style="178"/>
    <col min="11521" max="11521" width="2" style="178" customWidth="1"/>
    <col min="11522" max="11522" width="2.69921875" style="178" customWidth="1"/>
    <col min="11523" max="11539" width="3.296875" style="178" customWidth="1"/>
    <col min="11540" max="11546" width="3.09765625" style="178"/>
    <col min="11547" max="11547" width="2" style="178" customWidth="1"/>
    <col min="11548" max="11776" width="3.09765625" style="178"/>
    <col min="11777" max="11777" width="2" style="178" customWidth="1"/>
    <col min="11778" max="11778" width="2.69921875" style="178" customWidth="1"/>
    <col min="11779" max="11795" width="3.296875" style="178" customWidth="1"/>
    <col min="11796" max="11802" width="3.09765625" style="178"/>
    <col min="11803" max="11803" width="2" style="178" customWidth="1"/>
    <col min="11804" max="12032" width="3.09765625" style="178"/>
    <col min="12033" max="12033" width="2" style="178" customWidth="1"/>
    <col min="12034" max="12034" width="2.69921875" style="178" customWidth="1"/>
    <col min="12035" max="12051" width="3.296875" style="178" customWidth="1"/>
    <col min="12052" max="12058" width="3.09765625" style="178"/>
    <col min="12059" max="12059" width="2" style="178" customWidth="1"/>
    <col min="12060" max="12288" width="3.09765625" style="178"/>
    <col min="12289" max="12289" width="2" style="178" customWidth="1"/>
    <col min="12290" max="12290" width="2.69921875" style="178" customWidth="1"/>
    <col min="12291" max="12307" width="3.296875" style="178" customWidth="1"/>
    <col min="12308" max="12314" width="3.09765625" style="178"/>
    <col min="12315" max="12315" width="2" style="178" customWidth="1"/>
    <col min="12316" max="12544" width="3.09765625" style="178"/>
    <col min="12545" max="12545" width="2" style="178" customWidth="1"/>
    <col min="12546" max="12546" width="2.69921875" style="178" customWidth="1"/>
    <col min="12547" max="12563" width="3.296875" style="178" customWidth="1"/>
    <col min="12564" max="12570" width="3.09765625" style="178"/>
    <col min="12571" max="12571" width="2" style="178" customWidth="1"/>
    <col min="12572" max="12800" width="3.09765625" style="178"/>
    <col min="12801" max="12801" width="2" style="178" customWidth="1"/>
    <col min="12802" max="12802" width="2.69921875" style="178" customWidth="1"/>
    <col min="12803" max="12819" width="3.296875" style="178" customWidth="1"/>
    <col min="12820" max="12826" width="3.09765625" style="178"/>
    <col min="12827" max="12827" width="2" style="178" customWidth="1"/>
    <col min="12828" max="13056" width="3.09765625" style="178"/>
    <col min="13057" max="13057" width="2" style="178" customWidth="1"/>
    <col min="13058" max="13058" width="2.69921875" style="178" customWidth="1"/>
    <col min="13059" max="13075" width="3.296875" style="178" customWidth="1"/>
    <col min="13076" max="13082" width="3.09765625" style="178"/>
    <col min="13083" max="13083" width="2" style="178" customWidth="1"/>
    <col min="13084" max="13312" width="3.09765625" style="178"/>
    <col min="13313" max="13313" width="2" style="178" customWidth="1"/>
    <col min="13314" max="13314" width="2.69921875" style="178" customWidth="1"/>
    <col min="13315" max="13331" width="3.296875" style="178" customWidth="1"/>
    <col min="13332" max="13338" width="3.09765625" style="178"/>
    <col min="13339" max="13339" width="2" style="178" customWidth="1"/>
    <col min="13340" max="13568" width="3.09765625" style="178"/>
    <col min="13569" max="13569" width="2" style="178" customWidth="1"/>
    <col min="13570" max="13570" width="2.69921875" style="178" customWidth="1"/>
    <col min="13571" max="13587" width="3.296875" style="178" customWidth="1"/>
    <col min="13588" max="13594" width="3.09765625" style="178"/>
    <col min="13595" max="13595" width="2" style="178" customWidth="1"/>
    <col min="13596" max="13824" width="3.09765625" style="178"/>
    <col min="13825" max="13825" width="2" style="178" customWidth="1"/>
    <col min="13826" max="13826" width="2.69921875" style="178" customWidth="1"/>
    <col min="13827" max="13843" width="3.296875" style="178" customWidth="1"/>
    <col min="13844" max="13850" width="3.09765625" style="178"/>
    <col min="13851" max="13851" width="2" style="178" customWidth="1"/>
    <col min="13852" max="14080" width="3.09765625" style="178"/>
    <col min="14081" max="14081" width="2" style="178" customWidth="1"/>
    <col min="14082" max="14082" width="2.69921875" style="178" customWidth="1"/>
    <col min="14083" max="14099" width="3.296875" style="178" customWidth="1"/>
    <col min="14100" max="14106" width="3.09765625" style="178"/>
    <col min="14107" max="14107" width="2" style="178" customWidth="1"/>
    <col min="14108" max="14336" width="3.09765625" style="178"/>
    <col min="14337" max="14337" width="2" style="178" customWidth="1"/>
    <col min="14338" max="14338" width="2.69921875" style="178" customWidth="1"/>
    <col min="14339" max="14355" width="3.296875" style="178" customWidth="1"/>
    <col min="14356" max="14362" width="3.09765625" style="178"/>
    <col min="14363" max="14363" width="2" style="178" customWidth="1"/>
    <col min="14364" max="14592" width="3.09765625" style="178"/>
    <col min="14593" max="14593" width="2" style="178" customWidth="1"/>
    <col min="14594" max="14594" width="2.69921875" style="178" customWidth="1"/>
    <col min="14595" max="14611" width="3.296875" style="178" customWidth="1"/>
    <col min="14612" max="14618" width="3.09765625" style="178"/>
    <col min="14619" max="14619" width="2" style="178" customWidth="1"/>
    <col min="14620" max="14848" width="3.09765625" style="178"/>
    <col min="14849" max="14849" width="2" style="178" customWidth="1"/>
    <col min="14850" max="14850" width="2.69921875" style="178" customWidth="1"/>
    <col min="14851" max="14867" width="3.296875" style="178" customWidth="1"/>
    <col min="14868" max="14874" width="3.09765625" style="178"/>
    <col min="14875" max="14875" width="2" style="178" customWidth="1"/>
    <col min="14876" max="15104" width="3.09765625" style="178"/>
    <col min="15105" max="15105" width="2" style="178" customWidth="1"/>
    <col min="15106" max="15106" width="2.69921875" style="178" customWidth="1"/>
    <col min="15107" max="15123" width="3.296875" style="178" customWidth="1"/>
    <col min="15124" max="15130" width="3.09765625" style="178"/>
    <col min="15131" max="15131" width="2" style="178" customWidth="1"/>
    <col min="15132" max="15360" width="3.09765625" style="178"/>
    <col min="15361" max="15361" width="2" style="178" customWidth="1"/>
    <col min="15362" max="15362" width="2.69921875" style="178" customWidth="1"/>
    <col min="15363" max="15379" width="3.296875" style="178" customWidth="1"/>
    <col min="15380" max="15386" width="3.09765625" style="178"/>
    <col min="15387" max="15387" width="2" style="178" customWidth="1"/>
    <col min="15388" max="15616" width="3.09765625" style="178"/>
    <col min="15617" max="15617" width="2" style="178" customWidth="1"/>
    <col min="15618" max="15618" width="2.69921875" style="178" customWidth="1"/>
    <col min="15619" max="15635" width="3.296875" style="178" customWidth="1"/>
    <col min="15636" max="15642" width="3.09765625" style="178"/>
    <col min="15643" max="15643" width="2" style="178" customWidth="1"/>
    <col min="15644" max="15872" width="3.09765625" style="178"/>
    <col min="15873" max="15873" width="2" style="178" customWidth="1"/>
    <col min="15874" max="15874" width="2.69921875" style="178" customWidth="1"/>
    <col min="15875" max="15891" width="3.296875" style="178" customWidth="1"/>
    <col min="15892" max="15898" width="3.09765625" style="178"/>
    <col min="15899" max="15899" width="2" style="178" customWidth="1"/>
    <col min="15900" max="16128" width="3.09765625" style="178"/>
    <col min="16129" max="16129" width="2" style="178" customWidth="1"/>
    <col min="16130" max="16130" width="2.69921875" style="178" customWidth="1"/>
    <col min="16131" max="16147" width="3.296875" style="178" customWidth="1"/>
    <col min="16148" max="16154" width="3.09765625" style="178"/>
    <col min="16155" max="16155" width="2" style="178" customWidth="1"/>
    <col min="16156" max="16384" width="3.09765625" style="178"/>
  </cols>
  <sheetData>
    <row r="1" spans="2:26" s="96" customFormat="1" x14ac:dyDescent="0.45"/>
    <row r="2" spans="2:26" s="96" customFormat="1" x14ac:dyDescent="0.45">
      <c r="B2" s="264" t="s">
        <v>963</v>
      </c>
      <c r="C2" s="264"/>
      <c r="D2" s="264"/>
      <c r="E2" s="264"/>
      <c r="F2" s="264"/>
    </row>
    <row r="3" spans="2:26" s="96" customFormat="1" x14ac:dyDescent="0.45"/>
    <row r="4" spans="2:26" s="96" customFormat="1" x14ac:dyDescent="0.45">
      <c r="B4" s="906" t="s">
        <v>964</v>
      </c>
      <c r="C4" s="906"/>
      <c r="D4" s="906"/>
      <c r="E4" s="906"/>
      <c r="F4" s="906"/>
      <c r="G4" s="906"/>
      <c r="H4" s="906"/>
      <c r="I4" s="906"/>
      <c r="J4" s="906"/>
      <c r="K4" s="906"/>
      <c r="L4" s="906"/>
      <c r="M4" s="906"/>
      <c r="N4" s="906"/>
      <c r="O4" s="906"/>
      <c r="P4" s="906"/>
      <c r="Q4" s="906"/>
      <c r="R4" s="906"/>
      <c r="S4" s="906"/>
      <c r="T4" s="906"/>
      <c r="U4" s="906"/>
      <c r="V4" s="906"/>
      <c r="W4" s="906"/>
      <c r="X4" s="906"/>
      <c r="Y4" s="906"/>
      <c r="Z4" s="906"/>
    </row>
    <row r="5" spans="2:26" s="96" customFormat="1" x14ac:dyDescent="0.45"/>
    <row r="6" spans="2:26" s="96" customFormat="1" ht="31.5" customHeight="1" x14ac:dyDescent="0.45">
      <c r="B6" s="1076" t="s">
        <v>706</v>
      </c>
      <c r="C6" s="1076"/>
      <c r="D6" s="1076"/>
      <c r="E6" s="1076"/>
      <c r="F6" s="1076"/>
      <c r="G6" s="778"/>
      <c r="H6" s="779"/>
      <c r="I6" s="779"/>
      <c r="J6" s="779"/>
      <c r="K6" s="779"/>
      <c r="L6" s="779"/>
      <c r="M6" s="779"/>
      <c r="N6" s="779"/>
      <c r="O6" s="779"/>
      <c r="P6" s="779"/>
      <c r="Q6" s="779"/>
      <c r="R6" s="779"/>
      <c r="S6" s="779"/>
      <c r="T6" s="779"/>
      <c r="U6" s="779"/>
      <c r="V6" s="779"/>
      <c r="W6" s="779"/>
      <c r="X6" s="779"/>
      <c r="Y6" s="779"/>
      <c r="Z6" s="780"/>
    </row>
    <row r="7" spans="2:26" s="96" customFormat="1" ht="31.5" customHeight="1" x14ac:dyDescent="0.45">
      <c r="B7" s="907" t="s">
        <v>831</v>
      </c>
      <c r="C7" s="908"/>
      <c r="D7" s="908"/>
      <c r="E7" s="908"/>
      <c r="F7" s="909"/>
      <c r="G7" s="565" t="s">
        <v>178</v>
      </c>
      <c r="H7" s="463" t="s">
        <v>788</v>
      </c>
      <c r="I7" s="463"/>
      <c r="J7" s="463"/>
      <c r="K7" s="463"/>
      <c r="L7" s="565" t="s">
        <v>178</v>
      </c>
      <c r="M7" s="463" t="s">
        <v>789</v>
      </c>
      <c r="N7" s="463"/>
      <c r="O7" s="463"/>
      <c r="P7" s="463"/>
      <c r="Q7" s="565" t="s">
        <v>178</v>
      </c>
      <c r="R7" s="463" t="s">
        <v>790</v>
      </c>
      <c r="S7" s="463"/>
      <c r="T7" s="463"/>
      <c r="U7" s="463"/>
      <c r="V7" s="463"/>
      <c r="W7" s="463"/>
      <c r="X7" s="463"/>
      <c r="Y7" s="463"/>
      <c r="Z7" s="507"/>
    </row>
    <row r="8" spans="2:26" s="96" customFormat="1" ht="31.5" customHeight="1" x14ac:dyDescent="0.45">
      <c r="B8" s="907" t="s">
        <v>833</v>
      </c>
      <c r="C8" s="908"/>
      <c r="D8" s="908"/>
      <c r="E8" s="908"/>
      <c r="F8" s="909"/>
      <c r="G8" s="568" t="s">
        <v>178</v>
      </c>
      <c r="H8" s="652" t="s">
        <v>965</v>
      </c>
      <c r="I8" s="652"/>
      <c r="J8" s="652"/>
      <c r="K8" s="652"/>
      <c r="L8" s="652"/>
      <c r="M8" s="652"/>
      <c r="N8" s="652"/>
      <c r="O8" s="464" t="s">
        <v>178</v>
      </c>
      <c r="P8" s="465" t="s">
        <v>966</v>
      </c>
      <c r="Q8" s="465"/>
      <c r="R8" s="465"/>
      <c r="S8" s="485"/>
      <c r="T8" s="485"/>
      <c r="U8" s="485"/>
      <c r="V8" s="485"/>
      <c r="W8" s="485"/>
      <c r="X8" s="485"/>
      <c r="Y8" s="485"/>
      <c r="Z8" s="163"/>
    </row>
    <row r="9" spans="2:26" s="96" customFormat="1" x14ac:dyDescent="0.45"/>
    <row r="10" spans="2:26" s="96" customFormat="1" x14ac:dyDescent="0.45">
      <c r="B10" s="107"/>
      <c r="C10" s="467"/>
      <c r="D10" s="467"/>
      <c r="E10" s="467"/>
      <c r="F10" s="467"/>
      <c r="G10" s="467"/>
      <c r="H10" s="467"/>
      <c r="I10" s="467"/>
      <c r="J10" s="467"/>
      <c r="K10" s="467"/>
      <c r="L10" s="467"/>
      <c r="M10" s="467"/>
      <c r="N10" s="467"/>
      <c r="O10" s="467"/>
      <c r="P10" s="467"/>
      <c r="Q10" s="467"/>
      <c r="R10" s="467"/>
      <c r="S10" s="467"/>
      <c r="T10" s="467"/>
      <c r="U10" s="467"/>
      <c r="V10" s="467"/>
      <c r="W10" s="467"/>
      <c r="X10" s="467"/>
      <c r="Y10" s="467"/>
      <c r="Z10" s="469"/>
    </row>
    <row r="11" spans="2:26" s="96" customFormat="1" x14ac:dyDescent="0.45">
      <c r="B11" s="124" t="s">
        <v>967</v>
      </c>
      <c r="Z11" s="470"/>
    </row>
    <row r="12" spans="2:26" s="96" customFormat="1" x14ac:dyDescent="0.45">
      <c r="B12" s="124"/>
      <c r="Z12" s="470"/>
    </row>
    <row r="13" spans="2:26" s="96" customFormat="1" x14ac:dyDescent="0.45">
      <c r="B13" s="124"/>
      <c r="C13" s="96" t="s">
        <v>902</v>
      </c>
      <c r="Z13" s="470"/>
    </row>
    <row r="14" spans="2:26" s="96" customFormat="1" ht="6.75" customHeight="1" x14ac:dyDescent="0.45">
      <c r="B14" s="124"/>
      <c r="Z14" s="470"/>
    </row>
    <row r="15" spans="2:26" s="96" customFormat="1" ht="26.25" customHeight="1" x14ac:dyDescent="0.45">
      <c r="B15" s="124"/>
      <c r="C15" s="471" t="s">
        <v>968</v>
      </c>
      <c r="D15" s="465"/>
      <c r="E15" s="465"/>
      <c r="F15" s="465"/>
      <c r="G15" s="466"/>
      <c r="H15" s="977" t="s">
        <v>954</v>
      </c>
      <c r="I15" s="978"/>
      <c r="J15" s="978"/>
      <c r="K15" s="779"/>
      <c r="L15" s="779"/>
      <c r="M15" s="779"/>
      <c r="N15" s="97" t="s">
        <v>955</v>
      </c>
      <c r="O15" s="124"/>
      <c r="U15" s="85"/>
      <c r="Z15" s="470"/>
    </row>
    <row r="16" spans="2:26" s="96" customFormat="1" x14ac:dyDescent="0.45">
      <c r="B16" s="124"/>
      <c r="L16" s="85"/>
      <c r="Q16" s="85"/>
      <c r="V16" s="85"/>
      <c r="Z16" s="470"/>
    </row>
    <row r="17" spans="2:26" s="96" customFormat="1" x14ac:dyDescent="0.45">
      <c r="B17" s="124"/>
      <c r="C17" s="96" t="s">
        <v>969</v>
      </c>
      <c r="Z17" s="470"/>
    </row>
    <row r="18" spans="2:26" s="96" customFormat="1" ht="4.5" customHeight="1" x14ac:dyDescent="0.45">
      <c r="B18" s="124"/>
      <c r="Z18" s="470"/>
    </row>
    <row r="19" spans="2:26" s="96" customFormat="1" ht="24" customHeight="1" x14ac:dyDescent="0.45">
      <c r="B19" s="124"/>
      <c r="C19" s="907" t="s">
        <v>970</v>
      </c>
      <c r="D19" s="908"/>
      <c r="E19" s="908"/>
      <c r="F19" s="908"/>
      <c r="G19" s="908"/>
      <c r="H19" s="908"/>
      <c r="I19" s="908"/>
      <c r="J19" s="908"/>
      <c r="K19" s="908"/>
      <c r="L19" s="908"/>
      <c r="M19" s="908"/>
      <c r="N19" s="908"/>
      <c r="O19" s="909"/>
      <c r="P19" s="907" t="s">
        <v>688</v>
      </c>
      <c r="Q19" s="908"/>
      <c r="R19" s="908"/>
      <c r="S19" s="908"/>
      <c r="T19" s="908"/>
      <c r="U19" s="908"/>
      <c r="V19" s="908"/>
      <c r="W19" s="908"/>
      <c r="X19" s="908"/>
      <c r="Y19" s="909"/>
      <c r="Z19" s="122"/>
    </row>
    <row r="20" spans="2:26" s="96" customFormat="1" ht="21" customHeight="1" x14ac:dyDescent="0.45">
      <c r="B20" s="124"/>
      <c r="C20" s="1063"/>
      <c r="D20" s="1064"/>
      <c r="E20" s="1064"/>
      <c r="F20" s="1064"/>
      <c r="G20" s="1064"/>
      <c r="H20" s="1064"/>
      <c r="I20" s="1064"/>
      <c r="J20" s="1064"/>
      <c r="K20" s="1064"/>
      <c r="L20" s="1064"/>
      <c r="M20" s="1064"/>
      <c r="N20" s="1064"/>
      <c r="O20" s="1065"/>
      <c r="P20" s="1063"/>
      <c r="Q20" s="1064"/>
      <c r="R20" s="1064"/>
      <c r="S20" s="1064"/>
      <c r="T20" s="1064"/>
      <c r="U20" s="1064"/>
      <c r="V20" s="1064"/>
      <c r="W20" s="1064"/>
      <c r="X20" s="1064"/>
      <c r="Y20" s="1065"/>
      <c r="Z20" s="470"/>
    </row>
    <row r="21" spans="2:26" s="96" customFormat="1" ht="21" customHeight="1" x14ac:dyDescent="0.45">
      <c r="B21" s="124"/>
      <c r="C21" s="1063"/>
      <c r="D21" s="1064"/>
      <c r="E21" s="1064"/>
      <c r="F21" s="1064"/>
      <c r="G21" s="1064"/>
      <c r="H21" s="1064"/>
      <c r="I21" s="1064"/>
      <c r="J21" s="1064"/>
      <c r="K21" s="1064"/>
      <c r="L21" s="1064"/>
      <c r="M21" s="1064"/>
      <c r="N21" s="1064"/>
      <c r="O21" s="1065"/>
      <c r="P21" s="1063"/>
      <c r="Q21" s="1064"/>
      <c r="R21" s="1064"/>
      <c r="S21" s="1064"/>
      <c r="T21" s="1064"/>
      <c r="U21" s="1064"/>
      <c r="V21" s="1064"/>
      <c r="W21" s="1064"/>
      <c r="X21" s="1064"/>
      <c r="Y21" s="1065"/>
      <c r="Z21" s="470"/>
    </row>
    <row r="22" spans="2:26" s="96" customFormat="1" ht="21" customHeight="1" x14ac:dyDescent="0.45">
      <c r="B22" s="124"/>
      <c r="C22" s="1063"/>
      <c r="D22" s="1064"/>
      <c r="E22" s="1064"/>
      <c r="F22" s="1064"/>
      <c r="G22" s="1064"/>
      <c r="H22" s="1064"/>
      <c r="I22" s="1064"/>
      <c r="J22" s="1064"/>
      <c r="K22" s="1064"/>
      <c r="L22" s="1064"/>
      <c r="M22" s="1064"/>
      <c r="N22" s="1064"/>
      <c r="O22" s="1065"/>
      <c r="P22" s="1063"/>
      <c r="Q22" s="1064"/>
      <c r="R22" s="1064"/>
      <c r="S22" s="1064"/>
      <c r="T22" s="1064"/>
      <c r="U22" s="1064"/>
      <c r="V22" s="1064"/>
      <c r="W22" s="1064"/>
      <c r="X22" s="1064"/>
      <c r="Y22" s="1065"/>
      <c r="Z22" s="470"/>
    </row>
    <row r="23" spans="2:26" s="96" customFormat="1" ht="21" customHeight="1" x14ac:dyDescent="0.45">
      <c r="B23" s="124"/>
      <c r="C23" s="1063"/>
      <c r="D23" s="1064"/>
      <c r="E23" s="1064"/>
      <c r="F23" s="1064"/>
      <c r="G23" s="1064"/>
      <c r="H23" s="1064"/>
      <c r="I23" s="1064"/>
      <c r="J23" s="1064"/>
      <c r="K23" s="1064"/>
      <c r="L23" s="1064"/>
      <c r="M23" s="1064"/>
      <c r="N23" s="1064"/>
      <c r="O23" s="1065"/>
      <c r="P23" s="1063"/>
      <c r="Q23" s="1064"/>
      <c r="R23" s="1064"/>
      <c r="S23" s="1064"/>
      <c r="T23" s="1064"/>
      <c r="U23" s="1064"/>
      <c r="V23" s="1064"/>
      <c r="W23" s="1064"/>
      <c r="X23" s="1064"/>
      <c r="Y23" s="1065"/>
      <c r="Z23" s="470"/>
    </row>
    <row r="24" spans="2:26" s="96" customFormat="1" ht="21" customHeight="1" x14ac:dyDescent="0.45">
      <c r="B24" s="124"/>
      <c r="C24" s="1063"/>
      <c r="D24" s="1064"/>
      <c r="E24" s="1064"/>
      <c r="F24" s="1064"/>
      <c r="G24" s="1064"/>
      <c r="H24" s="1064"/>
      <c r="I24" s="1064"/>
      <c r="J24" s="1064"/>
      <c r="K24" s="1064"/>
      <c r="L24" s="1064"/>
      <c r="M24" s="1064"/>
      <c r="N24" s="1064"/>
      <c r="O24" s="1065"/>
      <c r="P24" s="1063"/>
      <c r="Q24" s="1064"/>
      <c r="R24" s="1064"/>
      <c r="S24" s="1064"/>
      <c r="T24" s="1064"/>
      <c r="U24" s="1064"/>
      <c r="V24" s="1064"/>
      <c r="W24" s="1064"/>
      <c r="X24" s="1064"/>
      <c r="Y24" s="1065"/>
      <c r="Z24" s="470"/>
    </row>
    <row r="25" spans="2:26" s="96" customFormat="1" ht="21" customHeight="1" x14ac:dyDescent="0.45">
      <c r="B25" s="124"/>
      <c r="C25" s="468"/>
      <c r="D25" s="468"/>
      <c r="E25" s="468"/>
      <c r="F25" s="468"/>
      <c r="G25" s="468"/>
      <c r="H25" s="468"/>
      <c r="I25" s="468"/>
      <c r="J25" s="468"/>
      <c r="K25" s="468"/>
      <c r="L25" s="468"/>
      <c r="M25" s="468"/>
      <c r="N25" s="468"/>
      <c r="O25" s="468"/>
      <c r="P25" s="467"/>
      <c r="Q25" s="467"/>
      <c r="R25" s="467"/>
      <c r="S25" s="467"/>
      <c r="T25" s="467"/>
      <c r="U25" s="467"/>
      <c r="V25" s="467"/>
      <c r="W25" s="467"/>
      <c r="X25" s="467"/>
      <c r="Y25" s="467"/>
      <c r="Z25" s="470"/>
    </row>
    <row r="26" spans="2:26" s="96" customFormat="1" ht="21" customHeight="1" x14ac:dyDescent="0.45">
      <c r="B26" s="124"/>
      <c r="C26" s="478"/>
      <c r="D26" s="478"/>
      <c r="E26" s="478"/>
      <c r="F26" s="478"/>
      <c r="G26" s="478"/>
      <c r="H26" s="478"/>
      <c r="I26" s="478"/>
      <c r="J26" s="478"/>
      <c r="K26" s="478"/>
      <c r="L26" s="478"/>
      <c r="M26" s="478"/>
      <c r="N26" s="478"/>
      <c r="O26" s="478"/>
      <c r="P26" s="475"/>
      <c r="Q26" s="475"/>
      <c r="R26" s="475"/>
      <c r="S26" s="475"/>
      <c r="T26" s="475"/>
      <c r="U26" s="471"/>
      <c r="V26" s="508" t="s">
        <v>723</v>
      </c>
      <c r="W26" s="508" t="s">
        <v>724</v>
      </c>
      <c r="X26" s="508" t="s">
        <v>725</v>
      </c>
      <c r="Y26" s="466"/>
      <c r="Z26" s="470"/>
    </row>
    <row r="27" spans="2:26" s="96" customFormat="1" ht="38.25" customHeight="1" x14ac:dyDescent="0.45">
      <c r="B27" s="124"/>
      <c r="C27" s="899" t="s">
        <v>971</v>
      </c>
      <c r="D27" s="900"/>
      <c r="E27" s="900"/>
      <c r="F27" s="900"/>
      <c r="G27" s="900"/>
      <c r="H27" s="900"/>
      <c r="I27" s="900"/>
      <c r="J27" s="900"/>
      <c r="K27" s="900"/>
      <c r="L27" s="900"/>
      <c r="M27" s="900"/>
      <c r="N27" s="900"/>
      <c r="O27" s="900"/>
      <c r="P27" s="900"/>
      <c r="Q27" s="900"/>
      <c r="R27" s="900"/>
      <c r="S27" s="900"/>
      <c r="T27" s="174"/>
      <c r="U27" s="463"/>
      <c r="V27" s="569" t="s">
        <v>178</v>
      </c>
      <c r="W27" s="464" t="s">
        <v>724</v>
      </c>
      <c r="X27" s="569" t="s">
        <v>178</v>
      </c>
      <c r="Y27" s="507"/>
      <c r="Z27" s="470"/>
    </row>
    <row r="28" spans="2:26" s="96" customFormat="1" ht="70.5" customHeight="1" x14ac:dyDescent="0.45">
      <c r="B28" s="124"/>
      <c r="C28" s="1073" t="s">
        <v>972</v>
      </c>
      <c r="D28" s="1074"/>
      <c r="E28" s="1074"/>
      <c r="F28" s="1074"/>
      <c r="G28" s="1074"/>
      <c r="H28" s="1074"/>
      <c r="I28" s="1074"/>
      <c r="J28" s="1074"/>
      <c r="K28" s="1074"/>
      <c r="L28" s="1074"/>
      <c r="M28" s="1074"/>
      <c r="N28" s="1074"/>
      <c r="O28" s="1074"/>
      <c r="P28" s="1074"/>
      <c r="Q28" s="1074"/>
      <c r="R28" s="1074"/>
      <c r="S28" s="1074"/>
      <c r="T28" s="1075"/>
      <c r="U28" s="463"/>
      <c r="V28" s="569" t="s">
        <v>178</v>
      </c>
      <c r="W28" s="464" t="s">
        <v>724</v>
      </c>
      <c r="X28" s="569" t="s">
        <v>178</v>
      </c>
      <c r="Y28" s="507"/>
      <c r="Z28" s="470"/>
    </row>
    <row r="29" spans="2:26" s="96" customFormat="1" ht="38.25" customHeight="1" x14ac:dyDescent="0.45">
      <c r="B29" s="124"/>
      <c r="C29" s="977" t="s">
        <v>973</v>
      </c>
      <c r="D29" s="978"/>
      <c r="E29" s="978"/>
      <c r="F29" s="978"/>
      <c r="G29" s="978"/>
      <c r="H29" s="978"/>
      <c r="I29" s="978"/>
      <c r="J29" s="978"/>
      <c r="K29" s="978"/>
      <c r="L29" s="978"/>
      <c r="M29" s="978"/>
      <c r="N29" s="978"/>
      <c r="O29" s="978"/>
      <c r="P29" s="978"/>
      <c r="Q29" s="978"/>
      <c r="R29" s="978"/>
      <c r="S29" s="978"/>
      <c r="T29" s="507"/>
      <c r="U29" s="463"/>
      <c r="V29" s="569" t="s">
        <v>178</v>
      </c>
      <c r="W29" s="464" t="s">
        <v>724</v>
      </c>
      <c r="X29" s="569" t="s">
        <v>178</v>
      </c>
      <c r="Y29" s="507"/>
      <c r="Z29" s="470"/>
    </row>
    <row r="30" spans="2:26" s="96" customFormat="1" ht="38.25" customHeight="1" x14ac:dyDescent="0.45">
      <c r="B30" s="124"/>
      <c r="C30" s="1073" t="s">
        <v>974</v>
      </c>
      <c r="D30" s="1074"/>
      <c r="E30" s="1074"/>
      <c r="F30" s="1074"/>
      <c r="G30" s="1074"/>
      <c r="H30" s="1074"/>
      <c r="I30" s="1074"/>
      <c r="J30" s="1074"/>
      <c r="K30" s="1074"/>
      <c r="L30" s="1074"/>
      <c r="M30" s="1074"/>
      <c r="N30" s="1074"/>
      <c r="O30" s="1074"/>
      <c r="P30" s="1074"/>
      <c r="Q30" s="1074"/>
      <c r="R30" s="1074"/>
      <c r="S30" s="1074"/>
      <c r="T30" s="1075"/>
      <c r="U30" s="463"/>
      <c r="V30" s="569" t="s">
        <v>178</v>
      </c>
      <c r="W30" s="464" t="s">
        <v>724</v>
      </c>
      <c r="X30" s="569" t="s">
        <v>178</v>
      </c>
      <c r="Y30" s="507"/>
      <c r="Z30" s="470"/>
    </row>
    <row r="31" spans="2:26" s="96" customFormat="1" ht="38.25" customHeight="1" x14ac:dyDescent="0.45">
      <c r="B31" s="124"/>
      <c r="C31" s="1073" t="s">
        <v>975</v>
      </c>
      <c r="D31" s="1074"/>
      <c r="E31" s="1074"/>
      <c r="F31" s="1074"/>
      <c r="G31" s="1074"/>
      <c r="H31" s="1074"/>
      <c r="I31" s="1074"/>
      <c r="J31" s="1074"/>
      <c r="K31" s="1074"/>
      <c r="L31" s="1074"/>
      <c r="M31" s="1074"/>
      <c r="N31" s="1074"/>
      <c r="O31" s="1074"/>
      <c r="P31" s="1074"/>
      <c r="Q31" s="1074"/>
      <c r="R31" s="1074"/>
      <c r="S31" s="1074"/>
      <c r="T31" s="1075"/>
      <c r="U31" s="463"/>
      <c r="V31" s="569" t="s">
        <v>178</v>
      </c>
      <c r="W31" s="464" t="s">
        <v>724</v>
      </c>
      <c r="X31" s="569" t="s">
        <v>178</v>
      </c>
      <c r="Y31" s="507"/>
      <c r="Z31" s="470"/>
    </row>
    <row r="32" spans="2:26" s="96" customFormat="1" x14ac:dyDescent="0.45">
      <c r="B32" s="160"/>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6"/>
    </row>
    <row r="33" s="96" customFormat="1" x14ac:dyDescent="0.45"/>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T28"/>
    <mergeCell ref="C29:S29"/>
    <mergeCell ref="C30:T30"/>
    <mergeCell ref="C31:T31"/>
  </mergeCells>
  <phoneticPr fontId="2"/>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V27:V31 JR27:JR31 TN27:TN31 ADJ27:ADJ31 ANF27:ANF31 AXB27:AXB31 BGX27:BGX31 BQT27:BQT31 CAP27:CAP31 CKL27:CKL31 CUH27:CUH31 DED27:DED31 DNZ27:DNZ31 DXV27:DXV31 EHR27:EHR31 ERN27:ERN31 FBJ27:FBJ31 FLF27:FLF31 FVB27:FVB31 GEX27:GEX31 GOT27:GOT31 GYP27:GYP31 HIL27:HIL31 HSH27:HSH31 ICD27:ICD31 ILZ27:ILZ31 IVV27:IVV31 JFR27:JFR31 JPN27:JPN31 JZJ27:JZJ31 KJF27:KJF31 KTB27:KTB31 LCX27:LCX31 LMT27:LMT31 LWP27:LWP31 MGL27:MGL31 MQH27:MQH31 NAD27:NAD31 NJZ27:NJZ31 NTV27:NTV31 ODR27:ODR31 ONN27:ONN31 OXJ27:OXJ31 PHF27:PHF31 PRB27:PRB31 QAX27:QAX31 QKT27:QKT31 QUP27:QUP31 REL27:REL31 ROH27:ROH31 RYD27:RYD31 SHZ27:SHZ31 SRV27:SRV31 TBR27:TBR31 TLN27:TLN31 TVJ27:TVJ31 UFF27:UFF31 UPB27:UPB31 UYX27:UYX31 VIT27:VIT31 VSP27:VSP31 WCL27:WCL31 WMH27:WMH31 WWD27:WWD31 V65561:V65565 JR65561:JR65565 TN65561:TN65565 ADJ65561:ADJ65565 ANF65561:ANF65565 AXB65561:AXB65565 BGX65561:BGX65565 BQT65561:BQT65565 CAP65561:CAP65565 CKL65561:CKL65565 CUH65561:CUH65565 DED65561:DED65565 DNZ65561:DNZ65565 DXV65561:DXV65565 EHR65561:EHR65565 ERN65561:ERN65565 FBJ65561:FBJ65565 FLF65561:FLF65565 FVB65561:FVB65565 GEX65561:GEX65565 GOT65561:GOT65565 GYP65561:GYP65565 HIL65561:HIL65565 HSH65561:HSH65565 ICD65561:ICD65565 ILZ65561:ILZ65565 IVV65561:IVV65565 JFR65561:JFR65565 JPN65561:JPN65565 JZJ65561:JZJ65565 KJF65561:KJF65565 KTB65561:KTB65565 LCX65561:LCX65565 LMT65561:LMT65565 LWP65561:LWP65565 MGL65561:MGL65565 MQH65561:MQH65565 NAD65561:NAD65565 NJZ65561:NJZ65565 NTV65561:NTV65565 ODR65561:ODR65565 ONN65561:ONN65565 OXJ65561:OXJ65565 PHF65561:PHF65565 PRB65561:PRB65565 QAX65561:QAX65565 QKT65561:QKT65565 QUP65561:QUP65565 REL65561:REL65565 ROH65561:ROH65565 RYD65561:RYD65565 SHZ65561:SHZ65565 SRV65561:SRV65565 TBR65561:TBR65565 TLN65561:TLN65565 TVJ65561:TVJ65565 UFF65561:UFF65565 UPB65561:UPB65565 UYX65561:UYX65565 VIT65561:VIT65565 VSP65561:VSP65565 WCL65561:WCL65565 WMH65561:WMH65565 WWD65561:WWD65565 V131097:V131101 JR131097:JR131101 TN131097:TN131101 ADJ131097:ADJ131101 ANF131097:ANF131101 AXB131097:AXB131101 BGX131097:BGX131101 BQT131097:BQT131101 CAP131097:CAP131101 CKL131097:CKL131101 CUH131097:CUH131101 DED131097:DED131101 DNZ131097:DNZ131101 DXV131097:DXV131101 EHR131097:EHR131101 ERN131097:ERN131101 FBJ131097:FBJ131101 FLF131097:FLF131101 FVB131097:FVB131101 GEX131097:GEX131101 GOT131097:GOT131101 GYP131097:GYP131101 HIL131097:HIL131101 HSH131097:HSH131101 ICD131097:ICD131101 ILZ131097:ILZ131101 IVV131097:IVV131101 JFR131097:JFR131101 JPN131097:JPN131101 JZJ131097:JZJ131101 KJF131097:KJF131101 KTB131097:KTB131101 LCX131097:LCX131101 LMT131097:LMT131101 LWP131097:LWP131101 MGL131097:MGL131101 MQH131097:MQH131101 NAD131097:NAD131101 NJZ131097:NJZ131101 NTV131097:NTV131101 ODR131097:ODR131101 ONN131097:ONN131101 OXJ131097:OXJ131101 PHF131097:PHF131101 PRB131097:PRB131101 QAX131097:QAX131101 QKT131097:QKT131101 QUP131097:QUP131101 REL131097:REL131101 ROH131097:ROH131101 RYD131097:RYD131101 SHZ131097:SHZ131101 SRV131097:SRV131101 TBR131097:TBR131101 TLN131097:TLN131101 TVJ131097:TVJ131101 UFF131097:UFF131101 UPB131097:UPB131101 UYX131097:UYX131101 VIT131097:VIT131101 VSP131097:VSP131101 WCL131097:WCL131101 WMH131097:WMH131101 WWD131097:WWD131101 V196633:V196637 JR196633:JR196637 TN196633:TN196637 ADJ196633:ADJ196637 ANF196633:ANF196637 AXB196633:AXB196637 BGX196633:BGX196637 BQT196633:BQT196637 CAP196633:CAP196637 CKL196633:CKL196637 CUH196633:CUH196637 DED196633:DED196637 DNZ196633:DNZ196637 DXV196633:DXV196637 EHR196633:EHR196637 ERN196633:ERN196637 FBJ196633:FBJ196637 FLF196633:FLF196637 FVB196633:FVB196637 GEX196633:GEX196637 GOT196633:GOT196637 GYP196633:GYP196637 HIL196633:HIL196637 HSH196633:HSH196637 ICD196633:ICD196637 ILZ196633:ILZ196637 IVV196633:IVV196637 JFR196633:JFR196637 JPN196633:JPN196637 JZJ196633:JZJ196637 KJF196633:KJF196637 KTB196633:KTB196637 LCX196633:LCX196637 LMT196633:LMT196637 LWP196633:LWP196637 MGL196633:MGL196637 MQH196633:MQH196637 NAD196633:NAD196637 NJZ196633:NJZ196637 NTV196633:NTV196637 ODR196633:ODR196637 ONN196633:ONN196637 OXJ196633:OXJ196637 PHF196633:PHF196637 PRB196633:PRB196637 QAX196633:QAX196637 QKT196633:QKT196637 QUP196633:QUP196637 REL196633:REL196637 ROH196633:ROH196637 RYD196633:RYD196637 SHZ196633:SHZ196637 SRV196633:SRV196637 TBR196633:TBR196637 TLN196633:TLN196637 TVJ196633:TVJ196637 UFF196633:UFF196637 UPB196633:UPB196637 UYX196633:UYX196637 VIT196633:VIT196637 VSP196633:VSP196637 WCL196633:WCL196637 WMH196633:WMH196637 WWD196633:WWD196637 V262169:V262173 JR262169:JR262173 TN262169:TN262173 ADJ262169:ADJ262173 ANF262169:ANF262173 AXB262169:AXB262173 BGX262169:BGX262173 BQT262169:BQT262173 CAP262169:CAP262173 CKL262169:CKL262173 CUH262169:CUH262173 DED262169:DED262173 DNZ262169:DNZ262173 DXV262169:DXV262173 EHR262169:EHR262173 ERN262169:ERN262173 FBJ262169:FBJ262173 FLF262169:FLF262173 FVB262169:FVB262173 GEX262169:GEX262173 GOT262169:GOT262173 GYP262169:GYP262173 HIL262169:HIL262173 HSH262169:HSH262173 ICD262169:ICD262173 ILZ262169:ILZ262173 IVV262169:IVV262173 JFR262169:JFR262173 JPN262169:JPN262173 JZJ262169:JZJ262173 KJF262169:KJF262173 KTB262169:KTB262173 LCX262169:LCX262173 LMT262169:LMT262173 LWP262169:LWP262173 MGL262169:MGL262173 MQH262169:MQH262173 NAD262169:NAD262173 NJZ262169:NJZ262173 NTV262169:NTV262173 ODR262169:ODR262173 ONN262169:ONN262173 OXJ262169:OXJ262173 PHF262169:PHF262173 PRB262169:PRB262173 QAX262169:QAX262173 QKT262169:QKT262173 QUP262169:QUP262173 REL262169:REL262173 ROH262169:ROH262173 RYD262169:RYD262173 SHZ262169:SHZ262173 SRV262169:SRV262173 TBR262169:TBR262173 TLN262169:TLN262173 TVJ262169:TVJ262173 UFF262169:UFF262173 UPB262169:UPB262173 UYX262169:UYX262173 VIT262169:VIT262173 VSP262169:VSP262173 WCL262169:WCL262173 WMH262169:WMH262173 WWD262169:WWD262173 V327705:V327709 JR327705:JR327709 TN327705:TN327709 ADJ327705:ADJ327709 ANF327705:ANF327709 AXB327705:AXB327709 BGX327705:BGX327709 BQT327705:BQT327709 CAP327705:CAP327709 CKL327705:CKL327709 CUH327705:CUH327709 DED327705:DED327709 DNZ327705:DNZ327709 DXV327705:DXV327709 EHR327705:EHR327709 ERN327705:ERN327709 FBJ327705:FBJ327709 FLF327705:FLF327709 FVB327705:FVB327709 GEX327705:GEX327709 GOT327705:GOT327709 GYP327705:GYP327709 HIL327705:HIL327709 HSH327705:HSH327709 ICD327705:ICD327709 ILZ327705:ILZ327709 IVV327705:IVV327709 JFR327705:JFR327709 JPN327705:JPN327709 JZJ327705:JZJ327709 KJF327705:KJF327709 KTB327705:KTB327709 LCX327705:LCX327709 LMT327705:LMT327709 LWP327705:LWP327709 MGL327705:MGL327709 MQH327705:MQH327709 NAD327705:NAD327709 NJZ327705:NJZ327709 NTV327705:NTV327709 ODR327705:ODR327709 ONN327705:ONN327709 OXJ327705:OXJ327709 PHF327705:PHF327709 PRB327705:PRB327709 QAX327705:QAX327709 QKT327705:QKT327709 QUP327705:QUP327709 REL327705:REL327709 ROH327705:ROH327709 RYD327705:RYD327709 SHZ327705:SHZ327709 SRV327705:SRV327709 TBR327705:TBR327709 TLN327705:TLN327709 TVJ327705:TVJ327709 UFF327705:UFF327709 UPB327705:UPB327709 UYX327705:UYX327709 VIT327705:VIT327709 VSP327705:VSP327709 WCL327705:WCL327709 WMH327705:WMH327709 WWD327705:WWD327709 V393241:V393245 JR393241:JR393245 TN393241:TN393245 ADJ393241:ADJ393245 ANF393241:ANF393245 AXB393241:AXB393245 BGX393241:BGX393245 BQT393241:BQT393245 CAP393241:CAP393245 CKL393241:CKL393245 CUH393241:CUH393245 DED393241:DED393245 DNZ393241:DNZ393245 DXV393241:DXV393245 EHR393241:EHR393245 ERN393241:ERN393245 FBJ393241:FBJ393245 FLF393241:FLF393245 FVB393241:FVB393245 GEX393241:GEX393245 GOT393241:GOT393245 GYP393241:GYP393245 HIL393241:HIL393245 HSH393241:HSH393245 ICD393241:ICD393245 ILZ393241:ILZ393245 IVV393241:IVV393245 JFR393241:JFR393245 JPN393241:JPN393245 JZJ393241:JZJ393245 KJF393241:KJF393245 KTB393241:KTB393245 LCX393241:LCX393245 LMT393241:LMT393245 LWP393241:LWP393245 MGL393241:MGL393245 MQH393241:MQH393245 NAD393241:NAD393245 NJZ393241:NJZ393245 NTV393241:NTV393245 ODR393241:ODR393245 ONN393241:ONN393245 OXJ393241:OXJ393245 PHF393241:PHF393245 PRB393241:PRB393245 QAX393241:QAX393245 QKT393241:QKT393245 QUP393241:QUP393245 REL393241:REL393245 ROH393241:ROH393245 RYD393241:RYD393245 SHZ393241:SHZ393245 SRV393241:SRV393245 TBR393241:TBR393245 TLN393241:TLN393245 TVJ393241:TVJ393245 UFF393241:UFF393245 UPB393241:UPB393245 UYX393241:UYX393245 VIT393241:VIT393245 VSP393241:VSP393245 WCL393241:WCL393245 WMH393241:WMH393245 WWD393241:WWD393245 V458777:V458781 JR458777:JR458781 TN458777:TN458781 ADJ458777:ADJ458781 ANF458777:ANF458781 AXB458777:AXB458781 BGX458777:BGX458781 BQT458777:BQT458781 CAP458777:CAP458781 CKL458777:CKL458781 CUH458777:CUH458781 DED458777:DED458781 DNZ458777:DNZ458781 DXV458777:DXV458781 EHR458777:EHR458781 ERN458777:ERN458781 FBJ458777:FBJ458781 FLF458777:FLF458781 FVB458777:FVB458781 GEX458777:GEX458781 GOT458777:GOT458781 GYP458777:GYP458781 HIL458777:HIL458781 HSH458777:HSH458781 ICD458777:ICD458781 ILZ458777:ILZ458781 IVV458777:IVV458781 JFR458777:JFR458781 JPN458777:JPN458781 JZJ458777:JZJ458781 KJF458777:KJF458781 KTB458777:KTB458781 LCX458777:LCX458781 LMT458777:LMT458781 LWP458777:LWP458781 MGL458777:MGL458781 MQH458777:MQH458781 NAD458777:NAD458781 NJZ458777:NJZ458781 NTV458777:NTV458781 ODR458777:ODR458781 ONN458777:ONN458781 OXJ458777:OXJ458781 PHF458777:PHF458781 PRB458777:PRB458781 QAX458777:QAX458781 QKT458777:QKT458781 QUP458777:QUP458781 REL458777:REL458781 ROH458777:ROH458781 RYD458777:RYD458781 SHZ458777:SHZ458781 SRV458777:SRV458781 TBR458777:TBR458781 TLN458777:TLN458781 TVJ458777:TVJ458781 UFF458777:UFF458781 UPB458777:UPB458781 UYX458777:UYX458781 VIT458777:VIT458781 VSP458777:VSP458781 WCL458777:WCL458781 WMH458777:WMH458781 WWD458777:WWD458781 V524313:V524317 JR524313:JR524317 TN524313:TN524317 ADJ524313:ADJ524317 ANF524313:ANF524317 AXB524313:AXB524317 BGX524313:BGX524317 BQT524313:BQT524317 CAP524313:CAP524317 CKL524313:CKL524317 CUH524313:CUH524317 DED524313:DED524317 DNZ524313:DNZ524317 DXV524313:DXV524317 EHR524313:EHR524317 ERN524313:ERN524317 FBJ524313:FBJ524317 FLF524313:FLF524317 FVB524313:FVB524317 GEX524313:GEX524317 GOT524313:GOT524317 GYP524313:GYP524317 HIL524313:HIL524317 HSH524313:HSH524317 ICD524313:ICD524317 ILZ524313:ILZ524317 IVV524313:IVV524317 JFR524313:JFR524317 JPN524313:JPN524317 JZJ524313:JZJ524317 KJF524313:KJF524317 KTB524313:KTB524317 LCX524313:LCX524317 LMT524313:LMT524317 LWP524313:LWP524317 MGL524313:MGL524317 MQH524313:MQH524317 NAD524313:NAD524317 NJZ524313:NJZ524317 NTV524313:NTV524317 ODR524313:ODR524317 ONN524313:ONN524317 OXJ524313:OXJ524317 PHF524313:PHF524317 PRB524313:PRB524317 QAX524313:QAX524317 QKT524313:QKT524317 QUP524313:QUP524317 REL524313:REL524317 ROH524313:ROH524317 RYD524313:RYD524317 SHZ524313:SHZ524317 SRV524313:SRV524317 TBR524313:TBR524317 TLN524313:TLN524317 TVJ524313:TVJ524317 UFF524313:UFF524317 UPB524313:UPB524317 UYX524313:UYX524317 VIT524313:VIT524317 VSP524313:VSP524317 WCL524313:WCL524317 WMH524313:WMH524317 WWD524313:WWD524317 V589849:V589853 JR589849:JR589853 TN589849:TN589853 ADJ589849:ADJ589853 ANF589849:ANF589853 AXB589849:AXB589853 BGX589849:BGX589853 BQT589849:BQT589853 CAP589849:CAP589853 CKL589849:CKL589853 CUH589849:CUH589853 DED589849:DED589853 DNZ589849:DNZ589853 DXV589849:DXV589853 EHR589849:EHR589853 ERN589849:ERN589853 FBJ589849:FBJ589853 FLF589849:FLF589853 FVB589849:FVB589853 GEX589849:GEX589853 GOT589849:GOT589853 GYP589849:GYP589853 HIL589849:HIL589853 HSH589849:HSH589853 ICD589849:ICD589853 ILZ589849:ILZ589853 IVV589849:IVV589853 JFR589849:JFR589853 JPN589849:JPN589853 JZJ589849:JZJ589853 KJF589849:KJF589853 KTB589849:KTB589853 LCX589849:LCX589853 LMT589849:LMT589853 LWP589849:LWP589853 MGL589849:MGL589853 MQH589849:MQH589853 NAD589849:NAD589853 NJZ589849:NJZ589853 NTV589849:NTV589853 ODR589849:ODR589853 ONN589849:ONN589853 OXJ589849:OXJ589853 PHF589849:PHF589853 PRB589849:PRB589853 QAX589849:QAX589853 QKT589849:QKT589853 QUP589849:QUP589853 REL589849:REL589853 ROH589849:ROH589853 RYD589849:RYD589853 SHZ589849:SHZ589853 SRV589849:SRV589853 TBR589849:TBR589853 TLN589849:TLN589853 TVJ589849:TVJ589853 UFF589849:UFF589853 UPB589849:UPB589853 UYX589849:UYX589853 VIT589849:VIT589853 VSP589849:VSP589853 WCL589849:WCL589853 WMH589849:WMH589853 WWD589849:WWD589853 V655385:V655389 JR655385:JR655389 TN655385:TN655389 ADJ655385:ADJ655389 ANF655385:ANF655389 AXB655385:AXB655389 BGX655385:BGX655389 BQT655385:BQT655389 CAP655385:CAP655389 CKL655385:CKL655389 CUH655385:CUH655389 DED655385:DED655389 DNZ655385:DNZ655389 DXV655385:DXV655389 EHR655385:EHR655389 ERN655385:ERN655389 FBJ655385:FBJ655389 FLF655385:FLF655389 FVB655385:FVB655389 GEX655385:GEX655389 GOT655385:GOT655389 GYP655385:GYP655389 HIL655385:HIL655389 HSH655385:HSH655389 ICD655385:ICD655389 ILZ655385:ILZ655389 IVV655385:IVV655389 JFR655385:JFR655389 JPN655385:JPN655389 JZJ655385:JZJ655389 KJF655385:KJF655389 KTB655385:KTB655389 LCX655385:LCX655389 LMT655385:LMT655389 LWP655385:LWP655389 MGL655385:MGL655389 MQH655385:MQH655389 NAD655385:NAD655389 NJZ655385:NJZ655389 NTV655385:NTV655389 ODR655385:ODR655389 ONN655385:ONN655389 OXJ655385:OXJ655389 PHF655385:PHF655389 PRB655385:PRB655389 QAX655385:QAX655389 QKT655385:QKT655389 QUP655385:QUP655389 REL655385:REL655389 ROH655385:ROH655389 RYD655385:RYD655389 SHZ655385:SHZ655389 SRV655385:SRV655389 TBR655385:TBR655389 TLN655385:TLN655389 TVJ655385:TVJ655389 UFF655385:UFF655389 UPB655385:UPB655389 UYX655385:UYX655389 VIT655385:VIT655389 VSP655385:VSP655389 WCL655385:WCL655389 WMH655385:WMH655389 WWD655385:WWD655389 V720921:V720925 JR720921:JR720925 TN720921:TN720925 ADJ720921:ADJ720925 ANF720921:ANF720925 AXB720921:AXB720925 BGX720921:BGX720925 BQT720921:BQT720925 CAP720921:CAP720925 CKL720921:CKL720925 CUH720921:CUH720925 DED720921:DED720925 DNZ720921:DNZ720925 DXV720921:DXV720925 EHR720921:EHR720925 ERN720921:ERN720925 FBJ720921:FBJ720925 FLF720921:FLF720925 FVB720921:FVB720925 GEX720921:GEX720925 GOT720921:GOT720925 GYP720921:GYP720925 HIL720921:HIL720925 HSH720921:HSH720925 ICD720921:ICD720925 ILZ720921:ILZ720925 IVV720921:IVV720925 JFR720921:JFR720925 JPN720921:JPN720925 JZJ720921:JZJ720925 KJF720921:KJF720925 KTB720921:KTB720925 LCX720921:LCX720925 LMT720921:LMT720925 LWP720921:LWP720925 MGL720921:MGL720925 MQH720921:MQH720925 NAD720921:NAD720925 NJZ720921:NJZ720925 NTV720921:NTV720925 ODR720921:ODR720925 ONN720921:ONN720925 OXJ720921:OXJ720925 PHF720921:PHF720925 PRB720921:PRB720925 QAX720921:QAX720925 QKT720921:QKT720925 QUP720921:QUP720925 REL720921:REL720925 ROH720921:ROH720925 RYD720921:RYD720925 SHZ720921:SHZ720925 SRV720921:SRV720925 TBR720921:TBR720925 TLN720921:TLN720925 TVJ720921:TVJ720925 UFF720921:UFF720925 UPB720921:UPB720925 UYX720921:UYX720925 VIT720921:VIT720925 VSP720921:VSP720925 WCL720921:WCL720925 WMH720921:WMH720925 WWD720921:WWD720925 V786457:V786461 JR786457:JR786461 TN786457:TN786461 ADJ786457:ADJ786461 ANF786457:ANF786461 AXB786457:AXB786461 BGX786457:BGX786461 BQT786457:BQT786461 CAP786457:CAP786461 CKL786457:CKL786461 CUH786457:CUH786461 DED786457:DED786461 DNZ786457:DNZ786461 DXV786457:DXV786461 EHR786457:EHR786461 ERN786457:ERN786461 FBJ786457:FBJ786461 FLF786457:FLF786461 FVB786457:FVB786461 GEX786457:GEX786461 GOT786457:GOT786461 GYP786457:GYP786461 HIL786457:HIL786461 HSH786457:HSH786461 ICD786457:ICD786461 ILZ786457:ILZ786461 IVV786457:IVV786461 JFR786457:JFR786461 JPN786457:JPN786461 JZJ786457:JZJ786461 KJF786457:KJF786461 KTB786457:KTB786461 LCX786457:LCX786461 LMT786457:LMT786461 LWP786457:LWP786461 MGL786457:MGL786461 MQH786457:MQH786461 NAD786457:NAD786461 NJZ786457:NJZ786461 NTV786457:NTV786461 ODR786457:ODR786461 ONN786457:ONN786461 OXJ786457:OXJ786461 PHF786457:PHF786461 PRB786457:PRB786461 QAX786457:QAX786461 QKT786457:QKT786461 QUP786457:QUP786461 REL786457:REL786461 ROH786457:ROH786461 RYD786457:RYD786461 SHZ786457:SHZ786461 SRV786457:SRV786461 TBR786457:TBR786461 TLN786457:TLN786461 TVJ786457:TVJ786461 UFF786457:UFF786461 UPB786457:UPB786461 UYX786457:UYX786461 VIT786457:VIT786461 VSP786457:VSP786461 WCL786457:WCL786461 WMH786457:WMH786461 WWD786457:WWD786461 V851993:V851997 JR851993:JR851997 TN851993:TN851997 ADJ851993:ADJ851997 ANF851993:ANF851997 AXB851993:AXB851997 BGX851993:BGX851997 BQT851993:BQT851997 CAP851993:CAP851997 CKL851993:CKL851997 CUH851993:CUH851997 DED851993:DED851997 DNZ851993:DNZ851997 DXV851993:DXV851997 EHR851993:EHR851997 ERN851993:ERN851997 FBJ851993:FBJ851997 FLF851993:FLF851997 FVB851993:FVB851997 GEX851993:GEX851997 GOT851993:GOT851997 GYP851993:GYP851997 HIL851993:HIL851997 HSH851993:HSH851997 ICD851993:ICD851997 ILZ851993:ILZ851997 IVV851993:IVV851997 JFR851993:JFR851997 JPN851993:JPN851997 JZJ851993:JZJ851997 KJF851993:KJF851997 KTB851993:KTB851997 LCX851993:LCX851997 LMT851993:LMT851997 LWP851993:LWP851997 MGL851993:MGL851997 MQH851993:MQH851997 NAD851993:NAD851997 NJZ851993:NJZ851997 NTV851993:NTV851997 ODR851993:ODR851997 ONN851993:ONN851997 OXJ851993:OXJ851997 PHF851993:PHF851997 PRB851993:PRB851997 QAX851993:QAX851997 QKT851993:QKT851997 QUP851993:QUP851997 REL851993:REL851997 ROH851993:ROH851997 RYD851993:RYD851997 SHZ851993:SHZ851997 SRV851993:SRV851997 TBR851993:TBR851997 TLN851993:TLN851997 TVJ851993:TVJ851997 UFF851993:UFF851997 UPB851993:UPB851997 UYX851993:UYX851997 VIT851993:VIT851997 VSP851993:VSP851997 WCL851993:WCL851997 WMH851993:WMH851997 WWD851993:WWD851997 V917529:V917533 JR917529:JR917533 TN917529:TN917533 ADJ917529:ADJ917533 ANF917529:ANF917533 AXB917529:AXB917533 BGX917529:BGX917533 BQT917529:BQT917533 CAP917529:CAP917533 CKL917529:CKL917533 CUH917529:CUH917533 DED917529:DED917533 DNZ917529:DNZ917533 DXV917529:DXV917533 EHR917529:EHR917533 ERN917529:ERN917533 FBJ917529:FBJ917533 FLF917529:FLF917533 FVB917529:FVB917533 GEX917529:GEX917533 GOT917529:GOT917533 GYP917529:GYP917533 HIL917529:HIL917533 HSH917529:HSH917533 ICD917529:ICD917533 ILZ917529:ILZ917533 IVV917529:IVV917533 JFR917529:JFR917533 JPN917529:JPN917533 JZJ917529:JZJ917533 KJF917529:KJF917533 KTB917529:KTB917533 LCX917529:LCX917533 LMT917529:LMT917533 LWP917529:LWP917533 MGL917529:MGL917533 MQH917529:MQH917533 NAD917529:NAD917533 NJZ917529:NJZ917533 NTV917529:NTV917533 ODR917529:ODR917533 ONN917529:ONN917533 OXJ917529:OXJ917533 PHF917529:PHF917533 PRB917529:PRB917533 QAX917529:QAX917533 QKT917529:QKT917533 QUP917529:QUP917533 REL917529:REL917533 ROH917529:ROH917533 RYD917529:RYD917533 SHZ917529:SHZ917533 SRV917529:SRV917533 TBR917529:TBR917533 TLN917529:TLN917533 TVJ917529:TVJ917533 UFF917529:UFF917533 UPB917529:UPB917533 UYX917529:UYX917533 VIT917529:VIT917533 VSP917529:VSP917533 WCL917529:WCL917533 WMH917529:WMH917533 WWD917529:WWD917533 V983065:V983069 JR983065:JR983069 TN983065:TN983069 ADJ983065:ADJ983069 ANF983065:ANF983069 AXB983065:AXB983069 BGX983065:BGX983069 BQT983065:BQT983069 CAP983065:CAP983069 CKL983065:CKL983069 CUH983065:CUH983069 DED983065:DED983069 DNZ983065:DNZ983069 DXV983065:DXV983069 EHR983065:EHR983069 ERN983065:ERN983069 FBJ983065:FBJ983069 FLF983065:FLF983069 FVB983065:FVB983069 GEX983065:GEX983069 GOT983065:GOT983069 GYP983065:GYP983069 HIL983065:HIL983069 HSH983065:HSH983069 ICD983065:ICD983069 ILZ983065:ILZ983069 IVV983065:IVV983069 JFR983065:JFR983069 JPN983065:JPN983069 JZJ983065:JZJ983069 KJF983065:KJF983069 KTB983065:KTB983069 LCX983065:LCX983069 LMT983065:LMT983069 LWP983065:LWP983069 MGL983065:MGL983069 MQH983065:MQH983069 NAD983065:NAD983069 NJZ983065:NJZ983069 NTV983065:NTV983069 ODR983065:ODR983069 ONN983065:ONN983069 OXJ983065:OXJ983069 PHF983065:PHF983069 PRB983065:PRB983069 QAX983065:QAX983069 QKT983065:QKT983069 QUP983065:QUP983069 REL983065:REL983069 ROH983065:ROH983069 RYD983065:RYD983069 SHZ983065:SHZ983069 SRV983065:SRV983069 TBR983065:TBR983069 TLN983065:TLN983069 TVJ983065:TVJ983069 UFF983065:UFF983069 UPB983065:UPB983069 UYX983065:UYX983069 VIT983065:VIT983069 VSP983065:VSP983069 WCL983065:WCL983069 WMH983065:WMH983069 WWD983065:WWD983069 X27:X31 JT27:JT31 TP27:TP31 ADL27:ADL31 ANH27:ANH31 AXD27:AXD31 BGZ27:BGZ31 BQV27:BQV31 CAR27:CAR31 CKN27:CKN31 CUJ27:CUJ31 DEF27:DEF31 DOB27:DOB31 DXX27:DXX31 EHT27:EHT31 ERP27:ERP31 FBL27:FBL31 FLH27:FLH31 FVD27:FVD31 GEZ27:GEZ31 GOV27:GOV31 GYR27:GYR31 HIN27:HIN31 HSJ27:HSJ31 ICF27:ICF31 IMB27:IMB31 IVX27:IVX31 JFT27:JFT31 JPP27:JPP31 JZL27:JZL31 KJH27:KJH31 KTD27:KTD31 LCZ27:LCZ31 LMV27:LMV31 LWR27:LWR31 MGN27:MGN31 MQJ27:MQJ31 NAF27:NAF31 NKB27:NKB31 NTX27:NTX31 ODT27:ODT31 ONP27:ONP31 OXL27:OXL31 PHH27:PHH31 PRD27:PRD31 QAZ27:QAZ31 QKV27:QKV31 QUR27:QUR31 REN27:REN31 ROJ27:ROJ31 RYF27:RYF31 SIB27:SIB31 SRX27:SRX31 TBT27:TBT31 TLP27:TLP31 TVL27:TVL31 UFH27:UFH31 UPD27:UPD31 UYZ27:UYZ31 VIV27:VIV31 VSR27:VSR31 WCN27:WCN31 WMJ27:WMJ31 WWF27:WWF31 X65561:X65565 JT65561:JT65565 TP65561:TP65565 ADL65561:ADL65565 ANH65561:ANH65565 AXD65561:AXD65565 BGZ65561:BGZ65565 BQV65561:BQV65565 CAR65561:CAR65565 CKN65561:CKN65565 CUJ65561:CUJ65565 DEF65561:DEF65565 DOB65561:DOB65565 DXX65561:DXX65565 EHT65561:EHT65565 ERP65561:ERP65565 FBL65561:FBL65565 FLH65561:FLH65565 FVD65561:FVD65565 GEZ65561:GEZ65565 GOV65561:GOV65565 GYR65561:GYR65565 HIN65561:HIN65565 HSJ65561:HSJ65565 ICF65561:ICF65565 IMB65561:IMB65565 IVX65561:IVX65565 JFT65561:JFT65565 JPP65561:JPP65565 JZL65561:JZL65565 KJH65561:KJH65565 KTD65561:KTD65565 LCZ65561:LCZ65565 LMV65561:LMV65565 LWR65561:LWR65565 MGN65561:MGN65565 MQJ65561:MQJ65565 NAF65561:NAF65565 NKB65561:NKB65565 NTX65561:NTX65565 ODT65561:ODT65565 ONP65561:ONP65565 OXL65561:OXL65565 PHH65561:PHH65565 PRD65561:PRD65565 QAZ65561:QAZ65565 QKV65561:QKV65565 QUR65561:QUR65565 REN65561:REN65565 ROJ65561:ROJ65565 RYF65561:RYF65565 SIB65561:SIB65565 SRX65561:SRX65565 TBT65561:TBT65565 TLP65561:TLP65565 TVL65561:TVL65565 UFH65561:UFH65565 UPD65561:UPD65565 UYZ65561:UYZ65565 VIV65561:VIV65565 VSR65561:VSR65565 WCN65561:WCN65565 WMJ65561:WMJ65565 WWF65561:WWF65565 X131097:X131101 JT131097:JT131101 TP131097:TP131101 ADL131097:ADL131101 ANH131097:ANH131101 AXD131097:AXD131101 BGZ131097:BGZ131101 BQV131097:BQV131101 CAR131097:CAR131101 CKN131097:CKN131101 CUJ131097:CUJ131101 DEF131097:DEF131101 DOB131097:DOB131101 DXX131097:DXX131101 EHT131097:EHT131101 ERP131097:ERP131101 FBL131097:FBL131101 FLH131097:FLH131101 FVD131097:FVD131101 GEZ131097:GEZ131101 GOV131097:GOV131101 GYR131097:GYR131101 HIN131097:HIN131101 HSJ131097:HSJ131101 ICF131097:ICF131101 IMB131097:IMB131101 IVX131097:IVX131101 JFT131097:JFT131101 JPP131097:JPP131101 JZL131097:JZL131101 KJH131097:KJH131101 KTD131097:KTD131101 LCZ131097:LCZ131101 LMV131097:LMV131101 LWR131097:LWR131101 MGN131097:MGN131101 MQJ131097:MQJ131101 NAF131097:NAF131101 NKB131097:NKB131101 NTX131097:NTX131101 ODT131097:ODT131101 ONP131097:ONP131101 OXL131097:OXL131101 PHH131097:PHH131101 PRD131097:PRD131101 QAZ131097:QAZ131101 QKV131097:QKV131101 QUR131097:QUR131101 REN131097:REN131101 ROJ131097:ROJ131101 RYF131097:RYF131101 SIB131097:SIB131101 SRX131097:SRX131101 TBT131097:TBT131101 TLP131097:TLP131101 TVL131097:TVL131101 UFH131097:UFH131101 UPD131097:UPD131101 UYZ131097:UYZ131101 VIV131097:VIV131101 VSR131097:VSR131101 WCN131097:WCN131101 WMJ131097:WMJ131101 WWF131097:WWF131101 X196633:X196637 JT196633:JT196637 TP196633:TP196637 ADL196633:ADL196637 ANH196633:ANH196637 AXD196633:AXD196637 BGZ196633:BGZ196637 BQV196633:BQV196637 CAR196633:CAR196637 CKN196633:CKN196637 CUJ196633:CUJ196637 DEF196633:DEF196637 DOB196633:DOB196637 DXX196633:DXX196637 EHT196633:EHT196637 ERP196633:ERP196637 FBL196633:FBL196637 FLH196633:FLH196637 FVD196633:FVD196637 GEZ196633:GEZ196637 GOV196633:GOV196637 GYR196633:GYR196637 HIN196633:HIN196637 HSJ196633:HSJ196637 ICF196633:ICF196637 IMB196633:IMB196637 IVX196633:IVX196637 JFT196633:JFT196637 JPP196633:JPP196637 JZL196633:JZL196637 KJH196633:KJH196637 KTD196633:KTD196637 LCZ196633:LCZ196637 LMV196633:LMV196637 LWR196633:LWR196637 MGN196633:MGN196637 MQJ196633:MQJ196637 NAF196633:NAF196637 NKB196633:NKB196637 NTX196633:NTX196637 ODT196633:ODT196637 ONP196633:ONP196637 OXL196633:OXL196637 PHH196633:PHH196637 PRD196633:PRD196637 QAZ196633:QAZ196637 QKV196633:QKV196637 QUR196633:QUR196637 REN196633:REN196637 ROJ196633:ROJ196637 RYF196633:RYF196637 SIB196633:SIB196637 SRX196633:SRX196637 TBT196633:TBT196637 TLP196633:TLP196637 TVL196633:TVL196637 UFH196633:UFH196637 UPD196633:UPD196637 UYZ196633:UYZ196637 VIV196633:VIV196637 VSR196633:VSR196637 WCN196633:WCN196637 WMJ196633:WMJ196637 WWF196633:WWF196637 X262169:X262173 JT262169:JT262173 TP262169:TP262173 ADL262169:ADL262173 ANH262169:ANH262173 AXD262169:AXD262173 BGZ262169:BGZ262173 BQV262169:BQV262173 CAR262169:CAR262173 CKN262169:CKN262173 CUJ262169:CUJ262173 DEF262169:DEF262173 DOB262169:DOB262173 DXX262169:DXX262173 EHT262169:EHT262173 ERP262169:ERP262173 FBL262169:FBL262173 FLH262169:FLH262173 FVD262169:FVD262173 GEZ262169:GEZ262173 GOV262169:GOV262173 GYR262169:GYR262173 HIN262169:HIN262173 HSJ262169:HSJ262173 ICF262169:ICF262173 IMB262169:IMB262173 IVX262169:IVX262173 JFT262169:JFT262173 JPP262169:JPP262173 JZL262169:JZL262173 KJH262169:KJH262173 KTD262169:KTD262173 LCZ262169:LCZ262173 LMV262169:LMV262173 LWR262169:LWR262173 MGN262169:MGN262173 MQJ262169:MQJ262173 NAF262169:NAF262173 NKB262169:NKB262173 NTX262169:NTX262173 ODT262169:ODT262173 ONP262169:ONP262173 OXL262169:OXL262173 PHH262169:PHH262173 PRD262169:PRD262173 QAZ262169:QAZ262173 QKV262169:QKV262173 QUR262169:QUR262173 REN262169:REN262173 ROJ262169:ROJ262173 RYF262169:RYF262173 SIB262169:SIB262173 SRX262169:SRX262173 TBT262169:TBT262173 TLP262169:TLP262173 TVL262169:TVL262173 UFH262169:UFH262173 UPD262169:UPD262173 UYZ262169:UYZ262173 VIV262169:VIV262173 VSR262169:VSR262173 WCN262169:WCN262173 WMJ262169:WMJ262173 WWF262169:WWF262173 X327705:X327709 JT327705:JT327709 TP327705:TP327709 ADL327705:ADL327709 ANH327705:ANH327709 AXD327705:AXD327709 BGZ327705:BGZ327709 BQV327705:BQV327709 CAR327705:CAR327709 CKN327705:CKN327709 CUJ327705:CUJ327709 DEF327705:DEF327709 DOB327705:DOB327709 DXX327705:DXX327709 EHT327705:EHT327709 ERP327705:ERP327709 FBL327705:FBL327709 FLH327705:FLH327709 FVD327705:FVD327709 GEZ327705:GEZ327709 GOV327705:GOV327709 GYR327705:GYR327709 HIN327705:HIN327709 HSJ327705:HSJ327709 ICF327705:ICF327709 IMB327705:IMB327709 IVX327705:IVX327709 JFT327705:JFT327709 JPP327705:JPP327709 JZL327705:JZL327709 KJH327705:KJH327709 KTD327705:KTD327709 LCZ327705:LCZ327709 LMV327705:LMV327709 LWR327705:LWR327709 MGN327705:MGN327709 MQJ327705:MQJ327709 NAF327705:NAF327709 NKB327705:NKB327709 NTX327705:NTX327709 ODT327705:ODT327709 ONP327705:ONP327709 OXL327705:OXL327709 PHH327705:PHH327709 PRD327705:PRD327709 QAZ327705:QAZ327709 QKV327705:QKV327709 QUR327705:QUR327709 REN327705:REN327709 ROJ327705:ROJ327709 RYF327705:RYF327709 SIB327705:SIB327709 SRX327705:SRX327709 TBT327705:TBT327709 TLP327705:TLP327709 TVL327705:TVL327709 UFH327705:UFH327709 UPD327705:UPD327709 UYZ327705:UYZ327709 VIV327705:VIV327709 VSR327705:VSR327709 WCN327705:WCN327709 WMJ327705:WMJ327709 WWF327705:WWF327709 X393241:X393245 JT393241:JT393245 TP393241:TP393245 ADL393241:ADL393245 ANH393241:ANH393245 AXD393241:AXD393245 BGZ393241:BGZ393245 BQV393241:BQV393245 CAR393241:CAR393245 CKN393241:CKN393245 CUJ393241:CUJ393245 DEF393241:DEF393245 DOB393241:DOB393245 DXX393241:DXX393245 EHT393241:EHT393245 ERP393241:ERP393245 FBL393241:FBL393245 FLH393241:FLH393245 FVD393241:FVD393245 GEZ393241:GEZ393245 GOV393241:GOV393245 GYR393241:GYR393245 HIN393241:HIN393245 HSJ393241:HSJ393245 ICF393241:ICF393245 IMB393241:IMB393245 IVX393241:IVX393245 JFT393241:JFT393245 JPP393241:JPP393245 JZL393241:JZL393245 KJH393241:KJH393245 KTD393241:KTD393245 LCZ393241:LCZ393245 LMV393241:LMV393245 LWR393241:LWR393245 MGN393241:MGN393245 MQJ393241:MQJ393245 NAF393241:NAF393245 NKB393241:NKB393245 NTX393241:NTX393245 ODT393241:ODT393245 ONP393241:ONP393245 OXL393241:OXL393245 PHH393241:PHH393245 PRD393241:PRD393245 QAZ393241:QAZ393245 QKV393241:QKV393245 QUR393241:QUR393245 REN393241:REN393245 ROJ393241:ROJ393245 RYF393241:RYF393245 SIB393241:SIB393245 SRX393241:SRX393245 TBT393241:TBT393245 TLP393241:TLP393245 TVL393241:TVL393245 UFH393241:UFH393245 UPD393241:UPD393245 UYZ393241:UYZ393245 VIV393241:VIV393245 VSR393241:VSR393245 WCN393241:WCN393245 WMJ393241:WMJ393245 WWF393241:WWF393245 X458777:X458781 JT458777:JT458781 TP458777:TP458781 ADL458777:ADL458781 ANH458777:ANH458781 AXD458777:AXD458781 BGZ458777:BGZ458781 BQV458777:BQV458781 CAR458777:CAR458781 CKN458777:CKN458781 CUJ458777:CUJ458781 DEF458777:DEF458781 DOB458777:DOB458781 DXX458777:DXX458781 EHT458777:EHT458781 ERP458777:ERP458781 FBL458777:FBL458781 FLH458777:FLH458781 FVD458777:FVD458781 GEZ458777:GEZ458781 GOV458777:GOV458781 GYR458777:GYR458781 HIN458777:HIN458781 HSJ458777:HSJ458781 ICF458777:ICF458781 IMB458777:IMB458781 IVX458777:IVX458781 JFT458777:JFT458781 JPP458777:JPP458781 JZL458777:JZL458781 KJH458777:KJH458781 KTD458777:KTD458781 LCZ458777:LCZ458781 LMV458777:LMV458781 LWR458777:LWR458781 MGN458777:MGN458781 MQJ458777:MQJ458781 NAF458777:NAF458781 NKB458777:NKB458781 NTX458777:NTX458781 ODT458777:ODT458781 ONP458777:ONP458781 OXL458777:OXL458781 PHH458777:PHH458781 PRD458777:PRD458781 QAZ458777:QAZ458781 QKV458777:QKV458781 QUR458777:QUR458781 REN458777:REN458781 ROJ458777:ROJ458781 RYF458777:RYF458781 SIB458777:SIB458781 SRX458777:SRX458781 TBT458777:TBT458781 TLP458777:TLP458781 TVL458777:TVL458781 UFH458777:UFH458781 UPD458777:UPD458781 UYZ458777:UYZ458781 VIV458777:VIV458781 VSR458777:VSR458781 WCN458777:WCN458781 WMJ458777:WMJ458781 WWF458777:WWF458781 X524313:X524317 JT524313:JT524317 TP524313:TP524317 ADL524313:ADL524317 ANH524313:ANH524317 AXD524313:AXD524317 BGZ524313:BGZ524317 BQV524313:BQV524317 CAR524313:CAR524317 CKN524313:CKN524317 CUJ524313:CUJ524317 DEF524313:DEF524317 DOB524313:DOB524317 DXX524313:DXX524317 EHT524313:EHT524317 ERP524313:ERP524317 FBL524313:FBL524317 FLH524313:FLH524317 FVD524313:FVD524317 GEZ524313:GEZ524317 GOV524313:GOV524317 GYR524313:GYR524317 HIN524313:HIN524317 HSJ524313:HSJ524317 ICF524313:ICF524317 IMB524313:IMB524317 IVX524313:IVX524317 JFT524313:JFT524317 JPP524313:JPP524317 JZL524313:JZL524317 KJH524313:KJH524317 KTD524313:KTD524317 LCZ524313:LCZ524317 LMV524313:LMV524317 LWR524313:LWR524317 MGN524313:MGN524317 MQJ524313:MQJ524317 NAF524313:NAF524317 NKB524313:NKB524317 NTX524313:NTX524317 ODT524313:ODT524317 ONP524313:ONP524317 OXL524313:OXL524317 PHH524313:PHH524317 PRD524313:PRD524317 QAZ524313:QAZ524317 QKV524313:QKV524317 QUR524313:QUR524317 REN524313:REN524317 ROJ524313:ROJ524317 RYF524313:RYF524317 SIB524313:SIB524317 SRX524313:SRX524317 TBT524313:TBT524317 TLP524313:TLP524317 TVL524313:TVL524317 UFH524313:UFH524317 UPD524313:UPD524317 UYZ524313:UYZ524317 VIV524313:VIV524317 VSR524313:VSR524317 WCN524313:WCN524317 WMJ524313:WMJ524317 WWF524313:WWF524317 X589849:X589853 JT589849:JT589853 TP589849:TP589853 ADL589849:ADL589853 ANH589849:ANH589853 AXD589849:AXD589853 BGZ589849:BGZ589853 BQV589849:BQV589853 CAR589849:CAR589853 CKN589849:CKN589853 CUJ589849:CUJ589853 DEF589849:DEF589853 DOB589849:DOB589853 DXX589849:DXX589853 EHT589849:EHT589853 ERP589849:ERP589853 FBL589849:FBL589853 FLH589849:FLH589853 FVD589849:FVD589853 GEZ589849:GEZ589853 GOV589849:GOV589853 GYR589849:GYR589853 HIN589849:HIN589853 HSJ589849:HSJ589853 ICF589849:ICF589853 IMB589849:IMB589853 IVX589849:IVX589853 JFT589849:JFT589853 JPP589849:JPP589853 JZL589849:JZL589853 KJH589849:KJH589853 KTD589849:KTD589853 LCZ589849:LCZ589853 LMV589849:LMV589853 LWR589849:LWR589853 MGN589849:MGN589853 MQJ589849:MQJ589853 NAF589849:NAF589853 NKB589849:NKB589853 NTX589849:NTX589853 ODT589849:ODT589853 ONP589849:ONP589853 OXL589849:OXL589853 PHH589849:PHH589853 PRD589849:PRD589853 QAZ589849:QAZ589853 QKV589849:QKV589853 QUR589849:QUR589853 REN589849:REN589853 ROJ589849:ROJ589853 RYF589849:RYF589853 SIB589849:SIB589853 SRX589849:SRX589853 TBT589849:TBT589853 TLP589849:TLP589853 TVL589849:TVL589853 UFH589849:UFH589853 UPD589849:UPD589853 UYZ589849:UYZ589853 VIV589849:VIV589853 VSR589849:VSR589853 WCN589849:WCN589853 WMJ589849:WMJ589853 WWF589849:WWF589853 X655385:X655389 JT655385:JT655389 TP655385:TP655389 ADL655385:ADL655389 ANH655385:ANH655389 AXD655385:AXD655389 BGZ655385:BGZ655389 BQV655385:BQV655389 CAR655385:CAR655389 CKN655385:CKN655389 CUJ655385:CUJ655389 DEF655385:DEF655389 DOB655385:DOB655389 DXX655385:DXX655389 EHT655385:EHT655389 ERP655385:ERP655389 FBL655385:FBL655389 FLH655385:FLH655389 FVD655385:FVD655389 GEZ655385:GEZ655389 GOV655385:GOV655389 GYR655385:GYR655389 HIN655385:HIN655389 HSJ655385:HSJ655389 ICF655385:ICF655389 IMB655385:IMB655389 IVX655385:IVX655389 JFT655385:JFT655389 JPP655385:JPP655389 JZL655385:JZL655389 KJH655385:KJH655389 KTD655385:KTD655389 LCZ655385:LCZ655389 LMV655385:LMV655389 LWR655385:LWR655389 MGN655385:MGN655389 MQJ655385:MQJ655389 NAF655385:NAF655389 NKB655385:NKB655389 NTX655385:NTX655389 ODT655385:ODT655389 ONP655385:ONP655389 OXL655385:OXL655389 PHH655385:PHH655389 PRD655385:PRD655389 QAZ655385:QAZ655389 QKV655385:QKV655389 QUR655385:QUR655389 REN655385:REN655389 ROJ655385:ROJ655389 RYF655385:RYF655389 SIB655385:SIB655389 SRX655385:SRX655389 TBT655385:TBT655389 TLP655385:TLP655389 TVL655385:TVL655389 UFH655385:UFH655389 UPD655385:UPD655389 UYZ655385:UYZ655389 VIV655385:VIV655389 VSR655385:VSR655389 WCN655385:WCN655389 WMJ655385:WMJ655389 WWF655385:WWF655389 X720921:X720925 JT720921:JT720925 TP720921:TP720925 ADL720921:ADL720925 ANH720921:ANH720925 AXD720921:AXD720925 BGZ720921:BGZ720925 BQV720921:BQV720925 CAR720921:CAR720925 CKN720921:CKN720925 CUJ720921:CUJ720925 DEF720921:DEF720925 DOB720921:DOB720925 DXX720921:DXX720925 EHT720921:EHT720925 ERP720921:ERP720925 FBL720921:FBL720925 FLH720921:FLH720925 FVD720921:FVD720925 GEZ720921:GEZ720925 GOV720921:GOV720925 GYR720921:GYR720925 HIN720921:HIN720925 HSJ720921:HSJ720925 ICF720921:ICF720925 IMB720921:IMB720925 IVX720921:IVX720925 JFT720921:JFT720925 JPP720921:JPP720925 JZL720921:JZL720925 KJH720921:KJH720925 KTD720921:KTD720925 LCZ720921:LCZ720925 LMV720921:LMV720925 LWR720921:LWR720925 MGN720921:MGN720925 MQJ720921:MQJ720925 NAF720921:NAF720925 NKB720921:NKB720925 NTX720921:NTX720925 ODT720921:ODT720925 ONP720921:ONP720925 OXL720921:OXL720925 PHH720921:PHH720925 PRD720921:PRD720925 QAZ720921:QAZ720925 QKV720921:QKV720925 QUR720921:QUR720925 REN720921:REN720925 ROJ720921:ROJ720925 RYF720921:RYF720925 SIB720921:SIB720925 SRX720921:SRX720925 TBT720921:TBT720925 TLP720921:TLP720925 TVL720921:TVL720925 UFH720921:UFH720925 UPD720921:UPD720925 UYZ720921:UYZ720925 VIV720921:VIV720925 VSR720921:VSR720925 WCN720921:WCN720925 WMJ720921:WMJ720925 WWF720921:WWF720925 X786457:X786461 JT786457:JT786461 TP786457:TP786461 ADL786457:ADL786461 ANH786457:ANH786461 AXD786457:AXD786461 BGZ786457:BGZ786461 BQV786457:BQV786461 CAR786457:CAR786461 CKN786457:CKN786461 CUJ786457:CUJ786461 DEF786457:DEF786461 DOB786457:DOB786461 DXX786457:DXX786461 EHT786457:EHT786461 ERP786457:ERP786461 FBL786457:FBL786461 FLH786457:FLH786461 FVD786457:FVD786461 GEZ786457:GEZ786461 GOV786457:GOV786461 GYR786457:GYR786461 HIN786457:HIN786461 HSJ786457:HSJ786461 ICF786457:ICF786461 IMB786457:IMB786461 IVX786457:IVX786461 JFT786457:JFT786461 JPP786457:JPP786461 JZL786457:JZL786461 KJH786457:KJH786461 KTD786457:KTD786461 LCZ786457:LCZ786461 LMV786457:LMV786461 LWR786457:LWR786461 MGN786457:MGN786461 MQJ786457:MQJ786461 NAF786457:NAF786461 NKB786457:NKB786461 NTX786457:NTX786461 ODT786457:ODT786461 ONP786457:ONP786461 OXL786457:OXL786461 PHH786457:PHH786461 PRD786457:PRD786461 QAZ786457:QAZ786461 QKV786457:QKV786461 QUR786457:QUR786461 REN786457:REN786461 ROJ786457:ROJ786461 RYF786457:RYF786461 SIB786457:SIB786461 SRX786457:SRX786461 TBT786457:TBT786461 TLP786457:TLP786461 TVL786457:TVL786461 UFH786457:UFH786461 UPD786457:UPD786461 UYZ786457:UYZ786461 VIV786457:VIV786461 VSR786457:VSR786461 WCN786457:WCN786461 WMJ786457:WMJ786461 WWF786457:WWF786461 X851993:X851997 JT851993:JT851997 TP851993:TP851997 ADL851993:ADL851997 ANH851993:ANH851997 AXD851993:AXD851997 BGZ851993:BGZ851997 BQV851993:BQV851997 CAR851993:CAR851997 CKN851993:CKN851997 CUJ851993:CUJ851997 DEF851993:DEF851997 DOB851993:DOB851997 DXX851993:DXX851997 EHT851993:EHT851997 ERP851993:ERP851997 FBL851993:FBL851997 FLH851993:FLH851997 FVD851993:FVD851997 GEZ851993:GEZ851997 GOV851993:GOV851997 GYR851993:GYR851997 HIN851993:HIN851997 HSJ851993:HSJ851997 ICF851993:ICF851997 IMB851993:IMB851997 IVX851993:IVX851997 JFT851993:JFT851997 JPP851993:JPP851997 JZL851993:JZL851997 KJH851993:KJH851997 KTD851993:KTD851997 LCZ851993:LCZ851997 LMV851993:LMV851997 LWR851993:LWR851997 MGN851993:MGN851997 MQJ851993:MQJ851997 NAF851993:NAF851997 NKB851993:NKB851997 NTX851993:NTX851997 ODT851993:ODT851997 ONP851993:ONP851997 OXL851993:OXL851997 PHH851993:PHH851997 PRD851993:PRD851997 QAZ851993:QAZ851997 QKV851993:QKV851997 QUR851993:QUR851997 REN851993:REN851997 ROJ851993:ROJ851997 RYF851993:RYF851997 SIB851993:SIB851997 SRX851993:SRX851997 TBT851993:TBT851997 TLP851993:TLP851997 TVL851993:TVL851997 UFH851993:UFH851997 UPD851993:UPD851997 UYZ851993:UYZ851997 VIV851993:VIV851997 VSR851993:VSR851997 WCN851993:WCN851997 WMJ851993:WMJ851997 WWF851993:WWF851997 X917529:X917533 JT917529:JT917533 TP917529:TP917533 ADL917529:ADL917533 ANH917529:ANH917533 AXD917529:AXD917533 BGZ917529:BGZ917533 BQV917529:BQV917533 CAR917529:CAR917533 CKN917529:CKN917533 CUJ917529:CUJ917533 DEF917529:DEF917533 DOB917529:DOB917533 DXX917529:DXX917533 EHT917529:EHT917533 ERP917529:ERP917533 FBL917529:FBL917533 FLH917529:FLH917533 FVD917529:FVD917533 GEZ917529:GEZ917533 GOV917529:GOV917533 GYR917529:GYR917533 HIN917529:HIN917533 HSJ917529:HSJ917533 ICF917529:ICF917533 IMB917529:IMB917533 IVX917529:IVX917533 JFT917529:JFT917533 JPP917529:JPP917533 JZL917529:JZL917533 KJH917529:KJH917533 KTD917529:KTD917533 LCZ917529:LCZ917533 LMV917529:LMV917533 LWR917529:LWR917533 MGN917529:MGN917533 MQJ917529:MQJ917533 NAF917529:NAF917533 NKB917529:NKB917533 NTX917529:NTX917533 ODT917529:ODT917533 ONP917529:ONP917533 OXL917529:OXL917533 PHH917529:PHH917533 PRD917529:PRD917533 QAZ917529:QAZ917533 QKV917529:QKV917533 QUR917529:QUR917533 REN917529:REN917533 ROJ917529:ROJ917533 RYF917529:RYF917533 SIB917529:SIB917533 SRX917529:SRX917533 TBT917529:TBT917533 TLP917529:TLP917533 TVL917529:TVL917533 UFH917529:UFH917533 UPD917529:UPD917533 UYZ917529:UYZ917533 VIV917529:VIV917533 VSR917529:VSR917533 WCN917529:WCN917533 WMJ917529:WMJ917533 WWF917529:WWF917533 X983065:X983069 JT983065:JT983069 TP983065:TP983069 ADL983065:ADL983069 ANH983065:ANH983069 AXD983065:AXD983069 BGZ983065:BGZ983069 BQV983065:BQV983069 CAR983065:CAR983069 CKN983065:CKN983069 CUJ983065:CUJ983069 DEF983065:DEF983069 DOB983065:DOB983069 DXX983065:DXX983069 EHT983065:EHT983069 ERP983065:ERP983069 FBL983065:FBL983069 FLH983065:FLH983069 FVD983065:FVD983069 GEZ983065:GEZ983069 GOV983065:GOV983069 GYR983065:GYR983069 HIN983065:HIN983069 HSJ983065:HSJ983069 ICF983065:ICF983069 IMB983065:IMB983069 IVX983065:IVX983069 JFT983065:JFT983069 JPP983065:JPP983069 JZL983065:JZL983069 KJH983065:KJH983069 KTD983065:KTD983069 LCZ983065:LCZ983069 LMV983065:LMV983069 LWR983065:LWR983069 MGN983065:MGN983069 MQJ983065:MQJ983069 NAF983065:NAF983069 NKB983065:NKB983069 NTX983065:NTX983069 ODT983065:ODT983069 ONP983065:ONP983069 OXL983065:OXL983069 PHH983065:PHH983069 PRD983065:PRD983069 QAZ983065:QAZ983069 QKV983065:QKV983069 QUR983065:QUR983069 REN983065:REN983069 ROJ983065:ROJ983069 RYF983065:RYF983069 SIB983065:SIB983069 SRX983065:SRX983069 TBT983065:TBT983069 TLP983065:TLP983069 TVL983065:TVL983069 UFH983065:UFH983069 UPD983065:UPD983069 UYZ983065:UYZ983069 VIV983065:VIV983069 VSR983065:VSR983069 WCN983065:WCN983069 WMJ983065:WMJ983069 WWF983065:WWF983069">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54"/>
  <sheetViews>
    <sheetView view="pageBreakPreview" zoomScaleNormal="100" zoomScaleSheetLayoutView="100" workbookViewId="0">
      <selection activeCell="J2" sqref="J2"/>
    </sheetView>
  </sheetViews>
  <sheetFormatPr defaultColWidth="3.09765625" defaultRowHeight="13.2" x14ac:dyDescent="0.2"/>
  <cols>
    <col min="1" max="1" width="1.09765625" style="178" customWidth="1"/>
    <col min="2" max="2" width="2.796875" style="177" customWidth="1"/>
    <col min="3" max="30" width="2.796875" style="178" customWidth="1"/>
    <col min="31" max="33" width="2.8984375" style="178" customWidth="1"/>
    <col min="34" max="34" width="2.796875" style="178" customWidth="1"/>
    <col min="35" max="35" width="1.09765625" style="178" customWidth="1"/>
    <col min="36" max="256" width="3.09765625" style="178"/>
    <col min="257" max="257" width="1.09765625" style="178" customWidth="1"/>
    <col min="258" max="286" width="2.796875" style="178" customWidth="1"/>
    <col min="287" max="289" width="2.8984375" style="178" customWidth="1"/>
    <col min="290" max="290" width="2.796875" style="178" customWidth="1"/>
    <col min="291" max="291" width="1.09765625" style="178" customWidth="1"/>
    <col min="292" max="512" width="3.09765625" style="178"/>
    <col min="513" max="513" width="1.09765625" style="178" customWidth="1"/>
    <col min="514" max="542" width="2.796875" style="178" customWidth="1"/>
    <col min="543" max="545" width="2.8984375" style="178" customWidth="1"/>
    <col min="546" max="546" width="2.796875" style="178" customWidth="1"/>
    <col min="547" max="547" width="1.09765625" style="178" customWidth="1"/>
    <col min="548" max="768" width="3.09765625" style="178"/>
    <col min="769" max="769" width="1.09765625" style="178" customWidth="1"/>
    <col min="770" max="798" width="2.796875" style="178" customWidth="1"/>
    <col min="799" max="801" width="2.8984375" style="178" customWidth="1"/>
    <col min="802" max="802" width="2.796875" style="178" customWidth="1"/>
    <col min="803" max="803" width="1.09765625" style="178" customWidth="1"/>
    <col min="804" max="1024" width="3.09765625" style="178"/>
    <col min="1025" max="1025" width="1.09765625" style="178" customWidth="1"/>
    <col min="1026" max="1054" width="2.796875" style="178" customWidth="1"/>
    <col min="1055" max="1057" width="2.8984375" style="178" customWidth="1"/>
    <col min="1058" max="1058" width="2.796875" style="178" customWidth="1"/>
    <col min="1059" max="1059" width="1.09765625" style="178" customWidth="1"/>
    <col min="1060" max="1280" width="3.09765625" style="178"/>
    <col min="1281" max="1281" width="1.09765625" style="178" customWidth="1"/>
    <col min="1282" max="1310" width="2.796875" style="178" customWidth="1"/>
    <col min="1311" max="1313" width="2.8984375" style="178" customWidth="1"/>
    <col min="1314" max="1314" width="2.796875" style="178" customWidth="1"/>
    <col min="1315" max="1315" width="1.09765625" style="178" customWidth="1"/>
    <col min="1316" max="1536" width="3.09765625" style="178"/>
    <col min="1537" max="1537" width="1.09765625" style="178" customWidth="1"/>
    <col min="1538" max="1566" width="2.796875" style="178" customWidth="1"/>
    <col min="1567" max="1569" width="2.8984375" style="178" customWidth="1"/>
    <col min="1570" max="1570" width="2.796875" style="178" customWidth="1"/>
    <col min="1571" max="1571" width="1.09765625" style="178" customWidth="1"/>
    <col min="1572" max="1792" width="3.09765625" style="178"/>
    <col min="1793" max="1793" width="1.09765625" style="178" customWidth="1"/>
    <col min="1794" max="1822" width="2.796875" style="178" customWidth="1"/>
    <col min="1823" max="1825" width="2.8984375" style="178" customWidth="1"/>
    <col min="1826" max="1826" width="2.796875" style="178" customWidth="1"/>
    <col min="1827" max="1827" width="1.09765625" style="178" customWidth="1"/>
    <col min="1828" max="2048" width="3.09765625" style="178"/>
    <col min="2049" max="2049" width="1.09765625" style="178" customWidth="1"/>
    <col min="2050" max="2078" width="2.796875" style="178" customWidth="1"/>
    <col min="2079" max="2081" width="2.8984375" style="178" customWidth="1"/>
    <col min="2082" max="2082" width="2.796875" style="178" customWidth="1"/>
    <col min="2083" max="2083" width="1.09765625" style="178" customWidth="1"/>
    <col min="2084" max="2304" width="3.09765625" style="178"/>
    <col min="2305" max="2305" width="1.09765625" style="178" customWidth="1"/>
    <col min="2306" max="2334" width="2.796875" style="178" customWidth="1"/>
    <col min="2335" max="2337" width="2.8984375" style="178" customWidth="1"/>
    <col min="2338" max="2338" width="2.796875" style="178" customWidth="1"/>
    <col min="2339" max="2339" width="1.09765625" style="178" customWidth="1"/>
    <col min="2340" max="2560" width="3.09765625" style="178"/>
    <col min="2561" max="2561" width="1.09765625" style="178" customWidth="1"/>
    <col min="2562" max="2590" width="2.796875" style="178" customWidth="1"/>
    <col min="2591" max="2593" width="2.8984375" style="178" customWidth="1"/>
    <col min="2594" max="2594" width="2.796875" style="178" customWidth="1"/>
    <col min="2595" max="2595" width="1.09765625" style="178" customWidth="1"/>
    <col min="2596" max="2816" width="3.09765625" style="178"/>
    <col min="2817" max="2817" width="1.09765625" style="178" customWidth="1"/>
    <col min="2818" max="2846" width="2.796875" style="178" customWidth="1"/>
    <col min="2847" max="2849" width="2.8984375" style="178" customWidth="1"/>
    <col min="2850" max="2850" width="2.796875" style="178" customWidth="1"/>
    <col min="2851" max="2851" width="1.09765625" style="178" customWidth="1"/>
    <col min="2852" max="3072" width="3.09765625" style="178"/>
    <col min="3073" max="3073" width="1.09765625" style="178" customWidth="1"/>
    <col min="3074" max="3102" width="2.796875" style="178" customWidth="1"/>
    <col min="3103" max="3105" width="2.8984375" style="178" customWidth="1"/>
    <col min="3106" max="3106" width="2.796875" style="178" customWidth="1"/>
    <col min="3107" max="3107" width="1.09765625" style="178" customWidth="1"/>
    <col min="3108" max="3328" width="3.09765625" style="178"/>
    <col min="3329" max="3329" width="1.09765625" style="178" customWidth="1"/>
    <col min="3330" max="3358" width="2.796875" style="178" customWidth="1"/>
    <col min="3359" max="3361" width="2.8984375" style="178" customWidth="1"/>
    <col min="3362" max="3362" width="2.796875" style="178" customWidth="1"/>
    <col min="3363" max="3363" width="1.09765625" style="178" customWidth="1"/>
    <col min="3364" max="3584" width="3.09765625" style="178"/>
    <col min="3585" max="3585" width="1.09765625" style="178" customWidth="1"/>
    <col min="3586" max="3614" width="2.796875" style="178" customWidth="1"/>
    <col min="3615" max="3617" width="2.8984375" style="178" customWidth="1"/>
    <col min="3618" max="3618" width="2.796875" style="178" customWidth="1"/>
    <col min="3619" max="3619" width="1.09765625" style="178" customWidth="1"/>
    <col min="3620" max="3840" width="3.09765625" style="178"/>
    <col min="3841" max="3841" width="1.09765625" style="178" customWidth="1"/>
    <col min="3842" max="3870" width="2.796875" style="178" customWidth="1"/>
    <col min="3871" max="3873" width="2.8984375" style="178" customWidth="1"/>
    <col min="3874" max="3874" width="2.796875" style="178" customWidth="1"/>
    <col min="3875" max="3875" width="1.09765625" style="178" customWidth="1"/>
    <col min="3876" max="4096" width="3.09765625" style="178"/>
    <col min="4097" max="4097" width="1.09765625" style="178" customWidth="1"/>
    <col min="4098" max="4126" width="2.796875" style="178" customWidth="1"/>
    <col min="4127" max="4129" width="2.8984375" style="178" customWidth="1"/>
    <col min="4130" max="4130" width="2.796875" style="178" customWidth="1"/>
    <col min="4131" max="4131" width="1.09765625" style="178" customWidth="1"/>
    <col min="4132" max="4352" width="3.09765625" style="178"/>
    <col min="4353" max="4353" width="1.09765625" style="178" customWidth="1"/>
    <col min="4354" max="4382" width="2.796875" style="178" customWidth="1"/>
    <col min="4383" max="4385" width="2.8984375" style="178" customWidth="1"/>
    <col min="4386" max="4386" width="2.796875" style="178" customWidth="1"/>
    <col min="4387" max="4387" width="1.09765625" style="178" customWidth="1"/>
    <col min="4388" max="4608" width="3.09765625" style="178"/>
    <col min="4609" max="4609" width="1.09765625" style="178" customWidth="1"/>
    <col min="4610" max="4638" width="2.796875" style="178" customWidth="1"/>
    <col min="4639" max="4641" width="2.8984375" style="178" customWidth="1"/>
    <col min="4642" max="4642" width="2.796875" style="178" customWidth="1"/>
    <col min="4643" max="4643" width="1.09765625" style="178" customWidth="1"/>
    <col min="4644" max="4864" width="3.09765625" style="178"/>
    <col min="4865" max="4865" width="1.09765625" style="178" customWidth="1"/>
    <col min="4866" max="4894" width="2.796875" style="178" customWidth="1"/>
    <col min="4895" max="4897" width="2.8984375" style="178" customWidth="1"/>
    <col min="4898" max="4898" width="2.796875" style="178" customWidth="1"/>
    <col min="4899" max="4899" width="1.09765625" style="178" customWidth="1"/>
    <col min="4900" max="5120" width="3.09765625" style="178"/>
    <col min="5121" max="5121" width="1.09765625" style="178" customWidth="1"/>
    <col min="5122" max="5150" width="2.796875" style="178" customWidth="1"/>
    <col min="5151" max="5153" width="2.8984375" style="178" customWidth="1"/>
    <col min="5154" max="5154" width="2.796875" style="178" customWidth="1"/>
    <col min="5155" max="5155" width="1.09765625" style="178" customWidth="1"/>
    <col min="5156" max="5376" width="3.09765625" style="178"/>
    <col min="5377" max="5377" width="1.09765625" style="178" customWidth="1"/>
    <col min="5378" max="5406" width="2.796875" style="178" customWidth="1"/>
    <col min="5407" max="5409" width="2.8984375" style="178" customWidth="1"/>
    <col min="5410" max="5410" width="2.796875" style="178" customWidth="1"/>
    <col min="5411" max="5411" width="1.09765625" style="178" customWidth="1"/>
    <col min="5412" max="5632" width="3.09765625" style="178"/>
    <col min="5633" max="5633" width="1.09765625" style="178" customWidth="1"/>
    <col min="5634" max="5662" width="2.796875" style="178" customWidth="1"/>
    <col min="5663" max="5665" width="2.8984375" style="178" customWidth="1"/>
    <col min="5666" max="5666" width="2.796875" style="178" customWidth="1"/>
    <col min="5667" max="5667" width="1.09765625" style="178" customWidth="1"/>
    <col min="5668" max="5888" width="3.09765625" style="178"/>
    <col min="5889" max="5889" width="1.09765625" style="178" customWidth="1"/>
    <col min="5890" max="5918" width="2.796875" style="178" customWidth="1"/>
    <col min="5919" max="5921" width="2.8984375" style="178" customWidth="1"/>
    <col min="5922" max="5922" width="2.796875" style="178" customWidth="1"/>
    <col min="5923" max="5923" width="1.09765625" style="178" customWidth="1"/>
    <col min="5924" max="6144" width="3.09765625" style="178"/>
    <col min="6145" max="6145" width="1.09765625" style="178" customWidth="1"/>
    <col min="6146" max="6174" width="2.796875" style="178" customWidth="1"/>
    <col min="6175" max="6177" width="2.8984375" style="178" customWidth="1"/>
    <col min="6178" max="6178" width="2.796875" style="178" customWidth="1"/>
    <col min="6179" max="6179" width="1.09765625" style="178" customWidth="1"/>
    <col min="6180" max="6400" width="3.09765625" style="178"/>
    <col min="6401" max="6401" width="1.09765625" style="178" customWidth="1"/>
    <col min="6402" max="6430" width="2.796875" style="178" customWidth="1"/>
    <col min="6431" max="6433" width="2.8984375" style="178" customWidth="1"/>
    <col min="6434" max="6434" width="2.796875" style="178" customWidth="1"/>
    <col min="6435" max="6435" width="1.09765625" style="178" customWidth="1"/>
    <col min="6436" max="6656" width="3.09765625" style="178"/>
    <col min="6657" max="6657" width="1.09765625" style="178" customWidth="1"/>
    <col min="6658" max="6686" width="2.796875" style="178" customWidth="1"/>
    <col min="6687" max="6689" width="2.8984375" style="178" customWidth="1"/>
    <col min="6690" max="6690" width="2.796875" style="178" customWidth="1"/>
    <col min="6691" max="6691" width="1.09765625" style="178" customWidth="1"/>
    <col min="6692" max="6912" width="3.09765625" style="178"/>
    <col min="6913" max="6913" width="1.09765625" style="178" customWidth="1"/>
    <col min="6914" max="6942" width="2.796875" style="178" customWidth="1"/>
    <col min="6943" max="6945" width="2.8984375" style="178" customWidth="1"/>
    <col min="6946" max="6946" width="2.796875" style="178" customWidth="1"/>
    <col min="6947" max="6947" width="1.09765625" style="178" customWidth="1"/>
    <col min="6948" max="7168" width="3.09765625" style="178"/>
    <col min="7169" max="7169" width="1.09765625" style="178" customWidth="1"/>
    <col min="7170" max="7198" width="2.796875" style="178" customWidth="1"/>
    <col min="7199" max="7201" width="2.8984375" style="178" customWidth="1"/>
    <col min="7202" max="7202" width="2.796875" style="178" customWidth="1"/>
    <col min="7203" max="7203" width="1.09765625" style="178" customWidth="1"/>
    <col min="7204" max="7424" width="3.09765625" style="178"/>
    <col min="7425" max="7425" width="1.09765625" style="178" customWidth="1"/>
    <col min="7426" max="7454" width="2.796875" style="178" customWidth="1"/>
    <col min="7455" max="7457" width="2.8984375" style="178" customWidth="1"/>
    <col min="7458" max="7458" width="2.796875" style="178" customWidth="1"/>
    <col min="7459" max="7459" width="1.09765625" style="178" customWidth="1"/>
    <col min="7460" max="7680" width="3.09765625" style="178"/>
    <col min="7681" max="7681" width="1.09765625" style="178" customWidth="1"/>
    <col min="7682" max="7710" width="2.796875" style="178" customWidth="1"/>
    <col min="7711" max="7713" width="2.8984375" style="178" customWidth="1"/>
    <col min="7714" max="7714" width="2.796875" style="178" customWidth="1"/>
    <col min="7715" max="7715" width="1.09765625" style="178" customWidth="1"/>
    <col min="7716" max="7936" width="3.09765625" style="178"/>
    <col min="7937" max="7937" width="1.09765625" style="178" customWidth="1"/>
    <col min="7938" max="7966" width="2.796875" style="178" customWidth="1"/>
    <col min="7967" max="7969" width="2.8984375" style="178" customWidth="1"/>
    <col min="7970" max="7970" width="2.796875" style="178" customWidth="1"/>
    <col min="7971" max="7971" width="1.09765625" style="178" customWidth="1"/>
    <col min="7972" max="8192" width="3.09765625" style="178"/>
    <col min="8193" max="8193" width="1.09765625" style="178" customWidth="1"/>
    <col min="8194" max="8222" width="2.796875" style="178" customWidth="1"/>
    <col min="8223" max="8225" width="2.8984375" style="178" customWidth="1"/>
    <col min="8226" max="8226" width="2.796875" style="178" customWidth="1"/>
    <col min="8227" max="8227" width="1.09765625" style="178" customWidth="1"/>
    <col min="8228" max="8448" width="3.09765625" style="178"/>
    <col min="8449" max="8449" width="1.09765625" style="178" customWidth="1"/>
    <col min="8450" max="8478" width="2.796875" style="178" customWidth="1"/>
    <col min="8479" max="8481" width="2.8984375" style="178" customWidth="1"/>
    <col min="8482" max="8482" width="2.796875" style="178" customWidth="1"/>
    <col min="8483" max="8483" width="1.09765625" style="178" customWidth="1"/>
    <col min="8484" max="8704" width="3.09765625" style="178"/>
    <col min="8705" max="8705" width="1.09765625" style="178" customWidth="1"/>
    <col min="8706" max="8734" width="2.796875" style="178" customWidth="1"/>
    <col min="8735" max="8737" width="2.8984375" style="178" customWidth="1"/>
    <col min="8738" max="8738" width="2.796875" style="178" customWidth="1"/>
    <col min="8739" max="8739" width="1.09765625" style="178" customWidth="1"/>
    <col min="8740" max="8960" width="3.09765625" style="178"/>
    <col min="8961" max="8961" width="1.09765625" style="178" customWidth="1"/>
    <col min="8962" max="8990" width="2.796875" style="178" customWidth="1"/>
    <col min="8991" max="8993" width="2.8984375" style="178" customWidth="1"/>
    <col min="8994" max="8994" width="2.796875" style="178" customWidth="1"/>
    <col min="8995" max="8995" width="1.09765625" style="178" customWidth="1"/>
    <col min="8996" max="9216" width="3.09765625" style="178"/>
    <col min="9217" max="9217" width="1.09765625" style="178" customWidth="1"/>
    <col min="9218" max="9246" width="2.796875" style="178" customWidth="1"/>
    <col min="9247" max="9249" width="2.8984375" style="178" customWidth="1"/>
    <col min="9250" max="9250" width="2.796875" style="178" customWidth="1"/>
    <col min="9251" max="9251" width="1.09765625" style="178" customWidth="1"/>
    <col min="9252" max="9472" width="3.09765625" style="178"/>
    <col min="9473" max="9473" width="1.09765625" style="178" customWidth="1"/>
    <col min="9474" max="9502" width="2.796875" style="178" customWidth="1"/>
    <col min="9503" max="9505" width="2.8984375" style="178" customWidth="1"/>
    <col min="9506" max="9506" width="2.796875" style="178" customWidth="1"/>
    <col min="9507" max="9507" width="1.09765625" style="178" customWidth="1"/>
    <col min="9508" max="9728" width="3.09765625" style="178"/>
    <col min="9729" max="9729" width="1.09765625" style="178" customWidth="1"/>
    <col min="9730" max="9758" width="2.796875" style="178" customWidth="1"/>
    <col min="9759" max="9761" width="2.8984375" style="178" customWidth="1"/>
    <col min="9762" max="9762" width="2.796875" style="178" customWidth="1"/>
    <col min="9763" max="9763" width="1.09765625" style="178" customWidth="1"/>
    <col min="9764" max="9984" width="3.09765625" style="178"/>
    <col min="9985" max="9985" width="1.09765625" style="178" customWidth="1"/>
    <col min="9986" max="10014" width="2.796875" style="178" customWidth="1"/>
    <col min="10015" max="10017" width="2.8984375" style="178" customWidth="1"/>
    <col min="10018" max="10018" width="2.796875" style="178" customWidth="1"/>
    <col min="10019" max="10019" width="1.09765625" style="178" customWidth="1"/>
    <col min="10020" max="10240" width="3.09765625" style="178"/>
    <col min="10241" max="10241" width="1.09765625" style="178" customWidth="1"/>
    <col min="10242" max="10270" width="2.796875" style="178" customWidth="1"/>
    <col min="10271" max="10273" width="2.8984375" style="178" customWidth="1"/>
    <col min="10274" max="10274" width="2.796875" style="178" customWidth="1"/>
    <col min="10275" max="10275" width="1.09765625" style="178" customWidth="1"/>
    <col min="10276" max="10496" width="3.09765625" style="178"/>
    <col min="10497" max="10497" width="1.09765625" style="178" customWidth="1"/>
    <col min="10498" max="10526" width="2.796875" style="178" customWidth="1"/>
    <col min="10527" max="10529" width="2.8984375" style="178" customWidth="1"/>
    <col min="10530" max="10530" width="2.796875" style="178" customWidth="1"/>
    <col min="10531" max="10531" width="1.09765625" style="178" customWidth="1"/>
    <col min="10532" max="10752" width="3.09765625" style="178"/>
    <col min="10753" max="10753" width="1.09765625" style="178" customWidth="1"/>
    <col min="10754" max="10782" width="2.796875" style="178" customWidth="1"/>
    <col min="10783" max="10785" width="2.8984375" style="178" customWidth="1"/>
    <col min="10786" max="10786" width="2.796875" style="178" customWidth="1"/>
    <col min="10787" max="10787" width="1.09765625" style="178" customWidth="1"/>
    <col min="10788" max="11008" width="3.09765625" style="178"/>
    <col min="11009" max="11009" width="1.09765625" style="178" customWidth="1"/>
    <col min="11010" max="11038" width="2.796875" style="178" customWidth="1"/>
    <col min="11039" max="11041" width="2.8984375" style="178" customWidth="1"/>
    <col min="11042" max="11042" width="2.796875" style="178" customWidth="1"/>
    <col min="11043" max="11043" width="1.09765625" style="178" customWidth="1"/>
    <col min="11044" max="11264" width="3.09765625" style="178"/>
    <col min="11265" max="11265" width="1.09765625" style="178" customWidth="1"/>
    <col min="11266" max="11294" width="2.796875" style="178" customWidth="1"/>
    <col min="11295" max="11297" width="2.8984375" style="178" customWidth="1"/>
    <col min="11298" max="11298" width="2.796875" style="178" customWidth="1"/>
    <col min="11299" max="11299" width="1.09765625" style="178" customWidth="1"/>
    <col min="11300" max="11520" width="3.09765625" style="178"/>
    <col min="11521" max="11521" width="1.09765625" style="178" customWidth="1"/>
    <col min="11522" max="11550" width="2.796875" style="178" customWidth="1"/>
    <col min="11551" max="11553" width="2.8984375" style="178" customWidth="1"/>
    <col min="11554" max="11554" width="2.796875" style="178" customWidth="1"/>
    <col min="11555" max="11555" width="1.09765625" style="178" customWidth="1"/>
    <col min="11556" max="11776" width="3.09765625" style="178"/>
    <col min="11777" max="11777" width="1.09765625" style="178" customWidth="1"/>
    <col min="11778" max="11806" width="2.796875" style="178" customWidth="1"/>
    <col min="11807" max="11809" width="2.8984375" style="178" customWidth="1"/>
    <col min="11810" max="11810" width="2.796875" style="178" customWidth="1"/>
    <col min="11811" max="11811" width="1.09765625" style="178" customWidth="1"/>
    <col min="11812" max="12032" width="3.09765625" style="178"/>
    <col min="12033" max="12033" width="1.09765625" style="178" customWidth="1"/>
    <col min="12034" max="12062" width="2.796875" style="178" customWidth="1"/>
    <col min="12063" max="12065" width="2.8984375" style="178" customWidth="1"/>
    <col min="12066" max="12066" width="2.796875" style="178" customWidth="1"/>
    <col min="12067" max="12067" width="1.09765625" style="178" customWidth="1"/>
    <col min="12068" max="12288" width="3.09765625" style="178"/>
    <col min="12289" max="12289" width="1.09765625" style="178" customWidth="1"/>
    <col min="12290" max="12318" width="2.796875" style="178" customWidth="1"/>
    <col min="12319" max="12321" width="2.8984375" style="178" customWidth="1"/>
    <col min="12322" max="12322" width="2.796875" style="178" customWidth="1"/>
    <col min="12323" max="12323" width="1.09765625" style="178" customWidth="1"/>
    <col min="12324" max="12544" width="3.09765625" style="178"/>
    <col min="12545" max="12545" width="1.09765625" style="178" customWidth="1"/>
    <col min="12546" max="12574" width="2.796875" style="178" customWidth="1"/>
    <col min="12575" max="12577" width="2.8984375" style="178" customWidth="1"/>
    <col min="12578" max="12578" width="2.796875" style="178" customWidth="1"/>
    <col min="12579" max="12579" width="1.09765625" style="178" customWidth="1"/>
    <col min="12580" max="12800" width="3.09765625" style="178"/>
    <col min="12801" max="12801" width="1.09765625" style="178" customWidth="1"/>
    <col min="12802" max="12830" width="2.796875" style="178" customWidth="1"/>
    <col min="12831" max="12833" width="2.8984375" style="178" customWidth="1"/>
    <col min="12834" max="12834" width="2.796875" style="178" customWidth="1"/>
    <col min="12835" max="12835" width="1.09765625" style="178" customWidth="1"/>
    <col min="12836" max="13056" width="3.09765625" style="178"/>
    <col min="13057" max="13057" width="1.09765625" style="178" customWidth="1"/>
    <col min="13058" max="13086" width="2.796875" style="178" customWidth="1"/>
    <col min="13087" max="13089" width="2.8984375" style="178" customWidth="1"/>
    <col min="13090" max="13090" width="2.796875" style="178" customWidth="1"/>
    <col min="13091" max="13091" width="1.09765625" style="178" customWidth="1"/>
    <col min="13092" max="13312" width="3.09765625" style="178"/>
    <col min="13313" max="13313" width="1.09765625" style="178" customWidth="1"/>
    <col min="13314" max="13342" width="2.796875" style="178" customWidth="1"/>
    <col min="13343" max="13345" width="2.8984375" style="178" customWidth="1"/>
    <col min="13346" max="13346" width="2.796875" style="178" customWidth="1"/>
    <col min="13347" max="13347" width="1.09765625" style="178" customWidth="1"/>
    <col min="13348" max="13568" width="3.09765625" style="178"/>
    <col min="13569" max="13569" width="1.09765625" style="178" customWidth="1"/>
    <col min="13570" max="13598" width="2.796875" style="178" customWidth="1"/>
    <col min="13599" max="13601" width="2.8984375" style="178" customWidth="1"/>
    <col min="13602" max="13602" width="2.796875" style="178" customWidth="1"/>
    <col min="13603" max="13603" width="1.09765625" style="178" customWidth="1"/>
    <col min="13604" max="13824" width="3.09765625" style="178"/>
    <col min="13825" max="13825" width="1.09765625" style="178" customWidth="1"/>
    <col min="13826" max="13854" width="2.796875" style="178" customWidth="1"/>
    <col min="13855" max="13857" width="2.8984375" style="178" customWidth="1"/>
    <col min="13858" max="13858" width="2.796875" style="178" customWidth="1"/>
    <col min="13859" max="13859" width="1.09765625" style="178" customWidth="1"/>
    <col min="13860" max="14080" width="3.09765625" style="178"/>
    <col min="14081" max="14081" width="1.09765625" style="178" customWidth="1"/>
    <col min="14082" max="14110" width="2.796875" style="178" customWidth="1"/>
    <col min="14111" max="14113" width="2.8984375" style="178" customWidth="1"/>
    <col min="14114" max="14114" width="2.796875" style="178" customWidth="1"/>
    <col min="14115" max="14115" width="1.09765625" style="178" customWidth="1"/>
    <col min="14116" max="14336" width="3.09765625" style="178"/>
    <col min="14337" max="14337" width="1.09765625" style="178" customWidth="1"/>
    <col min="14338" max="14366" width="2.796875" style="178" customWidth="1"/>
    <col min="14367" max="14369" width="2.8984375" style="178" customWidth="1"/>
    <col min="14370" max="14370" width="2.796875" style="178" customWidth="1"/>
    <col min="14371" max="14371" width="1.09765625" style="178" customWidth="1"/>
    <col min="14372" max="14592" width="3.09765625" style="178"/>
    <col min="14593" max="14593" width="1.09765625" style="178" customWidth="1"/>
    <col min="14594" max="14622" width="2.796875" style="178" customWidth="1"/>
    <col min="14623" max="14625" width="2.8984375" style="178" customWidth="1"/>
    <col min="14626" max="14626" width="2.796875" style="178" customWidth="1"/>
    <col min="14627" max="14627" width="1.09765625" style="178" customWidth="1"/>
    <col min="14628" max="14848" width="3.09765625" style="178"/>
    <col min="14849" max="14849" width="1.09765625" style="178" customWidth="1"/>
    <col min="14850" max="14878" width="2.796875" style="178" customWidth="1"/>
    <col min="14879" max="14881" width="2.8984375" style="178" customWidth="1"/>
    <col min="14882" max="14882" width="2.796875" style="178" customWidth="1"/>
    <col min="14883" max="14883" width="1.09765625" style="178" customWidth="1"/>
    <col min="14884" max="15104" width="3.09765625" style="178"/>
    <col min="15105" max="15105" width="1.09765625" style="178" customWidth="1"/>
    <col min="15106" max="15134" width="2.796875" style="178" customWidth="1"/>
    <col min="15135" max="15137" width="2.8984375" style="178" customWidth="1"/>
    <col min="15138" max="15138" width="2.796875" style="178" customWidth="1"/>
    <col min="15139" max="15139" width="1.09765625" style="178" customWidth="1"/>
    <col min="15140" max="15360" width="3.09765625" style="178"/>
    <col min="15361" max="15361" width="1.09765625" style="178" customWidth="1"/>
    <col min="15362" max="15390" width="2.796875" style="178" customWidth="1"/>
    <col min="15391" max="15393" width="2.8984375" style="178" customWidth="1"/>
    <col min="15394" max="15394" width="2.796875" style="178" customWidth="1"/>
    <col min="15395" max="15395" width="1.09765625" style="178" customWidth="1"/>
    <col min="15396" max="15616" width="3.09765625" style="178"/>
    <col min="15617" max="15617" width="1.09765625" style="178" customWidth="1"/>
    <col min="15618" max="15646" width="2.796875" style="178" customWidth="1"/>
    <col min="15647" max="15649" width="2.8984375" style="178" customWidth="1"/>
    <col min="15650" max="15650" width="2.796875" style="178" customWidth="1"/>
    <col min="15651" max="15651" width="1.09765625" style="178" customWidth="1"/>
    <col min="15652" max="15872" width="3.09765625" style="178"/>
    <col min="15873" max="15873" width="1.09765625" style="178" customWidth="1"/>
    <col min="15874" max="15902" width="2.796875" style="178" customWidth="1"/>
    <col min="15903" max="15905" width="2.8984375" style="178" customWidth="1"/>
    <col min="15906" max="15906" width="2.796875" style="178" customWidth="1"/>
    <col min="15907" max="15907" width="1.09765625" style="178" customWidth="1"/>
    <col min="15908" max="16128" width="3.09765625" style="178"/>
    <col min="16129" max="16129" width="1.09765625" style="178" customWidth="1"/>
    <col min="16130" max="16158" width="2.796875" style="178" customWidth="1"/>
    <col min="16159" max="16161" width="2.8984375" style="178" customWidth="1"/>
    <col min="16162" max="16162" width="2.796875" style="178" customWidth="1"/>
    <col min="16163" max="16163" width="1.09765625" style="178" customWidth="1"/>
    <col min="16164" max="16384" width="3.09765625" style="178"/>
  </cols>
  <sheetData>
    <row r="1" spans="2:35" s="96" customFormat="1" x14ac:dyDescent="0.45"/>
    <row r="2" spans="2:35" s="96" customFormat="1" x14ac:dyDescent="0.45">
      <c r="B2" s="264" t="s">
        <v>976</v>
      </c>
      <c r="C2" s="264"/>
      <c r="D2" s="264"/>
      <c r="E2" s="264"/>
    </row>
    <row r="3" spans="2:35" s="96" customFormat="1" x14ac:dyDescent="0.45">
      <c r="Y3" s="87" t="s">
        <v>130</v>
      </c>
      <c r="Z3" s="884"/>
      <c r="AA3" s="884"/>
      <c r="AB3" s="87" t="s">
        <v>131</v>
      </c>
      <c r="AC3" s="884"/>
      <c r="AD3" s="884"/>
      <c r="AE3" s="87" t="s">
        <v>132</v>
      </c>
      <c r="AF3" s="884"/>
      <c r="AG3" s="884"/>
      <c r="AH3" s="87" t="s">
        <v>702</v>
      </c>
    </row>
    <row r="4" spans="2:35" s="96" customFormat="1" x14ac:dyDescent="0.45">
      <c r="AH4" s="87"/>
    </row>
    <row r="5" spans="2:35" s="96" customFormat="1" x14ac:dyDescent="0.45">
      <c r="B5" s="906" t="s">
        <v>977</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row>
    <row r="6" spans="2:35" s="96" customFormat="1" x14ac:dyDescent="0.45"/>
    <row r="7" spans="2:35" s="96" customFormat="1" ht="21" customHeight="1" x14ac:dyDescent="0.45">
      <c r="B7" s="989" t="s">
        <v>786</v>
      </c>
      <c r="C7" s="989"/>
      <c r="D7" s="989"/>
      <c r="E7" s="989"/>
      <c r="F7" s="977"/>
      <c r="G7" s="1097"/>
      <c r="H7" s="1098"/>
      <c r="I7" s="1098"/>
      <c r="J7" s="1098"/>
      <c r="K7" s="1098"/>
      <c r="L7" s="1098"/>
      <c r="M7" s="1098"/>
      <c r="N7" s="1098"/>
      <c r="O7" s="1098"/>
      <c r="P7" s="1098"/>
      <c r="Q7" s="1098"/>
      <c r="R7" s="1098"/>
      <c r="S7" s="1098"/>
      <c r="T7" s="1098"/>
      <c r="U7" s="1098"/>
      <c r="V7" s="1098"/>
      <c r="W7" s="1098"/>
      <c r="X7" s="1098"/>
      <c r="Y7" s="1098"/>
      <c r="Z7" s="1098"/>
      <c r="AA7" s="1098"/>
      <c r="AB7" s="1098"/>
      <c r="AC7" s="1098"/>
      <c r="AD7" s="1098"/>
      <c r="AE7" s="1098"/>
      <c r="AF7" s="1098"/>
      <c r="AG7" s="1098"/>
      <c r="AH7" s="1099"/>
    </row>
    <row r="8" spans="2:35" ht="21" customHeight="1" x14ac:dyDescent="0.2">
      <c r="B8" s="977" t="s">
        <v>787</v>
      </c>
      <c r="C8" s="978"/>
      <c r="D8" s="978"/>
      <c r="E8" s="978"/>
      <c r="F8" s="1096"/>
      <c r="G8" s="568" t="s">
        <v>178</v>
      </c>
      <c r="H8" s="463" t="s">
        <v>788</v>
      </c>
      <c r="I8" s="463"/>
      <c r="J8" s="463"/>
      <c r="K8" s="463"/>
      <c r="L8" s="569" t="s">
        <v>178</v>
      </c>
      <c r="M8" s="463" t="s">
        <v>789</v>
      </c>
      <c r="N8" s="463"/>
      <c r="O8" s="463"/>
      <c r="P8" s="463"/>
      <c r="Q8" s="569" t="s">
        <v>178</v>
      </c>
      <c r="R8" s="463" t="s">
        <v>790</v>
      </c>
      <c r="S8" s="82"/>
      <c r="T8" s="84"/>
      <c r="U8" s="82"/>
      <c r="V8" s="479"/>
      <c r="W8" s="479"/>
      <c r="X8" s="479"/>
      <c r="Y8" s="479"/>
      <c r="Z8" s="479"/>
      <c r="AA8" s="479"/>
      <c r="AB8" s="479"/>
      <c r="AC8" s="479"/>
      <c r="AD8" s="479"/>
      <c r="AE8" s="479"/>
      <c r="AF8" s="479"/>
      <c r="AG8" s="479"/>
      <c r="AH8" s="480"/>
    </row>
    <row r="9" spans="2:35" ht="21" customHeight="1" x14ac:dyDescent="0.2">
      <c r="B9" s="979" t="s">
        <v>791</v>
      </c>
      <c r="C9" s="980"/>
      <c r="D9" s="980"/>
      <c r="E9" s="980"/>
      <c r="F9" s="981"/>
      <c r="G9" s="571" t="s">
        <v>178</v>
      </c>
      <c r="H9" s="647" t="s">
        <v>978</v>
      </c>
      <c r="I9" s="626"/>
      <c r="J9" s="626"/>
      <c r="K9" s="626"/>
      <c r="L9" s="626"/>
      <c r="M9" s="626"/>
      <c r="N9" s="626"/>
      <c r="O9" s="626"/>
      <c r="P9" s="626"/>
      <c r="Q9" s="626"/>
      <c r="R9" s="626"/>
      <c r="S9" s="626"/>
      <c r="T9" s="90"/>
      <c r="U9" s="468" t="s">
        <v>178</v>
      </c>
      <c r="V9" s="467" t="s">
        <v>793</v>
      </c>
      <c r="W9" s="467"/>
      <c r="X9" s="483"/>
      <c r="Y9" s="483"/>
      <c r="Z9" s="483"/>
      <c r="AA9" s="483"/>
      <c r="AB9" s="483"/>
      <c r="AC9" s="483"/>
      <c r="AD9" s="483"/>
      <c r="AE9" s="483"/>
      <c r="AF9" s="483"/>
      <c r="AG9" s="483"/>
      <c r="AH9" s="484"/>
    </row>
    <row r="10" spans="2:35" ht="21" customHeight="1" x14ac:dyDescent="0.2">
      <c r="B10" s="982"/>
      <c r="C10" s="926"/>
      <c r="D10" s="926"/>
      <c r="E10" s="926"/>
      <c r="F10" s="926"/>
      <c r="G10" s="472" t="s">
        <v>178</v>
      </c>
      <c r="H10" s="96" t="s">
        <v>979</v>
      </c>
      <c r="I10" s="86"/>
      <c r="J10" s="86"/>
      <c r="K10" s="86"/>
      <c r="L10" s="86"/>
      <c r="M10" s="86"/>
      <c r="N10" s="86"/>
      <c r="O10" s="86"/>
      <c r="P10" s="86"/>
      <c r="Q10" s="86"/>
      <c r="R10" s="86"/>
      <c r="S10" s="86"/>
      <c r="T10" s="82"/>
      <c r="U10" s="85" t="s">
        <v>178</v>
      </c>
      <c r="V10" s="96" t="s">
        <v>980</v>
      </c>
      <c r="W10" s="96"/>
      <c r="X10" s="481"/>
      <c r="Y10" s="481"/>
      <c r="Z10" s="481"/>
      <c r="AA10" s="481"/>
      <c r="AB10" s="481"/>
      <c r="AC10" s="481"/>
      <c r="AD10" s="481"/>
      <c r="AE10" s="481"/>
      <c r="AF10" s="481"/>
      <c r="AG10" s="481"/>
      <c r="AH10" s="482"/>
    </row>
    <row r="11" spans="2:35" ht="21" customHeight="1" x14ac:dyDescent="0.2">
      <c r="B11" s="982"/>
      <c r="C11" s="926"/>
      <c r="D11" s="926"/>
      <c r="E11" s="926"/>
      <c r="F11" s="926"/>
      <c r="G11" s="472" t="s">
        <v>178</v>
      </c>
      <c r="H11" s="96" t="s">
        <v>981</v>
      </c>
      <c r="I11" s="86"/>
      <c r="J11" s="86"/>
      <c r="K11" s="86"/>
      <c r="L11" s="86"/>
      <c r="M11" s="86"/>
      <c r="N11" s="86"/>
      <c r="O11" s="86"/>
      <c r="P11" s="86"/>
      <c r="Q11" s="86"/>
      <c r="R11" s="86"/>
      <c r="S11" s="86"/>
      <c r="T11" s="82"/>
      <c r="U11" s="85" t="s">
        <v>178</v>
      </c>
      <c r="V11" s="86" t="s">
        <v>982</v>
      </c>
      <c r="W11" s="86"/>
      <c r="X11" s="481"/>
      <c r="Y11" s="481"/>
      <c r="Z11" s="481"/>
      <c r="AA11" s="481"/>
      <c r="AB11" s="481"/>
      <c r="AC11" s="481"/>
      <c r="AD11" s="481"/>
      <c r="AE11" s="481"/>
      <c r="AF11" s="481"/>
      <c r="AG11" s="481"/>
      <c r="AH11" s="482"/>
      <c r="AI11" s="509"/>
    </row>
    <row r="12" spans="2:35" ht="21" customHeight="1" x14ac:dyDescent="0.2">
      <c r="B12" s="984"/>
      <c r="C12" s="985"/>
      <c r="D12" s="985"/>
      <c r="E12" s="985"/>
      <c r="F12" s="986"/>
      <c r="G12" s="477" t="s">
        <v>178</v>
      </c>
      <c r="H12" s="475" t="s">
        <v>983</v>
      </c>
      <c r="I12" s="485"/>
      <c r="J12" s="485"/>
      <c r="K12" s="485"/>
      <c r="L12" s="485"/>
      <c r="M12" s="485"/>
      <c r="N12" s="485"/>
      <c r="O12" s="485"/>
      <c r="P12" s="485"/>
      <c r="Q12" s="485"/>
      <c r="R12" s="485"/>
      <c r="S12" s="485"/>
      <c r="T12" s="478"/>
      <c r="U12" s="485"/>
      <c r="V12" s="485"/>
      <c r="W12" s="485"/>
      <c r="X12" s="486"/>
      <c r="Y12" s="486"/>
      <c r="Z12" s="486"/>
      <c r="AA12" s="486"/>
      <c r="AB12" s="486"/>
      <c r="AC12" s="486"/>
      <c r="AD12" s="486"/>
      <c r="AE12" s="486"/>
      <c r="AF12" s="486"/>
      <c r="AG12" s="486"/>
      <c r="AH12" s="487"/>
    </row>
    <row r="13" spans="2:35" ht="21" customHeight="1" x14ac:dyDescent="0.2">
      <c r="B13" s="979" t="s">
        <v>795</v>
      </c>
      <c r="C13" s="980"/>
      <c r="D13" s="980"/>
      <c r="E13" s="980"/>
      <c r="F13" s="981"/>
      <c r="G13" s="571" t="s">
        <v>178</v>
      </c>
      <c r="H13" s="467" t="s">
        <v>984</v>
      </c>
      <c r="I13" s="119"/>
      <c r="J13" s="119"/>
      <c r="K13" s="119"/>
      <c r="L13" s="119"/>
      <c r="M13" s="119"/>
      <c r="N13" s="119"/>
      <c r="O13" s="119"/>
      <c r="P13" s="119"/>
      <c r="Q13" s="119"/>
      <c r="R13" s="119"/>
      <c r="S13" s="86"/>
      <c r="T13" s="119"/>
      <c r="U13" s="468"/>
      <c r="V13" s="468"/>
      <c r="W13" s="468"/>
      <c r="X13" s="467"/>
      <c r="Y13" s="483"/>
      <c r="Z13" s="483"/>
      <c r="AA13" s="483"/>
      <c r="AB13" s="483"/>
      <c r="AC13" s="483"/>
      <c r="AD13" s="483"/>
      <c r="AE13" s="483"/>
      <c r="AF13" s="483"/>
      <c r="AG13" s="483"/>
      <c r="AH13" s="484"/>
    </row>
    <row r="14" spans="2:35" ht="21" customHeight="1" x14ac:dyDescent="0.2">
      <c r="B14" s="984"/>
      <c r="C14" s="985"/>
      <c r="D14" s="985"/>
      <c r="E14" s="985"/>
      <c r="F14" s="986"/>
      <c r="G14" s="572" t="s">
        <v>178</v>
      </c>
      <c r="H14" s="475" t="s">
        <v>985</v>
      </c>
      <c r="I14" s="485"/>
      <c r="J14" s="485"/>
      <c r="K14" s="485"/>
      <c r="L14" s="485"/>
      <c r="M14" s="485"/>
      <c r="N14" s="485"/>
      <c r="O14" s="485"/>
      <c r="P14" s="485"/>
      <c r="Q14" s="485"/>
      <c r="R14" s="485"/>
      <c r="S14" s="485"/>
      <c r="T14" s="485"/>
      <c r="U14" s="486"/>
      <c r="V14" s="486"/>
      <c r="W14" s="486"/>
      <c r="X14" s="486"/>
      <c r="Y14" s="486"/>
      <c r="Z14" s="486"/>
      <c r="AA14" s="486"/>
      <c r="AB14" s="486"/>
      <c r="AC14" s="486"/>
      <c r="AD14" s="486"/>
      <c r="AE14" s="486"/>
      <c r="AF14" s="486"/>
      <c r="AG14" s="486"/>
      <c r="AH14" s="487"/>
    </row>
    <row r="15" spans="2:35" ht="13.5" customHeight="1" x14ac:dyDescent="0.2">
      <c r="B15" s="96"/>
      <c r="C15" s="96"/>
      <c r="D15" s="96"/>
      <c r="E15" s="96"/>
      <c r="F15" s="96"/>
      <c r="G15" s="85"/>
      <c r="H15" s="96"/>
      <c r="I15" s="86"/>
      <c r="J15" s="86"/>
      <c r="K15" s="86"/>
      <c r="L15" s="86"/>
      <c r="M15" s="86"/>
      <c r="N15" s="86"/>
      <c r="O15" s="86"/>
      <c r="P15" s="86"/>
      <c r="Q15" s="86"/>
      <c r="R15" s="86"/>
      <c r="S15" s="86"/>
      <c r="T15" s="86"/>
      <c r="U15" s="481"/>
      <c r="V15" s="481"/>
      <c r="W15" s="481"/>
      <c r="X15" s="481"/>
      <c r="Y15" s="481"/>
      <c r="Z15" s="481"/>
      <c r="AA15" s="481"/>
      <c r="AB15" s="481"/>
      <c r="AC15" s="481"/>
      <c r="AD15" s="481"/>
      <c r="AE15" s="481"/>
      <c r="AF15" s="481"/>
      <c r="AG15" s="481"/>
      <c r="AH15" s="481"/>
    </row>
    <row r="16" spans="2:35" ht="21" customHeight="1" x14ac:dyDescent="0.2">
      <c r="B16" s="107" t="s">
        <v>986</v>
      </c>
      <c r="C16" s="467"/>
      <c r="D16" s="467"/>
      <c r="E16" s="467"/>
      <c r="F16" s="467"/>
      <c r="G16" s="468"/>
      <c r="H16" s="467"/>
      <c r="I16" s="119"/>
      <c r="J16" s="119"/>
      <c r="K16" s="119"/>
      <c r="L16" s="119"/>
      <c r="M16" s="119"/>
      <c r="N16" s="119"/>
      <c r="O16" s="119"/>
      <c r="P16" s="119"/>
      <c r="Q16" s="119"/>
      <c r="R16" s="119"/>
      <c r="S16" s="119"/>
      <c r="T16" s="119"/>
      <c r="U16" s="483"/>
      <c r="V16" s="483"/>
      <c r="W16" s="483"/>
      <c r="X16" s="483"/>
      <c r="Y16" s="483"/>
      <c r="Z16" s="483"/>
      <c r="AA16" s="483"/>
      <c r="AB16" s="483"/>
      <c r="AC16" s="483"/>
      <c r="AD16" s="483"/>
      <c r="AE16" s="483"/>
      <c r="AF16" s="483"/>
      <c r="AG16" s="483"/>
      <c r="AH16" s="484"/>
    </row>
    <row r="17" spans="2:37" ht="21" customHeight="1" x14ac:dyDescent="0.2">
      <c r="B17" s="124"/>
      <c r="C17" s="96" t="s">
        <v>987</v>
      </c>
      <c r="D17" s="96"/>
      <c r="E17" s="96"/>
      <c r="F17" s="96"/>
      <c r="G17" s="85"/>
      <c r="H17" s="96"/>
      <c r="I17" s="86"/>
      <c r="J17" s="86"/>
      <c r="K17" s="86"/>
      <c r="L17" s="86"/>
      <c r="M17" s="86"/>
      <c r="N17" s="86"/>
      <c r="O17" s="86"/>
      <c r="P17" s="86"/>
      <c r="Q17" s="86"/>
      <c r="R17" s="86"/>
      <c r="S17" s="86"/>
      <c r="T17" s="86"/>
      <c r="U17" s="481"/>
      <c r="V17" s="481"/>
      <c r="W17" s="481"/>
      <c r="X17" s="481"/>
      <c r="Y17" s="481"/>
      <c r="Z17" s="481"/>
      <c r="AA17" s="481"/>
      <c r="AB17" s="481"/>
      <c r="AC17" s="481"/>
      <c r="AD17" s="481"/>
      <c r="AE17" s="481"/>
      <c r="AF17" s="481"/>
      <c r="AG17" s="481"/>
      <c r="AH17" s="482"/>
    </row>
    <row r="18" spans="2:37" ht="21" customHeight="1" x14ac:dyDescent="0.2">
      <c r="B18" s="506"/>
      <c r="C18" s="1078" t="s">
        <v>988</v>
      </c>
      <c r="D18" s="1078"/>
      <c r="E18" s="1078"/>
      <c r="F18" s="1078"/>
      <c r="G18" s="1078"/>
      <c r="H18" s="1078"/>
      <c r="I18" s="1078"/>
      <c r="J18" s="1078"/>
      <c r="K18" s="1078"/>
      <c r="L18" s="1078"/>
      <c r="M18" s="1078"/>
      <c r="N18" s="1078"/>
      <c r="O18" s="1078"/>
      <c r="P18" s="1078"/>
      <c r="Q18" s="1078"/>
      <c r="R18" s="1078"/>
      <c r="S18" s="1078"/>
      <c r="T18" s="1078"/>
      <c r="U18" s="1078"/>
      <c r="V18" s="1078"/>
      <c r="W18" s="1078"/>
      <c r="X18" s="1078"/>
      <c r="Y18" s="1078"/>
      <c r="Z18" s="1078"/>
      <c r="AA18" s="1087" t="s">
        <v>989</v>
      </c>
      <c r="AB18" s="1087"/>
      <c r="AC18" s="1087"/>
      <c r="AD18" s="1087"/>
      <c r="AE18" s="1087"/>
      <c r="AF18" s="1087"/>
      <c r="AG18" s="1087"/>
      <c r="AH18" s="482"/>
      <c r="AK18" s="510"/>
    </row>
    <row r="19" spans="2:37" ht="21" customHeight="1" x14ac:dyDescent="0.2">
      <c r="B19" s="506"/>
      <c r="C19" s="1090"/>
      <c r="D19" s="1090"/>
      <c r="E19" s="1090"/>
      <c r="F19" s="1090"/>
      <c r="G19" s="1090"/>
      <c r="H19" s="1090"/>
      <c r="I19" s="1090"/>
      <c r="J19" s="1090"/>
      <c r="K19" s="1090"/>
      <c r="L19" s="1090"/>
      <c r="M19" s="1090"/>
      <c r="N19" s="1090"/>
      <c r="O19" s="1090"/>
      <c r="P19" s="1090"/>
      <c r="Q19" s="1090"/>
      <c r="R19" s="1090"/>
      <c r="S19" s="1090"/>
      <c r="T19" s="1090"/>
      <c r="U19" s="1090"/>
      <c r="V19" s="1090"/>
      <c r="W19" s="1090"/>
      <c r="X19" s="1090"/>
      <c r="Y19" s="1090"/>
      <c r="Z19" s="1090"/>
      <c r="AA19" s="653"/>
      <c r="AB19" s="653"/>
      <c r="AC19" s="653"/>
      <c r="AD19" s="653"/>
      <c r="AE19" s="653"/>
      <c r="AF19" s="653"/>
      <c r="AG19" s="653"/>
      <c r="AH19" s="482"/>
      <c r="AK19" s="510"/>
    </row>
    <row r="20" spans="2:37" ht="9" customHeight="1" x14ac:dyDescent="0.2">
      <c r="B20" s="50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83"/>
      <c r="AB20" s="483"/>
      <c r="AC20" s="483"/>
      <c r="AD20" s="483"/>
      <c r="AE20" s="483"/>
      <c r="AF20" s="483"/>
      <c r="AG20" s="483"/>
      <c r="AH20" s="482"/>
      <c r="AK20" s="511"/>
    </row>
    <row r="21" spans="2:37" ht="21" customHeight="1" x14ac:dyDescent="0.2">
      <c r="B21" s="506"/>
      <c r="C21" s="163" t="s">
        <v>990</v>
      </c>
      <c r="D21" s="159"/>
      <c r="E21" s="159"/>
      <c r="F21" s="159"/>
      <c r="G21" s="512"/>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482"/>
    </row>
    <row r="22" spans="2:37" ht="21" customHeight="1" x14ac:dyDescent="0.2">
      <c r="B22" s="506"/>
      <c r="C22" s="1078" t="s">
        <v>991</v>
      </c>
      <c r="D22" s="1078"/>
      <c r="E22" s="1078"/>
      <c r="F22" s="1078"/>
      <c r="G22" s="1078"/>
      <c r="H22" s="1078"/>
      <c r="I22" s="1078"/>
      <c r="J22" s="1078"/>
      <c r="K22" s="1078"/>
      <c r="L22" s="1078"/>
      <c r="M22" s="1078"/>
      <c r="N22" s="1078"/>
      <c r="O22" s="1078"/>
      <c r="P22" s="1078"/>
      <c r="Q22" s="1078"/>
      <c r="R22" s="1078"/>
      <c r="S22" s="1078"/>
      <c r="T22" s="1078"/>
      <c r="U22" s="1078"/>
      <c r="V22" s="1078"/>
      <c r="W22" s="1078"/>
      <c r="X22" s="1078"/>
      <c r="Y22" s="1078"/>
      <c r="Z22" s="1078"/>
      <c r="AA22" s="1087" t="s">
        <v>989</v>
      </c>
      <c r="AB22" s="1087"/>
      <c r="AC22" s="1087"/>
      <c r="AD22" s="1087"/>
      <c r="AE22" s="1087"/>
      <c r="AF22" s="1087"/>
      <c r="AG22" s="1087"/>
      <c r="AH22" s="482"/>
    </row>
    <row r="23" spans="2:37" ht="20.100000000000001" customHeight="1" x14ac:dyDescent="0.2">
      <c r="B23" s="121"/>
      <c r="C23" s="1089"/>
      <c r="D23" s="1089"/>
      <c r="E23" s="1089"/>
      <c r="F23" s="1089"/>
      <c r="G23" s="1089"/>
      <c r="H23" s="1089"/>
      <c r="I23" s="1089"/>
      <c r="J23" s="1089"/>
      <c r="K23" s="1089"/>
      <c r="L23" s="1089"/>
      <c r="M23" s="1089"/>
      <c r="N23" s="1089"/>
      <c r="O23" s="1089"/>
      <c r="P23" s="1089"/>
      <c r="Q23" s="1089"/>
      <c r="R23" s="1089"/>
      <c r="S23" s="1089"/>
      <c r="T23" s="1089"/>
      <c r="U23" s="1089"/>
      <c r="V23" s="1089"/>
      <c r="W23" s="1089"/>
      <c r="X23" s="1089"/>
      <c r="Y23" s="1089"/>
      <c r="Z23" s="1090"/>
      <c r="AA23" s="654"/>
      <c r="AB23" s="654"/>
      <c r="AC23" s="654"/>
      <c r="AD23" s="654"/>
      <c r="AE23" s="654"/>
      <c r="AF23" s="654"/>
      <c r="AG23" s="654"/>
      <c r="AH23" s="513"/>
    </row>
    <row r="24" spans="2:37" s="96" customFormat="1" ht="20.100000000000001" customHeight="1" x14ac:dyDescent="0.2">
      <c r="B24" s="121"/>
      <c r="C24" s="850" t="s">
        <v>992</v>
      </c>
      <c r="D24" s="851"/>
      <c r="E24" s="851"/>
      <c r="F24" s="851"/>
      <c r="G24" s="851"/>
      <c r="H24" s="851"/>
      <c r="I24" s="851"/>
      <c r="J24" s="851"/>
      <c r="K24" s="851"/>
      <c r="L24" s="851"/>
      <c r="M24" s="571" t="s">
        <v>178</v>
      </c>
      <c r="N24" s="467" t="s">
        <v>993</v>
      </c>
      <c r="O24" s="467"/>
      <c r="P24" s="467"/>
      <c r="Q24" s="119"/>
      <c r="R24" s="119"/>
      <c r="S24" s="119"/>
      <c r="T24" s="119"/>
      <c r="U24" s="119"/>
      <c r="V24" s="119"/>
      <c r="W24" s="573" t="s">
        <v>178</v>
      </c>
      <c r="X24" s="467" t="s">
        <v>994</v>
      </c>
      <c r="Y24" s="514"/>
      <c r="Z24" s="514"/>
      <c r="AA24" s="119"/>
      <c r="AB24" s="119"/>
      <c r="AC24" s="119"/>
      <c r="AD24" s="119"/>
      <c r="AE24" s="119"/>
      <c r="AF24" s="119"/>
      <c r="AG24" s="174"/>
      <c r="AH24" s="482"/>
    </row>
    <row r="25" spans="2:37" s="96" customFormat="1" ht="20.100000000000001" customHeight="1" x14ac:dyDescent="0.2">
      <c r="B25" s="506"/>
      <c r="C25" s="962"/>
      <c r="D25" s="963"/>
      <c r="E25" s="963"/>
      <c r="F25" s="963"/>
      <c r="G25" s="963"/>
      <c r="H25" s="963"/>
      <c r="I25" s="963"/>
      <c r="J25" s="963"/>
      <c r="K25" s="963"/>
      <c r="L25" s="963"/>
      <c r="M25" s="572" t="s">
        <v>178</v>
      </c>
      <c r="N25" s="475" t="s">
        <v>995</v>
      </c>
      <c r="O25" s="475"/>
      <c r="P25" s="475"/>
      <c r="Q25" s="485"/>
      <c r="R25" s="485"/>
      <c r="S25" s="485"/>
      <c r="T25" s="485"/>
      <c r="U25" s="485"/>
      <c r="V25" s="485"/>
      <c r="W25" s="649" t="s">
        <v>178</v>
      </c>
      <c r="X25" s="475" t="s">
        <v>996</v>
      </c>
      <c r="Y25" s="515"/>
      <c r="Z25" s="515"/>
      <c r="AA25" s="485"/>
      <c r="AB25" s="485"/>
      <c r="AC25" s="485"/>
      <c r="AD25" s="485"/>
      <c r="AE25" s="485"/>
      <c r="AF25" s="485"/>
      <c r="AG25" s="163"/>
      <c r="AH25" s="482"/>
    </row>
    <row r="26" spans="2:37" s="96" customFormat="1" ht="9" customHeight="1" x14ac:dyDescent="0.2">
      <c r="B26" s="506"/>
      <c r="C26" s="501"/>
      <c r="D26" s="501"/>
      <c r="E26" s="501"/>
      <c r="F26" s="501"/>
      <c r="G26" s="501"/>
      <c r="H26" s="501"/>
      <c r="I26" s="501"/>
      <c r="J26" s="501"/>
      <c r="K26" s="501"/>
      <c r="L26" s="501"/>
      <c r="M26" s="501"/>
      <c r="N26" s="501"/>
      <c r="O26" s="501"/>
      <c r="P26" s="501"/>
      <c r="Q26" s="501"/>
      <c r="R26" s="501"/>
      <c r="S26" s="501"/>
      <c r="T26" s="501"/>
      <c r="U26" s="501"/>
      <c r="V26" s="501"/>
      <c r="W26" s="501"/>
      <c r="X26" s="501"/>
      <c r="Y26" s="501"/>
      <c r="Z26" s="501"/>
      <c r="AA26" s="82"/>
      <c r="AC26" s="86"/>
      <c r="AD26" s="86"/>
      <c r="AE26" s="86"/>
      <c r="AF26" s="86"/>
      <c r="AG26" s="86"/>
      <c r="AH26" s="482"/>
    </row>
    <row r="27" spans="2:37" s="96" customFormat="1" ht="20.100000000000001" customHeight="1" x14ac:dyDescent="0.45">
      <c r="B27" s="506"/>
      <c r="C27" s="1091" t="s">
        <v>997</v>
      </c>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481"/>
      <c r="AB27" s="481"/>
      <c r="AC27" s="481"/>
      <c r="AD27" s="481"/>
      <c r="AE27" s="481"/>
      <c r="AF27" s="481"/>
      <c r="AG27" s="481"/>
      <c r="AH27" s="482"/>
    </row>
    <row r="28" spans="2:37" s="96" customFormat="1" ht="20.100000000000001" customHeight="1" x14ac:dyDescent="0.45">
      <c r="B28" s="121"/>
      <c r="C28" s="1092"/>
      <c r="D28" s="1092"/>
      <c r="E28" s="1092"/>
      <c r="F28" s="1092"/>
      <c r="G28" s="1092"/>
      <c r="H28" s="1092"/>
      <c r="I28" s="1092"/>
      <c r="J28" s="1092"/>
      <c r="K28" s="1092"/>
      <c r="L28" s="1092"/>
      <c r="M28" s="1092"/>
      <c r="N28" s="1092"/>
      <c r="O28" s="1092"/>
      <c r="P28" s="1092"/>
      <c r="Q28" s="1092"/>
      <c r="R28" s="1092"/>
      <c r="S28" s="1092"/>
      <c r="T28" s="1092"/>
      <c r="U28" s="1092"/>
      <c r="V28" s="1092"/>
      <c r="W28" s="1092"/>
      <c r="X28" s="1092"/>
      <c r="Y28" s="1092"/>
      <c r="Z28" s="1092"/>
      <c r="AA28" s="121"/>
      <c r="AB28" s="86"/>
      <c r="AC28" s="86"/>
      <c r="AD28" s="86"/>
      <c r="AE28" s="86"/>
      <c r="AF28" s="86"/>
      <c r="AG28" s="86"/>
      <c r="AH28" s="138"/>
    </row>
    <row r="29" spans="2:37" s="96" customFormat="1" ht="9" customHeight="1" x14ac:dyDescent="0.45">
      <c r="B29" s="121"/>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138"/>
    </row>
    <row r="30" spans="2:37" s="96" customFormat="1" ht="20.100000000000001" customHeight="1" x14ac:dyDescent="0.45">
      <c r="B30" s="506"/>
      <c r="C30" s="1093" t="s">
        <v>998</v>
      </c>
      <c r="D30" s="1093"/>
      <c r="E30" s="1093"/>
      <c r="F30" s="1093"/>
      <c r="G30" s="1093"/>
      <c r="H30" s="1093"/>
      <c r="I30" s="1093"/>
      <c r="J30" s="1093"/>
      <c r="K30" s="1083"/>
      <c r="L30" s="1083"/>
      <c r="M30" s="1083"/>
      <c r="N30" s="1083"/>
      <c r="O30" s="1083"/>
      <c r="P30" s="1083"/>
      <c r="Q30" s="1083"/>
      <c r="R30" s="1094" t="s">
        <v>131</v>
      </c>
      <c r="S30" s="1083"/>
      <c r="T30" s="1083"/>
      <c r="U30" s="1083"/>
      <c r="V30" s="1083"/>
      <c r="W30" s="1083"/>
      <c r="X30" s="1083"/>
      <c r="Y30" s="1083"/>
      <c r="Z30" s="1094" t="s">
        <v>999</v>
      </c>
      <c r="AA30" s="1083"/>
      <c r="AB30" s="1083"/>
      <c r="AC30" s="1083"/>
      <c r="AD30" s="1083"/>
      <c r="AE30" s="1083"/>
      <c r="AF30" s="1083"/>
      <c r="AG30" s="1085" t="s">
        <v>702</v>
      </c>
      <c r="AH30" s="482"/>
    </row>
    <row r="31" spans="2:37" s="96" customFormat="1" ht="20.100000000000001" customHeight="1" x14ac:dyDescent="0.45">
      <c r="B31" s="506"/>
      <c r="C31" s="1093"/>
      <c r="D31" s="1093"/>
      <c r="E31" s="1093"/>
      <c r="F31" s="1093"/>
      <c r="G31" s="1093"/>
      <c r="H31" s="1093"/>
      <c r="I31" s="1093"/>
      <c r="J31" s="1093"/>
      <c r="K31" s="1084"/>
      <c r="L31" s="1084"/>
      <c r="M31" s="1084"/>
      <c r="N31" s="1084"/>
      <c r="O31" s="1084"/>
      <c r="P31" s="1084"/>
      <c r="Q31" s="1084"/>
      <c r="R31" s="1095"/>
      <c r="S31" s="1084"/>
      <c r="T31" s="1084"/>
      <c r="U31" s="1084"/>
      <c r="V31" s="1084"/>
      <c r="W31" s="1084"/>
      <c r="X31" s="1084"/>
      <c r="Y31" s="1084"/>
      <c r="Z31" s="1095"/>
      <c r="AA31" s="1084"/>
      <c r="AB31" s="1084"/>
      <c r="AC31" s="1084"/>
      <c r="AD31" s="1084"/>
      <c r="AE31" s="1084"/>
      <c r="AF31" s="1084"/>
      <c r="AG31" s="1086"/>
      <c r="AH31" s="482"/>
    </row>
    <row r="32" spans="2:37" s="96" customFormat="1" ht="13.5" customHeight="1" x14ac:dyDescent="0.45">
      <c r="B32" s="160"/>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5"/>
      <c r="AA32" s="475"/>
      <c r="AB32" s="475"/>
      <c r="AC32" s="475"/>
      <c r="AD32" s="475"/>
      <c r="AE32" s="475"/>
      <c r="AF32" s="475"/>
      <c r="AG32" s="475"/>
      <c r="AH32" s="476"/>
    </row>
    <row r="33" spans="2:34" s="96" customFormat="1" ht="13.5" customHeight="1" x14ac:dyDescent="0.45"/>
    <row r="34" spans="2:34" s="96" customFormat="1" ht="20.100000000000001" customHeight="1" x14ac:dyDescent="0.45">
      <c r="B34" s="107" t="s">
        <v>1000</v>
      </c>
      <c r="C34" s="467"/>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7"/>
      <c r="AB34" s="467"/>
      <c r="AC34" s="467"/>
      <c r="AD34" s="467"/>
      <c r="AE34" s="467"/>
      <c r="AF34" s="467"/>
      <c r="AG34" s="467"/>
      <c r="AH34" s="469"/>
    </row>
    <row r="35" spans="2:34" s="96" customFormat="1" ht="20.100000000000001" customHeight="1" x14ac:dyDescent="0.45">
      <c r="B35" s="506"/>
      <c r="C35" s="872" t="s">
        <v>1001</v>
      </c>
      <c r="D35" s="872"/>
      <c r="E35" s="872"/>
      <c r="F35" s="872"/>
      <c r="G35" s="872"/>
      <c r="H35" s="872"/>
      <c r="I35" s="872"/>
      <c r="J35" s="872"/>
      <c r="K35" s="872"/>
      <c r="L35" s="872"/>
      <c r="M35" s="872"/>
      <c r="N35" s="872"/>
      <c r="O35" s="872"/>
      <c r="P35" s="872"/>
      <c r="Q35" s="872"/>
      <c r="R35" s="872"/>
      <c r="S35" s="872"/>
      <c r="T35" s="872"/>
      <c r="U35" s="872"/>
      <c r="V35" s="872"/>
      <c r="W35" s="872"/>
      <c r="X35" s="872"/>
      <c r="Y35" s="872"/>
      <c r="Z35" s="872"/>
      <c r="AA35" s="872"/>
      <c r="AB35" s="872"/>
      <c r="AC35" s="872"/>
      <c r="AD35" s="872"/>
      <c r="AE35" s="872"/>
      <c r="AF35" s="481"/>
      <c r="AG35" s="481"/>
      <c r="AH35" s="482"/>
    </row>
    <row r="36" spans="2:34" s="96" customFormat="1" ht="20.100000000000001" customHeight="1" x14ac:dyDescent="0.45">
      <c r="B36" s="175"/>
      <c r="C36" s="726" t="s">
        <v>988</v>
      </c>
      <c r="D36" s="1078"/>
      <c r="E36" s="1078"/>
      <c r="F36" s="1078"/>
      <c r="G36" s="1078"/>
      <c r="H36" s="1078"/>
      <c r="I36" s="1078"/>
      <c r="J36" s="1078"/>
      <c r="K36" s="1078"/>
      <c r="L36" s="1078"/>
      <c r="M36" s="1078"/>
      <c r="N36" s="1078"/>
      <c r="O36" s="1078"/>
      <c r="P36" s="1078"/>
      <c r="Q36" s="1078"/>
      <c r="R36" s="1078"/>
      <c r="S36" s="1078"/>
      <c r="T36" s="1078"/>
      <c r="U36" s="1078"/>
      <c r="V36" s="1078"/>
      <c r="W36" s="1078"/>
      <c r="X36" s="1078"/>
      <c r="Y36" s="1078"/>
      <c r="Z36" s="1078"/>
      <c r="AA36" s="1087" t="s">
        <v>989</v>
      </c>
      <c r="AB36" s="1087"/>
      <c r="AC36" s="1087"/>
      <c r="AD36" s="1087"/>
      <c r="AE36" s="1087"/>
      <c r="AF36" s="1087"/>
      <c r="AG36" s="1087"/>
      <c r="AH36" s="516"/>
    </row>
    <row r="37" spans="2:34" s="96" customFormat="1" ht="20.100000000000001" customHeight="1" x14ac:dyDescent="0.45">
      <c r="B37" s="123"/>
      <c r="C37" s="1088"/>
      <c r="D37" s="1089"/>
      <c r="E37" s="1089"/>
      <c r="F37" s="1089"/>
      <c r="G37" s="1089"/>
      <c r="H37" s="1089"/>
      <c r="I37" s="1089"/>
      <c r="J37" s="1089"/>
      <c r="K37" s="1089"/>
      <c r="L37" s="1089"/>
      <c r="M37" s="1089"/>
      <c r="N37" s="1089"/>
      <c r="O37" s="1089"/>
      <c r="P37" s="1089"/>
      <c r="Q37" s="1089"/>
      <c r="R37" s="1089"/>
      <c r="S37" s="1089"/>
      <c r="T37" s="1089"/>
      <c r="U37" s="1089"/>
      <c r="V37" s="1089"/>
      <c r="W37" s="1089"/>
      <c r="X37" s="1089"/>
      <c r="Y37" s="1089"/>
      <c r="Z37" s="1089"/>
      <c r="AA37" s="655"/>
      <c r="AB37" s="654"/>
      <c r="AC37" s="654"/>
      <c r="AD37" s="654"/>
      <c r="AE37" s="654"/>
      <c r="AF37" s="654"/>
      <c r="AG37" s="656"/>
      <c r="AH37" s="516"/>
    </row>
    <row r="38" spans="2:34" s="96" customFormat="1" ht="9" customHeight="1" x14ac:dyDescent="0.45">
      <c r="B38" s="121"/>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486"/>
      <c r="AB38" s="486"/>
      <c r="AC38" s="486"/>
      <c r="AD38" s="486"/>
      <c r="AE38" s="486"/>
      <c r="AF38" s="486"/>
      <c r="AG38" s="481"/>
      <c r="AH38" s="482"/>
    </row>
    <row r="39" spans="2:34" s="96" customFormat="1" ht="20.100000000000001" customHeight="1" x14ac:dyDescent="0.2">
      <c r="B39" s="121"/>
      <c r="C39" s="850" t="s">
        <v>992</v>
      </c>
      <c r="D39" s="960"/>
      <c r="E39" s="960"/>
      <c r="F39" s="960"/>
      <c r="G39" s="960"/>
      <c r="H39" s="960"/>
      <c r="I39" s="960"/>
      <c r="J39" s="960"/>
      <c r="K39" s="960"/>
      <c r="L39" s="960"/>
      <c r="M39" s="628" t="s">
        <v>178</v>
      </c>
      <c r="N39" s="96" t="s">
        <v>993</v>
      </c>
      <c r="Q39" s="86"/>
      <c r="R39" s="86"/>
      <c r="S39" s="86"/>
      <c r="T39" s="86"/>
      <c r="U39" s="86"/>
      <c r="V39" s="86"/>
      <c r="W39" s="565" t="s">
        <v>178</v>
      </c>
      <c r="X39" s="96" t="s">
        <v>994</v>
      </c>
      <c r="Y39" s="82"/>
      <c r="Z39" s="82"/>
      <c r="AA39" s="86"/>
      <c r="AB39" s="86"/>
      <c r="AC39" s="86"/>
      <c r="AD39" s="86"/>
      <c r="AE39" s="86"/>
      <c r="AF39" s="86"/>
      <c r="AG39" s="119"/>
      <c r="AH39" s="516"/>
    </row>
    <row r="40" spans="2:34" s="96" customFormat="1" ht="20.100000000000001" customHeight="1" x14ac:dyDescent="0.2">
      <c r="B40" s="121"/>
      <c r="C40" s="962"/>
      <c r="D40" s="963"/>
      <c r="E40" s="963"/>
      <c r="F40" s="963"/>
      <c r="G40" s="963"/>
      <c r="H40" s="963"/>
      <c r="I40" s="963"/>
      <c r="J40" s="963"/>
      <c r="K40" s="963"/>
      <c r="L40" s="963"/>
      <c r="M40" s="572" t="s">
        <v>178</v>
      </c>
      <c r="N40" s="475" t="s">
        <v>995</v>
      </c>
      <c r="O40" s="475"/>
      <c r="P40" s="475"/>
      <c r="Q40" s="485"/>
      <c r="R40" s="485"/>
      <c r="S40" s="485"/>
      <c r="T40" s="485"/>
      <c r="U40" s="485"/>
      <c r="V40" s="485"/>
      <c r="W40" s="485"/>
      <c r="X40" s="485"/>
      <c r="Y40" s="478"/>
      <c r="Z40" s="475"/>
      <c r="AA40" s="485"/>
      <c r="AB40" s="515"/>
      <c r="AC40" s="515"/>
      <c r="AD40" s="515"/>
      <c r="AE40" s="515"/>
      <c r="AF40" s="515"/>
      <c r="AG40" s="485"/>
      <c r="AH40" s="516"/>
    </row>
    <row r="41" spans="2:34" s="96" customFormat="1" ht="9" customHeight="1" x14ac:dyDescent="0.45">
      <c r="B41" s="121"/>
      <c r="C41" s="503"/>
      <c r="D41" s="503"/>
      <c r="E41" s="503"/>
      <c r="F41" s="503"/>
      <c r="G41" s="503"/>
      <c r="H41" s="503"/>
      <c r="I41" s="503"/>
      <c r="J41" s="503"/>
      <c r="K41" s="503"/>
      <c r="L41" s="503"/>
      <c r="M41" s="85"/>
      <c r="Q41" s="86"/>
      <c r="R41" s="86"/>
      <c r="S41" s="86"/>
      <c r="T41" s="86"/>
      <c r="U41" s="86"/>
      <c r="V41" s="86"/>
      <c r="W41" s="86"/>
      <c r="X41" s="86"/>
      <c r="Y41" s="85"/>
      <c r="AA41" s="86"/>
      <c r="AB41" s="86"/>
      <c r="AC41" s="86"/>
      <c r="AD41" s="86"/>
      <c r="AE41" s="86"/>
      <c r="AF41" s="86"/>
      <c r="AG41" s="86"/>
      <c r="AH41" s="482"/>
    </row>
    <row r="42" spans="2:34" s="96" customFormat="1" ht="20.100000000000001" customHeight="1" x14ac:dyDescent="0.45">
      <c r="B42" s="506"/>
      <c r="C42" s="1078" t="s">
        <v>1002</v>
      </c>
      <c r="D42" s="1078"/>
      <c r="E42" s="1078"/>
      <c r="F42" s="1078"/>
      <c r="G42" s="1078"/>
      <c r="H42" s="1078"/>
      <c r="I42" s="1078"/>
      <c r="J42" s="1078"/>
      <c r="K42" s="1079"/>
      <c r="L42" s="1080"/>
      <c r="M42" s="1080"/>
      <c r="N42" s="1080"/>
      <c r="O42" s="1080"/>
      <c r="P42" s="1080"/>
      <c r="Q42" s="1080"/>
      <c r="R42" s="517" t="s">
        <v>131</v>
      </c>
      <c r="S42" s="1080"/>
      <c r="T42" s="1080"/>
      <c r="U42" s="1080"/>
      <c r="V42" s="1080"/>
      <c r="W42" s="1080"/>
      <c r="X42" s="1080"/>
      <c r="Y42" s="1080"/>
      <c r="Z42" s="517" t="s">
        <v>999</v>
      </c>
      <c r="AA42" s="1080"/>
      <c r="AB42" s="1080"/>
      <c r="AC42" s="1080"/>
      <c r="AD42" s="1080"/>
      <c r="AE42" s="1080"/>
      <c r="AF42" s="1080"/>
      <c r="AG42" s="518" t="s">
        <v>702</v>
      </c>
      <c r="AH42" s="519"/>
    </row>
    <row r="43" spans="2:34" s="96" customFormat="1" ht="10.5" customHeight="1" x14ac:dyDescent="0.45">
      <c r="B43" s="520"/>
      <c r="C43" s="501"/>
      <c r="D43" s="501"/>
      <c r="E43" s="501"/>
      <c r="F43" s="501"/>
      <c r="G43" s="501"/>
      <c r="H43" s="501"/>
      <c r="I43" s="501"/>
      <c r="J43" s="50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2"/>
    </row>
    <row r="44" spans="2:34" s="96" customFormat="1" ht="6" customHeight="1" x14ac:dyDescent="0.45">
      <c r="B44" s="503"/>
      <c r="C44" s="503"/>
      <c r="D44" s="503"/>
      <c r="E44" s="503"/>
      <c r="F44" s="503"/>
      <c r="X44" s="492"/>
      <c r="Y44" s="492"/>
    </row>
    <row r="45" spans="2:34" s="96" customFormat="1" x14ac:dyDescent="0.45">
      <c r="B45" s="1081" t="s">
        <v>1003</v>
      </c>
      <c r="C45" s="1081"/>
      <c r="D45" s="504" t="s">
        <v>1004</v>
      </c>
      <c r="E45" s="523"/>
      <c r="F45" s="523"/>
      <c r="G45" s="523"/>
      <c r="H45" s="523"/>
      <c r="I45" s="523"/>
      <c r="J45" s="523"/>
      <c r="K45" s="523"/>
      <c r="L45" s="523"/>
      <c r="M45" s="523"/>
      <c r="N45" s="523"/>
      <c r="O45" s="523"/>
      <c r="P45" s="523"/>
      <c r="Q45" s="523"/>
      <c r="R45" s="523"/>
      <c r="S45" s="523"/>
      <c r="T45" s="523"/>
      <c r="U45" s="523"/>
      <c r="V45" s="523"/>
      <c r="W45" s="523"/>
      <c r="X45" s="523"/>
      <c r="Y45" s="523"/>
      <c r="Z45" s="523"/>
      <c r="AA45" s="523"/>
      <c r="AB45" s="523"/>
      <c r="AC45" s="523"/>
      <c r="AD45" s="523"/>
      <c r="AE45" s="523"/>
      <c r="AF45" s="523"/>
      <c r="AG45" s="523"/>
      <c r="AH45" s="523"/>
    </row>
    <row r="46" spans="2:34" s="96" customFormat="1" ht="13.5" customHeight="1" x14ac:dyDescent="0.45">
      <c r="B46" s="1081" t="s">
        <v>1005</v>
      </c>
      <c r="C46" s="1081"/>
      <c r="D46" s="1082" t="s">
        <v>1006</v>
      </c>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2"/>
      <c r="AG46" s="1082"/>
      <c r="AH46" s="1082"/>
    </row>
    <row r="47" spans="2:34" s="96" customFormat="1" ht="13.5" customHeight="1" x14ac:dyDescent="0.45">
      <c r="B47" s="524"/>
      <c r="C47" s="524"/>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row>
    <row r="48" spans="2:34" s="96" customFormat="1" x14ac:dyDescent="0.45">
      <c r="B48" s="1081" t="s">
        <v>1007</v>
      </c>
      <c r="C48" s="1081"/>
      <c r="D48" s="525" t="s">
        <v>1008</v>
      </c>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row>
    <row r="49" spans="1:37" ht="13.5" customHeight="1" x14ac:dyDescent="0.2">
      <c r="B49" s="1081" t="s">
        <v>1009</v>
      </c>
      <c r="C49" s="1081"/>
      <c r="D49" s="1082" t="s">
        <v>1010</v>
      </c>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82"/>
      <c r="AE49" s="1082"/>
      <c r="AF49" s="1082"/>
      <c r="AG49" s="1082"/>
      <c r="AH49" s="1082"/>
    </row>
    <row r="50" spans="1:37" s="505" customFormat="1" ht="25.2" customHeight="1" x14ac:dyDescent="0.2">
      <c r="B50" s="85"/>
      <c r="C50" s="86"/>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082"/>
      <c r="AG50" s="1082"/>
      <c r="AH50" s="1082"/>
    </row>
    <row r="51" spans="1:37" s="505" customFormat="1" ht="13.5" customHeight="1" x14ac:dyDescent="0.2">
      <c r="A51" s="82"/>
      <c r="B51" s="526" t="s">
        <v>1011</v>
      </c>
      <c r="C51" s="526"/>
      <c r="D51" s="1077" t="s">
        <v>1012</v>
      </c>
      <c r="E51" s="1077"/>
      <c r="F51" s="1077"/>
      <c r="G51" s="1077"/>
      <c r="H51" s="1077"/>
      <c r="I51" s="1077"/>
      <c r="J51" s="1077"/>
      <c r="K51" s="1077"/>
      <c r="L51" s="1077"/>
      <c r="M51" s="1077"/>
      <c r="N51" s="1077"/>
      <c r="O51" s="1077"/>
      <c r="P51" s="1077"/>
      <c r="Q51" s="1077"/>
      <c r="R51" s="1077"/>
      <c r="S51" s="1077"/>
      <c r="T51" s="1077"/>
      <c r="U51" s="1077"/>
      <c r="V51" s="1077"/>
      <c r="W51" s="1077"/>
      <c r="X51" s="1077"/>
      <c r="Y51" s="1077"/>
      <c r="Z51" s="1077"/>
      <c r="AA51" s="1077"/>
      <c r="AB51" s="1077"/>
      <c r="AC51" s="1077"/>
      <c r="AD51" s="1077"/>
      <c r="AE51" s="1077"/>
      <c r="AF51" s="1077"/>
      <c r="AG51" s="1077"/>
      <c r="AH51" s="1077"/>
      <c r="AI51" s="82"/>
      <c r="AJ51" s="82"/>
      <c r="AK51" s="82"/>
    </row>
    <row r="52" spans="1:37" s="505" customFormat="1"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row>
    <row r="53" spans="1:37" s="505" customFormat="1" x14ac:dyDescent="0.2">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row>
    <row r="54" spans="1:37" s="505" customFormat="1"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row>
  </sheetData>
  <mergeCells count="41">
    <mergeCell ref="C22:Z22"/>
    <mergeCell ref="AA22:AG22"/>
    <mergeCell ref="Z3:AA3"/>
    <mergeCell ref="AC3:AD3"/>
    <mergeCell ref="AF3:AG3"/>
    <mergeCell ref="B5:AH5"/>
    <mergeCell ref="B7:F7"/>
    <mergeCell ref="B8:F8"/>
    <mergeCell ref="G7:AH7"/>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pageMargins left="0.7" right="0.7" top="0.75" bottom="0.75" header="0.3" footer="0.3"/>
  <pageSetup paperSize="9" scale="8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G65542:G65551 JC65542:JC65551 SY65542:SY65551 ACU65542:ACU65551 AMQ65542:AMQ65551 AWM65542:AWM65551 BGI65542:BGI65551 BQE65542:BQE65551 CAA65542:CAA65551 CJW65542:CJW65551 CTS65542:CTS65551 DDO65542:DDO65551 DNK65542:DNK65551 DXG65542:DXG65551 EHC65542:EHC65551 EQY65542:EQY65551 FAU65542:FAU65551 FKQ65542:FKQ65551 FUM65542:FUM65551 GEI65542:GEI65551 GOE65542:GOE65551 GYA65542:GYA65551 HHW65542:HHW65551 HRS65542:HRS65551 IBO65542:IBO65551 ILK65542:ILK65551 IVG65542:IVG65551 JFC65542:JFC65551 JOY65542:JOY65551 JYU65542:JYU65551 KIQ65542:KIQ65551 KSM65542:KSM65551 LCI65542:LCI65551 LME65542:LME65551 LWA65542:LWA65551 MFW65542:MFW65551 MPS65542:MPS65551 MZO65542:MZO65551 NJK65542:NJK65551 NTG65542:NTG65551 ODC65542:ODC65551 OMY65542:OMY65551 OWU65542:OWU65551 PGQ65542:PGQ65551 PQM65542:PQM65551 QAI65542:QAI65551 QKE65542:QKE65551 QUA65542:QUA65551 RDW65542:RDW65551 RNS65542:RNS65551 RXO65542:RXO65551 SHK65542:SHK65551 SRG65542:SRG65551 TBC65542:TBC65551 TKY65542:TKY65551 TUU65542:TUU65551 UEQ65542:UEQ65551 UOM65542:UOM65551 UYI65542:UYI65551 VIE65542:VIE65551 VSA65542:VSA65551 WBW65542:WBW65551 WLS65542:WLS65551 WVO65542:WVO65551 G131078:G131087 JC131078:JC131087 SY131078:SY131087 ACU131078:ACU131087 AMQ131078:AMQ131087 AWM131078:AWM131087 BGI131078:BGI131087 BQE131078:BQE131087 CAA131078:CAA131087 CJW131078:CJW131087 CTS131078:CTS131087 DDO131078:DDO131087 DNK131078:DNK131087 DXG131078:DXG131087 EHC131078:EHC131087 EQY131078:EQY131087 FAU131078:FAU131087 FKQ131078:FKQ131087 FUM131078:FUM131087 GEI131078:GEI131087 GOE131078:GOE131087 GYA131078:GYA131087 HHW131078:HHW131087 HRS131078:HRS131087 IBO131078:IBO131087 ILK131078:ILK131087 IVG131078:IVG131087 JFC131078:JFC131087 JOY131078:JOY131087 JYU131078:JYU131087 KIQ131078:KIQ131087 KSM131078:KSM131087 LCI131078:LCI131087 LME131078:LME131087 LWA131078:LWA131087 MFW131078:MFW131087 MPS131078:MPS131087 MZO131078:MZO131087 NJK131078:NJK131087 NTG131078:NTG131087 ODC131078:ODC131087 OMY131078:OMY131087 OWU131078:OWU131087 PGQ131078:PGQ131087 PQM131078:PQM131087 QAI131078:QAI131087 QKE131078:QKE131087 QUA131078:QUA131087 RDW131078:RDW131087 RNS131078:RNS131087 RXO131078:RXO131087 SHK131078:SHK131087 SRG131078:SRG131087 TBC131078:TBC131087 TKY131078:TKY131087 TUU131078:TUU131087 UEQ131078:UEQ131087 UOM131078:UOM131087 UYI131078:UYI131087 VIE131078:VIE131087 VSA131078:VSA131087 WBW131078:WBW131087 WLS131078:WLS131087 WVO131078:WVO131087 G196614:G196623 JC196614:JC196623 SY196614:SY196623 ACU196614:ACU196623 AMQ196614:AMQ196623 AWM196614:AWM196623 BGI196614:BGI196623 BQE196614:BQE196623 CAA196614:CAA196623 CJW196614:CJW196623 CTS196614:CTS196623 DDO196614:DDO196623 DNK196614:DNK196623 DXG196614:DXG196623 EHC196614:EHC196623 EQY196614:EQY196623 FAU196614:FAU196623 FKQ196614:FKQ196623 FUM196614:FUM196623 GEI196614:GEI196623 GOE196614:GOE196623 GYA196614:GYA196623 HHW196614:HHW196623 HRS196614:HRS196623 IBO196614:IBO196623 ILK196614:ILK196623 IVG196614:IVG196623 JFC196614:JFC196623 JOY196614:JOY196623 JYU196614:JYU196623 KIQ196614:KIQ196623 KSM196614:KSM196623 LCI196614:LCI196623 LME196614:LME196623 LWA196614:LWA196623 MFW196614:MFW196623 MPS196614:MPS196623 MZO196614:MZO196623 NJK196614:NJK196623 NTG196614:NTG196623 ODC196614:ODC196623 OMY196614:OMY196623 OWU196614:OWU196623 PGQ196614:PGQ196623 PQM196614:PQM196623 QAI196614:QAI196623 QKE196614:QKE196623 QUA196614:QUA196623 RDW196614:RDW196623 RNS196614:RNS196623 RXO196614:RXO196623 SHK196614:SHK196623 SRG196614:SRG196623 TBC196614:TBC196623 TKY196614:TKY196623 TUU196614:TUU196623 UEQ196614:UEQ196623 UOM196614:UOM196623 UYI196614:UYI196623 VIE196614:VIE196623 VSA196614:VSA196623 WBW196614:WBW196623 WLS196614:WLS196623 WVO196614:WVO196623 G262150:G262159 JC262150:JC262159 SY262150:SY262159 ACU262150:ACU262159 AMQ262150:AMQ262159 AWM262150:AWM262159 BGI262150:BGI262159 BQE262150:BQE262159 CAA262150:CAA262159 CJW262150:CJW262159 CTS262150:CTS262159 DDO262150:DDO262159 DNK262150:DNK262159 DXG262150:DXG262159 EHC262150:EHC262159 EQY262150:EQY262159 FAU262150:FAU262159 FKQ262150:FKQ262159 FUM262150:FUM262159 GEI262150:GEI262159 GOE262150:GOE262159 GYA262150:GYA262159 HHW262150:HHW262159 HRS262150:HRS262159 IBO262150:IBO262159 ILK262150:ILK262159 IVG262150:IVG262159 JFC262150:JFC262159 JOY262150:JOY262159 JYU262150:JYU262159 KIQ262150:KIQ262159 KSM262150:KSM262159 LCI262150:LCI262159 LME262150:LME262159 LWA262150:LWA262159 MFW262150:MFW262159 MPS262150:MPS262159 MZO262150:MZO262159 NJK262150:NJK262159 NTG262150:NTG262159 ODC262150:ODC262159 OMY262150:OMY262159 OWU262150:OWU262159 PGQ262150:PGQ262159 PQM262150:PQM262159 QAI262150:QAI262159 QKE262150:QKE262159 QUA262150:QUA262159 RDW262150:RDW262159 RNS262150:RNS262159 RXO262150:RXO262159 SHK262150:SHK262159 SRG262150:SRG262159 TBC262150:TBC262159 TKY262150:TKY262159 TUU262150:TUU262159 UEQ262150:UEQ262159 UOM262150:UOM262159 UYI262150:UYI262159 VIE262150:VIE262159 VSA262150:VSA262159 WBW262150:WBW262159 WLS262150:WLS262159 WVO262150:WVO262159 G327686:G327695 JC327686:JC327695 SY327686:SY327695 ACU327686:ACU327695 AMQ327686:AMQ327695 AWM327686:AWM327695 BGI327686:BGI327695 BQE327686:BQE327695 CAA327686:CAA327695 CJW327686:CJW327695 CTS327686:CTS327695 DDO327686:DDO327695 DNK327686:DNK327695 DXG327686:DXG327695 EHC327686:EHC327695 EQY327686:EQY327695 FAU327686:FAU327695 FKQ327686:FKQ327695 FUM327686:FUM327695 GEI327686:GEI327695 GOE327686:GOE327695 GYA327686:GYA327695 HHW327686:HHW327695 HRS327686:HRS327695 IBO327686:IBO327695 ILK327686:ILK327695 IVG327686:IVG327695 JFC327686:JFC327695 JOY327686:JOY327695 JYU327686:JYU327695 KIQ327686:KIQ327695 KSM327686:KSM327695 LCI327686:LCI327695 LME327686:LME327695 LWA327686:LWA327695 MFW327686:MFW327695 MPS327686:MPS327695 MZO327686:MZO327695 NJK327686:NJK327695 NTG327686:NTG327695 ODC327686:ODC327695 OMY327686:OMY327695 OWU327686:OWU327695 PGQ327686:PGQ327695 PQM327686:PQM327695 QAI327686:QAI327695 QKE327686:QKE327695 QUA327686:QUA327695 RDW327686:RDW327695 RNS327686:RNS327695 RXO327686:RXO327695 SHK327686:SHK327695 SRG327686:SRG327695 TBC327686:TBC327695 TKY327686:TKY327695 TUU327686:TUU327695 UEQ327686:UEQ327695 UOM327686:UOM327695 UYI327686:UYI327695 VIE327686:VIE327695 VSA327686:VSA327695 WBW327686:WBW327695 WLS327686:WLS327695 WVO327686:WVO327695 G393222:G393231 JC393222:JC393231 SY393222:SY393231 ACU393222:ACU393231 AMQ393222:AMQ393231 AWM393222:AWM393231 BGI393222:BGI393231 BQE393222:BQE393231 CAA393222:CAA393231 CJW393222:CJW393231 CTS393222:CTS393231 DDO393222:DDO393231 DNK393222:DNK393231 DXG393222:DXG393231 EHC393222:EHC393231 EQY393222:EQY393231 FAU393222:FAU393231 FKQ393222:FKQ393231 FUM393222:FUM393231 GEI393222:GEI393231 GOE393222:GOE393231 GYA393222:GYA393231 HHW393222:HHW393231 HRS393222:HRS393231 IBO393222:IBO393231 ILK393222:ILK393231 IVG393222:IVG393231 JFC393222:JFC393231 JOY393222:JOY393231 JYU393222:JYU393231 KIQ393222:KIQ393231 KSM393222:KSM393231 LCI393222:LCI393231 LME393222:LME393231 LWA393222:LWA393231 MFW393222:MFW393231 MPS393222:MPS393231 MZO393222:MZO393231 NJK393222:NJK393231 NTG393222:NTG393231 ODC393222:ODC393231 OMY393222:OMY393231 OWU393222:OWU393231 PGQ393222:PGQ393231 PQM393222:PQM393231 QAI393222:QAI393231 QKE393222:QKE393231 QUA393222:QUA393231 RDW393222:RDW393231 RNS393222:RNS393231 RXO393222:RXO393231 SHK393222:SHK393231 SRG393222:SRG393231 TBC393222:TBC393231 TKY393222:TKY393231 TUU393222:TUU393231 UEQ393222:UEQ393231 UOM393222:UOM393231 UYI393222:UYI393231 VIE393222:VIE393231 VSA393222:VSA393231 WBW393222:WBW393231 WLS393222:WLS393231 WVO393222:WVO393231 G458758:G458767 JC458758:JC458767 SY458758:SY458767 ACU458758:ACU458767 AMQ458758:AMQ458767 AWM458758:AWM458767 BGI458758:BGI458767 BQE458758:BQE458767 CAA458758:CAA458767 CJW458758:CJW458767 CTS458758:CTS458767 DDO458758:DDO458767 DNK458758:DNK458767 DXG458758:DXG458767 EHC458758:EHC458767 EQY458758:EQY458767 FAU458758:FAU458767 FKQ458758:FKQ458767 FUM458758:FUM458767 GEI458758:GEI458767 GOE458758:GOE458767 GYA458758:GYA458767 HHW458758:HHW458767 HRS458758:HRS458767 IBO458758:IBO458767 ILK458758:ILK458767 IVG458758:IVG458767 JFC458758:JFC458767 JOY458758:JOY458767 JYU458758:JYU458767 KIQ458758:KIQ458767 KSM458758:KSM458767 LCI458758:LCI458767 LME458758:LME458767 LWA458758:LWA458767 MFW458758:MFW458767 MPS458758:MPS458767 MZO458758:MZO458767 NJK458758:NJK458767 NTG458758:NTG458767 ODC458758:ODC458767 OMY458758:OMY458767 OWU458758:OWU458767 PGQ458758:PGQ458767 PQM458758:PQM458767 QAI458758:QAI458767 QKE458758:QKE458767 QUA458758:QUA458767 RDW458758:RDW458767 RNS458758:RNS458767 RXO458758:RXO458767 SHK458758:SHK458767 SRG458758:SRG458767 TBC458758:TBC458767 TKY458758:TKY458767 TUU458758:TUU458767 UEQ458758:UEQ458767 UOM458758:UOM458767 UYI458758:UYI458767 VIE458758:VIE458767 VSA458758:VSA458767 WBW458758:WBW458767 WLS458758:WLS458767 WVO458758:WVO458767 G524294:G524303 JC524294:JC524303 SY524294:SY524303 ACU524294:ACU524303 AMQ524294:AMQ524303 AWM524294:AWM524303 BGI524294:BGI524303 BQE524294:BQE524303 CAA524294:CAA524303 CJW524294:CJW524303 CTS524294:CTS524303 DDO524294:DDO524303 DNK524294:DNK524303 DXG524294:DXG524303 EHC524294:EHC524303 EQY524294:EQY524303 FAU524294:FAU524303 FKQ524294:FKQ524303 FUM524294:FUM524303 GEI524294:GEI524303 GOE524294:GOE524303 GYA524294:GYA524303 HHW524294:HHW524303 HRS524294:HRS524303 IBO524294:IBO524303 ILK524294:ILK524303 IVG524294:IVG524303 JFC524294:JFC524303 JOY524294:JOY524303 JYU524294:JYU524303 KIQ524294:KIQ524303 KSM524294:KSM524303 LCI524294:LCI524303 LME524294:LME524303 LWA524294:LWA524303 MFW524294:MFW524303 MPS524294:MPS524303 MZO524294:MZO524303 NJK524294:NJK524303 NTG524294:NTG524303 ODC524294:ODC524303 OMY524294:OMY524303 OWU524294:OWU524303 PGQ524294:PGQ524303 PQM524294:PQM524303 QAI524294:QAI524303 QKE524294:QKE524303 QUA524294:QUA524303 RDW524294:RDW524303 RNS524294:RNS524303 RXO524294:RXO524303 SHK524294:SHK524303 SRG524294:SRG524303 TBC524294:TBC524303 TKY524294:TKY524303 TUU524294:TUU524303 UEQ524294:UEQ524303 UOM524294:UOM524303 UYI524294:UYI524303 VIE524294:VIE524303 VSA524294:VSA524303 WBW524294:WBW524303 WLS524294:WLS524303 WVO524294:WVO524303 G589830:G589839 JC589830:JC589839 SY589830:SY589839 ACU589830:ACU589839 AMQ589830:AMQ589839 AWM589830:AWM589839 BGI589830:BGI589839 BQE589830:BQE589839 CAA589830:CAA589839 CJW589830:CJW589839 CTS589830:CTS589839 DDO589830:DDO589839 DNK589830:DNK589839 DXG589830:DXG589839 EHC589830:EHC589839 EQY589830:EQY589839 FAU589830:FAU589839 FKQ589830:FKQ589839 FUM589830:FUM589839 GEI589830:GEI589839 GOE589830:GOE589839 GYA589830:GYA589839 HHW589830:HHW589839 HRS589830:HRS589839 IBO589830:IBO589839 ILK589830:ILK589839 IVG589830:IVG589839 JFC589830:JFC589839 JOY589830:JOY589839 JYU589830:JYU589839 KIQ589830:KIQ589839 KSM589830:KSM589839 LCI589830:LCI589839 LME589830:LME589839 LWA589830:LWA589839 MFW589830:MFW589839 MPS589830:MPS589839 MZO589830:MZO589839 NJK589830:NJK589839 NTG589830:NTG589839 ODC589830:ODC589839 OMY589830:OMY589839 OWU589830:OWU589839 PGQ589830:PGQ589839 PQM589830:PQM589839 QAI589830:QAI589839 QKE589830:QKE589839 QUA589830:QUA589839 RDW589830:RDW589839 RNS589830:RNS589839 RXO589830:RXO589839 SHK589830:SHK589839 SRG589830:SRG589839 TBC589830:TBC589839 TKY589830:TKY589839 TUU589830:TUU589839 UEQ589830:UEQ589839 UOM589830:UOM589839 UYI589830:UYI589839 VIE589830:VIE589839 VSA589830:VSA589839 WBW589830:WBW589839 WLS589830:WLS589839 WVO589830:WVO589839 G655366:G655375 JC655366:JC655375 SY655366:SY655375 ACU655366:ACU655375 AMQ655366:AMQ655375 AWM655366:AWM655375 BGI655366:BGI655375 BQE655366:BQE655375 CAA655366:CAA655375 CJW655366:CJW655375 CTS655366:CTS655375 DDO655366:DDO655375 DNK655366:DNK655375 DXG655366:DXG655375 EHC655366:EHC655375 EQY655366:EQY655375 FAU655366:FAU655375 FKQ655366:FKQ655375 FUM655366:FUM655375 GEI655366:GEI655375 GOE655366:GOE655375 GYA655366:GYA655375 HHW655366:HHW655375 HRS655366:HRS655375 IBO655366:IBO655375 ILK655366:ILK655375 IVG655366:IVG655375 JFC655366:JFC655375 JOY655366:JOY655375 JYU655366:JYU655375 KIQ655366:KIQ655375 KSM655366:KSM655375 LCI655366:LCI655375 LME655366:LME655375 LWA655366:LWA655375 MFW655366:MFW655375 MPS655366:MPS655375 MZO655366:MZO655375 NJK655366:NJK655375 NTG655366:NTG655375 ODC655366:ODC655375 OMY655366:OMY655375 OWU655366:OWU655375 PGQ655366:PGQ655375 PQM655366:PQM655375 QAI655366:QAI655375 QKE655366:QKE655375 QUA655366:QUA655375 RDW655366:RDW655375 RNS655366:RNS655375 RXO655366:RXO655375 SHK655366:SHK655375 SRG655366:SRG655375 TBC655366:TBC655375 TKY655366:TKY655375 TUU655366:TUU655375 UEQ655366:UEQ655375 UOM655366:UOM655375 UYI655366:UYI655375 VIE655366:VIE655375 VSA655366:VSA655375 WBW655366:WBW655375 WLS655366:WLS655375 WVO655366:WVO655375 G720902:G720911 JC720902:JC720911 SY720902:SY720911 ACU720902:ACU720911 AMQ720902:AMQ720911 AWM720902:AWM720911 BGI720902:BGI720911 BQE720902:BQE720911 CAA720902:CAA720911 CJW720902:CJW720911 CTS720902:CTS720911 DDO720902:DDO720911 DNK720902:DNK720911 DXG720902:DXG720911 EHC720902:EHC720911 EQY720902:EQY720911 FAU720902:FAU720911 FKQ720902:FKQ720911 FUM720902:FUM720911 GEI720902:GEI720911 GOE720902:GOE720911 GYA720902:GYA720911 HHW720902:HHW720911 HRS720902:HRS720911 IBO720902:IBO720911 ILK720902:ILK720911 IVG720902:IVG720911 JFC720902:JFC720911 JOY720902:JOY720911 JYU720902:JYU720911 KIQ720902:KIQ720911 KSM720902:KSM720911 LCI720902:LCI720911 LME720902:LME720911 LWA720902:LWA720911 MFW720902:MFW720911 MPS720902:MPS720911 MZO720902:MZO720911 NJK720902:NJK720911 NTG720902:NTG720911 ODC720902:ODC720911 OMY720902:OMY720911 OWU720902:OWU720911 PGQ720902:PGQ720911 PQM720902:PQM720911 QAI720902:QAI720911 QKE720902:QKE720911 QUA720902:QUA720911 RDW720902:RDW720911 RNS720902:RNS720911 RXO720902:RXO720911 SHK720902:SHK720911 SRG720902:SRG720911 TBC720902:TBC720911 TKY720902:TKY720911 TUU720902:TUU720911 UEQ720902:UEQ720911 UOM720902:UOM720911 UYI720902:UYI720911 VIE720902:VIE720911 VSA720902:VSA720911 WBW720902:WBW720911 WLS720902:WLS720911 WVO720902:WVO720911 G786438:G786447 JC786438:JC786447 SY786438:SY786447 ACU786438:ACU786447 AMQ786438:AMQ786447 AWM786438:AWM786447 BGI786438:BGI786447 BQE786438:BQE786447 CAA786438:CAA786447 CJW786438:CJW786447 CTS786438:CTS786447 DDO786438:DDO786447 DNK786438:DNK786447 DXG786438:DXG786447 EHC786438:EHC786447 EQY786438:EQY786447 FAU786438:FAU786447 FKQ786438:FKQ786447 FUM786438:FUM786447 GEI786438:GEI786447 GOE786438:GOE786447 GYA786438:GYA786447 HHW786438:HHW786447 HRS786438:HRS786447 IBO786438:IBO786447 ILK786438:ILK786447 IVG786438:IVG786447 JFC786438:JFC786447 JOY786438:JOY786447 JYU786438:JYU786447 KIQ786438:KIQ786447 KSM786438:KSM786447 LCI786438:LCI786447 LME786438:LME786447 LWA786438:LWA786447 MFW786438:MFW786447 MPS786438:MPS786447 MZO786438:MZO786447 NJK786438:NJK786447 NTG786438:NTG786447 ODC786438:ODC786447 OMY786438:OMY786447 OWU786438:OWU786447 PGQ786438:PGQ786447 PQM786438:PQM786447 QAI786438:QAI786447 QKE786438:QKE786447 QUA786438:QUA786447 RDW786438:RDW786447 RNS786438:RNS786447 RXO786438:RXO786447 SHK786438:SHK786447 SRG786438:SRG786447 TBC786438:TBC786447 TKY786438:TKY786447 TUU786438:TUU786447 UEQ786438:UEQ786447 UOM786438:UOM786447 UYI786438:UYI786447 VIE786438:VIE786447 VSA786438:VSA786447 WBW786438:WBW786447 WLS786438:WLS786447 WVO786438:WVO786447 G851974:G851983 JC851974:JC851983 SY851974:SY851983 ACU851974:ACU851983 AMQ851974:AMQ851983 AWM851974:AWM851983 BGI851974:BGI851983 BQE851974:BQE851983 CAA851974:CAA851983 CJW851974:CJW851983 CTS851974:CTS851983 DDO851974:DDO851983 DNK851974:DNK851983 DXG851974:DXG851983 EHC851974:EHC851983 EQY851974:EQY851983 FAU851974:FAU851983 FKQ851974:FKQ851983 FUM851974:FUM851983 GEI851974:GEI851983 GOE851974:GOE851983 GYA851974:GYA851983 HHW851974:HHW851983 HRS851974:HRS851983 IBO851974:IBO851983 ILK851974:ILK851983 IVG851974:IVG851983 JFC851974:JFC851983 JOY851974:JOY851983 JYU851974:JYU851983 KIQ851974:KIQ851983 KSM851974:KSM851983 LCI851974:LCI851983 LME851974:LME851983 LWA851974:LWA851983 MFW851974:MFW851983 MPS851974:MPS851983 MZO851974:MZO851983 NJK851974:NJK851983 NTG851974:NTG851983 ODC851974:ODC851983 OMY851974:OMY851983 OWU851974:OWU851983 PGQ851974:PGQ851983 PQM851974:PQM851983 QAI851974:QAI851983 QKE851974:QKE851983 QUA851974:QUA851983 RDW851974:RDW851983 RNS851974:RNS851983 RXO851974:RXO851983 SHK851974:SHK851983 SRG851974:SRG851983 TBC851974:TBC851983 TKY851974:TKY851983 TUU851974:TUU851983 UEQ851974:UEQ851983 UOM851974:UOM851983 UYI851974:UYI851983 VIE851974:VIE851983 VSA851974:VSA851983 WBW851974:WBW851983 WLS851974:WLS851983 WVO851974:WVO851983 G917510:G917519 JC917510:JC917519 SY917510:SY917519 ACU917510:ACU917519 AMQ917510:AMQ917519 AWM917510:AWM917519 BGI917510:BGI917519 BQE917510:BQE917519 CAA917510:CAA917519 CJW917510:CJW917519 CTS917510:CTS917519 DDO917510:DDO917519 DNK917510:DNK917519 DXG917510:DXG917519 EHC917510:EHC917519 EQY917510:EQY917519 FAU917510:FAU917519 FKQ917510:FKQ917519 FUM917510:FUM917519 GEI917510:GEI917519 GOE917510:GOE917519 GYA917510:GYA917519 HHW917510:HHW917519 HRS917510:HRS917519 IBO917510:IBO917519 ILK917510:ILK917519 IVG917510:IVG917519 JFC917510:JFC917519 JOY917510:JOY917519 JYU917510:JYU917519 KIQ917510:KIQ917519 KSM917510:KSM917519 LCI917510:LCI917519 LME917510:LME917519 LWA917510:LWA917519 MFW917510:MFW917519 MPS917510:MPS917519 MZO917510:MZO917519 NJK917510:NJK917519 NTG917510:NTG917519 ODC917510:ODC917519 OMY917510:OMY917519 OWU917510:OWU917519 PGQ917510:PGQ917519 PQM917510:PQM917519 QAI917510:QAI917519 QKE917510:QKE917519 QUA917510:QUA917519 RDW917510:RDW917519 RNS917510:RNS917519 RXO917510:RXO917519 SHK917510:SHK917519 SRG917510:SRG917519 TBC917510:TBC917519 TKY917510:TKY917519 TUU917510:TUU917519 UEQ917510:UEQ917519 UOM917510:UOM917519 UYI917510:UYI917519 VIE917510:VIE917519 VSA917510:VSA917519 WBW917510:WBW917519 WLS917510:WLS917519 WVO917510:WVO917519 G983046:G983055 JC983046:JC983055 SY983046:SY983055 ACU983046:ACU983055 AMQ983046:AMQ983055 AWM983046:AWM983055 BGI983046:BGI983055 BQE983046:BQE983055 CAA983046:CAA983055 CJW983046:CJW983055 CTS983046:CTS983055 DDO983046:DDO983055 DNK983046:DNK983055 DXG983046:DXG983055 EHC983046:EHC983055 EQY983046:EQY983055 FAU983046:FAU983055 FKQ983046:FKQ983055 FUM983046:FUM983055 GEI983046:GEI983055 GOE983046:GOE983055 GYA983046:GYA983055 HHW983046:HHW983055 HRS983046:HRS983055 IBO983046:IBO983055 ILK983046:ILK983055 IVG983046:IVG983055 JFC983046:JFC983055 JOY983046:JOY983055 JYU983046:JYU983055 KIQ983046:KIQ983055 KSM983046:KSM983055 LCI983046:LCI983055 LME983046:LME983055 LWA983046:LWA983055 MFW983046:MFW983055 MPS983046:MPS983055 MZO983046:MZO983055 NJK983046:NJK983055 NTG983046:NTG983055 ODC983046:ODC983055 OMY983046:OMY983055 OWU983046:OWU983055 PGQ983046:PGQ983055 PQM983046:PQM983055 QAI983046:QAI983055 QKE983046:QKE983055 QUA983046:QUA983055 RDW983046:RDW983055 RNS983046:RNS983055 RXO983046:RXO983055 SHK983046:SHK983055 SRG983046:SRG983055 TBC983046:TBC983055 TKY983046:TKY983055 TUU983046:TUU983055 UEQ983046:UEQ983055 UOM983046:UOM983055 UYI983046:UYI983055 VIE983046:VIE983055 VSA983046:VSA983055 WBW983046:WBW983055 WLS983046:WLS983055 WVO983046:WVO983055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U65547:W65547 JQ65547:JS65547 TM65547:TO65547 ADI65547:ADK65547 ANE65547:ANG65547 AXA65547:AXC65547 BGW65547:BGY65547 BQS65547:BQU65547 CAO65547:CAQ65547 CKK65547:CKM65547 CUG65547:CUI65547 DEC65547:DEE65547 DNY65547:DOA65547 DXU65547:DXW65547 EHQ65547:EHS65547 ERM65547:ERO65547 FBI65547:FBK65547 FLE65547:FLG65547 FVA65547:FVC65547 GEW65547:GEY65547 GOS65547:GOU65547 GYO65547:GYQ65547 HIK65547:HIM65547 HSG65547:HSI65547 ICC65547:ICE65547 ILY65547:IMA65547 IVU65547:IVW65547 JFQ65547:JFS65547 JPM65547:JPO65547 JZI65547:JZK65547 KJE65547:KJG65547 KTA65547:KTC65547 LCW65547:LCY65547 LMS65547:LMU65547 LWO65547:LWQ65547 MGK65547:MGM65547 MQG65547:MQI65547 NAC65547:NAE65547 NJY65547:NKA65547 NTU65547:NTW65547 ODQ65547:ODS65547 ONM65547:ONO65547 OXI65547:OXK65547 PHE65547:PHG65547 PRA65547:PRC65547 QAW65547:QAY65547 QKS65547:QKU65547 QUO65547:QUQ65547 REK65547:REM65547 ROG65547:ROI65547 RYC65547:RYE65547 SHY65547:SIA65547 SRU65547:SRW65547 TBQ65547:TBS65547 TLM65547:TLO65547 TVI65547:TVK65547 UFE65547:UFG65547 UPA65547:UPC65547 UYW65547:UYY65547 VIS65547:VIU65547 VSO65547:VSQ65547 WCK65547:WCM65547 WMG65547:WMI65547 WWC65547:WWE65547 U131083:W131083 JQ131083:JS131083 TM131083:TO131083 ADI131083:ADK131083 ANE131083:ANG131083 AXA131083:AXC131083 BGW131083:BGY131083 BQS131083:BQU131083 CAO131083:CAQ131083 CKK131083:CKM131083 CUG131083:CUI131083 DEC131083:DEE131083 DNY131083:DOA131083 DXU131083:DXW131083 EHQ131083:EHS131083 ERM131083:ERO131083 FBI131083:FBK131083 FLE131083:FLG131083 FVA131083:FVC131083 GEW131083:GEY131083 GOS131083:GOU131083 GYO131083:GYQ131083 HIK131083:HIM131083 HSG131083:HSI131083 ICC131083:ICE131083 ILY131083:IMA131083 IVU131083:IVW131083 JFQ131083:JFS131083 JPM131083:JPO131083 JZI131083:JZK131083 KJE131083:KJG131083 KTA131083:KTC131083 LCW131083:LCY131083 LMS131083:LMU131083 LWO131083:LWQ131083 MGK131083:MGM131083 MQG131083:MQI131083 NAC131083:NAE131083 NJY131083:NKA131083 NTU131083:NTW131083 ODQ131083:ODS131083 ONM131083:ONO131083 OXI131083:OXK131083 PHE131083:PHG131083 PRA131083:PRC131083 QAW131083:QAY131083 QKS131083:QKU131083 QUO131083:QUQ131083 REK131083:REM131083 ROG131083:ROI131083 RYC131083:RYE131083 SHY131083:SIA131083 SRU131083:SRW131083 TBQ131083:TBS131083 TLM131083:TLO131083 TVI131083:TVK131083 UFE131083:UFG131083 UPA131083:UPC131083 UYW131083:UYY131083 VIS131083:VIU131083 VSO131083:VSQ131083 WCK131083:WCM131083 WMG131083:WMI131083 WWC131083:WWE131083 U196619:W196619 JQ196619:JS196619 TM196619:TO196619 ADI196619:ADK196619 ANE196619:ANG196619 AXA196619:AXC196619 BGW196619:BGY196619 BQS196619:BQU196619 CAO196619:CAQ196619 CKK196619:CKM196619 CUG196619:CUI196619 DEC196619:DEE196619 DNY196619:DOA196619 DXU196619:DXW196619 EHQ196619:EHS196619 ERM196619:ERO196619 FBI196619:FBK196619 FLE196619:FLG196619 FVA196619:FVC196619 GEW196619:GEY196619 GOS196619:GOU196619 GYO196619:GYQ196619 HIK196619:HIM196619 HSG196619:HSI196619 ICC196619:ICE196619 ILY196619:IMA196619 IVU196619:IVW196619 JFQ196619:JFS196619 JPM196619:JPO196619 JZI196619:JZK196619 KJE196619:KJG196619 KTA196619:KTC196619 LCW196619:LCY196619 LMS196619:LMU196619 LWO196619:LWQ196619 MGK196619:MGM196619 MQG196619:MQI196619 NAC196619:NAE196619 NJY196619:NKA196619 NTU196619:NTW196619 ODQ196619:ODS196619 ONM196619:ONO196619 OXI196619:OXK196619 PHE196619:PHG196619 PRA196619:PRC196619 QAW196619:QAY196619 QKS196619:QKU196619 QUO196619:QUQ196619 REK196619:REM196619 ROG196619:ROI196619 RYC196619:RYE196619 SHY196619:SIA196619 SRU196619:SRW196619 TBQ196619:TBS196619 TLM196619:TLO196619 TVI196619:TVK196619 UFE196619:UFG196619 UPA196619:UPC196619 UYW196619:UYY196619 VIS196619:VIU196619 VSO196619:VSQ196619 WCK196619:WCM196619 WMG196619:WMI196619 WWC196619:WWE196619 U262155:W262155 JQ262155:JS262155 TM262155:TO262155 ADI262155:ADK262155 ANE262155:ANG262155 AXA262155:AXC262155 BGW262155:BGY262155 BQS262155:BQU262155 CAO262155:CAQ262155 CKK262155:CKM262155 CUG262155:CUI262155 DEC262155:DEE262155 DNY262155:DOA262155 DXU262155:DXW262155 EHQ262155:EHS262155 ERM262155:ERO262155 FBI262155:FBK262155 FLE262155:FLG262155 FVA262155:FVC262155 GEW262155:GEY262155 GOS262155:GOU262155 GYO262155:GYQ262155 HIK262155:HIM262155 HSG262155:HSI262155 ICC262155:ICE262155 ILY262155:IMA262155 IVU262155:IVW262155 JFQ262155:JFS262155 JPM262155:JPO262155 JZI262155:JZK262155 KJE262155:KJG262155 KTA262155:KTC262155 LCW262155:LCY262155 LMS262155:LMU262155 LWO262155:LWQ262155 MGK262155:MGM262155 MQG262155:MQI262155 NAC262155:NAE262155 NJY262155:NKA262155 NTU262155:NTW262155 ODQ262155:ODS262155 ONM262155:ONO262155 OXI262155:OXK262155 PHE262155:PHG262155 PRA262155:PRC262155 QAW262155:QAY262155 QKS262155:QKU262155 QUO262155:QUQ262155 REK262155:REM262155 ROG262155:ROI262155 RYC262155:RYE262155 SHY262155:SIA262155 SRU262155:SRW262155 TBQ262155:TBS262155 TLM262155:TLO262155 TVI262155:TVK262155 UFE262155:UFG262155 UPA262155:UPC262155 UYW262155:UYY262155 VIS262155:VIU262155 VSO262155:VSQ262155 WCK262155:WCM262155 WMG262155:WMI262155 WWC262155:WWE262155 U327691:W327691 JQ327691:JS327691 TM327691:TO327691 ADI327691:ADK327691 ANE327691:ANG327691 AXA327691:AXC327691 BGW327691:BGY327691 BQS327691:BQU327691 CAO327691:CAQ327691 CKK327691:CKM327691 CUG327691:CUI327691 DEC327691:DEE327691 DNY327691:DOA327691 DXU327691:DXW327691 EHQ327691:EHS327691 ERM327691:ERO327691 FBI327691:FBK327691 FLE327691:FLG327691 FVA327691:FVC327691 GEW327691:GEY327691 GOS327691:GOU327691 GYO327691:GYQ327691 HIK327691:HIM327691 HSG327691:HSI327691 ICC327691:ICE327691 ILY327691:IMA327691 IVU327691:IVW327691 JFQ327691:JFS327691 JPM327691:JPO327691 JZI327691:JZK327691 KJE327691:KJG327691 KTA327691:KTC327691 LCW327691:LCY327691 LMS327691:LMU327691 LWO327691:LWQ327691 MGK327691:MGM327691 MQG327691:MQI327691 NAC327691:NAE327691 NJY327691:NKA327691 NTU327691:NTW327691 ODQ327691:ODS327691 ONM327691:ONO327691 OXI327691:OXK327691 PHE327691:PHG327691 PRA327691:PRC327691 QAW327691:QAY327691 QKS327691:QKU327691 QUO327691:QUQ327691 REK327691:REM327691 ROG327691:ROI327691 RYC327691:RYE327691 SHY327691:SIA327691 SRU327691:SRW327691 TBQ327691:TBS327691 TLM327691:TLO327691 TVI327691:TVK327691 UFE327691:UFG327691 UPA327691:UPC327691 UYW327691:UYY327691 VIS327691:VIU327691 VSO327691:VSQ327691 WCK327691:WCM327691 WMG327691:WMI327691 WWC327691:WWE327691 U393227:W393227 JQ393227:JS393227 TM393227:TO393227 ADI393227:ADK393227 ANE393227:ANG393227 AXA393227:AXC393227 BGW393227:BGY393227 BQS393227:BQU393227 CAO393227:CAQ393227 CKK393227:CKM393227 CUG393227:CUI393227 DEC393227:DEE393227 DNY393227:DOA393227 DXU393227:DXW393227 EHQ393227:EHS393227 ERM393227:ERO393227 FBI393227:FBK393227 FLE393227:FLG393227 FVA393227:FVC393227 GEW393227:GEY393227 GOS393227:GOU393227 GYO393227:GYQ393227 HIK393227:HIM393227 HSG393227:HSI393227 ICC393227:ICE393227 ILY393227:IMA393227 IVU393227:IVW393227 JFQ393227:JFS393227 JPM393227:JPO393227 JZI393227:JZK393227 KJE393227:KJG393227 KTA393227:KTC393227 LCW393227:LCY393227 LMS393227:LMU393227 LWO393227:LWQ393227 MGK393227:MGM393227 MQG393227:MQI393227 NAC393227:NAE393227 NJY393227:NKA393227 NTU393227:NTW393227 ODQ393227:ODS393227 ONM393227:ONO393227 OXI393227:OXK393227 PHE393227:PHG393227 PRA393227:PRC393227 QAW393227:QAY393227 QKS393227:QKU393227 QUO393227:QUQ393227 REK393227:REM393227 ROG393227:ROI393227 RYC393227:RYE393227 SHY393227:SIA393227 SRU393227:SRW393227 TBQ393227:TBS393227 TLM393227:TLO393227 TVI393227:TVK393227 UFE393227:UFG393227 UPA393227:UPC393227 UYW393227:UYY393227 VIS393227:VIU393227 VSO393227:VSQ393227 WCK393227:WCM393227 WMG393227:WMI393227 WWC393227:WWE393227 U458763:W458763 JQ458763:JS458763 TM458763:TO458763 ADI458763:ADK458763 ANE458763:ANG458763 AXA458763:AXC458763 BGW458763:BGY458763 BQS458763:BQU458763 CAO458763:CAQ458763 CKK458763:CKM458763 CUG458763:CUI458763 DEC458763:DEE458763 DNY458763:DOA458763 DXU458763:DXW458763 EHQ458763:EHS458763 ERM458763:ERO458763 FBI458763:FBK458763 FLE458763:FLG458763 FVA458763:FVC458763 GEW458763:GEY458763 GOS458763:GOU458763 GYO458763:GYQ458763 HIK458763:HIM458763 HSG458763:HSI458763 ICC458763:ICE458763 ILY458763:IMA458763 IVU458763:IVW458763 JFQ458763:JFS458763 JPM458763:JPO458763 JZI458763:JZK458763 KJE458763:KJG458763 KTA458763:KTC458763 LCW458763:LCY458763 LMS458763:LMU458763 LWO458763:LWQ458763 MGK458763:MGM458763 MQG458763:MQI458763 NAC458763:NAE458763 NJY458763:NKA458763 NTU458763:NTW458763 ODQ458763:ODS458763 ONM458763:ONO458763 OXI458763:OXK458763 PHE458763:PHG458763 PRA458763:PRC458763 QAW458763:QAY458763 QKS458763:QKU458763 QUO458763:QUQ458763 REK458763:REM458763 ROG458763:ROI458763 RYC458763:RYE458763 SHY458763:SIA458763 SRU458763:SRW458763 TBQ458763:TBS458763 TLM458763:TLO458763 TVI458763:TVK458763 UFE458763:UFG458763 UPA458763:UPC458763 UYW458763:UYY458763 VIS458763:VIU458763 VSO458763:VSQ458763 WCK458763:WCM458763 WMG458763:WMI458763 WWC458763:WWE458763 U524299:W524299 JQ524299:JS524299 TM524299:TO524299 ADI524299:ADK524299 ANE524299:ANG524299 AXA524299:AXC524299 BGW524299:BGY524299 BQS524299:BQU524299 CAO524299:CAQ524299 CKK524299:CKM524299 CUG524299:CUI524299 DEC524299:DEE524299 DNY524299:DOA524299 DXU524299:DXW524299 EHQ524299:EHS524299 ERM524299:ERO524299 FBI524299:FBK524299 FLE524299:FLG524299 FVA524299:FVC524299 GEW524299:GEY524299 GOS524299:GOU524299 GYO524299:GYQ524299 HIK524299:HIM524299 HSG524299:HSI524299 ICC524299:ICE524299 ILY524299:IMA524299 IVU524299:IVW524299 JFQ524299:JFS524299 JPM524299:JPO524299 JZI524299:JZK524299 KJE524299:KJG524299 KTA524299:KTC524299 LCW524299:LCY524299 LMS524299:LMU524299 LWO524299:LWQ524299 MGK524299:MGM524299 MQG524299:MQI524299 NAC524299:NAE524299 NJY524299:NKA524299 NTU524299:NTW524299 ODQ524299:ODS524299 ONM524299:ONO524299 OXI524299:OXK524299 PHE524299:PHG524299 PRA524299:PRC524299 QAW524299:QAY524299 QKS524299:QKU524299 QUO524299:QUQ524299 REK524299:REM524299 ROG524299:ROI524299 RYC524299:RYE524299 SHY524299:SIA524299 SRU524299:SRW524299 TBQ524299:TBS524299 TLM524299:TLO524299 TVI524299:TVK524299 UFE524299:UFG524299 UPA524299:UPC524299 UYW524299:UYY524299 VIS524299:VIU524299 VSO524299:VSQ524299 WCK524299:WCM524299 WMG524299:WMI524299 WWC524299:WWE524299 U589835:W589835 JQ589835:JS589835 TM589835:TO589835 ADI589835:ADK589835 ANE589835:ANG589835 AXA589835:AXC589835 BGW589835:BGY589835 BQS589835:BQU589835 CAO589835:CAQ589835 CKK589835:CKM589835 CUG589835:CUI589835 DEC589835:DEE589835 DNY589835:DOA589835 DXU589835:DXW589835 EHQ589835:EHS589835 ERM589835:ERO589835 FBI589835:FBK589835 FLE589835:FLG589835 FVA589835:FVC589835 GEW589835:GEY589835 GOS589835:GOU589835 GYO589835:GYQ589835 HIK589835:HIM589835 HSG589835:HSI589835 ICC589835:ICE589835 ILY589835:IMA589835 IVU589835:IVW589835 JFQ589835:JFS589835 JPM589835:JPO589835 JZI589835:JZK589835 KJE589835:KJG589835 KTA589835:KTC589835 LCW589835:LCY589835 LMS589835:LMU589835 LWO589835:LWQ589835 MGK589835:MGM589835 MQG589835:MQI589835 NAC589835:NAE589835 NJY589835:NKA589835 NTU589835:NTW589835 ODQ589835:ODS589835 ONM589835:ONO589835 OXI589835:OXK589835 PHE589835:PHG589835 PRA589835:PRC589835 QAW589835:QAY589835 QKS589835:QKU589835 QUO589835:QUQ589835 REK589835:REM589835 ROG589835:ROI589835 RYC589835:RYE589835 SHY589835:SIA589835 SRU589835:SRW589835 TBQ589835:TBS589835 TLM589835:TLO589835 TVI589835:TVK589835 UFE589835:UFG589835 UPA589835:UPC589835 UYW589835:UYY589835 VIS589835:VIU589835 VSO589835:VSQ589835 WCK589835:WCM589835 WMG589835:WMI589835 WWC589835:WWE589835 U655371:W655371 JQ655371:JS655371 TM655371:TO655371 ADI655371:ADK655371 ANE655371:ANG655371 AXA655371:AXC655371 BGW655371:BGY655371 BQS655371:BQU655371 CAO655371:CAQ655371 CKK655371:CKM655371 CUG655371:CUI655371 DEC655371:DEE655371 DNY655371:DOA655371 DXU655371:DXW655371 EHQ655371:EHS655371 ERM655371:ERO655371 FBI655371:FBK655371 FLE655371:FLG655371 FVA655371:FVC655371 GEW655371:GEY655371 GOS655371:GOU655371 GYO655371:GYQ655371 HIK655371:HIM655371 HSG655371:HSI655371 ICC655371:ICE655371 ILY655371:IMA655371 IVU655371:IVW655371 JFQ655371:JFS655371 JPM655371:JPO655371 JZI655371:JZK655371 KJE655371:KJG655371 KTA655371:KTC655371 LCW655371:LCY655371 LMS655371:LMU655371 LWO655371:LWQ655371 MGK655371:MGM655371 MQG655371:MQI655371 NAC655371:NAE655371 NJY655371:NKA655371 NTU655371:NTW655371 ODQ655371:ODS655371 ONM655371:ONO655371 OXI655371:OXK655371 PHE655371:PHG655371 PRA655371:PRC655371 QAW655371:QAY655371 QKS655371:QKU655371 QUO655371:QUQ655371 REK655371:REM655371 ROG655371:ROI655371 RYC655371:RYE655371 SHY655371:SIA655371 SRU655371:SRW655371 TBQ655371:TBS655371 TLM655371:TLO655371 TVI655371:TVK655371 UFE655371:UFG655371 UPA655371:UPC655371 UYW655371:UYY655371 VIS655371:VIU655371 VSO655371:VSQ655371 WCK655371:WCM655371 WMG655371:WMI655371 WWC655371:WWE655371 U720907:W720907 JQ720907:JS720907 TM720907:TO720907 ADI720907:ADK720907 ANE720907:ANG720907 AXA720907:AXC720907 BGW720907:BGY720907 BQS720907:BQU720907 CAO720907:CAQ720907 CKK720907:CKM720907 CUG720907:CUI720907 DEC720907:DEE720907 DNY720907:DOA720907 DXU720907:DXW720907 EHQ720907:EHS720907 ERM720907:ERO720907 FBI720907:FBK720907 FLE720907:FLG720907 FVA720907:FVC720907 GEW720907:GEY720907 GOS720907:GOU720907 GYO720907:GYQ720907 HIK720907:HIM720907 HSG720907:HSI720907 ICC720907:ICE720907 ILY720907:IMA720907 IVU720907:IVW720907 JFQ720907:JFS720907 JPM720907:JPO720907 JZI720907:JZK720907 KJE720907:KJG720907 KTA720907:KTC720907 LCW720907:LCY720907 LMS720907:LMU720907 LWO720907:LWQ720907 MGK720907:MGM720907 MQG720907:MQI720907 NAC720907:NAE720907 NJY720907:NKA720907 NTU720907:NTW720907 ODQ720907:ODS720907 ONM720907:ONO720907 OXI720907:OXK720907 PHE720907:PHG720907 PRA720907:PRC720907 QAW720907:QAY720907 QKS720907:QKU720907 QUO720907:QUQ720907 REK720907:REM720907 ROG720907:ROI720907 RYC720907:RYE720907 SHY720907:SIA720907 SRU720907:SRW720907 TBQ720907:TBS720907 TLM720907:TLO720907 TVI720907:TVK720907 UFE720907:UFG720907 UPA720907:UPC720907 UYW720907:UYY720907 VIS720907:VIU720907 VSO720907:VSQ720907 WCK720907:WCM720907 WMG720907:WMI720907 WWC720907:WWE720907 U786443:W786443 JQ786443:JS786443 TM786443:TO786443 ADI786443:ADK786443 ANE786443:ANG786443 AXA786443:AXC786443 BGW786443:BGY786443 BQS786443:BQU786443 CAO786443:CAQ786443 CKK786443:CKM786443 CUG786443:CUI786443 DEC786443:DEE786443 DNY786443:DOA786443 DXU786443:DXW786443 EHQ786443:EHS786443 ERM786443:ERO786443 FBI786443:FBK786443 FLE786443:FLG786443 FVA786443:FVC786443 GEW786443:GEY786443 GOS786443:GOU786443 GYO786443:GYQ786443 HIK786443:HIM786443 HSG786443:HSI786443 ICC786443:ICE786443 ILY786443:IMA786443 IVU786443:IVW786443 JFQ786443:JFS786443 JPM786443:JPO786443 JZI786443:JZK786443 KJE786443:KJG786443 KTA786443:KTC786443 LCW786443:LCY786443 LMS786443:LMU786443 LWO786443:LWQ786443 MGK786443:MGM786443 MQG786443:MQI786443 NAC786443:NAE786443 NJY786443:NKA786443 NTU786443:NTW786443 ODQ786443:ODS786443 ONM786443:ONO786443 OXI786443:OXK786443 PHE786443:PHG786443 PRA786443:PRC786443 QAW786443:QAY786443 QKS786443:QKU786443 QUO786443:QUQ786443 REK786443:REM786443 ROG786443:ROI786443 RYC786443:RYE786443 SHY786443:SIA786443 SRU786443:SRW786443 TBQ786443:TBS786443 TLM786443:TLO786443 TVI786443:TVK786443 UFE786443:UFG786443 UPA786443:UPC786443 UYW786443:UYY786443 VIS786443:VIU786443 VSO786443:VSQ786443 WCK786443:WCM786443 WMG786443:WMI786443 WWC786443:WWE786443 U851979:W851979 JQ851979:JS851979 TM851979:TO851979 ADI851979:ADK851979 ANE851979:ANG851979 AXA851979:AXC851979 BGW851979:BGY851979 BQS851979:BQU851979 CAO851979:CAQ851979 CKK851979:CKM851979 CUG851979:CUI851979 DEC851979:DEE851979 DNY851979:DOA851979 DXU851979:DXW851979 EHQ851979:EHS851979 ERM851979:ERO851979 FBI851979:FBK851979 FLE851979:FLG851979 FVA851979:FVC851979 GEW851979:GEY851979 GOS851979:GOU851979 GYO851979:GYQ851979 HIK851979:HIM851979 HSG851979:HSI851979 ICC851979:ICE851979 ILY851979:IMA851979 IVU851979:IVW851979 JFQ851979:JFS851979 JPM851979:JPO851979 JZI851979:JZK851979 KJE851979:KJG851979 KTA851979:KTC851979 LCW851979:LCY851979 LMS851979:LMU851979 LWO851979:LWQ851979 MGK851979:MGM851979 MQG851979:MQI851979 NAC851979:NAE851979 NJY851979:NKA851979 NTU851979:NTW851979 ODQ851979:ODS851979 ONM851979:ONO851979 OXI851979:OXK851979 PHE851979:PHG851979 PRA851979:PRC851979 QAW851979:QAY851979 QKS851979:QKU851979 QUO851979:QUQ851979 REK851979:REM851979 ROG851979:ROI851979 RYC851979:RYE851979 SHY851979:SIA851979 SRU851979:SRW851979 TBQ851979:TBS851979 TLM851979:TLO851979 TVI851979:TVK851979 UFE851979:UFG851979 UPA851979:UPC851979 UYW851979:UYY851979 VIS851979:VIU851979 VSO851979:VSQ851979 WCK851979:WCM851979 WMG851979:WMI851979 WWC851979:WWE851979 U917515:W917515 JQ917515:JS917515 TM917515:TO917515 ADI917515:ADK917515 ANE917515:ANG917515 AXA917515:AXC917515 BGW917515:BGY917515 BQS917515:BQU917515 CAO917515:CAQ917515 CKK917515:CKM917515 CUG917515:CUI917515 DEC917515:DEE917515 DNY917515:DOA917515 DXU917515:DXW917515 EHQ917515:EHS917515 ERM917515:ERO917515 FBI917515:FBK917515 FLE917515:FLG917515 FVA917515:FVC917515 GEW917515:GEY917515 GOS917515:GOU917515 GYO917515:GYQ917515 HIK917515:HIM917515 HSG917515:HSI917515 ICC917515:ICE917515 ILY917515:IMA917515 IVU917515:IVW917515 JFQ917515:JFS917515 JPM917515:JPO917515 JZI917515:JZK917515 KJE917515:KJG917515 KTA917515:KTC917515 LCW917515:LCY917515 LMS917515:LMU917515 LWO917515:LWQ917515 MGK917515:MGM917515 MQG917515:MQI917515 NAC917515:NAE917515 NJY917515:NKA917515 NTU917515:NTW917515 ODQ917515:ODS917515 ONM917515:ONO917515 OXI917515:OXK917515 PHE917515:PHG917515 PRA917515:PRC917515 QAW917515:QAY917515 QKS917515:QKU917515 QUO917515:QUQ917515 REK917515:REM917515 ROG917515:ROI917515 RYC917515:RYE917515 SHY917515:SIA917515 SRU917515:SRW917515 TBQ917515:TBS917515 TLM917515:TLO917515 TVI917515:TVK917515 UFE917515:UFG917515 UPA917515:UPC917515 UYW917515:UYY917515 VIS917515:VIU917515 VSO917515:VSQ917515 WCK917515:WCM917515 WMG917515:WMI917515 WWC917515:WWE917515 U983051:W983051 JQ983051:JS983051 TM983051:TO983051 ADI983051:ADK983051 ANE983051:ANG983051 AXA983051:AXC983051 BGW983051:BGY983051 BQS983051:BQU983051 CAO983051:CAQ983051 CKK983051:CKM983051 CUG983051:CUI983051 DEC983051:DEE983051 DNY983051:DOA983051 DXU983051:DXW983051 EHQ983051:EHS983051 ERM983051:ERO983051 FBI983051:FBK983051 FLE983051:FLG983051 FVA983051:FVC983051 GEW983051:GEY983051 GOS983051:GOU983051 GYO983051:GYQ983051 HIK983051:HIM983051 HSG983051:HSI983051 ICC983051:ICE983051 ILY983051:IMA983051 IVU983051:IVW983051 JFQ983051:JFS983051 JPM983051:JPO983051 JZI983051:JZK983051 KJE983051:KJG983051 KTA983051:KTC983051 LCW983051:LCY983051 LMS983051:LMU983051 LWO983051:LWQ983051 MGK983051:MGM983051 MQG983051:MQI983051 NAC983051:NAE983051 NJY983051:NKA983051 NTU983051:NTW983051 ODQ983051:ODS983051 ONM983051:ONO983051 OXI983051:OXK983051 PHE983051:PHG983051 PRA983051:PRC983051 QAW983051:QAY983051 QKS983051:QKU983051 QUO983051:QUQ983051 REK983051:REM983051 ROG983051:ROI983051 RYC983051:RYE983051 SHY983051:SIA983051 SRU983051:SRW983051 TBQ983051:TBS983051 TLM983051:TLO983051 TVI983051:TVK983051 UFE983051:UFG983051 UPA983051:UPC983051 UYW983051:UYY983051 VIS983051:VIU983051 VSO983051:VSQ983051 WCK983051:WCM983051 WMG983051:WMI983051 WWC983051:WWE983051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U65543:U65545 JQ65543:JQ65545 TM65543:TM65545 ADI65543:ADI65545 ANE65543:ANE65545 AXA65543:AXA65545 BGW65543:BGW65545 BQS65543:BQS65545 CAO65543:CAO65545 CKK65543:CKK65545 CUG65543:CUG65545 DEC65543:DEC65545 DNY65543:DNY65545 DXU65543:DXU65545 EHQ65543:EHQ65545 ERM65543:ERM65545 FBI65543:FBI65545 FLE65543:FLE65545 FVA65543:FVA65545 GEW65543:GEW65545 GOS65543:GOS65545 GYO65543:GYO65545 HIK65543:HIK65545 HSG65543:HSG65545 ICC65543:ICC65545 ILY65543:ILY65545 IVU65543:IVU65545 JFQ65543:JFQ65545 JPM65543:JPM65545 JZI65543:JZI65545 KJE65543:KJE65545 KTA65543:KTA65545 LCW65543:LCW65545 LMS65543:LMS65545 LWO65543:LWO65545 MGK65543:MGK65545 MQG65543:MQG65545 NAC65543:NAC65545 NJY65543:NJY65545 NTU65543:NTU65545 ODQ65543:ODQ65545 ONM65543:ONM65545 OXI65543:OXI65545 PHE65543:PHE65545 PRA65543:PRA65545 QAW65543:QAW65545 QKS65543:QKS65545 QUO65543:QUO65545 REK65543:REK65545 ROG65543:ROG65545 RYC65543:RYC65545 SHY65543:SHY65545 SRU65543:SRU65545 TBQ65543:TBQ65545 TLM65543:TLM65545 TVI65543:TVI65545 UFE65543:UFE65545 UPA65543:UPA65545 UYW65543:UYW65545 VIS65543:VIS65545 VSO65543:VSO65545 WCK65543:WCK65545 WMG65543:WMG65545 WWC65543:WWC65545 U131079:U131081 JQ131079:JQ131081 TM131079:TM131081 ADI131079:ADI131081 ANE131079:ANE131081 AXA131079:AXA131081 BGW131079:BGW131081 BQS131079:BQS131081 CAO131079:CAO131081 CKK131079:CKK131081 CUG131079:CUG131081 DEC131079:DEC131081 DNY131079:DNY131081 DXU131079:DXU131081 EHQ131079:EHQ131081 ERM131079:ERM131081 FBI131079:FBI131081 FLE131079:FLE131081 FVA131079:FVA131081 GEW131079:GEW131081 GOS131079:GOS131081 GYO131079:GYO131081 HIK131079:HIK131081 HSG131079:HSG131081 ICC131079:ICC131081 ILY131079:ILY131081 IVU131079:IVU131081 JFQ131079:JFQ131081 JPM131079:JPM131081 JZI131079:JZI131081 KJE131079:KJE131081 KTA131079:KTA131081 LCW131079:LCW131081 LMS131079:LMS131081 LWO131079:LWO131081 MGK131079:MGK131081 MQG131079:MQG131081 NAC131079:NAC131081 NJY131079:NJY131081 NTU131079:NTU131081 ODQ131079:ODQ131081 ONM131079:ONM131081 OXI131079:OXI131081 PHE131079:PHE131081 PRA131079:PRA131081 QAW131079:QAW131081 QKS131079:QKS131081 QUO131079:QUO131081 REK131079:REK131081 ROG131079:ROG131081 RYC131079:RYC131081 SHY131079:SHY131081 SRU131079:SRU131081 TBQ131079:TBQ131081 TLM131079:TLM131081 TVI131079:TVI131081 UFE131079:UFE131081 UPA131079:UPA131081 UYW131079:UYW131081 VIS131079:VIS131081 VSO131079:VSO131081 WCK131079:WCK131081 WMG131079:WMG131081 WWC131079:WWC131081 U196615:U196617 JQ196615:JQ196617 TM196615:TM196617 ADI196615:ADI196617 ANE196615:ANE196617 AXA196615:AXA196617 BGW196615:BGW196617 BQS196615:BQS196617 CAO196615:CAO196617 CKK196615:CKK196617 CUG196615:CUG196617 DEC196615:DEC196617 DNY196615:DNY196617 DXU196615:DXU196617 EHQ196615:EHQ196617 ERM196615:ERM196617 FBI196615:FBI196617 FLE196615:FLE196617 FVA196615:FVA196617 GEW196615:GEW196617 GOS196615:GOS196617 GYO196615:GYO196617 HIK196615:HIK196617 HSG196615:HSG196617 ICC196615:ICC196617 ILY196615:ILY196617 IVU196615:IVU196617 JFQ196615:JFQ196617 JPM196615:JPM196617 JZI196615:JZI196617 KJE196615:KJE196617 KTA196615:KTA196617 LCW196615:LCW196617 LMS196615:LMS196617 LWO196615:LWO196617 MGK196615:MGK196617 MQG196615:MQG196617 NAC196615:NAC196617 NJY196615:NJY196617 NTU196615:NTU196617 ODQ196615:ODQ196617 ONM196615:ONM196617 OXI196615:OXI196617 PHE196615:PHE196617 PRA196615:PRA196617 QAW196615:QAW196617 QKS196615:QKS196617 QUO196615:QUO196617 REK196615:REK196617 ROG196615:ROG196617 RYC196615:RYC196617 SHY196615:SHY196617 SRU196615:SRU196617 TBQ196615:TBQ196617 TLM196615:TLM196617 TVI196615:TVI196617 UFE196615:UFE196617 UPA196615:UPA196617 UYW196615:UYW196617 VIS196615:VIS196617 VSO196615:VSO196617 WCK196615:WCK196617 WMG196615:WMG196617 WWC196615:WWC196617 U262151:U262153 JQ262151:JQ262153 TM262151:TM262153 ADI262151:ADI262153 ANE262151:ANE262153 AXA262151:AXA262153 BGW262151:BGW262153 BQS262151:BQS262153 CAO262151:CAO262153 CKK262151:CKK262153 CUG262151:CUG262153 DEC262151:DEC262153 DNY262151:DNY262153 DXU262151:DXU262153 EHQ262151:EHQ262153 ERM262151:ERM262153 FBI262151:FBI262153 FLE262151:FLE262153 FVA262151:FVA262153 GEW262151:GEW262153 GOS262151:GOS262153 GYO262151:GYO262153 HIK262151:HIK262153 HSG262151:HSG262153 ICC262151:ICC262153 ILY262151:ILY262153 IVU262151:IVU262153 JFQ262151:JFQ262153 JPM262151:JPM262153 JZI262151:JZI262153 KJE262151:KJE262153 KTA262151:KTA262153 LCW262151:LCW262153 LMS262151:LMS262153 LWO262151:LWO262153 MGK262151:MGK262153 MQG262151:MQG262153 NAC262151:NAC262153 NJY262151:NJY262153 NTU262151:NTU262153 ODQ262151:ODQ262153 ONM262151:ONM262153 OXI262151:OXI262153 PHE262151:PHE262153 PRA262151:PRA262153 QAW262151:QAW262153 QKS262151:QKS262153 QUO262151:QUO262153 REK262151:REK262153 ROG262151:ROG262153 RYC262151:RYC262153 SHY262151:SHY262153 SRU262151:SRU262153 TBQ262151:TBQ262153 TLM262151:TLM262153 TVI262151:TVI262153 UFE262151:UFE262153 UPA262151:UPA262153 UYW262151:UYW262153 VIS262151:VIS262153 VSO262151:VSO262153 WCK262151:WCK262153 WMG262151:WMG262153 WWC262151:WWC262153 U327687:U327689 JQ327687:JQ327689 TM327687:TM327689 ADI327687:ADI327689 ANE327687:ANE327689 AXA327687:AXA327689 BGW327687:BGW327689 BQS327687:BQS327689 CAO327687:CAO327689 CKK327687:CKK327689 CUG327687:CUG327689 DEC327687:DEC327689 DNY327687:DNY327689 DXU327687:DXU327689 EHQ327687:EHQ327689 ERM327687:ERM327689 FBI327687:FBI327689 FLE327687:FLE327689 FVA327687:FVA327689 GEW327687:GEW327689 GOS327687:GOS327689 GYO327687:GYO327689 HIK327687:HIK327689 HSG327687:HSG327689 ICC327687:ICC327689 ILY327687:ILY327689 IVU327687:IVU327689 JFQ327687:JFQ327689 JPM327687:JPM327689 JZI327687:JZI327689 KJE327687:KJE327689 KTA327687:KTA327689 LCW327687:LCW327689 LMS327687:LMS327689 LWO327687:LWO327689 MGK327687:MGK327689 MQG327687:MQG327689 NAC327687:NAC327689 NJY327687:NJY327689 NTU327687:NTU327689 ODQ327687:ODQ327689 ONM327687:ONM327689 OXI327687:OXI327689 PHE327687:PHE327689 PRA327687:PRA327689 QAW327687:QAW327689 QKS327687:QKS327689 QUO327687:QUO327689 REK327687:REK327689 ROG327687:ROG327689 RYC327687:RYC327689 SHY327687:SHY327689 SRU327687:SRU327689 TBQ327687:TBQ327689 TLM327687:TLM327689 TVI327687:TVI327689 UFE327687:UFE327689 UPA327687:UPA327689 UYW327687:UYW327689 VIS327687:VIS327689 VSO327687:VSO327689 WCK327687:WCK327689 WMG327687:WMG327689 WWC327687:WWC327689 U393223:U393225 JQ393223:JQ393225 TM393223:TM393225 ADI393223:ADI393225 ANE393223:ANE393225 AXA393223:AXA393225 BGW393223:BGW393225 BQS393223:BQS393225 CAO393223:CAO393225 CKK393223:CKK393225 CUG393223:CUG393225 DEC393223:DEC393225 DNY393223:DNY393225 DXU393223:DXU393225 EHQ393223:EHQ393225 ERM393223:ERM393225 FBI393223:FBI393225 FLE393223:FLE393225 FVA393223:FVA393225 GEW393223:GEW393225 GOS393223:GOS393225 GYO393223:GYO393225 HIK393223:HIK393225 HSG393223:HSG393225 ICC393223:ICC393225 ILY393223:ILY393225 IVU393223:IVU393225 JFQ393223:JFQ393225 JPM393223:JPM393225 JZI393223:JZI393225 KJE393223:KJE393225 KTA393223:KTA393225 LCW393223:LCW393225 LMS393223:LMS393225 LWO393223:LWO393225 MGK393223:MGK393225 MQG393223:MQG393225 NAC393223:NAC393225 NJY393223:NJY393225 NTU393223:NTU393225 ODQ393223:ODQ393225 ONM393223:ONM393225 OXI393223:OXI393225 PHE393223:PHE393225 PRA393223:PRA393225 QAW393223:QAW393225 QKS393223:QKS393225 QUO393223:QUO393225 REK393223:REK393225 ROG393223:ROG393225 RYC393223:RYC393225 SHY393223:SHY393225 SRU393223:SRU393225 TBQ393223:TBQ393225 TLM393223:TLM393225 TVI393223:TVI393225 UFE393223:UFE393225 UPA393223:UPA393225 UYW393223:UYW393225 VIS393223:VIS393225 VSO393223:VSO393225 WCK393223:WCK393225 WMG393223:WMG393225 WWC393223:WWC393225 U458759:U458761 JQ458759:JQ458761 TM458759:TM458761 ADI458759:ADI458761 ANE458759:ANE458761 AXA458759:AXA458761 BGW458759:BGW458761 BQS458759:BQS458761 CAO458759:CAO458761 CKK458759:CKK458761 CUG458759:CUG458761 DEC458759:DEC458761 DNY458759:DNY458761 DXU458759:DXU458761 EHQ458759:EHQ458761 ERM458759:ERM458761 FBI458759:FBI458761 FLE458759:FLE458761 FVA458759:FVA458761 GEW458759:GEW458761 GOS458759:GOS458761 GYO458759:GYO458761 HIK458759:HIK458761 HSG458759:HSG458761 ICC458759:ICC458761 ILY458759:ILY458761 IVU458759:IVU458761 JFQ458759:JFQ458761 JPM458759:JPM458761 JZI458759:JZI458761 KJE458759:KJE458761 KTA458759:KTA458761 LCW458759:LCW458761 LMS458759:LMS458761 LWO458759:LWO458761 MGK458759:MGK458761 MQG458759:MQG458761 NAC458759:NAC458761 NJY458759:NJY458761 NTU458759:NTU458761 ODQ458759:ODQ458761 ONM458759:ONM458761 OXI458759:OXI458761 PHE458759:PHE458761 PRA458759:PRA458761 QAW458759:QAW458761 QKS458759:QKS458761 QUO458759:QUO458761 REK458759:REK458761 ROG458759:ROG458761 RYC458759:RYC458761 SHY458759:SHY458761 SRU458759:SRU458761 TBQ458759:TBQ458761 TLM458759:TLM458761 TVI458759:TVI458761 UFE458759:UFE458761 UPA458759:UPA458761 UYW458759:UYW458761 VIS458759:VIS458761 VSO458759:VSO458761 WCK458759:WCK458761 WMG458759:WMG458761 WWC458759:WWC458761 U524295:U524297 JQ524295:JQ524297 TM524295:TM524297 ADI524295:ADI524297 ANE524295:ANE524297 AXA524295:AXA524297 BGW524295:BGW524297 BQS524295:BQS524297 CAO524295:CAO524297 CKK524295:CKK524297 CUG524295:CUG524297 DEC524295:DEC524297 DNY524295:DNY524297 DXU524295:DXU524297 EHQ524295:EHQ524297 ERM524295:ERM524297 FBI524295:FBI524297 FLE524295:FLE524297 FVA524295:FVA524297 GEW524295:GEW524297 GOS524295:GOS524297 GYO524295:GYO524297 HIK524295:HIK524297 HSG524295:HSG524297 ICC524295:ICC524297 ILY524295:ILY524297 IVU524295:IVU524297 JFQ524295:JFQ524297 JPM524295:JPM524297 JZI524295:JZI524297 KJE524295:KJE524297 KTA524295:KTA524297 LCW524295:LCW524297 LMS524295:LMS524297 LWO524295:LWO524297 MGK524295:MGK524297 MQG524295:MQG524297 NAC524295:NAC524297 NJY524295:NJY524297 NTU524295:NTU524297 ODQ524295:ODQ524297 ONM524295:ONM524297 OXI524295:OXI524297 PHE524295:PHE524297 PRA524295:PRA524297 QAW524295:QAW524297 QKS524295:QKS524297 QUO524295:QUO524297 REK524295:REK524297 ROG524295:ROG524297 RYC524295:RYC524297 SHY524295:SHY524297 SRU524295:SRU524297 TBQ524295:TBQ524297 TLM524295:TLM524297 TVI524295:TVI524297 UFE524295:UFE524297 UPA524295:UPA524297 UYW524295:UYW524297 VIS524295:VIS524297 VSO524295:VSO524297 WCK524295:WCK524297 WMG524295:WMG524297 WWC524295:WWC524297 U589831:U589833 JQ589831:JQ589833 TM589831:TM589833 ADI589831:ADI589833 ANE589831:ANE589833 AXA589831:AXA589833 BGW589831:BGW589833 BQS589831:BQS589833 CAO589831:CAO589833 CKK589831:CKK589833 CUG589831:CUG589833 DEC589831:DEC589833 DNY589831:DNY589833 DXU589831:DXU589833 EHQ589831:EHQ589833 ERM589831:ERM589833 FBI589831:FBI589833 FLE589831:FLE589833 FVA589831:FVA589833 GEW589831:GEW589833 GOS589831:GOS589833 GYO589831:GYO589833 HIK589831:HIK589833 HSG589831:HSG589833 ICC589831:ICC589833 ILY589831:ILY589833 IVU589831:IVU589833 JFQ589831:JFQ589833 JPM589831:JPM589833 JZI589831:JZI589833 KJE589831:KJE589833 KTA589831:KTA589833 LCW589831:LCW589833 LMS589831:LMS589833 LWO589831:LWO589833 MGK589831:MGK589833 MQG589831:MQG589833 NAC589831:NAC589833 NJY589831:NJY589833 NTU589831:NTU589833 ODQ589831:ODQ589833 ONM589831:ONM589833 OXI589831:OXI589833 PHE589831:PHE589833 PRA589831:PRA589833 QAW589831:QAW589833 QKS589831:QKS589833 QUO589831:QUO589833 REK589831:REK589833 ROG589831:ROG589833 RYC589831:RYC589833 SHY589831:SHY589833 SRU589831:SRU589833 TBQ589831:TBQ589833 TLM589831:TLM589833 TVI589831:TVI589833 UFE589831:UFE589833 UPA589831:UPA589833 UYW589831:UYW589833 VIS589831:VIS589833 VSO589831:VSO589833 WCK589831:WCK589833 WMG589831:WMG589833 WWC589831:WWC589833 U655367:U655369 JQ655367:JQ655369 TM655367:TM655369 ADI655367:ADI655369 ANE655367:ANE655369 AXA655367:AXA655369 BGW655367:BGW655369 BQS655367:BQS655369 CAO655367:CAO655369 CKK655367:CKK655369 CUG655367:CUG655369 DEC655367:DEC655369 DNY655367:DNY655369 DXU655367:DXU655369 EHQ655367:EHQ655369 ERM655367:ERM655369 FBI655367:FBI655369 FLE655367:FLE655369 FVA655367:FVA655369 GEW655367:GEW655369 GOS655367:GOS655369 GYO655367:GYO655369 HIK655367:HIK655369 HSG655367:HSG655369 ICC655367:ICC655369 ILY655367:ILY655369 IVU655367:IVU655369 JFQ655367:JFQ655369 JPM655367:JPM655369 JZI655367:JZI655369 KJE655367:KJE655369 KTA655367:KTA655369 LCW655367:LCW655369 LMS655367:LMS655369 LWO655367:LWO655369 MGK655367:MGK655369 MQG655367:MQG655369 NAC655367:NAC655369 NJY655367:NJY655369 NTU655367:NTU655369 ODQ655367:ODQ655369 ONM655367:ONM655369 OXI655367:OXI655369 PHE655367:PHE655369 PRA655367:PRA655369 QAW655367:QAW655369 QKS655367:QKS655369 QUO655367:QUO655369 REK655367:REK655369 ROG655367:ROG655369 RYC655367:RYC655369 SHY655367:SHY655369 SRU655367:SRU655369 TBQ655367:TBQ655369 TLM655367:TLM655369 TVI655367:TVI655369 UFE655367:UFE655369 UPA655367:UPA655369 UYW655367:UYW655369 VIS655367:VIS655369 VSO655367:VSO655369 WCK655367:WCK655369 WMG655367:WMG655369 WWC655367:WWC655369 U720903:U720905 JQ720903:JQ720905 TM720903:TM720905 ADI720903:ADI720905 ANE720903:ANE720905 AXA720903:AXA720905 BGW720903:BGW720905 BQS720903:BQS720905 CAO720903:CAO720905 CKK720903:CKK720905 CUG720903:CUG720905 DEC720903:DEC720905 DNY720903:DNY720905 DXU720903:DXU720905 EHQ720903:EHQ720905 ERM720903:ERM720905 FBI720903:FBI720905 FLE720903:FLE720905 FVA720903:FVA720905 GEW720903:GEW720905 GOS720903:GOS720905 GYO720903:GYO720905 HIK720903:HIK720905 HSG720903:HSG720905 ICC720903:ICC720905 ILY720903:ILY720905 IVU720903:IVU720905 JFQ720903:JFQ720905 JPM720903:JPM720905 JZI720903:JZI720905 KJE720903:KJE720905 KTA720903:KTA720905 LCW720903:LCW720905 LMS720903:LMS720905 LWO720903:LWO720905 MGK720903:MGK720905 MQG720903:MQG720905 NAC720903:NAC720905 NJY720903:NJY720905 NTU720903:NTU720905 ODQ720903:ODQ720905 ONM720903:ONM720905 OXI720903:OXI720905 PHE720903:PHE720905 PRA720903:PRA720905 QAW720903:QAW720905 QKS720903:QKS720905 QUO720903:QUO720905 REK720903:REK720905 ROG720903:ROG720905 RYC720903:RYC720905 SHY720903:SHY720905 SRU720903:SRU720905 TBQ720903:TBQ720905 TLM720903:TLM720905 TVI720903:TVI720905 UFE720903:UFE720905 UPA720903:UPA720905 UYW720903:UYW720905 VIS720903:VIS720905 VSO720903:VSO720905 WCK720903:WCK720905 WMG720903:WMG720905 WWC720903:WWC720905 U786439:U786441 JQ786439:JQ786441 TM786439:TM786441 ADI786439:ADI786441 ANE786439:ANE786441 AXA786439:AXA786441 BGW786439:BGW786441 BQS786439:BQS786441 CAO786439:CAO786441 CKK786439:CKK786441 CUG786439:CUG786441 DEC786439:DEC786441 DNY786439:DNY786441 DXU786439:DXU786441 EHQ786439:EHQ786441 ERM786439:ERM786441 FBI786439:FBI786441 FLE786439:FLE786441 FVA786439:FVA786441 GEW786439:GEW786441 GOS786439:GOS786441 GYO786439:GYO786441 HIK786439:HIK786441 HSG786439:HSG786441 ICC786439:ICC786441 ILY786439:ILY786441 IVU786439:IVU786441 JFQ786439:JFQ786441 JPM786439:JPM786441 JZI786439:JZI786441 KJE786439:KJE786441 KTA786439:KTA786441 LCW786439:LCW786441 LMS786439:LMS786441 LWO786439:LWO786441 MGK786439:MGK786441 MQG786439:MQG786441 NAC786439:NAC786441 NJY786439:NJY786441 NTU786439:NTU786441 ODQ786439:ODQ786441 ONM786439:ONM786441 OXI786439:OXI786441 PHE786439:PHE786441 PRA786439:PRA786441 QAW786439:QAW786441 QKS786439:QKS786441 QUO786439:QUO786441 REK786439:REK786441 ROG786439:ROG786441 RYC786439:RYC786441 SHY786439:SHY786441 SRU786439:SRU786441 TBQ786439:TBQ786441 TLM786439:TLM786441 TVI786439:TVI786441 UFE786439:UFE786441 UPA786439:UPA786441 UYW786439:UYW786441 VIS786439:VIS786441 VSO786439:VSO786441 WCK786439:WCK786441 WMG786439:WMG786441 WWC786439:WWC786441 U851975:U851977 JQ851975:JQ851977 TM851975:TM851977 ADI851975:ADI851977 ANE851975:ANE851977 AXA851975:AXA851977 BGW851975:BGW851977 BQS851975:BQS851977 CAO851975:CAO851977 CKK851975:CKK851977 CUG851975:CUG851977 DEC851975:DEC851977 DNY851975:DNY851977 DXU851975:DXU851977 EHQ851975:EHQ851977 ERM851975:ERM851977 FBI851975:FBI851977 FLE851975:FLE851977 FVA851975:FVA851977 GEW851975:GEW851977 GOS851975:GOS851977 GYO851975:GYO851977 HIK851975:HIK851977 HSG851975:HSG851977 ICC851975:ICC851977 ILY851975:ILY851977 IVU851975:IVU851977 JFQ851975:JFQ851977 JPM851975:JPM851977 JZI851975:JZI851977 KJE851975:KJE851977 KTA851975:KTA851977 LCW851975:LCW851977 LMS851975:LMS851977 LWO851975:LWO851977 MGK851975:MGK851977 MQG851975:MQG851977 NAC851975:NAC851977 NJY851975:NJY851977 NTU851975:NTU851977 ODQ851975:ODQ851977 ONM851975:ONM851977 OXI851975:OXI851977 PHE851975:PHE851977 PRA851975:PRA851977 QAW851975:QAW851977 QKS851975:QKS851977 QUO851975:QUO851977 REK851975:REK851977 ROG851975:ROG851977 RYC851975:RYC851977 SHY851975:SHY851977 SRU851975:SRU851977 TBQ851975:TBQ851977 TLM851975:TLM851977 TVI851975:TVI851977 UFE851975:UFE851977 UPA851975:UPA851977 UYW851975:UYW851977 VIS851975:VIS851977 VSO851975:VSO851977 WCK851975:WCK851977 WMG851975:WMG851977 WWC851975:WWC851977 U917511:U917513 JQ917511:JQ917513 TM917511:TM917513 ADI917511:ADI917513 ANE917511:ANE917513 AXA917511:AXA917513 BGW917511:BGW917513 BQS917511:BQS917513 CAO917511:CAO917513 CKK917511:CKK917513 CUG917511:CUG917513 DEC917511:DEC917513 DNY917511:DNY917513 DXU917511:DXU917513 EHQ917511:EHQ917513 ERM917511:ERM917513 FBI917511:FBI917513 FLE917511:FLE917513 FVA917511:FVA917513 GEW917511:GEW917513 GOS917511:GOS917513 GYO917511:GYO917513 HIK917511:HIK917513 HSG917511:HSG917513 ICC917511:ICC917513 ILY917511:ILY917513 IVU917511:IVU917513 JFQ917511:JFQ917513 JPM917511:JPM917513 JZI917511:JZI917513 KJE917511:KJE917513 KTA917511:KTA917513 LCW917511:LCW917513 LMS917511:LMS917513 LWO917511:LWO917513 MGK917511:MGK917513 MQG917511:MQG917513 NAC917511:NAC917513 NJY917511:NJY917513 NTU917511:NTU917513 ODQ917511:ODQ917513 ONM917511:ONM917513 OXI917511:OXI917513 PHE917511:PHE917513 PRA917511:PRA917513 QAW917511:QAW917513 QKS917511:QKS917513 QUO917511:QUO917513 REK917511:REK917513 ROG917511:ROG917513 RYC917511:RYC917513 SHY917511:SHY917513 SRU917511:SRU917513 TBQ917511:TBQ917513 TLM917511:TLM917513 TVI917511:TVI917513 UFE917511:UFE917513 UPA917511:UPA917513 UYW917511:UYW917513 VIS917511:VIS917513 VSO917511:VSO917513 WCK917511:WCK917513 WMG917511:WMG917513 WWC917511:WWC917513 U983047:U983049 JQ983047:JQ983049 TM983047:TM983049 ADI983047:ADI983049 ANE983047:ANE983049 AXA983047:AXA983049 BGW983047:BGW983049 BQS983047:BQS983049 CAO983047:CAO983049 CKK983047:CKK983049 CUG983047:CUG983049 DEC983047:DEC983049 DNY983047:DNY983049 DXU983047:DXU983049 EHQ983047:EHQ983049 ERM983047:ERM983049 FBI983047:FBI983049 FLE983047:FLE983049 FVA983047:FVA983049 GEW983047:GEW983049 GOS983047:GOS983049 GYO983047:GYO983049 HIK983047:HIK983049 HSG983047:HSG983049 ICC983047:ICC983049 ILY983047:ILY983049 IVU983047:IVU983049 JFQ983047:JFQ983049 JPM983047:JPM983049 JZI983047:JZI983049 KJE983047:KJE983049 KTA983047:KTA983049 LCW983047:LCW983049 LMS983047:LMS983049 LWO983047:LWO983049 MGK983047:MGK983049 MQG983047:MQG983049 NAC983047:NAC983049 NJY983047:NJY983049 NTU983047:NTU983049 ODQ983047:ODQ983049 ONM983047:ONM983049 OXI983047:OXI983049 PHE983047:PHE983049 PRA983047:PRA983049 QAW983047:QAW983049 QKS983047:QKS983049 QUO983047:QUO983049 REK983047:REK983049 ROG983047:ROG983049 RYC983047:RYC983049 SHY983047:SHY983049 SRU983047:SRU983049 TBQ983047:TBQ983049 TLM983047:TLM983049 TVI983047:TVI983049 UFE983047:UFE983049 UPA983047:UPA983049 UYW983047:UYW983049 VIS983047:VIS983049 VSO983047:VSO983049 WCK983047:WCK983049 WMG983047:WMG983049 WWC983047:WWC983049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M65558:M65559 JI65558:JI65559 TE65558:TE65559 ADA65558:ADA65559 AMW65558:AMW65559 AWS65558:AWS65559 BGO65558:BGO65559 BQK65558:BQK65559 CAG65558:CAG65559 CKC65558:CKC65559 CTY65558:CTY65559 DDU65558:DDU65559 DNQ65558:DNQ65559 DXM65558:DXM65559 EHI65558:EHI65559 ERE65558:ERE65559 FBA65558:FBA65559 FKW65558:FKW65559 FUS65558:FUS65559 GEO65558:GEO65559 GOK65558:GOK65559 GYG65558:GYG65559 HIC65558:HIC65559 HRY65558:HRY65559 IBU65558:IBU65559 ILQ65558:ILQ65559 IVM65558:IVM65559 JFI65558:JFI65559 JPE65558:JPE65559 JZA65558:JZA65559 KIW65558:KIW65559 KSS65558:KSS65559 LCO65558:LCO65559 LMK65558:LMK65559 LWG65558:LWG65559 MGC65558:MGC65559 MPY65558:MPY65559 MZU65558:MZU65559 NJQ65558:NJQ65559 NTM65558:NTM65559 ODI65558:ODI65559 ONE65558:ONE65559 OXA65558:OXA65559 PGW65558:PGW65559 PQS65558:PQS65559 QAO65558:QAO65559 QKK65558:QKK65559 QUG65558:QUG65559 REC65558:REC65559 RNY65558:RNY65559 RXU65558:RXU65559 SHQ65558:SHQ65559 SRM65558:SRM65559 TBI65558:TBI65559 TLE65558:TLE65559 TVA65558:TVA65559 UEW65558:UEW65559 UOS65558:UOS65559 UYO65558:UYO65559 VIK65558:VIK65559 VSG65558:VSG65559 WCC65558:WCC65559 WLY65558:WLY65559 WVU65558:WVU65559 M131094:M131095 JI131094:JI131095 TE131094:TE131095 ADA131094:ADA131095 AMW131094:AMW131095 AWS131094:AWS131095 BGO131094:BGO131095 BQK131094:BQK131095 CAG131094:CAG131095 CKC131094:CKC131095 CTY131094:CTY131095 DDU131094:DDU131095 DNQ131094:DNQ131095 DXM131094:DXM131095 EHI131094:EHI131095 ERE131094:ERE131095 FBA131094:FBA131095 FKW131094:FKW131095 FUS131094:FUS131095 GEO131094:GEO131095 GOK131094:GOK131095 GYG131094:GYG131095 HIC131094:HIC131095 HRY131094:HRY131095 IBU131094:IBU131095 ILQ131094:ILQ131095 IVM131094:IVM131095 JFI131094:JFI131095 JPE131094:JPE131095 JZA131094:JZA131095 KIW131094:KIW131095 KSS131094:KSS131095 LCO131094:LCO131095 LMK131094:LMK131095 LWG131094:LWG131095 MGC131094:MGC131095 MPY131094:MPY131095 MZU131094:MZU131095 NJQ131094:NJQ131095 NTM131094:NTM131095 ODI131094:ODI131095 ONE131094:ONE131095 OXA131094:OXA131095 PGW131094:PGW131095 PQS131094:PQS131095 QAO131094:QAO131095 QKK131094:QKK131095 QUG131094:QUG131095 REC131094:REC131095 RNY131094:RNY131095 RXU131094:RXU131095 SHQ131094:SHQ131095 SRM131094:SRM131095 TBI131094:TBI131095 TLE131094:TLE131095 TVA131094:TVA131095 UEW131094:UEW131095 UOS131094:UOS131095 UYO131094:UYO131095 VIK131094:VIK131095 VSG131094:VSG131095 WCC131094:WCC131095 WLY131094:WLY131095 WVU131094:WVU131095 M196630:M196631 JI196630:JI196631 TE196630:TE196631 ADA196630:ADA196631 AMW196630:AMW196631 AWS196630:AWS196631 BGO196630:BGO196631 BQK196630:BQK196631 CAG196630:CAG196631 CKC196630:CKC196631 CTY196630:CTY196631 DDU196630:DDU196631 DNQ196630:DNQ196631 DXM196630:DXM196631 EHI196630:EHI196631 ERE196630:ERE196631 FBA196630:FBA196631 FKW196630:FKW196631 FUS196630:FUS196631 GEO196630:GEO196631 GOK196630:GOK196631 GYG196630:GYG196631 HIC196630:HIC196631 HRY196630:HRY196631 IBU196630:IBU196631 ILQ196630:ILQ196631 IVM196630:IVM196631 JFI196630:JFI196631 JPE196630:JPE196631 JZA196630:JZA196631 KIW196630:KIW196631 KSS196630:KSS196631 LCO196630:LCO196631 LMK196630:LMK196631 LWG196630:LWG196631 MGC196630:MGC196631 MPY196630:MPY196631 MZU196630:MZU196631 NJQ196630:NJQ196631 NTM196630:NTM196631 ODI196630:ODI196631 ONE196630:ONE196631 OXA196630:OXA196631 PGW196630:PGW196631 PQS196630:PQS196631 QAO196630:QAO196631 QKK196630:QKK196631 QUG196630:QUG196631 REC196630:REC196631 RNY196630:RNY196631 RXU196630:RXU196631 SHQ196630:SHQ196631 SRM196630:SRM196631 TBI196630:TBI196631 TLE196630:TLE196631 TVA196630:TVA196631 UEW196630:UEW196631 UOS196630:UOS196631 UYO196630:UYO196631 VIK196630:VIK196631 VSG196630:VSG196631 WCC196630:WCC196631 WLY196630:WLY196631 WVU196630:WVU196631 M262166:M262167 JI262166:JI262167 TE262166:TE262167 ADA262166:ADA262167 AMW262166:AMW262167 AWS262166:AWS262167 BGO262166:BGO262167 BQK262166:BQK262167 CAG262166:CAG262167 CKC262166:CKC262167 CTY262166:CTY262167 DDU262166:DDU262167 DNQ262166:DNQ262167 DXM262166:DXM262167 EHI262166:EHI262167 ERE262166:ERE262167 FBA262166:FBA262167 FKW262166:FKW262167 FUS262166:FUS262167 GEO262166:GEO262167 GOK262166:GOK262167 GYG262166:GYG262167 HIC262166:HIC262167 HRY262166:HRY262167 IBU262166:IBU262167 ILQ262166:ILQ262167 IVM262166:IVM262167 JFI262166:JFI262167 JPE262166:JPE262167 JZA262166:JZA262167 KIW262166:KIW262167 KSS262166:KSS262167 LCO262166:LCO262167 LMK262166:LMK262167 LWG262166:LWG262167 MGC262166:MGC262167 MPY262166:MPY262167 MZU262166:MZU262167 NJQ262166:NJQ262167 NTM262166:NTM262167 ODI262166:ODI262167 ONE262166:ONE262167 OXA262166:OXA262167 PGW262166:PGW262167 PQS262166:PQS262167 QAO262166:QAO262167 QKK262166:QKK262167 QUG262166:QUG262167 REC262166:REC262167 RNY262166:RNY262167 RXU262166:RXU262167 SHQ262166:SHQ262167 SRM262166:SRM262167 TBI262166:TBI262167 TLE262166:TLE262167 TVA262166:TVA262167 UEW262166:UEW262167 UOS262166:UOS262167 UYO262166:UYO262167 VIK262166:VIK262167 VSG262166:VSG262167 WCC262166:WCC262167 WLY262166:WLY262167 WVU262166:WVU262167 M327702:M327703 JI327702:JI327703 TE327702:TE327703 ADA327702:ADA327703 AMW327702:AMW327703 AWS327702:AWS327703 BGO327702:BGO327703 BQK327702:BQK327703 CAG327702:CAG327703 CKC327702:CKC327703 CTY327702:CTY327703 DDU327702:DDU327703 DNQ327702:DNQ327703 DXM327702:DXM327703 EHI327702:EHI327703 ERE327702:ERE327703 FBA327702:FBA327703 FKW327702:FKW327703 FUS327702:FUS327703 GEO327702:GEO327703 GOK327702:GOK327703 GYG327702:GYG327703 HIC327702:HIC327703 HRY327702:HRY327703 IBU327702:IBU327703 ILQ327702:ILQ327703 IVM327702:IVM327703 JFI327702:JFI327703 JPE327702:JPE327703 JZA327702:JZA327703 KIW327702:KIW327703 KSS327702:KSS327703 LCO327702:LCO327703 LMK327702:LMK327703 LWG327702:LWG327703 MGC327702:MGC327703 MPY327702:MPY327703 MZU327702:MZU327703 NJQ327702:NJQ327703 NTM327702:NTM327703 ODI327702:ODI327703 ONE327702:ONE327703 OXA327702:OXA327703 PGW327702:PGW327703 PQS327702:PQS327703 QAO327702:QAO327703 QKK327702:QKK327703 QUG327702:QUG327703 REC327702:REC327703 RNY327702:RNY327703 RXU327702:RXU327703 SHQ327702:SHQ327703 SRM327702:SRM327703 TBI327702:TBI327703 TLE327702:TLE327703 TVA327702:TVA327703 UEW327702:UEW327703 UOS327702:UOS327703 UYO327702:UYO327703 VIK327702:VIK327703 VSG327702:VSG327703 WCC327702:WCC327703 WLY327702:WLY327703 WVU327702:WVU327703 M393238:M393239 JI393238:JI393239 TE393238:TE393239 ADA393238:ADA393239 AMW393238:AMW393239 AWS393238:AWS393239 BGO393238:BGO393239 BQK393238:BQK393239 CAG393238:CAG393239 CKC393238:CKC393239 CTY393238:CTY393239 DDU393238:DDU393239 DNQ393238:DNQ393239 DXM393238:DXM393239 EHI393238:EHI393239 ERE393238:ERE393239 FBA393238:FBA393239 FKW393238:FKW393239 FUS393238:FUS393239 GEO393238:GEO393239 GOK393238:GOK393239 GYG393238:GYG393239 HIC393238:HIC393239 HRY393238:HRY393239 IBU393238:IBU393239 ILQ393238:ILQ393239 IVM393238:IVM393239 JFI393238:JFI393239 JPE393238:JPE393239 JZA393238:JZA393239 KIW393238:KIW393239 KSS393238:KSS393239 LCO393238:LCO393239 LMK393238:LMK393239 LWG393238:LWG393239 MGC393238:MGC393239 MPY393238:MPY393239 MZU393238:MZU393239 NJQ393238:NJQ393239 NTM393238:NTM393239 ODI393238:ODI393239 ONE393238:ONE393239 OXA393238:OXA393239 PGW393238:PGW393239 PQS393238:PQS393239 QAO393238:QAO393239 QKK393238:QKK393239 QUG393238:QUG393239 REC393238:REC393239 RNY393238:RNY393239 RXU393238:RXU393239 SHQ393238:SHQ393239 SRM393238:SRM393239 TBI393238:TBI393239 TLE393238:TLE393239 TVA393238:TVA393239 UEW393238:UEW393239 UOS393238:UOS393239 UYO393238:UYO393239 VIK393238:VIK393239 VSG393238:VSG393239 WCC393238:WCC393239 WLY393238:WLY393239 WVU393238:WVU393239 M458774:M458775 JI458774:JI458775 TE458774:TE458775 ADA458774:ADA458775 AMW458774:AMW458775 AWS458774:AWS458775 BGO458774:BGO458775 BQK458774:BQK458775 CAG458774:CAG458775 CKC458774:CKC458775 CTY458774:CTY458775 DDU458774:DDU458775 DNQ458774:DNQ458775 DXM458774:DXM458775 EHI458774:EHI458775 ERE458774:ERE458775 FBA458774:FBA458775 FKW458774:FKW458775 FUS458774:FUS458775 GEO458774:GEO458775 GOK458774:GOK458775 GYG458774:GYG458775 HIC458774:HIC458775 HRY458774:HRY458775 IBU458774:IBU458775 ILQ458774:ILQ458775 IVM458774:IVM458775 JFI458774:JFI458775 JPE458774:JPE458775 JZA458774:JZA458775 KIW458774:KIW458775 KSS458774:KSS458775 LCO458774:LCO458775 LMK458774:LMK458775 LWG458774:LWG458775 MGC458774:MGC458775 MPY458774:MPY458775 MZU458774:MZU458775 NJQ458774:NJQ458775 NTM458774:NTM458775 ODI458774:ODI458775 ONE458774:ONE458775 OXA458774:OXA458775 PGW458774:PGW458775 PQS458774:PQS458775 QAO458774:QAO458775 QKK458774:QKK458775 QUG458774:QUG458775 REC458774:REC458775 RNY458774:RNY458775 RXU458774:RXU458775 SHQ458774:SHQ458775 SRM458774:SRM458775 TBI458774:TBI458775 TLE458774:TLE458775 TVA458774:TVA458775 UEW458774:UEW458775 UOS458774:UOS458775 UYO458774:UYO458775 VIK458774:VIK458775 VSG458774:VSG458775 WCC458774:WCC458775 WLY458774:WLY458775 WVU458774:WVU458775 M524310:M524311 JI524310:JI524311 TE524310:TE524311 ADA524310:ADA524311 AMW524310:AMW524311 AWS524310:AWS524311 BGO524310:BGO524311 BQK524310:BQK524311 CAG524310:CAG524311 CKC524310:CKC524311 CTY524310:CTY524311 DDU524310:DDU524311 DNQ524310:DNQ524311 DXM524310:DXM524311 EHI524310:EHI524311 ERE524310:ERE524311 FBA524310:FBA524311 FKW524310:FKW524311 FUS524310:FUS524311 GEO524310:GEO524311 GOK524310:GOK524311 GYG524310:GYG524311 HIC524310:HIC524311 HRY524310:HRY524311 IBU524310:IBU524311 ILQ524310:ILQ524311 IVM524310:IVM524311 JFI524310:JFI524311 JPE524310:JPE524311 JZA524310:JZA524311 KIW524310:KIW524311 KSS524310:KSS524311 LCO524310:LCO524311 LMK524310:LMK524311 LWG524310:LWG524311 MGC524310:MGC524311 MPY524310:MPY524311 MZU524310:MZU524311 NJQ524310:NJQ524311 NTM524310:NTM524311 ODI524310:ODI524311 ONE524310:ONE524311 OXA524310:OXA524311 PGW524310:PGW524311 PQS524310:PQS524311 QAO524310:QAO524311 QKK524310:QKK524311 QUG524310:QUG524311 REC524310:REC524311 RNY524310:RNY524311 RXU524310:RXU524311 SHQ524310:SHQ524311 SRM524310:SRM524311 TBI524310:TBI524311 TLE524310:TLE524311 TVA524310:TVA524311 UEW524310:UEW524311 UOS524310:UOS524311 UYO524310:UYO524311 VIK524310:VIK524311 VSG524310:VSG524311 WCC524310:WCC524311 WLY524310:WLY524311 WVU524310:WVU524311 M589846:M589847 JI589846:JI589847 TE589846:TE589847 ADA589846:ADA589847 AMW589846:AMW589847 AWS589846:AWS589847 BGO589846:BGO589847 BQK589846:BQK589847 CAG589846:CAG589847 CKC589846:CKC589847 CTY589846:CTY589847 DDU589846:DDU589847 DNQ589846:DNQ589847 DXM589846:DXM589847 EHI589846:EHI589847 ERE589846:ERE589847 FBA589846:FBA589847 FKW589846:FKW589847 FUS589846:FUS589847 GEO589846:GEO589847 GOK589846:GOK589847 GYG589846:GYG589847 HIC589846:HIC589847 HRY589846:HRY589847 IBU589846:IBU589847 ILQ589846:ILQ589847 IVM589846:IVM589847 JFI589846:JFI589847 JPE589846:JPE589847 JZA589846:JZA589847 KIW589846:KIW589847 KSS589846:KSS589847 LCO589846:LCO589847 LMK589846:LMK589847 LWG589846:LWG589847 MGC589846:MGC589847 MPY589846:MPY589847 MZU589846:MZU589847 NJQ589846:NJQ589847 NTM589846:NTM589847 ODI589846:ODI589847 ONE589846:ONE589847 OXA589846:OXA589847 PGW589846:PGW589847 PQS589846:PQS589847 QAO589846:QAO589847 QKK589846:QKK589847 QUG589846:QUG589847 REC589846:REC589847 RNY589846:RNY589847 RXU589846:RXU589847 SHQ589846:SHQ589847 SRM589846:SRM589847 TBI589846:TBI589847 TLE589846:TLE589847 TVA589846:TVA589847 UEW589846:UEW589847 UOS589846:UOS589847 UYO589846:UYO589847 VIK589846:VIK589847 VSG589846:VSG589847 WCC589846:WCC589847 WLY589846:WLY589847 WVU589846:WVU589847 M655382:M655383 JI655382:JI655383 TE655382:TE655383 ADA655382:ADA655383 AMW655382:AMW655383 AWS655382:AWS655383 BGO655382:BGO655383 BQK655382:BQK655383 CAG655382:CAG655383 CKC655382:CKC655383 CTY655382:CTY655383 DDU655382:DDU655383 DNQ655382:DNQ655383 DXM655382:DXM655383 EHI655382:EHI655383 ERE655382:ERE655383 FBA655382:FBA655383 FKW655382:FKW655383 FUS655382:FUS655383 GEO655382:GEO655383 GOK655382:GOK655383 GYG655382:GYG655383 HIC655382:HIC655383 HRY655382:HRY655383 IBU655382:IBU655383 ILQ655382:ILQ655383 IVM655382:IVM655383 JFI655382:JFI655383 JPE655382:JPE655383 JZA655382:JZA655383 KIW655382:KIW655383 KSS655382:KSS655383 LCO655382:LCO655383 LMK655382:LMK655383 LWG655382:LWG655383 MGC655382:MGC655383 MPY655382:MPY655383 MZU655382:MZU655383 NJQ655382:NJQ655383 NTM655382:NTM655383 ODI655382:ODI655383 ONE655382:ONE655383 OXA655382:OXA655383 PGW655382:PGW655383 PQS655382:PQS655383 QAO655382:QAO655383 QKK655382:QKK655383 QUG655382:QUG655383 REC655382:REC655383 RNY655382:RNY655383 RXU655382:RXU655383 SHQ655382:SHQ655383 SRM655382:SRM655383 TBI655382:TBI655383 TLE655382:TLE655383 TVA655382:TVA655383 UEW655382:UEW655383 UOS655382:UOS655383 UYO655382:UYO655383 VIK655382:VIK655383 VSG655382:VSG655383 WCC655382:WCC655383 WLY655382:WLY655383 WVU655382:WVU655383 M720918:M720919 JI720918:JI720919 TE720918:TE720919 ADA720918:ADA720919 AMW720918:AMW720919 AWS720918:AWS720919 BGO720918:BGO720919 BQK720918:BQK720919 CAG720918:CAG720919 CKC720918:CKC720919 CTY720918:CTY720919 DDU720918:DDU720919 DNQ720918:DNQ720919 DXM720918:DXM720919 EHI720918:EHI720919 ERE720918:ERE720919 FBA720918:FBA720919 FKW720918:FKW720919 FUS720918:FUS720919 GEO720918:GEO720919 GOK720918:GOK720919 GYG720918:GYG720919 HIC720918:HIC720919 HRY720918:HRY720919 IBU720918:IBU720919 ILQ720918:ILQ720919 IVM720918:IVM720919 JFI720918:JFI720919 JPE720918:JPE720919 JZA720918:JZA720919 KIW720918:KIW720919 KSS720918:KSS720919 LCO720918:LCO720919 LMK720918:LMK720919 LWG720918:LWG720919 MGC720918:MGC720919 MPY720918:MPY720919 MZU720918:MZU720919 NJQ720918:NJQ720919 NTM720918:NTM720919 ODI720918:ODI720919 ONE720918:ONE720919 OXA720918:OXA720919 PGW720918:PGW720919 PQS720918:PQS720919 QAO720918:QAO720919 QKK720918:QKK720919 QUG720918:QUG720919 REC720918:REC720919 RNY720918:RNY720919 RXU720918:RXU720919 SHQ720918:SHQ720919 SRM720918:SRM720919 TBI720918:TBI720919 TLE720918:TLE720919 TVA720918:TVA720919 UEW720918:UEW720919 UOS720918:UOS720919 UYO720918:UYO720919 VIK720918:VIK720919 VSG720918:VSG720919 WCC720918:WCC720919 WLY720918:WLY720919 WVU720918:WVU720919 M786454:M786455 JI786454:JI786455 TE786454:TE786455 ADA786454:ADA786455 AMW786454:AMW786455 AWS786454:AWS786455 BGO786454:BGO786455 BQK786454:BQK786455 CAG786454:CAG786455 CKC786454:CKC786455 CTY786454:CTY786455 DDU786454:DDU786455 DNQ786454:DNQ786455 DXM786454:DXM786455 EHI786454:EHI786455 ERE786454:ERE786455 FBA786454:FBA786455 FKW786454:FKW786455 FUS786454:FUS786455 GEO786454:GEO786455 GOK786454:GOK786455 GYG786454:GYG786455 HIC786454:HIC786455 HRY786454:HRY786455 IBU786454:IBU786455 ILQ786454:ILQ786455 IVM786454:IVM786455 JFI786454:JFI786455 JPE786454:JPE786455 JZA786454:JZA786455 KIW786454:KIW786455 KSS786454:KSS786455 LCO786454:LCO786455 LMK786454:LMK786455 LWG786454:LWG786455 MGC786454:MGC786455 MPY786454:MPY786455 MZU786454:MZU786455 NJQ786454:NJQ786455 NTM786454:NTM786455 ODI786454:ODI786455 ONE786454:ONE786455 OXA786454:OXA786455 PGW786454:PGW786455 PQS786454:PQS786455 QAO786454:QAO786455 QKK786454:QKK786455 QUG786454:QUG786455 REC786454:REC786455 RNY786454:RNY786455 RXU786454:RXU786455 SHQ786454:SHQ786455 SRM786454:SRM786455 TBI786454:TBI786455 TLE786454:TLE786455 TVA786454:TVA786455 UEW786454:UEW786455 UOS786454:UOS786455 UYO786454:UYO786455 VIK786454:VIK786455 VSG786454:VSG786455 WCC786454:WCC786455 WLY786454:WLY786455 WVU786454:WVU786455 M851990:M851991 JI851990:JI851991 TE851990:TE851991 ADA851990:ADA851991 AMW851990:AMW851991 AWS851990:AWS851991 BGO851990:BGO851991 BQK851990:BQK851991 CAG851990:CAG851991 CKC851990:CKC851991 CTY851990:CTY851991 DDU851990:DDU851991 DNQ851990:DNQ851991 DXM851990:DXM851991 EHI851990:EHI851991 ERE851990:ERE851991 FBA851990:FBA851991 FKW851990:FKW851991 FUS851990:FUS851991 GEO851990:GEO851991 GOK851990:GOK851991 GYG851990:GYG851991 HIC851990:HIC851991 HRY851990:HRY851991 IBU851990:IBU851991 ILQ851990:ILQ851991 IVM851990:IVM851991 JFI851990:JFI851991 JPE851990:JPE851991 JZA851990:JZA851991 KIW851990:KIW851991 KSS851990:KSS851991 LCO851990:LCO851991 LMK851990:LMK851991 LWG851990:LWG851991 MGC851990:MGC851991 MPY851990:MPY851991 MZU851990:MZU851991 NJQ851990:NJQ851991 NTM851990:NTM851991 ODI851990:ODI851991 ONE851990:ONE851991 OXA851990:OXA851991 PGW851990:PGW851991 PQS851990:PQS851991 QAO851990:QAO851991 QKK851990:QKK851991 QUG851990:QUG851991 REC851990:REC851991 RNY851990:RNY851991 RXU851990:RXU851991 SHQ851990:SHQ851991 SRM851990:SRM851991 TBI851990:TBI851991 TLE851990:TLE851991 TVA851990:TVA851991 UEW851990:UEW851991 UOS851990:UOS851991 UYO851990:UYO851991 VIK851990:VIK851991 VSG851990:VSG851991 WCC851990:WCC851991 WLY851990:WLY851991 WVU851990:WVU851991 M917526:M917527 JI917526:JI917527 TE917526:TE917527 ADA917526:ADA917527 AMW917526:AMW917527 AWS917526:AWS917527 BGO917526:BGO917527 BQK917526:BQK917527 CAG917526:CAG917527 CKC917526:CKC917527 CTY917526:CTY917527 DDU917526:DDU917527 DNQ917526:DNQ917527 DXM917526:DXM917527 EHI917526:EHI917527 ERE917526:ERE917527 FBA917526:FBA917527 FKW917526:FKW917527 FUS917526:FUS917527 GEO917526:GEO917527 GOK917526:GOK917527 GYG917526:GYG917527 HIC917526:HIC917527 HRY917526:HRY917527 IBU917526:IBU917527 ILQ917526:ILQ917527 IVM917526:IVM917527 JFI917526:JFI917527 JPE917526:JPE917527 JZA917526:JZA917527 KIW917526:KIW917527 KSS917526:KSS917527 LCO917526:LCO917527 LMK917526:LMK917527 LWG917526:LWG917527 MGC917526:MGC917527 MPY917526:MPY917527 MZU917526:MZU917527 NJQ917526:NJQ917527 NTM917526:NTM917527 ODI917526:ODI917527 ONE917526:ONE917527 OXA917526:OXA917527 PGW917526:PGW917527 PQS917526:PQS917527 QAO917526:QAO917527 QKK917526:QKK917527 QUG917526:QUG917527 REC917526:REC917527 RNY917526:RNY917527 RXU917526:RXU917527 SHQ917526:SHQ917527 SRM917526:SRM917527 TBI917526:TBI917527 TLE917526:TLE917527 TVA917526:TVA917527 UEW917526:UEW917527 UOS917526:UOS917527 UYO917526:UYO917527 VIK917526:VIK917527 VSG917526:VSG917527 WCC917526:WCC917527 WLY917526:WLY917527 WVU917526:WVU917527 M983062:M983063 JI983062:JI983063 TE983062:TE983063 ADA983062:ADA983063 AMW983062:AMW983063 AWS983062:AWS983063 BGO983062:BGO983063 BQK983062:BQK983063 CAG983062:CAG983063 CKC983062:CKC983063 CTY983062:CTY983063 DDU983062:DDU983063 DNQ983062:DNQ983063 DXM983062:DXM983063 EHI983062:EHI983063 ERE983062:ERE983063 FBA983062:FBA983063 FKW983062:FKW983063 FUS983062:FUS983063 GEO983062:GEO983063 GOK983062:GOK983063 GYG983062:GYG983063 HIC983062:HIC983063 HRY983062:HRY983063 IBU983062:IBU983063 ILQ983062:ILQ983063 IVM983062:IVM983063 JFI983062:JFI983063 JPE983062:JPE983063 JZA983062:JZA983063 KIW983062:KIW983063 KSS983062:KSS983063 LCO983062:LCO983063 LMK983062:LMK983063 LWG983062:LWG983063 MGC983062:MGC983063 MPY983062:MPY983063 MZU983062:MZU983063 NJQ983062:NJQ983063 NTM983062:NTM983063 ODI983062:ODI983063 ONE983062:ONE983063 OXA983062:OXA983063 PGW983062:PGW983063 PQS983062:PQS983063 QAO983062:QAO983063 QKK983062:QKK983063 QUG983062:QUG983063 REC983062:REC983063 RNY983062:RNY983063 RXU983062:RXU983063 SHQ983062:SHQ983063 SRM983062:SRM983063 TBI983062:TBI983063 TLE983062:TLE983063 TVA983062:TVA983063 UEW983062:UEW983063 UOS983062:UOS983063 UYO983062:UYO983063 VIK983062:VIK983063 VSG983062:VSG983063 WCC983062:WCC983063 WLY983062:WLY983063 WVU983062:WVU983063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W65558:W65559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W131094:W131095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W196630:W196631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W262166:W262167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W327702:W327703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W393238:W393239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W458774:W458775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W524310:W524311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W589846:W589847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W655382:W655383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W720918:W720919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W786454:W786455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W851990:W851991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W917526:W917527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W983062:W983063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M65573:M65575 JI65573:JI65575 TE65573:TE65575 ADA65573:ADA65575 AMW65573:AMW65575 AWS65573:AWS65575 BGO65573:BGO65575 BQK65573:BQK65575 CAG65573:CAG65575 CKC65573:CKC65575 CTY65573:CTY65575 DDU65573:DDU65575 DNQ65573:DNQ65575 DXM65573:DXM65575 EHI65573:EHI65575 ERE65573:ERE65575 FBA65573:FBA65575 FKW65573:FKW65575 FUS65573:FUS65575 GEO65573:GEO65575 GOK65573:GOK65575 GYG65573:GYG65575 HIC65573:HIC65575 HRY65573:HRY65575 IBU65573:IBU65575 ILQ65573:ILQ65575 IVM65573:IVM65575 JFI65573:JFI65575 JPE65573:JPE65575 JZA65573:JZA65575 KIW65573:KIW65575 KSS65573:KSS65575 LCO65573:LCO65575 LMK65573:LMK65575 LWG65573:LWG65575 MGC65573:MGC65575 MPY65573:MPY65575 MZU65573:MZU65575 NJQ65573:NJQ65575 NTM65573:NTM65575 ODI65573:ODI65575 ONE65573:ONE65575 OXA65573:OXA65575 PGW65573:PGW65575 PQS65573:PQS65575 QAO65573:QAO65575 QKK65573:QKK65575 QUG65573:QUG65575 REC65573:REC65575 RNY65573:RNY65575 RXU65573:RXU65575 SHQ65573:SHQ65575 SRM65573:SRM65575 TBI65573:TBI65575 TLE65573:TLE65575 TVA65573:TVA65575 UEW65573:UEW65575 UOS65573:UOS65575 UYO65573:UYO65575 VIK65573:VIK65575 VSG65573:VSG65575 WCC65573:WCC65575 WLY65573:WLY65575 WVU65573:WVU65575 M131109:M131111 JI131109:JI131111 TE131109:TE131111 ADA131109:ADA131111 AMW131109:AMW131111 AWS131109:AWS131111 BGO131109:BGO131111 BQK131109:BQK131111 CAG131109:CAG131111 CKC131109:CKC131111 CTY131109:CTY131111 DDU131109:DDU131111 DNQ131109:DNQ131111 DXM131109:DXM131111 EHI131109:EHI131111 ERE131109:ERE131111 FBA131109:FBA131111 FKW131109:FKW131111 FUS131109:FUS131111 GEO131109:GEO131111 GOK131109:GOK131111 GYG131109:GYG131111 HIC131109:HIC131111 HRY131109:HRY131111 IBU131109:IBU131111 ILQ131109:ILQ131111 IVM131109:IVM131111 JFI131109:JFI131111 JPE131109:JPE131111 JZA131109:JZA131111 KIW131109:KIW131111 KSS131109:KSS131111 LCO131109:LCO131111 LMK131109:LMK131111 LWG131109:LWG131111 MGC131109:MGC131111 MPY131109:MPY131111 MZU131109:MZU131111 NJQ131109:NJQ131111 NTM131109:NTM131111 ODI131109:ODI131111 ONE131109:ONE131111 OXA131109:OXA131111 PGW131109:PGW131111 PQS131109:PQS131111 QAO131109:QAO131111 QKK131109:QKK131111 QUG131109:QUG131111 REC131109:REC131111 RNY131109:RNY131111 RXU131109:RXU131111 SHQ131109:SHQ131111 SRM131109:SRM131111 TBI131109:TBI131111 TLE131109:TLE131111 TVA131109:TVA131111 UEW131109:UEW131111 UOS131109:UOS131111 UYO131109:UYO131111 VIK131109:VIK131111 VSG131109:VSG131111 WCC131109:WCC131111 WLY131109:WLY131111 WVU131109:WVU131111 M196645:M196647 JI196645:JI196647 TE196645:TE196647 ADA196645:ADA196647 AMW196645:AMW196647 AWS196645:AWS196647 BGO196645:BGO196647 BQK196645:BQK196647 CAG196645:CAG196647 CKC196645:CKC196647 CTY196645:CTY196647 DDU196645:DDU196647 DNQ196645:DNQ196647 DXM196645:DXM196647 EHI196645:EHI196647 ERE196645:ERE196647 FBA196645:FBA196647 FKW196645:FKW196647 FUS196645:FUS196647 GEO196645:GEO196647 GOK196645:GOK196647 GYG196645:GYG196647 HIC196645:HIC196647 HRY196645:HRY196647 IBU196645:IBU196647 ILQ196645:ILQ196647 IVM196645:IVM196647 JFI196645:JFI196647 JPE196645:JPE196647 JZA196645:JZA196647 KIW196645:KIW196647 KSS196645:KSS196647 LCO196645:LCO196647 LMK196645:LMK196647 LWG196645:LWG196647 MGC196645:MGC196647 MPY196645:MPY196647 MZU196645:MZU196647 NJQ196645:NJQ196647 NTM196645:NTM196647 ODI196645:ODI196647 ONE196645:ONE196647 OXA196645:OXA196647 PGW196645:PGW196647 PQS196645:PQS196647 QAO196645:QAO196647 QKK196645:QKK196647 QUG196645:QUG196647 REC196645:REC196647 RNY196645:RNY196647 RXU196645:RXU196647 SHQ196645:SHQ196647 SRM196645:SRM196647 TBI196645:TBI196647 TLE196645:TLE196647 TVA196645:TVA196647 UEW196645:UEW196647 UOS196645:UOS196647 UYO196645:UYO196647 VIK196645:VIK196647 VSG196645:VSG196647 WCC196645:WCC196647 WLY196645:WLY196647 WVU196645:WVU196647 M262181:M262183 JI262181:JI262183 TE262181:TE262183 ADA262181:ADA262183 AMW262181:AMW262183 AWS262181:AWS262183 BGO262181:BGO262183 BQK262181:BQK262183 CAG262181:CAG262183 CKC262181:CKC262183 CTY262181:CTY262183 DDU262181:DDU262183 DNQ262181:DNQ262183 DXM262181:DXM262183 EHI262181:EHI262183 ERE262181:ERE262183 FBA262181:FBA262183 FKW262181:FKW262183 FUS262181:FUS262183 GEO262181:GEO262183 GOK262181:GOK262183 GYG262181:GYG262183 HIC262181:HIC262183 HRY262181:HRY262183 IBU262181:IBU262183 ILQ262181:ILQ262183 IVM262181:IVM262183 JFI262181:JFI262183 JPE262181:JPE262183 JZA262181:JZA262183 KIW262181:KIW262183 KSS262181:KSS262183 LCO262181:LCO262183 LMK262181:LMK262183 LWG262181:LWG262183 MGC262181:MGC262183 MPY262181:MPY262183 MZU262181:MZU262183 NJQ262181:NJQ262183 NTM262181:NTM262183 ODI262181:ODI262183 ONE262181:ONE262183 OXA262181:OXA262183 PGW262181:PGW262183 PQS262181:PQS262183 QAO262181:QAO262183 QKK262181:QKK262183 QUG262181:QUG262183 REC262181:REC262183 RNY262181:RNY262183 RXU262181:RXU262183 SHQ262181:SHQ262183 SRM262181:SRM262183 TBI262181:TBI262183 TLE262181:TLE262183 TVA262181:TVA262183 UEW262181:UEW262183 UOS262181:UOS262183 UYO262181:UYO262183 VIK262181:VIK262183 VSG262181:VSG262183 WCC262181:WCC262183 WLY262181:WLY262183 WVU262181:WVU262183 M327717:M327719 JI327717:JI327719 TE327717:TE327719 ADA327717:ADA327719 AMW327717:AMW327719 AWS327717:AWS327719 BGO327717:BGO327719 BQK327717:BQK327719 CAG327717:CAG327719 CKC327717:CKC327719 CTY327717:CTY327719 DDU327717:DDU327719 DNQ327717:DNQ327719 DXM327717:DXM327719 EHI327717:EHI327719 ERE327717:ERE327719 FBA327717:FBA327719 FKW327717:FKW327719 FUS327717:FUS327719 GEO327717:GEO327719 GOK327717:GOK327719 GYG327717:GYG327719 HIC327717:HIC327719 HRY327717:HRY327719 IBU327717:IBU327719 ILQ327717:ILQ327719 IVM327717:IVM327719 JFI327717:JFI327719 JPE327717:JPE327719 JZA327717:JZA327719 KIW327717:KIW327719 KSS327717:KSS327719 LCO327717:LCO327719 LMK327717:LMK327719 LWG327717:LWG327719 MGC327717:MGC327719 MPY327717:MPY327719 MZU327717:MZU327719 NJQ327717:NJQ327719 NTM327717:NTM327719 ODI327717:ODI327719 ONE327717:ONE327719 OXA327717:OXA327719 PGW327717:PGW327719 PQS327717:PQS327719 QAO327717:QAO327719 QKK327717:QKK327719 QUG327717:QUG327719 REC327717:REC327719 RNY327717:RNY327719 RXU327717:RXU327719 SHQ327717:SHQ327719 SRM327717:SRM327719 TBI327717:TBI327719 TLE327717:TLE327719 TVA327717:TVA327719 UEW327717:UEW327719 UOS327717:UOS327719 UYO327717:UYO327719 VIK327717:VIK327719 VSG327717:VSG327719 WCC327717:WCC327719 WLY327717:WLY327719 WVU327717:WVU327719 M393253:M393255 JI393253:JI393255 TE393253:TE393255 ADA393253:ADA393255 AMW393253:AMW393255 AWS393253:AWS393255 BGO393253:BGO393255 BQK393253:BQK393255 CAG393253:CAG393255 CKC393253:CKC393255 CTY393253:CTY393255 DDU393253:DDU393255 DNQ393253:DNQ393255 DXM393253:DXM393255 EHI393253:EHI393255 ERE393253:ERE393255 FBA393253:FBA393255 FKW393253:FKW393255 FUS393253:FUS393255 GEO393253:GEO393255 GOK393253:GOK393255 GYG393253:GYG393255 HIC393253:HIC393255 HRY393253:HRY393255 IBU393253:IBU393255 ILQ393253:ILQ393255 IVM393253:IVM393255 JFI393253:JFI393255 JPE393253:JPE393255 JZA393253:JZA393255 KIW393253:KIW393255 KSS393253:KSS393255 LCO393253:LCO393255 LMK393253:LMK393255 LWG393253:LWG393255 MGC393253:MGC393255 MPY393253:MPY393255 MZU393253:MZU393255 NJQ393253:NJQ393255 NTM393253:NTM393255 ODI393253:ODI393255 ONE393253:ONE393255 OXA393253:OXA393255 PGW393253:PGW393255 PQS393253:PQS393255 QAO393253:QAO393255 QKK393253:QKK393255 QUG393253:QUG393255 REC393253:REC393255 RNY393253:RNY393255 RXU393253:RXU393255 SHQ393253:SHQ393255 SRM393253:SRM393255 TBI393253:TBI393255 TLE393253:TLE393255 TVA393253:TVA393255 UEW393253:UEW393255 UOS393253:UOS393255 UYO393253:UYO393255 VIK393253:VIK393255 VSG393253:VSG393255 WCC393253:WCC393255 WLY393253:WLY393255 WVU393253:WVU393255 M458789:M458791 JI458789:JI458791 TE458789:TE458791 ADA458789:ADA458791 AMW458789:AMW458791 AWS458789:AWS458791 BGO458789:BGO458791 BQK458789:BQK458791 CAG458789:CAG458791 CKC458789:CKC458791 CTY458789:CTY458791 DDU458789:DDU458791 DNQ458789:DNQ458791 DXM458789:DXM458791 EHI458789:EHI458791 ERE458789:ERE458791 FBA458789:FBA458791 FKW458789:FKW458791 FUS458789:FUS458791 GEO458789:GEO458791 GOK458789:GOK458791 GYG458789:GYG458791 HIC458789:HIC458791 HRY458789:HRY458791 IBU458789:IBU458791 ILQ458789:ILQ458791 IVM458789:IVM458791 JFI458789:JFI458791 JPE458789:JPE458791 JZA458789:JZA458791 KIW458789:KIW458791 KSS458789:KSS458791 LCO458789:LCO458791 LMK458789:LMK458791 LWG458789:LWG458791 MGC458789:MGC458791 MPY458789:MPY458791 MZU458789:MZU458791 NJQ458789:NJQ458791 NTM458789:NTM458791 ODI458789:ODI458791 ONE458789:ONE458791 OXA458789:OXA458791 PGW458789:PGW458791 PQS458789:PQS458791 QAO458789:QAO458791 QKK458789:QKK458791 QUG458789:QUG458791 REC458789:REC458791 RNY458789:RNY458791 RXU458789:RXU458791 SHQ458789:SHQ458791 SRM458789:SRM458791 TBI458789:TBI458791 TLE458789:TLE458791 TVA458789:TVA458791 UEW458789:UEW458791 UOS458789:UOS458791 UYO458789:UYO458791 VIK458789:VIK458791 VSG458789:VSG458791 WCC458789:WCC458791 WLY458789:WLY458791 WVU458789:WVU458791 M524325:M524327 JI524325:JI524327 TE524325:TE524327 ADA524325:ADA524327 AMW524325:AMW524327 AWS524325:AWS524327 BGO524325:BGO524327 BQK524325:BQK524327 CAG524325:CAG524327 CKC524325:CKC524327 CTY524325:CTY524327 DDU524325:DDU524327 DNQ524325:DNQ524327 DXM524325:DXM524327 EHI524325:EHI524327 ERE524325:ERE524327 FBA524325:FBA524327 FKW524325:FKW524327 FUS524325:FUS524327 GEO524325:GEO524327 GOK524325:GOK524327 GYG524325:GYG524327 HIC524325:HIC524327 HRY524325:HRY524327 IBU524325:IBU524327 ILQ524325:ILQ524327 IVM524325:IVM524327 JFI524325:JFI524327 JPE524325:JPE524327 JZA524325:JZA524327 KIW524325:KIW524327 KSS524325:KSS524327 LCO524325:LCO524327 LMK524325:LMK524327 LWG524325:LWG524327 MGC524325:MGC524327 MPY524325:MPY524327 MZU524325:MZU524327 NJQ524325:NJQ524327 NTM524325:NTM524327 ODI524325:ODI524327 ONE524325:ONE524327 OXA524325:OXA524327 PGW524325:PGW524327 PQS524325:PQS524327 QAO524325:QAO524327 QKK524325:QKK524327 QUG524325:QUG524327 REC524325:REC524327 RNY524325:RNY524327 RXU524325:RXU524327 SHQ524325:SHQ524327 SRM524325:SRM524327 TBI524325:TBI524327 TLE524325:TLE524327 TVA524325:TVA524327 UEW524325:UEW524327 UOS524325:UOS524327 UYO524325:UYO524327 VIK524325:VIK524327 VSG524325:VSG524327 WCC524325:WCC524327 WLY524325:WLY524327 WVU524325:WVU524327 M589861:M589863 JI589861:JI589863 TE589861:TE589863 ADA589861:ADA589863 AMW589861:AMW589863 AWS589861:AWS589863 BGO589861:BGO589863 BQK589861:BQK589863 CAG589861:CAG589863 CKC589861:CKC589863 CTY589861:CTY589863 DDU589861:DDU589863 DNQ589861:DNQ589863 DXM589861:DXM589863 EHI589861:EHI589863 ERE589861:ERE589863 FBA589861:FBA589863 FKW589861:FKW589863 FUS589861:FUS589863 GEO589861:GEO589863 GOK589861:GOK589863 GYG589861:GYG589863 HIC589861:HIC589863 HRY589861:HRY589863 IBU589861:IBU589863 ILQ589861:ILQ589863 IVM589861:IVM589863 JFI589861:JFI589863 JPE589861:JPE589863 JZA589861:JZA589863 KIW589861:KIW589863 KSS589861:KSS589863 LCO589861:LCO589863 LMK589861:LMK589863 LWG589861:LWG589863 MGC589861:MGC589863 MPY589861:MPY589863 MZU589861:MZU589863 NJQ589861:NJQ589863 NTM589861:NTM589863 ODI589861:ODI589863 ONE589861:ONE589863 OXA589861:OXA589863 PGW589861:PGW589863 PQS589861:PQS589863 QAO589861:QAO589863 QKK589861:QKK589863 QUG589861:QUG589863 REC589861:REC589863 RNY589861:RNY589863 RXU589861:RXU589863 SHQ589861:SHQ589863 SRM589861:SRM589863 TBI589861:TBI589863 TLE589861:TLE589863 TVA589861:TVA589863 UEW589861:UEW589863 UOS589861:UOS589863 UYO589861:UYO589863 VIK589861:VIK589863 VSG589861:VSG589863 WCC589861:WCC589863 WLY589861:WLY589863 WVU589861:WVU589863 M655397:M655399 JI655397:JI655399 TE655397:TE655399 ADA655397:ADA655399 AMW655397:AMW655399 AWS655397:AWS655399 BGO655397:BGO655399 BQK655397:BQK655399 CAG655397:CAG655399 CKC655397:CKC655399 CTY655397:CTY655399 DDU655397:DDU655399 DNQ655397:DNQ655399 DXM655397:DXM655399 EHI655397:EHI655399 ERE655397:ERE655399 FBA655397:FBA655399 FKW655397:FKW655399 FUS655397:FUS655399 GEO655397:GEO655399 GOK655397:GOK655399 GYG655397:GYG655399 HIC655397:HIC655399 HRY655397:HRY655399 IBU655397:IBU655399 ILQ655397:ILQ655399 IVM655397:IVM655399 JFI655397:JFI655399 JPE655397:JPE655399 JZA655397:JZA655399 KIW655397:KIW655399 KSS655397:KSS655399 LCO655397:LCO655399 LMK655397:LMK655399 LWG655397:LWG655399 MGC655397:MGC655399 MPY655397:MPY655399 MZU655397:MZU655399 NJQ655397:NJQ655399 NTM655397:NTM655399 ODI655397:ODI655399 ONE655397:ONE655399 OXA655397:OXA655399 PGW655397:PGW655399 PQS655397:PQS655399 QAO655397:QAO655399 QKK655397:QKK655399 QUG655397:QUG655399 REC655397:REC655399 RNY655397:RNY655399 RXU655397:RXU655399 SHQ655397:SHQ655399 SRM655397:SRM655399 TBI655397:TBI655399 TLE655397:TLE655399 TVA655397:TVA655399 UEW655397:UEW655399 UOS655397:UOS655399 UYO655397:UYO655399 VIK655397:VIK655399 VSG655397:VSG655399 WCC655397:WCC655399 WLY655397:WLY655399 WVU655397:WVU655399 M720933:M720935 JI720933:JI720935 TE720933:TE720935 ADA720933:ADA720935 AMW720933:AMW720935 AWS720933:AWS720935 BGO720933:BGO720935 BQK720933:BQK720935 CAG720933:CAG720935 CKC720933:CKC720935 CTY720933:CTY720935 DDU720933:DDU720935 DNQ720933:DNQ720935 DXM720933:DXM720935 EHI720933:EHI720935 ERE720933:ERE720935 FBA720933:FBA720935 FKW720933:FKW720935 FUS720933:FUS720935 GEO720933:GEO720935 GOK720933:GOK720935 GYG720933:GYG720935 HIC720933:HIC720935 HRY720933:HRY720935 IBU720933:IBU720935 ILQ720933:ILQ720935 IVM720933:IVM720935 JFI720933:JFI720935 JPE720933:JPE720935 JZA720933:JZA720935 KIW720933:KIW720935 KSS720933:KSS720935 LCO720933:LCO720935 LMK720933:LMK720935 LWG720933:LWG720935 MGC720933:MGC720935 MPY720933:MPY720935 MZU720933:MZU720935 NJQ720933:NJQ720935 NTM720933:NTM720935 ODI720933:ODI720935 ONE720933:ONE720935 OXA720933:OXA720935 PGW720933:PGW720935 PQS720933:PQS720935 QAO720933:QAO720935 QKK720933:QKK720935 QUG720933:QUG720935 REC720933:REC720935 RNY720933:RNY720935 RXU720933:RXU720935 SHQ720933:SHQ720935 SRM720933:SRM720935 TBI720933:TBI720935 TLE720933:TLE720935 TVA720933:TVA720935 UEW720933:UEW720935 UOS720933:UOS720935 UYO720933:UYO720935 VIK720933:VIK720935 VSG720933:VSG720935 WCC720933:WCC720935 WLY720933:WLY720935 WVU720933:WVU720935 M786469:M786471 JI786469:JI786471 TE786469:TE786471 ADA786469:ADA786471 AMW786469:AMW786471 AWS786469:AWS786471 BGO786469:BGO786471 BQK786469:BQK786471 CAG786469:CAG786471 CKC786469:CKC786471 CTY786469:CTY786471 DDU786469:DDU786471 DNQ786469:DNQ786471 DXM786469:DXM786471 EHI786469:EHI786471 ERE786469:ERE786471 FBA786469:FBA786471 FKW786469:FKW786471 FUS786469:FUS786471 GEO786469:GEO786471 GOK786469:GOK786471 GYG786469:GYG786471 HIC786469:HIC786471 HRY786469:HRY786471 IBU786469:IBU786471 ILQ786469:ILQ786471 IVM786469:IVM786471 JFI786469:JFI786471 JPE786469:JPE786471 JZA786469:JZA786471 KIW786469:KIW786471 KSS786469:KSS786471 LCO786469:LCO786471 LMK786469:LMK786471 LWG786469:LWG786471 MGC786469:MGC786471 MPY786469:MPY786471 MZU786469:MZU786471 NJQ786469:NJQ786471 NTM786469:NTM786471 ODI786469:ODI786471 ONE786469:ONE786471 OXA786469:OXA786471 PGW786469:PGW786471 PQS786469:PQS786471 QAO786469:QAO786471 QKK786469:QKK786471 QUG786469:QUG786471 REC786469:REC786471 RNY786469:RNY786471 RXU786469:RXU786471 SHQ786469:SHQ786471 SRM786469:SRM786471 TBI786469:TBI786471 TLE786469:TLE786471 TVA786469:TVA786471 UEW786469:UEW786471 UOS786469:UOS786471 UYO786469:UYO786471 VIK786469:VIK786471 VSG786469:VSG786471 WCC786469:WCC786471 WLY786469:WLY786471 WVU786469:WVU786471 M852005:M852007 JI852005:JI852007 TE852005:TE852007 ADA852005:ADA852007 AMW852005:AMW852007 AWS852005:AWS852007 BGO852005:BGO852007 BQK852005:BQK852007 CAG852005:CAG852007 CKC852005:CKC852007 CTY852005:CTY852007 DDU852005:DDU852007 DNQ852005:DNQ852007 DXM852005:DXM852007 EHI852005:EHI852007 ERE852005:ERE852007 FBA852005:FBA852007 FKW852005:FKW852007 FUS852005:FUS852007 GEO852005:GEO852007 GOK852005:GOK852007 GYG852005:GYG852007 HIC852005:HIC852007 HRY852005:HRY852007 IBU852005:IBU852007 ILQ852005:ILQ852007 IVM852005:IVM852007 JFI852005:JFI852007 JPE852005:JPE852007 JZA852005:JZA852007 KIW852005:KIW852007 KSS852005:KSS852007 LCO852005:LCO852007 LMK852005:LMK852007 LWG852005:LWG852007 MGC852005:MGC852007 MPY852005:MPY852007 MZU852005:MZU852007 NJQ852005:NJQ852007 NTM852005:NTM852007 ODI852005:ODI852007 ONE852005:ONE852007 OXA852005:OXA852007 PGW852005:PGW852007 PQS852005:PQS852007 QAO852005:QAO852007 QKK852005:QKK852007 QUG852005:QUG852007 REC852005:REC852007 RNY852005:RNY852007 RXU852005:RXU852007 SHQ852005:SHQ852007 SRM852005:SRM852007 TBI852005:TBI852007 TLE852005:TLE852007 TVA852005:TVA852007 UEW852005:UEW852007 UOS852005:UOS852007 UYO852005:UYO852007 VIK852005:VIK852007 VSG852005:VSG852007 WCC852005:WCC852007 WLY852005:WLY852007 WVU852005:WVU852007 M917541:M917543 JI917541:JI917543 TE917541:TE917543 ADA917541:ADA917543 AMW917541:AMW917543 AWS917541:AWS917543 BGO917541:BGO917543 BQK917541:BQK917543 CAG917541:CAG917543 CKC917541:CKC917543 CTY917541:CTY917543 DDU917541:DDU917543 DNQ917541:DNQ917543 DXM917541:DXM917543 EHI917541:EHI917543 ERE917541:ERE917543 FBA917541:FBA917543 FKW917541:FKW917543 FUS917541:FUS917543 GEO917541:GEO917543 GOK917541:GOK917543 GYG917541:GYG917543 HIC917541:HIC917543 HRY917541:HRY917543 IBU917541:IBU917543 ILQ917541:ILQ917543 IVM917541:IVM917543 JFI917541:JFI917543 JPE917541:JPE917543 JZA917541:JZA917543 KIW917541:KIW917543 KSS917541:KSS917543 LCO917541:LCO917543 LMK917541:LMK917543 LWG917541:LWG917543 MGC917541:MGC917543 MPY917541:MPY917543 MZU917541:MZU917543 NJQ917541:NJQ917543 NTM917541:NTM917543 ODI917541:ODI917543 ONE917541:ONE917543 OXA917541:OXA917543 PGW917541:PGW917543 PQS917541:PQS917543 QAO917541:QAO917543 QKK917541:QKK917543 QUG917541:QUG917543 REC917541:REC917543 RNY917541:RNY917543 RXU917541:RXU917543 SHQ917541:SHQ917543 SRM917541:SRM917543 TBI917541:TBI917543 TLE917541:TLE917543 TVA917541:TVA917543 UEW917541:UEW917543 UOS917541:UOS917543 UYO917541:UYO917543 VIK917541:VIK917543 VSG917541:VSG917543 WCC917541:WCC917543 WLY917541:WLY917543 WVU917541:WVU917543 M983077:M983079 JI983077:JI983079 TE983077:TE983079 ADA983077:ADA983079 AMW983077:AMW983079 AWS983077:AWS983079 BGO983077:BGO983079 BQK983077:BQK983079 CAG983077:CAG983079 CKC983077:CKC983079 CTY983077:CTY983079 DDU983077:DDU983079 DNQ983077:DNQ983079 DXM983077:DXM983079 EHI983077:EHI983079 ERE983077:ERE983079 FBA983077:FBA983079 FKW983077:FKW983079 FUS983077:FUS983079 GEO983077:GEO983079 GOK983077:GOK983079 GYG983077:GYG983079 HIC983077:HIC983079 HRY983077:HRY983079 IBU983077:IBU983079 ILQ983077:ILQ983079 IVM983077:IVM983079 JFI983077:JFI983079 JPE983077:JPE983079 JZA983077:JZA983079 KIW983077:KIW983079 KSS983077:KSS983079 LCO983077:LCO983079 LMK983077:LMK983079 LWG983077:LWG983079 MGC983077:MGC983079 MPY983077:MPY983079 MZU983077:MZU983079 NJQ983077:NJQ983079 NTM983077:NTM983079 ODI983077:ODI983079 ONE983077:ONE983079 OXA983077:OXA983079 PGW983077:PGW983079 PQS983077:PQS983079 QAO983077:QAO983079 QKK983077:QKK983079 QUG983077:QUG983079 REC983077:REC983079 RNY983077:RNY983079 RXU983077:RXU983079 SHQ983077:SHQ983079 SRM983077:SRM983079 TBI983077:TBI983079 TLE983077:TLE983079 TVA983077:TVA983079 UEW983077:UEW983079 UOS983077:UOS983079 UYO983077:UYO983079 VIK983077:VIK983079 VSG983077:VSG983079 WCC983077:WCC983079 WLY983077:WLY983079 WVU983077:WVU983079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W53"/>
  <sheetViews>
    <sheetView view="pageBreakPreview" topLeftCell="A55" zoomScaleNormal="100" zoomScaleSheetLayoutView="100" workbookViewId="0">
      <selection activeCell="T15" sqref="T15"/>
    </sheetView>
  </sheetViews>
  <sheetFormatPr defaultColWidth="8.09765625" defaultRowHeight="10.8" x14ac:dyDescent="0.45"/>
  <cols>
    <col min="1" max="3" width="5.5" style="62" customWidth="1"/>
    <col min="4" max="4" width="25" style="2" customWidth="1"/>
    <col min="5" max="5" width="3" style="17" customWidth="1"/>
    <col min="6" max="6" width="8.5" style="63" customWidth="1"/>
    <col min="7" max="7" width="3" style="63" customWidth="1"/>
    <col min="8" max="8" width="8.5" style="64" customWidth="1"/>
    <col min="9" max="9" width="4" style="65" customWidth="1"/>
    <col min="10" max="11" width="3" style="2" customWidth="1"/>
    <col min="12" max="12" width="8.5" style="10" customWidth="1"/>
    <col min="13" max="13" width="3.5" style="10" customWidth="1"/>
    <col min="14" max="14" width="8.5" style="11" customWidth="1"/>
    <col min="15" max="15" width="3.5" style="10" customWidth="1"/>
    <col min="16" max="16" width="8.5" style="11" customWidth="1"/>
    <col min="17" max="17" width="5.3984375" style="11" customWidth="1"/>
    <col min="18" max="20" width="8.3984375" style="2" customWidth="1"/>
    <col min="21" max="258" width="8.09765625" style="2"/>
    <col min="259" max="259" width="5.296875" style="2" customWidth="1"/>
    <col min="260" max="260" width="17.5" style="2" customWidth="1"/>
    <col min="261" max="261" width="2.5" style="2" customWidth="1"/>
    <col min="262" max="262" width="8.19921875" style="2" customWidth="1"/>
    <col min="263" max="263" width="2.09765625" style="2" customWidth="1"/>
    <col min="264" max="264" width="7.19921875" style="2" customWidth="1"/>
    <col min="265" max="265" width="3.796875" style="2" customWidth="1"/>
    <col min="266" max="266" width="1.796875" style="2" customWidth="1"/>
    <col min="267" max="267" width="4.5" style="2" customWidth="1"/>
    <col min="268" max="268" width="10.59765625" style="2" customWidth="1"/>
    <col min="269" max="269" width="2.19921875" style="2" customWidth="1"/>
    <col min="270" max="270" width="8" style="2" customWidth="1"/>
    <col min="271" max="271" width="2.19921875" style="2" customWidth="1"/>
    <col min="272" max="272" width="8" style="2" customWidth="1"/>
    <col min="273" max="273" width="5.3984375" style="2" customWidth="1"/>
    <col min="274" max="276" width="8.3984375" style="2" customWidth="1"/>
    <col min="277" max="514" width="8.09765625" style="2"/>
    <col min="515" max="515" width="5.296875" style="2" customWidth="1"/>
    <col min="516" max="516" width="17.5" style="2" customWidth="1"/>
    <col min="517" max="517" width="2.5" style="2" customWidth="1"/>
    <col min="518" max="518" width="8.19921875" style="2" customWidth="1"/>
    <col min="519" max="519" width="2.09765625" style="2" customWidth="1"/>
    <col min="520" max="520" width="7.19921875" style="2" customWidth="1"/>
    <col min="521" max="521" width="3.796875" style="2" customWidth="1"/>
    <col min="522" max="522" width="1.796875" style="2" customWidth="1"/>
    <col min="523" max="523" width="4.5" style="2" customWidth="1"/>
    <col min="524" max="524" width="10.59765625" style="2" customWidth="1"/>
    <col min="525" max="525" width="2.19921875" style="2" customWidth="1"/>
    <col min="526" max="526" width="8" style="2" customWidth="1"/>
    <col min="527" max="527" width="2.19921875" style="2" customWidth="1"/>
    <col min="528" max="528" width="8" style="2" customWidth="1"/>
    <col min="529" max="529" width="5.3984375" style="2" customWidth="1"/>
    <col min="530" max="532" width="8.3984375" style="2" customWidth="1"/>
    <col min="533" max="770" width="8.09765625" style="2"/>
    <col min="771" max="771" width="5.296875" style="2" customWidth="1"/>
    <col min="772" max="772" width="17.5" style="2" customWidth="1"/>
    <col min="773" max="773" width="2.5" style="2" customWidth="1"/>
    <col min="774" max="774" width="8.19921875" style="2" customWidth="1"/>
    <col min="775" max="775" width="2.09765625" style="2" customWidth="1"/>
    <col min="776" max="776" width="7.19921875" style="2" customWidth="1"/>
    <col min="777" max="777" width="3.796875" style="2" customWidth="1"/>
    <col min="778" max="778" width="1.796875" style="2" customWidth="1"/>
    <col min="779" max="779" width="4.5" style="2" customWidth="1"/>
    <col min="780" max="780" width="10.59765625" style="2" customWidth="1"/>
    <col min="781" max="781" width="2.19921875" style="2" customWidth="1"/>
    <col min="782" max="782" width="8" style="2" customWidth="1"/>
    <col min="783" max="783" width="2.19921875" style="2" customWidth="1"/>
    <col min="784" max="784" width="8" style="2" customWidth="1"/>
    <col min="785" max="785" width="5.3984375" style="2" customWidth="1"/>
    <col min="786" max="788" width="8.3984375" style="2" customWidth="1"/>
    <col min="789" max="1026" width="8.09765625" style="2"/>
    <col min="1027" max="1027" width="5.296875" style="2" customWidth="1"/>
    <col min="1028" max="1028" width="17.5" style="2" customWidth="1"/>
    <col min="1029" max="1029" width="2.5" style="2" customWidth="1"/>
    <col min="1030" max="1030" width="8.19921875" style="2" customWidth="1"/>
    <col min="1031" max="1031" width="2.09765625" style="2" customWidth="1"/>
    <col min="1032" max="1032" width="7.19921875" style="2" customWidth="1"/>
    <col min="1033" max="1033" width="3.796875" style="2" customWidth="1"/>
    <col min="1034" max="1034" width="1.796875" style="2" customWidth="1"/>
    <col min="1035" max="1035" width="4.5" style="2" customWidth="1"/>
    <col min="1036" max="1036" width="10.59765625" style="2" customWidth="1"/>
    <col min="1037" max="1037" width="2.19921875" style="2" customWidth="1"/>
    <col min="1038" max="1038" width="8" style="2" customWidth="1"/>
    <col min="1039" max="1039" width="2.19921875" style="2" customWidth="1"/>
    <col min="1040" max="1040" width="8" style="2" customWidth="1"/>
    <col min="1041" max="1041" width="5.3984375" style="2" customWidth="1"/>
    <col min="1042" max="1044" width="8.3984375" style="2" customWidth="1"/>
    <col min="1045" max="1282" width="8.09765625" style="2"/>
    <col min="1283" max="1283" width="5.296875" style="2" customWidth="1"/>
    <col min="1284" max="1284" width="17.5" style="2" customWidth="1"/>
    <col min="1285" max="1285" width="2.5" style="2" customWidth="1"/>
    <col min="1286" max="1286" width="8.19921875" style="2" customWidth="1"/>
    <col min="1287" max="1287" width="2.09765625" style="2" customWidth="1"/>
    <col min="1288" max="1288" width="7.19921875" style="2" customWidth="1"/>
    <col min="1289" max="1289" width="3.796875" style="2" customWidth="1"/>
    <col min="1290" max="1290" width="1.796875" style="2" customWidth="1"/>
    <col min="1291" max="1291" width="4.5" style="2" customWidth="1"/>
    <col min="1292" max="1292" width="10.59765625" style="2" customWidth="1"/>
    <col min="1293" max="1293" width="2.19921875" style="2" customWidth="1"/>
    <col min="1294" max="1294" width="8" style="2" customWidth="1"/>
    <col min="1295" max="1295" width="2.19921875" style="2" customWidth="1"/>
    <col min="1296" max="1296" width="8" style="2" customWidth="1"/>
    <col min="1297" max="1297" width="5.3984375" style="2" customWidth="1"/>
    <col min="1298" max="1300" width="8.3984375" style="2" customWidth="1"/>
    <col min="1301" max="1538" width="8.09765625" style="2"/>
    <col min="1539" max="1539" width="5.296875" style="2" customWidth="1"/>
    <col min="1540" max="1540" width="17.5" style="2" customWidth="1"/>
    <col min="1541" max="1541" width="2.5" style="2" customWidth="1"/>
    <col min="1542" max="1542" width="8.19921875" style="2" customWidth="1"/>
    <col min="1543" max="1543" width="2.09765625" style="2" customWidth="1"/>
    <col min="1544" max="1544" width="7.19921875" style="2" customWidth="1"/>
    <col min="1545" max="1545" width="3.796875" style="2" customWidth="1"/>
    <col min="1546" max="1546" width="1.796875" style="2" customWidth="1"/>
    <col min="1547" max="1547" width="4.5" style="2" customWidth="1"/>
    <col min="1548" max="1548" width="10.59765625" style="2" customWidth="1"/>
    <col min="1549" max="1549" width="2.19921875" style="2" customWidth="1"/>
    <col min="1550" max="1550" width="8" style="2" customWidth="1"/>
    <col min="1551" max="1551" width="2.19921875" style="2" customWidth="1"/>
    <col min="1552" max="1552" width="8" style="2" customWidth="1"/>
    <col min="1553" max="1553" width="5.3984375" style="2" customWidth="1"/>
    <col min="1554" max="1556" width="8.3984375" style="2" customWidth="1"/>
    <col min="1557" max="1794" width="8.09765625" style="2"/>
    <col min="1795" max="1795" width="5.296875" style="2" customWidth="1"/>
    <col min="1796" max="1796" width="17.5" style="2" customWidth="1"/>
    <col min="1797" max="1797" width="2.5" style="2" customWidth="1"/>
    <col min="1798" max="1798" width="8.19921875" style="2" customWidth="1"/>
    <col min="1799" max="1799" width="2.09765625" style="2" customWidth="1"/>
    <col min="1800" max="1800" width="7.19921875" style="2" customWidth="1"/>
    <col min="1801" max="1801" width="3.796875" style="2" customWidth="1"/>
    <col min="1802" max="1802" width="1.796875" style="2" customWidth="1"/>
    <col min="1803" max="1803" width="4.5" style="2" customWidth="1"/>
    <col min="1804" max="1804" width="10.59765625" style="2" customWidth="1"/>
    <col min="1805" max="1805" width="2.19921875" style="2" customWidth="1"/>
    <col min="1806" max="1806" width="8" style="2" customWidth="1"/>
    <col min="1807" max="1807" width="2.19921875" style="2" customWidth="1"/>
    <col min="1808" max="1808" width="8" style="2" customWidth="1"/>
    <col min="1809" max="1809" width="5.3984375" style="2" customWidth="1"/>
    <col min="1810" max="1812" width="8.3984375" style="2" customWidth="1"/>
    <col min="1813" max="2050" width="8.09765625" style="2"/>
    <col min="2051" max="2051" width="5.296875" style="2" customWidth="1"/>
    <col min="2052" max="2052" width="17.5" style="2" customWidth="1"/>
    <col min="2053" max="2053" width="2.5" style="2" customWidth="1"/>
    <col min="2054" max="2054" width="8.19921875" style="2" customWidth="1"/>
    <col min="2055" max="2055" width="2.09765625" style="2" customWidth="1"/>
    <col min="2056" max="2056" width="7.19921875" style="2" customWidth="1"/>
    <col min="2057" max="2057" width="3.796875" style="2" customWidth="1"/>
    <col min="2058" max="2058" width="1.796875" style="2" customWidth="1"/>
    <col min="2059" max="2059" width="4.5" style="2" customWidth="1"/>
    <col min="2060" max="2060" width="10.59765625" style="2" customWidth="1"/>
    <col min="2061" max="2061" width="2.19921875" style="2" customWidth="1"/>
    <col min="2062" max="2062" width="8" style="2" customWidth="1"/>
    <col min="2063" max="2063" width="2.19921875" style="2" customWidth="1"/>
    <col min="2064" max="2064" width="8" style="2" customWidth="1"/>
    <col min="2065" max="2065" width="5.3984375" style="2" customWidth="1"/>
    <col min="2066" max="2068" width="8.3984375" style="2" customWidth="1"/>
    <col min="2069" max="2306" width="8.09765625" style="2"/>
    <col min="2307" max="2307" width="5.296875" style="2" customWidth="1"/>
    <col min="2308" max="2308" width="17.5" style="2" customWidth="1"/>
    <col min="2309" max="2309" width="2.5" style="2" customWidth="1"/>
    <col min="2310" max="2310" width="8.19921875" style="2" customWidth="1"/>
    <col min="2311" max="2311" width="2.09765625" style="2" customWidth="1"/>
    <col min="2312" max="2312" width="7.19921875" style="2" customWidth="1"/>
    <col min="2313" max="2313" width="3.796875" style="2" customWidth="1"/>
    <col min="2314" max="2314" width="1.796875" style="2" customWidth="1"/>
    <col min="2315" max="2315" width="4.5" style="2" customWidth="1"/>
    <col min="2316" max="2316" width="10.59765625" style="2" customWidth="1"/>
    <col min="2317" max="2317" width="2.19921875" style="2" customWidth="1"/>
    <col min="2318" max="2318" width="8" style="2" customWidth="1"/>
    <col min="2319" max="2319" width="2.19921875" style="2" customWidth="1"/>
    <col min="2320" max="2320" width="8" style="2" customWidth="1"/>
    <col min="2321" max="2321" width="5.3984375" style="2" customWidth="1"/>
    <col min="2322" max="2324" width="8.3984375" style="2" customWidth="1"/>
    <col min="2325" max="2562" width="8.09765625" style="2"/>
    <col min="2563" max="2563" width="5.296875" style="2" customWidth="1"/>
    <col min="2564" max="2564" width="17.5" style="2" customWidth="1"/>
    <col min="2565" max="2565" width="2.5" style="2" customWidth="1"/>
    <col min="2566" max="2566" width="8.19921875" style="2" customWidth="1"/>
    <col min="2567" max="2567" width="2.09765625" style="2" customWidth="1"/>
    <col min="2568" max="2568" width="7.19921875" style="2" customWidth="1"/>
    <col min="2569" max="2569" width="3.796875" style="2" customWidth="1"/>
    <col min="2570" max="2570" width="1.796875" style="2" customWidth="1"/>
    <col min="2571" max="2571" width="4.5" style="2" customWidth="1"/>
    <col min="2572" max="2572" width="10.59765625" style="2" customWidth="1"/>
    <col min="2573" max="2573" width="2.19921875" style="2" customWidth="1"/>
    <col min="2574" max="2574" width="8" style="2" customWidth="1"/>
    <col min="2575" max="2575" width="2.19921875" style="2" customWidth="1"/>
    <col min="2576" max="2576" width="8" style="2" customWidth="1"/>
    <col min="2577" max="2577" width="5.3984375" style="2" customWidth="1"/>
    <col min="2578" max="2580" width="8.3984375" style="2" customWidth="1"/>
    <col min="2581" max="2818" width="8.09765625" style="2"/>
    <col min="2819" max="2819" width="5.296875" style="2" customWidth="1"/>
    <col min="2820" max="2820" width="17.5" style="2" customWidth="1"/>
    <col min="2821" max="2821" width="2.5" style="2" customWidth="1"/>
    <col min="2822" max="2822" width="8.19921875" style="2" customWidth="1"/>
    <col min="2823" max="2823" width="2.09765625" style="2" customWidth="1"/>
    <col min="2824" max="2824" width="7.19921875" style="2" customWidth="1"/>
    <col min="2825" max="2825" width="3.796875" style="2" customWidth="1"/>
    <col min="2826" max="2826" width="1.796875" style="2" customWidth="1"/>
    <col min="2827" max="2827" width="4.5" style="2" customWidth="1"/>
    <col min="2828" max="2828" width="10.59765625" style="2" customWidth="1"/>
    <col min="2829" max="2829" width="2.19921875" style="2" customWidth="1"/>
    <col min="2830" max="2830" width="8" style="2" customWidth="1"/>
    <col min="2831" max="2831" width="2.19921875" style="2" customWidth="1"/>
    <col min="2832" max="2832" width="8" style="2" customWidth="1"/>
    <col min="2833" max="2833" width="5.3984375" style="2" customWidth="1"/>
    <col min="2834" max="2836" width="8.3984375" style="2" customWidth="1"/>
    <col min="2837" max="3074" width="8.09765625" style="2"/>
    <col min="3075" max="3075" width="5.296875" style="2" customWidth="1"/>
    <col min="3076" max="3076" width="17.5" style="2" customWidth="1"/>
    <col min="3077" max="3077" width="2.5" style="2" customWidth="1"/>
    <col min="3078" max="3078" width="8.19921875" style="2" customWidth="1"/>
    <col min="3079" max="3079" width="2.09765625" style="2" customWidth="1"/>
    <col min="3080" max="3080" width="7.19921875" style="2" customWidth="1"/>
    <col min="3081" max="3081" width="3.796875" style="2" customWidth="1"/>
    <col min="3082" max="3082" width="1.796875" style="2" customWidth="1"/>
    <col min="3083" max="3083" width="4.5" style="2" customWidth="1"/>
    <col min="3084" max="3084" width="10.59765625" style="2" customWidth="1"/>
    <col min="3085" max="3085" width="2.19921875" style="2" customWidth="1"/>
    <col min="3086" max="3086" width="8" style="2" customWidth="1"/>
    <col min="3087" max="3087" width="2.19921875" style="2" customWidth="1"/>
    <col min="3088" max="3088" width="8" style="2" customWidth="1"/>
    <col min="3089" max="3089" width="5.3984375" style="2" customWidth="1"/>
    <col min="3090" max="3092" width="8.3984375" style="2" customWidth="1"/>
    <col min="3093" max="3330" width="8.09765625" style="2"/>
    <col min="3331" max="3331" width="5.296875" style="2" customWidth="1"/>
    <col min="3332" max="3332" width="17.5" style="2" customWidth="1"/>
    <col min="3333" max="3333" width="2.5" style="2" customWidth="1"/>
    <col min="3334" max="3334" width="8.19921875" style="2" customWidth="1"/>
    <col min="3335" max="3335" width="2.09765625" style="2" customWidth="1"/>
    <col min="3336" max="3336" width="7.19921875" style="2" customWidth="1"/>
    <col min="3337" max="3337" width="3.796875" style="2" customWidth="1"/>
    <col min="3338" max="3338" width="1.796875" style="2" customWidth="1"/>
    <col min="3339" max="3339" width="4.5" style="2" customWidth="1"/>
    <col min="3340" max="3340" width="10.59765625" style="2" customWidth="1"/>
    <col min="3341" max="3341" width="2.19921875" style="2" customWidth="1"/>
    <col min="3342" max="3342" width="8" style="2" customWidth="1"/>
    <col min="3343" max="3343" width="2.19921875" style="2" customWidth="1"/>
    <col min="3344" max="3344" width="8" style="2" customWidth="1"/>
    <col min="3345" max="3345" width="5.3984375" style="2" customWidth="1"/>
    <col min="3346" max="3348" width="8.3984375" style="2" customWidth="1"/>
    <col min="3349" max="3586" width="8.09765625" style="2"/>
    <col min="3587" max="3587" width="5.296875" style="2" customWidth="1"/>
    <col min="3588" max="3588" width="17.5" style="2" customWidth="1"/>
    <col min="3589" max="3589" width="2.5" style="2" customWidth="1"/>
    <col min="3590" max="3590" width="8.19921875" style="2" customWidth="1"/>
    <col min="3591" max="3591" width="2.09765625" style="2" customWidth="1"/>
    <col min="3592" max="3592" width="7.19921875" style="2" customWidth="1"/>
    <col min="3593" max="3593" width="3.796875" style="2" customWidth="1"/>
    <col min="3594" max="3594" width="1.796875" style="2" customWidth="1"/>
    <col min="3595" max="3595" width="4.5" style="2" customWidth="1"/>
    <col min="3596" max="3596" width="10.59765625" style="2" customWidth="1"/>
    <col min="3597" max="3597" width="2.19921875" style="2" customWidth="1"/>
    <col min="3598" max="3598" width="8" style="2" customWidth="1"/>
    <col min="3599" max="3599" width="2.19921875" style="2" customWidth="1"/>
    <col min="3600" max="3600" width="8" style="2" customWidth="1"/>
    <col min="3601" max="3601" width="5.3984375" style="2" customWidth="1"/>
    <col min="3602" max="3604" width="8.3984375" style="2" customWidth="1"/>
    <col min="3605" max="3842" width="8.09765625" style="2"/>
    <col min="3843" max="3843" width="5.296875" style="2" customWidth="1"/>
    <col min="3844" max="3844" width="17.5" style="2" customWidth="1"/>
    <col min="3845" max="3845" width="2.5" style="2" customWidth="1"/>
    <col min="3846" max="3846" width="8.19921875" style="2" customWidth="1"/>
    <col min="3847" max="3847" width="2.09765625" style="2" customWidth="1"/>
    <col min="3848" max="3848" width="7.19921875" style="2" customWidth="1"/>
    <col min="3849" max="3849" width="3.796875" style="2" customWidth="1"/>
    <col min="3850" max="3850" width="1.796875" style="2" customWidth="1"/>
    <col min="3851" max="3851" width="4.5" style="2" customWidth="1"/>
    <col min="3852" max="3852" width="10.59765625" style="2" customWidth="1"/>
    <col min="3853" max="3853" width="2.19921875" style="2" customWidth="1"/>
    <col min="3854" max="3854" width="8" style="2" customWidth="1"/>
    <col min="3855" max="3855" width="2.19921875" style="2" customWidth="1"/>
    <col min="3856" max="3856" width="8" style="2" customWidth="1"/>
    <col min="3857" max="3857" width="5.3984375" style="2" customWidth="1"/>
    <col min="3858" max="3860" width="8.3984375" style="2" customWidth="1"/>
    <col min="3861" max="4098" width="8.09765625" style="2"/>
    <col min="4099" max="4099" width="5.296875" style="2" customWidth="1"/>
    <col min="4100" max="4100" width="17.5" style="2" customWidth="1"/>
    <col min="4101" max="4101" width="2.5" style="2" customWidth="1"/>
    <col min="4102" max="4102" width="8.19921875" style="2" customWidth="1"/>
    <col min="4103" max="4103" width="2.09765625" style="2" customWidth="1"/>
    <col min="4104" max="4104" width="7.19921875" style="2" customWidth="1"/>
    <col min="4105" max="4105" width="3.796875" style="2" customWidth="1"/>
    <col min="4106" max="4106" width="1.796875" style="2" customWidth="1"/>
    <col min="4107" max="4107" width="4.5" style="2" customWidth="1"/>
    <col min="4108" max="4108" width="10.59765625" style="2" customWidth="1"/>
    <col min="4109" max="4109" width="2.19921875" style="2" customWidth="1"/>
    <col min="4110" max="4110" width="8" style="2" customWidth="1"/>
    <col min="4111" max="4111" width="2.19921875" style="2" customWidth="1"/>
    <col min="4112" max="4112" width="8" style="2" customWidth="1"/>
    <col min="4113" max="4113" width="5.3984375" style="2" customWidth="1"/>
    <col min="4114" max="4116" width="8.3984375" style="2" customWidth="1"/>
    <col min="4117" max="4354" width="8.09765625" style="2"/>
    <col min="4355" max="4355" width="5.296875" style="2" customWidth="1"/>
    <col min="4356" max="4356" width="17.5" style="2" customWidth="1"/>
    <col min="4357" max="4357" width="2.5" style="2" customWidth="1"/>
    <col min="4358" max="4358" width="8.19921875" style="2" customWidth="1"/>
    <col min="4359" max="4359" width="2.09765625" style="2" customWidth="1"/>
    <col min="4360" max="4360" width="7.19921875" style="2" customWidth="1"/>
    <col min="4361" max="4361" width="3.796875" style="2" customWidth="1"/>
    <col min="4362" max="4362" width="1.796875" style="2" customWidth="1"/>
    <col min="4363" max="4363" width="4.5" style="2" customWidth="1"/>
    <col min="4364" max="4364" width="10.59765625" style="2" customWidth="1"/>
    <col min="4365" max="4365" width="2.19921875" style="2" customWidth="1"/>
    <col min="4366" max="4366" width="8" style="2" customWidth="1"/>
    <col min="4367" max="4367" width="2.19921875" style="2" customWidth="1"/>
    <col min="4368" max="4368" width="8" style="2" customWidth="1"/>
    <col min="4369" max="4369" width="5.3984375" style="2" customWidth="1"/>
    <col min="4370" max="4372" width="8.3984375" style="2" customWidth="1"/>
    <col min="4373" max="4610" width="8.09765625" style="2"/>
    <col min="4611" max="4611" width="5.296875" style="2" customWidth="1"/>
    <col min="4612" max="4612" width="17.5" style="2" customWidth="1"/>
    <col min="4613" max="4613" width="2.5" style="2" customWidth="1"/>
    <col min="4614" max="4614" width="8.19921875" style="2" customWidth="1"/>
    <col min="4615" max="4615" width="2.09765625" style="2" customWidth="1"/>
    <col min="4616" max="4616" width="7.19921875" style="2" customWidth="1"/>
    <col min="4617" max="4617" width="3.796875" style="2" customWidth="1"/>
    <col min="4618" max="4618" width="1.796875" style="2" customWidth="1"/>
    <col min="4619" max="4619" width="4.5" style="2" customWidth="1"/>
    <col min="4620" max="4620" width="10.59765625" style="2" customWidth="1"/>
    <col min="4621" max="4621" width="2.19921875" style="2" customWidth="1"/>
    <col min="4622" max="4622" width="8" style="2" customWidth="1"/>
    <col min="4623" max="4623" width="2.19921875" style="2" customWidth="1"/>
    <col min="4624" max="4624" width="8" style="2" customWidth="1"/>
    <col min="4625" max="4625" width="5.3984375" style="2" customWidth="1"/>
    <col min="4626" max="4628" width="8.3984375" style="2" customWidth="1"/>
    <col min="4629" max="4866" width="8.09765625" style="2"/>
    <col min="4867" max="4867" width="5.296875" style="2" customWidth="1"/>
    <col min="4868" max="4868" width="17.5" style="2" customWidth="1"/>
    <col min="4869" max="4869" width="2.5" style="2" customWidth="1"/>
    <col min="4870" max="4870" width="8.19921875" style="2" customWidth="1"/>
    <col min="4871" max="4871" width="2.09765625" style="2" customWidth="1"/>
    <col min="4872" max="4872" width="7.19921875" style="2" customWidth="1"/>
    <col min="4873" max="4873" width="3.796875" style="2" customWidth="1"/>
    <col min="4874" max="4874" width="1.796875" style="2" customWidth="1"/>
    <col min="4875" max="4875" width="4.5" style="2" customWidth="1"/>
    <col min="4876" max="4876" width="10.59765625" style="2" customWidth="1"/>
    <col min="4877" max="4877" width="2.19921875" style="2" customWidth="1"/>
    <col min="4878" max="4878" width="8" style="2" customWidth="1"/>
    <col min="4879" max="4879" width="2.19921875" style="2" customWidth="1"/>
    <col min="4880" max="4880" width="8" style="2" customWidth="1"/>
    <col min="4881" max="4881" width="5.3984375" style="2" customWidth="1"/>
    <col min="4882" max="4884" width="8.3984375" style="2" customWidth="1"/>
    <col min="4885" max="5122" width="8.09765625" style="2"/>
    <col min="5123" max="5123" width="5.296875" style="2" customWidth="1"/>
    <col min="5124" max="5124" width="17.5" style="2" customWidth="1"/>
    <col min="5125" max="5125" width="2.5" style="2" customWidth="1"/>
    <col min="5126" max="5126" width="8.19921875" style="2" customWidth="1"/>
    <col min="5127" max="5127" width="2.09765625" style="2" customWidth="1"/>
    <col min="5128" max="5128" width="7.19921875" style="2" customWidth="1"/>
    <col min="5129" max="5129" width="3.796875" style="2" customWidth="1"/>
    <col min="5130" max="5130" width="1.796875" style="2" customWidth="1"/>
    <col min="5131" max="5131" width="4.5" style="2" customWidth="1"/>
    <col min="5132" max="5132" width="10.59765625" style="2" customWidth="1"/>
    <col min="5133" max="5133" width="2.19921875" style="2" customWidth="1"/>
    <col min="5134" max="5134" width="8" style="2" customWidth="1"/>
    <col min="5135" max="5135" width="2.19921875" style="2" customWidth="1"/>
    <col min="5136" max="5136" width="8" style="2" customWidth="1"/>
    <col min="5137" max="5137" width="5.3984375" style="2" customWidth="1"/>
    <col min="5138" max="5140" width="8.3984375" style="2" customWidth="1"/>
    <col min="5141" max="5378" width="8.09765625" style="2"/>
    <col min="5379" max="5379" width="5.296875" style="2" customWidth="1"/>
    <col min="5380" max="5380" width="17.5" style="2" customWidth="1"/>
    <col min="5381" max="5381" width="2.5" style="2" customWidth="1"/>
    <col min="5382" max="5382" width="8.19921875" style="2" customWidth="1"/>
    <col min="5383" max="5383" width="2.09765625" style="2" customWidth="1"/>
    <col min="5384" max="5384" width="7.19921875" style="2" customWidth="1"/>
    <col min="5385" max="5385" width="3.796875" style="2" customWidth="1"/>
    <col min="5386" max="5386" width="1.796875" style="2" customWidth="1"/>
    <col min="5387" max="5387" width="4.5" style="2" customWidth="1"/>
    <col min="5388" max="5388" width="10.59765625" style="2" customWidth="1"/>
    <col min="5389" max="5389" width="2.19921875" style="2" customWidth="1"/>
    <col min="5390" max="5390" width="8" style="2" customWidth="1"/>
    <col min="5391" max="5391" width="2.19921875" style="2" customWidth="1"/>
    <col min="5392" max="5392" width="8" style="2" customWidth="1"/>
    <col min="5393" max="5393" width="5.3984375" style="2" customWidth="1"/>
    <col min="5394" max="5396" width="8.3984375" style="2" customWidth="1"/>
    <col min="5397" max="5634" width="8.09765625" style="2"/>
    <col min="5635" max="5635" width="5.296875" style="2" customWidth="1"/>
    <col min="5636" max="5636" width="17.5" style="2" customWidth="1"/>
    <col min="5637" max="5637" width="2.5" style="2" customWidth="1"/>
    <col min="5638" max="5638" width="8.19921875" style="2" customWidth="1"/>
    <col min="5639" max="5639" width="2.09765625" style="2" customWidth="1"/>
    <col min="5640" max="5640" width="7.19921875" style="2" customWidth="1"/>
    <col min="5641" max="5641" width="3.796875" style="2" customWidth="1"/>
    <col min="5642" max="5642" width="1.796875" style="2" customWidth="1"/>
    <col min="5643" max="5643" width="4.5" style="2" customWidth="1"/>
    <col min="5644" max="5644" width="10.59765625" style="2" customWidth="1"/>
    <col min="5645" max="5645" width="2.19921875" style="2" customWidth="1"/>
    <col min="5646" max="5646" width="8" style="2" customWidth="1"/>
    <col min="5647" max="5647" width="2.19921875" style="2" customWidth="1"/>
    <col min="5648" max="5648" width="8" style="2" customWidth="1"/>
    <col min="5649" max="5649" width="5.3984375" style="2" customWidth="1"/>
    <col min="5650" max="5652" width="8.3984375" style="2" customWidth="1"/>
    <col min="5653" max="5890" width="8.09765625" style="2"/>
    <col min="5891" max="5891" width="5.296875" style="2" customWidth="1"/>
    <col min="5892" max="5892" width="17.5" style="2" customWidth="1"/>
    <col min="5893" max="5893" width="2.5" style="2" customWidth="1"/>
    <col min="5894" max="5894" width="8.19921875" style="2" customWidth="1"/>
    <col min="5895" max="5895" width="2.09765625" style="2" customWidth="1"/>
    <col min="5896" max="5896" width="7.19921875" style="2" customWidth="1"/>
    <col min="5897" max="5897" width="3.796875" style="2" customWidth="1"/>
    <col min="5898" max="5898" width="1.796875" style="2" customWidth="1"/>
    <col min="5899" max="5899" width="4.5" style="2" customWidth="1"/>
    <col min="5900" max="5900" width="10.59765625" style="2" customWidth="1"/>
    <col min="5901" max="5901" width="2.19921875" style="2" customWidth="1"/>
    <col min="5902" max="5902" width="8" style="2" customWidth="1"/>
    <col min="5903" max="5903" width="2.19921875" style="2" customWidth="1"/>
    <col min="5904" max="5904" width="8" style="2" customWidth="1"/>
    <col min="5905" max="5905" width="5.3984375" style="2" customWidth="1"/>
    <col min="5906" max="5908" width="8.3984375" style="2" customWidth="1"/>
    <col min="5909" max="6146" width="8.09765625" style="2"/>
    <col min="6147" max="6147" width="5.296875" style="2" customWidth="1"/>
    <col min="6148" max="6148" width="17.5" style="2" customWidth="1"/>
    <col min="6149" max="6149" width="2.5" style="2" customWidth="1"/>
    <col min="6150" max="6150" width="8.19921875" style="2" customWidth="1"/>
    <col min="6151" max="6151" width="2.09765625" style="2" customWidth="1"/>
    <col min="6152" max="6152" width="7.19921875" style="2" customWidth="1"/>
    <col min="6153" max="6153" width="3.796875" style="2" customWidth="1"/>
    <col min="6154" max="6154" width="1.796875" style="2" customWidth="1"/>
    <col min="6155" max="6155" width="4.5" style="2" customWidth="1"/>
    <col min="6156" max="6156" width="10.59765625" style="2" customWidth="1"/>
    <col min="6157" max="6157" width="2.19921875" style="2" customWidth="1"/>
    <col min="6158" max="6158" width="8" style="2" customWidth="1"/>
    <col min="6159" max="6159" width="2.19921875" style="2" customWidth="1"/>
    <col min="6160" max="6160" width="8" style="2" customWidth="1"/>
    <col min="6161" max="6161" width="5.3984375" style="2" customWidth="1"/>
    <col min="6162" max="6164" width="8.3984375" style="2" customWidth="1"/>
    <col min="6165" max="6402" width="8.09765625" style="2"/>
    <col min="6403" max="6403" width="5.296875" style="2" customWidth="1"/>
    <col min="6404" max="6404" width="17.5" style="2" customWidth="1"/>
    <col min="6405" max="6405" width="2.5" style="2" customWidth="1"/>
    <col min="6406" max="6406" width="8.19921875" style="2" customWidth="1"/>
    <col min="6407" max="6407" width="2.09765625" style="2" customWidth="1"/>
    <col min="6408" max="6408" width="7.19921875" style="2" customWidth="1"/>
    <col min="6409" max="6409" width="3.796875" style="2" customWidth="1"/>
    <col min="6410" max="6410" width="1.796875" style="2" customWidth="1"/>
    <col min="6411" max="6411" width="4.5" style="2" customWidth="1"/>
    <col min="6412" max="6412" width="10.59765625" style="2" customWidth="1"/>
    <col min="6413" max="6413" width="2.19921875" style="2" customWidth="1"/>
    <col min="6414" max="6414" width="8" style="2" customWidth="1"/>
    <col min="6415" max="6415" width="2.19921875" style="2" customWidth="1"/>
    <col min="6416" max="6416" width="8" style="2" customWidth="1"/>
    <col min="6417" max="6417" width="5.3984375" style="2" customWidth="1"/>
    <col min="6418" max="6420" width="8.3984375" style="2" customWidth="1"/>
    <col min="6421" max="6658" width="8.09765625" style="2"/>
    <col min="6659" max="6659" width="5.296875" style="2" customWidth="1"/>
    <col min="6660" max="6660" width="17.5" style="2" customWidth="1"/>
    <col min="6661" max="6661" width="2.5" style="2" customWidth="1"/>
    <col min="6662" max="6662" width="8.19921875" style="2" customWidth="1"/>
    <col min="6663" max="6663" width="2.09765625" style="2" customWidth="1"/>
    <col min="6664" max="6664" width="7.19921875" style="2" customWidth="1"/>
    <col min="6665" max="6665" width="3.796875" style="2" customWidth="1"/>
    <col min="6666" max="6666" width="1.796875" style="2" customWidth="1"/>
    <col min="6667" max="6667" width="4.5" style="2" customWidth="1"/>
    <col min="6668" max="6668" width="10.59765625" style="2" customWidth="1"/>
    <col min="6669" max="6669" width="2.19921875" style="2" customWidth="1"/>
    <col min="6670" max="6670" width="8" style="2" customWidth="1"/>
    <col min="6671" max="6671" width="2.19921875" style="2" customWidth="1"/>
    <col min="6672" max="6672" width="8" style="2" customWidth="1"/>
    <col min="6673" max="6673" width="5.3984375" style="2" customWidth="1"/>
    <col min="6674" max="6676" width="8.3984375" style="2" customWidth="1"/>
    <col min="6677" max="6914" width="8.09765625" style="2"/>
    <col min="6915" max="6915" width="5.296875" style="2" customWidth="1"/>
    <col min="6916" max="6916" width="17.5" style="2" customWidth="1"/>
    <col min="6917" max="6917" width="2.5" style="2" customWidth="1"/>
    <col min="6918" max="6918" width="8.19921875" style="2" customWidth="1"/>
    <col min="6919" max="6919" width="2.09765625" style="2" customWidth="1"/>
    <col min="6920" max="6920" width="7.19921875" style="2" customWidth="1"/>
    <col min="6921" max="6921" width="3.796875" style="2" customWidth="1"/>
    <col min="6922" max="6922" width="1.796875" style="2" customWidth="1"/>
    <col min="6923" max="6923" width="4.5" style="2" customWidth="1"/>
    <col min="6924" max="6924" width="10.59765625" style="2" customWidth="1"/>
    <col min="6925" max="6925" width="2.19921875" style="2" customWidth="1"/>
    <col min="6926" max="6926" width="8" style="2" customWidth="1"/>
    <col min="6927" max="6927" width="2.19921875" style="2" customWidth="1"/>
    <col min="6928" max="6928" width="8" style="2" customWidth="1"/>
    <col min="6929" max="6929" width="5.3984375" style="2" customWidth="1"/>
    <col min="6930" max="6932" width="8.3984375" style="2" customWidth="1"/>
    <col min="6933" max="7170" width="8.09765625" style="2"/>
    <col min="7171" max="7171" width="5.296875" style="2" customWidth="1"/>
    <col min="7172" max="7172" width="17.5" style="2" customWidth="1"/>
    <col min="7173" max="7173" width="2.5" style="2" customWidth="1"/>
    <col min="7174" max="7174" width="8.19921875" style="2" customWidth="1"/>
    <col min="7175" max="7175" width="2.09765625" style="2" customWidth="1"/>
    <col min="7176" max="7176" width="7.19921875" style="2" customWidth="1"/>
    <col min="7177" max="7177" width="3.796875" style="2" customWidth="1"/>
    <col min="7178" max="7178" width="1.796875" style="2" customWidth="1"/>
    <col min="7179" max="7179" width="4.5" style="2" customWidth="1"/>
    <col min="7180" max="7180" width="10.59765625" style="2" customWidth="1"/>
    <col min="7181" max="7181" width="2.19921875" style="2" customWidth="1"/>
    <col min="7182" max="7182" width="8" style="2" customWidth="1"/>
    <col min="7183" max="7183" width="2.19921875" style="2" customWidth="1"/>
    <col min="7184" max="7184" width="8" style="2" customWidth="1"/>
    <col min="7185" max="7185" width="5.3984375" style="2" customWidth="1"/>
    <col min="7186" max="7188" width="8.3984375" style="2" customWidth="1"/>
    <col min="7189" max="7426" width="8.09765625" style="2"/>
    <col min="7427" max="7427" width="5.296875" style="2" customWidth="1"/>
    <col min="7428" max="7428" width="17.5" style="2" customWidth="1"/>
    <col min="7429" max="7429" width="2.5" style="2" customWidth="1"/>
    <col min="7430" max="7430" width="8.19921875" style="2" customWidth="1"/>
    <col min="7431" max="7431" width="2.09765625" style="2" customWidth="1"/>
    <col min="7432" max="7432" width="7.19921875" style="2" customWidth="1"/>
    <col min="7433" max="7433" width="3.796875" style="2" customWidth="1"/>
    <col min="7434" max="7434" width="1.796875" style="2" customWidth="1"/>
    <col min="7435" max="7435" width="4.5" style="2" customWidth="1"/>
    <col min="7436" max="7436" width="10.59765625" style="2" customWidth="1"/>
    <col min="7437" max="7437" width="2.19921875" style="2" customWidth="1"/>
    <col min="7438" max="7438" width="8" style="2" customWidth="1"/>
    <col min="7439" max="7439" width="2.19921875" style="2" customWidth="1"/>
    <col min="7440" max="7440" width="8" style="2" customWidth="1"/>
    <col min="7441" max="7441" width="5.3984375" style="2" customWidth="1"/>
    <col min="7442" max="7444" width="8.3984375" style="2" customWidth="1"/>
    <col min="7445" max="7682" width="8.09765625" style="2"/>
    <col min="7683" max="7683" width="5.296875" style="2" customWidth="1"/>
    <col min="7684" max="7684" width="17.5" style="2" customWidth="1"/>
    <col min="7685" max="7685" width="2.5" style="2" customWidth="1"/>
    <col min="7686" max="7686" width="8.19921875" style="2" customWidth="1"/>
    <col min="7687" max="7687" width="2.09765625" style="2" customWidth="1"/>
    <col min="7688" max="7688" width="7.19921875" style="2" customWidth="1"/>
    <col min="7689" max="7689" width="3.796875" style="2" customWidth="1"/>
    <col min="7690" max="7690" width="1.796875" style="2" customWidth="1"/>
    <col min="7691" max="7691" width="4.5" style="2" customWidth="1"/>
    <col min="7692" max="7692" width="10.59765625" style="2" customWidth="1"/>
    <col min="7693" max="7693" width="2.19921875" style="2" customWidth="1"/>
    <col min="7694" max="7694" width="8" style="2" customWidth="1"/>
    <col min="7695" max="7695" width="2.19921875" style="2" customWidth="1"/>
    <col min="7696" max="7696" width="8" style="2" customWidth="1"/>
    <col min="7697" max="7697" width="5.3984375" style="2" customWidth="1"/>
    <col min="7698" max="7700" width="8.3984375" style="2" customWidth="1"/>
    <col min="7701" max="7938" width="8.09765625" style="2"/>
    <col min="7939" max="7939" width="5.296875" style="2" customWidth="1"/>
    <col min="7940" max="7940" width="17.5" style="2" customWidth="1"/>
    <col min="7941" max="7941" width="2.5" style="2" customWidth="1"/>
    <col min="7942" max="7942" width="8.19921875" style="2" customWidth="1"/>
    <col min="7943" max="7943" width="2.09765625" style="2" customWidth="1"/>
    <col min="7944" max="7944" width="7.19921875" style="2" customWidth="1"/>
    <col min="7945" max="7945" width="3.796875" style="2" customWidth="1"/>
    <col min="7946" max="7946" width="1.796875" style="2" customWidth="1"/>
    <col min="7947" max="7947" width="4.5" style="2" customWidth="1"/>
    <col min="7948" max="7948" width="10.59765625" style="2" customWidth="1"/>
    <col min="7949" max="7949" width="2.19921875" style="2" customWidth="1"/>
    <col min="7950" max="7950" width="8" style="2" customWidth="1"/>
    <col min="7951" max="7951" width="2.19921875" style="2" customWidth="1"/>
    <col min="7952" max="7952" width="8" style="2" customWidth="1"/>
    <col min="7953" max="7953" width="5.3984375" style="2" customWidth="1"/>
    <col min="7954" max="7956" width="8.3984375" style="2" customWidth="1"/>
    <col min="7957" max="8194" width="8.09765625" style="2"/>
    <col min="8195" max="8195" width="5.296875" style="2" customWidth="1"/>
    <col min="8196" max="8196" width="17.5" style="2" customWidth="1"/>
    <col min="8197" max="8197" width="2.5" style="2" customWidth="1"/>
    <col min="8198" max="8198" width="8.19921875" style="2" customWidth="1"/>
    <col min="8199" max="8199" width="2.09765625" style="2" customWidth="1"/>
    <col min="8200" max="8200" width="7.19921875" style="2" customWidth="1"/>
    <col min="8201" max="8201" width="3.796875" style="2" customWidth="1"/>
    <col min="8202" max="8202" width="1.796875" style="2" customWidth="1"/>
    <col min="8203" max="8203" width="4.5" style="2" customWidth="1"/>
    <col min="8204" max="8204" width="10.59765625" style="2" customWidth="1"/>
    <col min="8205" max="8205" width="2.19921875" style="2" customWidth="1"/>
    <col min="8206" max="8206" width="8" style="2" customWidth="1"/>
    <col min="8207" max="8207" width="2.19921875" style="2" customWidth="1"/>
    <col min="8208" max="8208" width="8" style="2" customWidth="1"/>
    <col min="8209" max="8209" width="5.3984375" style="2" customWidth="1"/>
    <col min="8210" max="8212" width="8.3984375" style="2" customWidth="1"/>
    <col min="8213" max="8450" width="8.09765625" style="2"/>
    <col min="8451" max="8451" width="5.296875" style="2" customWidth="1"/>
    <col min="8452" max="8452" width="17.5" style="2" customWidth="1"/>
    <col min="8453" max="8453" width="2.5" style="2" customWidth="1"/>
    <col min="8454" max="8454" width="8.19921875" style="2" customWidth="1"/>
    <col min="8455" max="8455" width="2.09765625" style="2" customWidth="1"/>
    <col min="8456" max="8456" width="7.19921875" style="2" customWidth="1"/>
    <col min="8457" max="8457" width="3.796875" style="2" customWidth="1"/>
    <col min="8458" max="8458" width="1.796875" style="2" customWidth="1"/>
    <col min="8459" max="8459" width="4.5" style="2" customWidth="1"/>
    <col min="8460" max="8460" width="10.59765625" style="2" customWidth="1"/>
    <col min="8461" max="8461" width="2.19921875" style="2" customWidth="1"/>
    <col min="8462" max="8462" width="8" style="2" customWidth="1"/>
    <col min="8463" max="8463" width="2.19921875" style="2" customWidth="1"/>
    <col min="8464" max="8464" width="8" style="2" customWidth="1"/>
    <col min="8465" max="8465" width="5.3984375" style="2" customWidth="1"/>
    <col min="8466" max="8468" width="8.3984375" style="2" customWidth="1"/>
    <col min="8469" max="8706" width="8.09765625" style="2"/>
    <col min="8707" max="8707" width="5.296875" style="2" customWidth="1"/>
    <col min="8708" max="8708" width="17.5" style="2" customWidth="1"/>
    <col min="8709" max="8709" width="2.5" style="2" customWidth="1"/>
    <col min="8710" max="8710" width="8.19921875" style="2" customWidth="1"/>
    <col min="8711" max="8711" width="2.09765625" style="2" customWidth="1"/>
    <col min="8712" max="8712" width="7.19921875" style="2" customWidth="1"/>
    <col min="8713" max="8713" width="3.796875" style="2" customWidth="1"/>
    <col min="8714" max="8714" width="1.796875" style="2" customWidth="1"/>
    <col min="8715" max="8715" width="4.5" style="2" customWidth="1"/>
    <col min="8716" max="8716" width="10.59765625" style="2" customWidth="1"/>
    <col min="8717" max="8717" width="2.19921875" style="2" customWidth="1"/>
    <col min="8718" max="8718" width="8" style="2" customWidth="1"/>
    <col min="8719" max="8719" width="2.19921875" style="2" customWidth="1"/>
    <col min="8720" max="8720" width="8" style="2" customWidth="1"/>
    <col min="8721" max="8721" width="5.3984375" style="2" customWidth="1"/>
    <col min="8722" max="8724" width="8.3984375" style="2" customWidth="1"/>
    <col min="8725" max="8962" width="8.09765625" style="2"/>
    <col min="8963" max="8963" width="5.296875" style="2" customWidth="1"/>
    <col min="8964" max="8964" width="17.5" style="2" customWidth="1"/>
    <col min="8965" max="8965" width="2.5" style="2" customWidth="1"/>
    <col min="8966" max="8966" width="8.19921875" style="2" customWidth="1"/>
    <col min="8967" max="8967" width="2.09765625" style="2" customWidth="1"/>
    <col min="8968" max="8968" width="7.19921875" style="2" customWidth="1"/>
    <col min="8969" max="8969" width="3.796875" style="2" customWidth="1"/>
    <col min="8970" max="8970" width="1.796875" style="2" customWidth="1"/>
    <col min="8971" max="8971" width="4.5" style="2" customWidth="1"/>
    <col min="8972" max="8972" width="10.59765625" style="2" customWidth="1"/>
    <col min="8973" max="8973" width="2.19921875" style="2" customWidth="1"/>
    <col min="8974" max="8974" width="8" style="2" customWidth="1"/>
    <col min="8975" max="8975" width="2.19921875" style="2" customWidth="1"/>
    <col min="8976" max="8976" width="8" style="2" customWidth="1"/>
    <col min="8977" max="8977" width="5.3984375" style="2" customWidth="1"/>
    <col min="8978" max="8980" width="8.3984375" style="2" customWidth="1"/>
    <col min="8981" max="9218" width="8.09765625" style="2"/>
    <col min="9219" max="9219" width="5.296875" style="2" customWidth="1"/>
    <col min="9220" max="9220" width="17.5" style="2" customWidth="1"/>
    <col min="9221" max="9221" width="2.5" style="2" customWidth="1"/>
    <col min="9222" max="9222" width="8.19921875" style="2" customWidth="1"/>
    <col min="9223" max="9223" width="2.09765625" style="2" customWidth="1"/>
    <col min="9224" max="9224" width="7.19921875" style="2" customWidth="1"/>
    <col min="9225" max="9225" width="3.796875" style="2" customWidth="1"/>
    <col min="9226" max="9226" width="1.796875" style="2" customWidth="1"/>
    <col min="9227" max="9227" width="4.5" style="2" customWidth="1"/>
    <col min="9228" max="9228" width="10.59765625" style="2" customWidth="1"/>
    <col min="9229" max="9229" width="2.19921875" style="2" customWidth="1"/>
    <col min="9230" max="9230" width="8" style="2" customWidth="1"/>
    <col min="9231" max="9231" width="2.19921875" style="2" customWidth="1"/>
    <col min="9232" max="9232" width="8" style="2" customWidth="1"/>
    <col min="9233" max="9233" width="5.3984375" style="2" customWidth="1"/>
    <col min="9234" max="9236" width="8.3984375" style="2" customWidth="1"/>
    <col min="9237" max="9474" width="8.09765625" style="2"/>
    <col min="9475" max="9475" width="5.296875" style="2" customWidth="1"/>
    <col min="9476" max="9476" width="17.5" style="2" customWidth="1"/>
    <col min="9477" max="9477" width="2.5" style="2" customWidth="1"/>
    <col min="9478" max="9478" width="8.19921875" style="2" customWidth="1"/>
    <col min="9479" max="9479" width="2.09765625" style="2" customWidth="1"/>
    <col min="9480" max="9480" width="7.19921875" style="2" customWidth="1"/>
    <col min="9481" max="9481" width="3.796875" style="2" customWidth="1"/>
    <col min="9482" max="9482" width="1.796875" style="2" customWidth="1"/>
    <col min="9483" max="9483" width="4.5" style="2" customWidth="1"/>
    <col min="9484" max="9484" width="10.59765625" style="2" customWidth="1"/>
    <col min="9485" max="9485" width="2.19921875" style="2" customWidth="1"/>
    <col min="9486" max="9486" width="8" style="2" customWidth="1"/>
    <col min="9487" max="9487" width="2.19921875" style="2" customWidth="1"/>
    <col min="9488" max="9488" width="8" style="2" customWidth="1"/>
    <col min="9489" max="9489" width="5.3984375" style="2" customWidth="1"/>
    <col min="9490" max="9492" width="8.3984375" style="2" customWidth="1"/>
    <col min="9493" max="9730" width="8.09765625" style="2"/>
    <col min="9731" max="9731" width="5.296875" style="2" customWidth="1"/>
    <col min="9732" max="9732" width="17.5" style="2" customWidth="1"/>
    <col min="9733" max="9733" width="2.5" style="2" customWidth="1"/>
    <col min="9734" max="9734" width="8.19921875" style="2" customWidth="1"/>
    <col min="9735" max="9735" width="2.09765625" style="2" customWidth="1"/>
    <col min="9736" max="9736" width="7.19921875" style="2" customWidth="1"/>
    <col min="9737" max="9737" width="3.796875" style="2" customWidth="1"/>
    <col min="9738" max="9738" width="1.796875" style="2" customWidth="1"/>
    <col min="9739" max="9739" width="4.5" style="2" customWidth="1"/>
    <col min="9740" max="9740" width="10.59765625" style="2" customWidth="1"/>
    <col min="9741" max="9741" width="2.19921875" style="2" customWidth="1"/>
    <col min="9742" max="9742" width="8" style="2" customWidth="1"/>
    <col min="9743" max="9743" width="2.19921875" style="2" customWidth="1"/>
    <col min="9744" max="9744" width="8" style="2" customWidth="1"/>
    <col min="9745" max="9745" width="5.3984375" style="2" customWidth="1"/>
    <col min="9746" max="9748" width="8.3984375" style="2" customWidth="1"/>
    <col min="9749" max="9986" width="8.09765625" style="2"/>
    <col min="9987" max="9987" width="5.296875" style="2" customWidth="1"/>
    <col min="9988" max="9988" width="17.5" style="2" customWidth="1"/>
    <col min="9989" max="9989" width="2.5" style="2" customWidth="1"/>
    <col min="9990" max="9990" width="8.19921875" style="2" customWidth="1"/>
    <col min="9991" max="9991" width="2.09765625" style="2" customWidth="1"/>
    <col min="9992" max="9992" width="7.19921875" style="2" customWidth="1"/>
    <col min="9993" max="9993" width="3.796875" style="2" customWidth="1"/>
    <col min="9994" max="9994" width="1.796875" style="2" customWidth="1"/>
    <col min="9995" max="9995" width="4.5" style="2" customWidth="1"/>
    <col min="9996" max="9996" width="10.59765625" style="2" customWidth="1"/>
    <col min="9997" max="9997" width="2.19921875" style="2" customWidth="1"/>
    <col min="9998" max="9998" width="8" style="2" customWidth="1"/>
    <col min="9999" max="9999" width="2.19921875" style="2" customWidth="1"/>
    <col min="10000" max="10000" width="8" style="2" customWidth="1"/>
    <col min="10001" max="10001" width="5.3984375" style="2" customWidth="1"/>
    <col min="10002" max="10004" width="8.3984375" style="2" customWidth="1"/>
    <col min="10005" max="10242" width="8.09765625" style="2"/>
    <col min="10243" max="10243" width="5.296875" style="2" customWidth="1"/>
    <col min="10244" max="10244" width="17.5" style="2" customWidth="1"/>
    <col min="10245" max="10245" width="2.5" style="2" customWidth="1"/>
    <col min="10246" max="10246" width="8.19921875" style="2" customWidth="1"/>
    <col min="10247" max="10247" width="2.09765625" style="2" customWidth="1"/>
    <col min="10248" max="10248" width="7.19921875" style="2" customWidth="1"/>
    <col min="10249" max="10249" width="3.796875" style="2" customWidth="1"/>
    <col min="10250" max="10250" width="1.796875" style="2" customWidth="1"/>
    <col min="10251" max="10251" width="4.5" style="2" customWidth="1"/>
    <col min="10252" max="10252" width="10.59765625" style="2" customWidth="1"/>
    <col min="10253" max="10253" width="2.19921875" style="2" customWidth="1"/>
    <col min="10254" max="10254" width="8" style="2" customWidth="1"/>
    <col min="10255" max="10255" width="2.19921875" style="2" customWidth="1"/>
    <col min="10256" max="10256" width="8" style="2" customWidth="1"/>
    <col min="10257" max="10257" width="5.3984375" style="2" customWidth="1"/>
    <col min="10258" max="10260" width="8.3984375" style="2" customWidth="1"/>
    <col min="10261" max="10498" width="8.09765625" style="2"/>
    <col min="10499" max="10499" width="5.296875" style="2" customWidth="1"/>
    <col min="10500" max="10500" width="17.5" style="2" customWidth="1"/>
    <col min="10501" max="10501" width="2.5" style="2" customWidth="1"/>
    <col min="10502" max="10502" width="8.19921875" style="2" customWidth="1"/>
    <col min="10503" max="10503" width="2.09765625" style="2" customWidth="1"/>
    <col min="10504" max="10504" width="7.19921875" style="2" customWidth="1"/>
    <col min="10505" max="10505" width="3.796875" style="2" customWidth="1"/>
    <col min="10506" max="10506" width="1.796875" style="2" customWidth="1"/>
    <col min="10507" max="10507" width="4.5" style="2" customWidth="1"/>
    <col min="10508" max="10508" width="10.59765625" style="2" customWidth="1"/>
    <col min="10509" max="10509" width="2.19921875" style="2" customWidth="1"/>
    <col min="10510" max="10510" width="8" style="2" customWidth="1"/>
    <col min="10511" max="10511" width="2.19921875" style="2" customWidth="1"/>
    <col min="10512" max="10512" width="8" style="2" customWidth="1"/>
    <col min="10513" max="10513" width="5.3984375" style="2" customWidth="1"/>
    <col min="10514" max="10516" width="8.3984375" style="2" customWidth="1"/>
    <col min="10517" max="10754" width="8.09765625" style="2"/>
    <col min="10755" max="10755" width="5.296875" style="2" customWidth="1"/>
    <col min="10756" max="10756" width="17.5" style="2" customWidth="1"/>
    <col min="10757" max="10757" width="2.5" style="2" customWidth="1"/>
    <col min="10758" max="10758" width="8.19921875" style="2" customWidth="1"/>
    <col min="10759" max="10759" width="2.09765625" style="2" customWidth="1"/>
    <col min="10760" max="10760" width="7.19921875" style="2" customWidth="1"/>
    <col min="10761" max="10761" width="3.796875" style="2" customWidth="1"/>
    <col min="10762" max="10762" width="1.796875" style="2" customWidth="1"/>
    <col min="10763" max="10763" width="4.5" style="2" customWidth="1"/>
    <col min="10764" max="10764" width="10.59765625" style="2" customWidth="1"/>
    <col min="10765" max="10765" width="2.19921875" style="2" customWidth="1"/>
    <col min="10766" max="10766" width="8" style="2" customWidth="1"/>
    <col min="10767" max="10767" width="2.19921875" style="2" customWidth="1"/>
    <col min="10768" max="10768" width="8" style="2" customWidth="1"/>
    <col min="10769" max="10769" width="5.3984375" style="2" customWidth="1"/>
    <col min="10770" max="10772" width="8.3984375" style="2" customWidth="1"/>
    <col min="10773" max="11010" width="8.09765625" style="2"/>
    <col min="11011" max="11011" width="5.296875" style="2" customWidth="1"/>
    <col min="11012" max="11012" width="17.5" style="2" customWidth="1"/>
    <col min="11013" max="11013" width="2.5" style="2" customWidth="1"/>
    <col min="11014" max="11014" width="8.19921875" style="2" customWidth="1"/>
    <col min="11015" max="11015" width="2.09765625" style="2" customWidth="1"/>
    <col min="11016" max="11016" width="7.19921875" style="2" customWidth="1"/>
    <col min="11017" max="11017" width="3.796875" style="2" customWidth="1"/>
    <col min="11018" max="11018" width="1.796875" style="2" customWidth="1"/>
    <col min="11019" max="11019" width="4.5" style="2" customWidth="1"/>
    <col min="11020" max="11020" width="10.59765625" style="2" customWidth="1"/>
    <col min="11021" max="11021" width="2.19921875" style="2" customWidth="1"/>
    <col min="11022" max="11022" width="8" style="2" customWidth="1"/>
    <col min="11023" max="11023" width="2.19921875" style="2" customWidth="1"/>
    <col min="11024" max="11024" width="8" style="2" customWidth="1"/>
    <col min="11025" max="11025" width="5.3984375" style="2" customWidth="1"/>
    <col min="11026" max="11028" width="8.3984375" style="2" customWidth="1"/>
    <col min="11029" max="11266" width="8.09765625" style="2"/>
    <col min="11267" max="11267" width="5.296875" style="2" customWidth="1"/>
    <col min="11268" max="11268" width="17.5" style="2" customWidth="1"/>
    <col min="11269" max="11269" width="2.5" style="2" customWidth="1"/>
    <col min="11270" max="11270" width="8.19921875" style="2" customWidth="1"/>
    <col min="11271" max="11271" width="2.09765625" style="2" customWidth="1"/>
    <col min="11272" max="11272" width="7.19921875" style="2" customWidth="1"/>
    <col min="11273" max="11273" width="3.796875" style="2" customWidth="1"/>
    <col min="11274" max="11274" width="1.796875" style="2" customWidth="1"/>
    <col min="11275" max="11275" width="4.5" style="2" customWidth="1"/>
    <col min="11276" max="11276" width="10.59765625" style="2" customWidth="1"/>
    <col min="11277" max="11277" width="2.19921875" style="2" customWidth="1"/>
    <col min="11278" max="11278" width="8" style="2" customWidth="1"/>
    <col min="11279" max="11279" width="2.19921875" style="2" customWidth="1"/>
    <col min="11280" max="11280" width="8" style="2" customWidth="1"/>
    <col min="11281" max="11281" width="5.3984375" style="2" customWidth="1"/>
    <col min="11282" max="11284" width="8.3984375" style="2" customWidth="1"/>
    <col min="11285" max="11522" width="8.09765625" style="2"/>
    <col min="11523" max="11523" width="5.296875" style="2" customWidth="1"/>
    <col min="11524" max="11524" width="17.5" style="2" customWidth="1"/>
    <col min="11525" max="11525" width="2.5" style="2" customWidth="1"/>
    <col min="11526" max="11526" width="8.19921875" style="2" customWidth="1"/>
    <col min="11527" max="11527" width="2.09765625" style="2" customWidth="1"/>
    <col min="11528" max="11528" width="7.19921875" style="2" customWidth="1"/>
    <col min="11529" max="11529" width="3.796875" style="2" customWidth="1"/>
    <col min="11530" max="11530" width="1.796875" style="2" customWidth="1"/>
    <col min="11531" max="11531" width="4.5" style="2" customWidth="1"/>
    <col min="11532" max="11532" width="10.59765625" style="2" customWidth="1"/>
    <col min="11533" max="11533" width="2.19921875" style="2" customWidth="1"/>
    <col min="11534" max="11534" width="8" style="2" customWidth="1"/>
    <col min="11535" max="11535" width="2.19921875" style="2" customWidth="1"/>
    <col min="11536" max="11536" width="8" style="2" customWidth="1"/>
    <col min="11537" max="11537" width="5.3984375" style="2" customWidth="1"/>
    <col min="11538" max="11540" width="8.3984375" style="2" customWidth="1"/>
    <col min="11541" max="11778" width="8.09765625" style="2"/>
    <col min="11779" max="11779" width="5.296875" style="2" customWidth="1"/>
    <col min="11780" max="11780" width="17.5" style="2" customWidth="1"/>
    <col min="11781" max="11781" width="2.5" style="2" customWidth="1"/>
    <col min="11782" max="11782" width="8.19921875" style="2" customWidth="1"/>
    <col min="11783" max="11783" width="2.09765625" style="2" customWidth="1"/>
    <col min="11784" max="11784" width="7.19921875" style="2" customWidth="1"/>
    <col min="11785" max="11785" width="3.796875" style="2" customWidth="1"/>
    <col min="11786" max="11786" width="1.796875" style="2" customWidth="1"/>
    <col min="11787" max="11787" width="4.5" style="2" customWidth="1"/>
    <col min="11788" max="11788" width="10.59765625" style="2" customWidth="1"/>
    <col min="11789" max="11789" width="2.19921875" style="2" customWidth="1"/>
    <col min="11790" max="11790" width="8" style="2" customWidth="1"/>
    <col min="11791" max="11791" width="2.19921875" style="2" customWidth="1"/>
    <col min="11792" max="11792" width="8" style="2" customWidth="1"/>
    <col min="11793" max="11793" width="5.3984375" style="2" customWidth="1"/>
    <col min="11794" max="11796" width="8.3984375" style="2" customWidth="1"/>
    <col min="11797" max="12034" width="8.09765625" style="2"/>
    <col min="12035" max="12035" width="5.296875" style="2" customWidth="1"/>
    <col min="12036" max="12036" width="17.5" style="2" customWidth="1"/>
    <col min="12037" max="12037" width="2.5" style="2" customWidth="1"/>
    <col min="12038" max="12038" width="8.19921875" style="2" customWidth="1"/>
    <col min="12039" max="12039" width="2.09765625" style="2" customWidth="1"/>
    <col min="12040" max="12040" width="7.19921875" style="2" customWidth="1"/>
    <col min="12041" max="12041" width="3.796875" style="2" customWidth="1"/>
    <col min="12042" max="12042" width="1.796875" style="2" customWidth="1"/>
    <col min="12043" max="12043" width="4.5" style="2" customWidth="1"/>
    <col min="12044" max="12044" width="10.59765625" style="2" customWidth="1"/>
    <col min="12045" max="12045" width="2.19921875" style="2" customWidth="1"/>
    <col min="12046" max="12046" width="8" style="2" customWidth="1"/>
    <col min="12047" max="12047" width="2.19921875" style="2" customWidth="1"/>
    <col min="12048" max="12048" width="8" style="2" customWidth="1"/>
    <col min="12049" max="12049" width="5.3984375" style="2" customWidth="1"/>
    <col min="12050" max="12052" width="8.3984375" style="2" customWidth="1"/>
    <col min="12053" max="12290" width="8.09765625" style="2"/>
    <col min="12291" max="12291" width="5.296875" style="2" customWidth="1"/>
    <col min="12292" max="12292" width="17.5" style="2" customWidth="1"/>
    <col min="12293" max="12293" width="2.5" style="2" customWidth="1"/>
    <col min="12294" max="12294" width="8.19921875" style="2" customWidth="1"/>
    <col min="12295" max="12295" width="2.09765625" style="2" customWidth="1"/>
    <col min="12296" max="12296" width="7.19921875" style="2" customWidth="1"/>
    <col min="12297" max="12297" width="3.796875" style="2" customWidth="1"/>
    <col min="12298" max="12298" width="1.796875" style="2" customWidth="1"/>
    <col min="12299" max="12299" width="4.5" style="2" customWidth="1"/>
    <col min="12300" max="12300" width="10.59765625" style="2" customWidth="1"/>
    <col min="12301" max="12301" width="2.19921875" style="2" customWidth="1"/>
    <col min="12302" max="12302" width="8" style="2" customWidth="1"/>
    <col min="12303" max="12303" width="2.19921875" style="2" customWidth="1"/>
    <col min="12304" max="12304" width="8" style="2" customWidth="1"/>
    <col min="12305" max="12305" width="5.3984375" style="2" customWidth="1"/>
    <col min="12306" max="12308" width="8.3984375" style="2" customWidth="1"/>
    <col min="12309" max="12546" width="8.09765625" style="2"/>
    <col min="12547" max="12547" width="5.296875" style="2" customWidth="1"/>
    <col min="12548" max="12548" width="17.5" style="2" customWidth="1"/>
    <col min="12549" max="12549" width="2.5" style="2" customWidth="1"/>
    <col min="12550" max="12550" width="8.19921875" style="2" customWidth="1"/>
    <col min="12551" max="12551" width="2.09765625" style="2" customWidth="1"/>
    <col min="12552" max="12552" width="7.19921875" style="2" customWidth="1"/>
    <col min="12553" max="12553" width="3.796875" style="2" customWidth="1"/>
    <col min="12554" max="12554" width="1.796875" style="2" customWidth="1"/>
    <col min="12555" max="12555" width="4.5" style="2" customWidth="1"/>
    <col min="12556" max="12556" width="10.59765625" style="2" customWidth="1"/>
    <col min="12557" max="12557" width="2.19921875" style="2" customWidth="1"/>
    <col min="12558" max="12558" width="8" style="2" customWidth="1"/>
    <col min="12559" max="12559" width="2.19921875" style="2" customWidth="1"/>
    <col min="12560" max="12560" width="8" style="2" customWidth="1"/>
    <col min="12561" max="12561" width="5.3984375" style="2" customWidth="1"/>
    <col min="12562" max="12564" width="8.3984375" style="2" customWidth="1"/>
    <col min="12565" max="12802" width="8.09765625" style="2"/>
    <col min="12803" max="12803" width="5.296875" style="2" customWidth="1"/>
    <col min="12804" max="12804" width="17.5" style="2" customWidth="1"/>
    <col min="12805" max="12805" width="2.5" style="2" customWidth="1"/>
    <col min="12806" max="12806" width="8.19921875" style="2" customWidth="1"/>
    <col min="12807" max="12807" width="2.09765625" style="2" customWidth="1"/>
    <col min="12808" max="12808" width="7.19921875" style="2" customWidth="1"/>
    <col min="12809" max="12809" width="3.796875" style="2" customWidth="1"/>
    <col min="12810" max="12810" width="1.796875" style="2" customWidth="1"/>
    <col min="12811" max="12811" width="4.5" style="2" customWidth="1"/>
    <col min="12812" max="12812" width="10.59765625" style="2" customWidth="1"/>
    <col min="12813" max="12813" width="2.19921875" style="2" customWidth="1"/>
    <col min="12814" max="12814" width="8" style="2" customWidth="1"/>
    <col min="12815" max="12815" width="2.19921875" style="2" customWidth="1"/>
    <col min="12816" max="12816" width="8" style="2" customWidth="1"/>
    <col min="12817" max="12817" width="5.3984375" style="2" customWidth="1"/>
    <col min="12818" max="12820" width="8.3984375" style="2" customWidth="1"/>
    <col min="12821" max="13058" width="8.09765625" style="2"/>
    <col min="13059" max="13059" width="5.296875" style="2" customWidth="1"/>
    <col min="13060" max="13060" width="17.5" style="2" customWidth="1"/>
    <col min="13061" max="13061" width="2.5" style="2" customWidth="1"/>
    <col min="13062" max="13062" width="8.19921875" style="2" customWidth="1"/>
    <col min="13063" max="13063" width="2.09765625" style="2" customWidth="1"/>
    <col min="13064" max="13064" width="7.19921875" style="2" customWidth="1"/>
    <col min="13065" max="13065" width="3.796875" style="2" customWidth="1"/>
    <col min="13066" max="13066" width="1.796875" style="2" customWidth="1"/>
    <col min="13067" max="13067" width="4.5" style="2" customWidth="1"/>
    <col min="13068" max="13068" width="10.59765625" style="2" customWidth="1"/>
    <col min="13069" max="13069" width="2.19921875" style="2" customWidth="1"/>
    <col min="13070" max="13070" width="8" style="2" customWidth="1"/>
    <col min="13071" max="13071" width="2.19921875" style="2" customWidth="1"/>
    <col min="13072" max="13072" width="8" style="2" customWidth="1"/>
    <col min="13073" max="13073" width="5.3984375" style="2" customWidth="1"/>
    <col min="13074" max="13076" width="8.3984375" style="2" customWidth="1"/>
    <col min="13077" max="13314" width="8.09765625" style="2"/>
    <col min="13315" max="13315" width="5.296875" style="2" customWidth="1"/>
    <col min="13316" max="13316" width="17.5" style="2" customWidth="1"/>
    <col min="13317" max="13317" width="2.5" style="2" customWidth="1"/>
    <col min="13318" max="13318" width="8.19921875" style="2" customWidth="1"/>
    <col min="13319" max="13319" width="2.09765625" style="2" customWidth="1"/>
    <col min="13320" max="13320" width="7.19921875" style="2" customWidth="1"/>
    <col min="13321" max="13321" width="3.796875" style="2" customWidth="1"/>
    <col min="13322" max="13322" width="1.796875" style="2" customWidth="1"/>
    <col min="13323" max="13323" width="4.5" style="2" customWidth="1"/>
    <col min="13324" max="13324" width="10.59765625" style="2" customWidth="1"/>
    <col min="13325" max="13325" width="2.19921875" style="2" customWidth="1"/>
    <col min="13326" max="13326" width="8" style="2" customWidth="1"/>
    <col min="13327" max="13327" width="2.19921875" style="2" customWidth="1"/>
    <col min="13328" max="13328" width="8" style="2" customWidth="1"/>
    <col min="13329" max="13329" width="5.3984375" style="2" customWidth="1"/>
    <col min="13330" max="13332" width="8.3984375" style="2" customWidth="1"/>
    <col min="13333" max="13570" width="8.09765625" style="2"/>
    <col min="13571" max="13571" width="5.296875" style="2" customWidth="1"/>
    <col min="13572" max="13572" width="17.5" style="2" customWidth="1"/>
    <col min="13573" max="13573" width="2.5" style="2" customWidth="1"/>
    <col min="13574" max="13574" width="8.19921875" style="2" customWidth="1"/>
    <col min="13575" max="13575" width="2.09765625" style="2" customWidth="1"/>
    <col min="13576" max="13576" width="7.19921875" style="2" customWidth="1"/>
    <col min="13577" max="13577" width="3.796875" style="2" customWidth="1"/>
    <col min="13578" max="13578" width="1.796875" style="2" customWidth="1"/>
    <col min="13579" max="13579" width="4.5" style="2" customWidth="1"/>
    <col min="13580" max="13580" width="10.59765625" style="2" customWidth="1"/>
    <col min="13581" max="13581" width="2.19921875" style="2" customWidth="1"/>
    <col min="13582" max="13582" width="8" style="2" customWidth="1"/>
    <col min="13583" max="13583" width="2.19921875" style="2" customWidth="1"/>
    <col min="13584" max="13584" width="8" style="2" customWidth="1"/>
    <col min="13585" max="13585" width="5.3984375" style="2" customWidth="1"/>
    <col min="13586" max="13588" width="8.3984375" style="2" customWidth="1"/>
    <col min="13589" max="13826" width="8.09765625" style="2"/>
    <col min="13827" max="13827" width="5.296875" style="2" customWidth="1"/>
    <col min="13828" max="13828" width="17.5" style="2" customWidth="1"/>
    <col min="13829" max="13829" width="2.5" style="2" customWidth="1"/>
    <col min="13830" max="13830" width="8.19921875" style="2" customWidth="1"/>
    <col min="13831" max="13831" width="2.09765625" style="2" customWidth="1"/>
    <col min="13832" max="13832" width="7.19921875" style="2" customWidth="1"/>
    <col min="13833" max="13833" width="3.796875" style="2" customWidth="1"/>
    <col min="13834" max="13834" width="1.796875" style="2" customWidth="1"/>
    <col min="13835" max="13835" width="4.5" style="2" customWidth="1"/>
    <col min="13836" max="13836" width="10.59765625" style="2" customWidth="1"/>
    <col min="13837" max="13837" width="2.19921875" style="2" customWidth="1"/>
    <col min="13838" max="13838" width="8" style="2" customWidth="1"/>
    <col min="13839" max="13839" width="2.19921875" style="2" customWidth="1"/>
    <col min="13840" max="13840" width="8" style="2" customWidth="1"/>
    <col min="13841" max="13841" width="5.3984375" style="2" customWidth="1"/>
    <col min="13842" max="13844" width="8.3984375" style="2" customWidth="1"/>
    <col min="13845" max="14082" width="8.09765625" style="2"/>
    <col min="14083" max="14083" width="5.296875" style="2" customWidth="1"/>
    <col min="14084" max="14084" width="17.5" style="2" customWidth="1"/>
    <col min="14085" max="14085" width="2.5" style="2" customWidth="1"/>
    <col min="14086" max="14086" width="8.19921875" style="2" customWidth="1"/>
    <col min="14087" max="14087" width="2.09765625" style="2" customWidth="1"/>
    <col min="14088" max="14088" width="7.19921875" style="2" customWidth="1"/>
    <col min="14089" max="14089" width="3.796875" style="2" customWidth="1"/>
    <col min="14090" max="14090" width="1.796875" style="2" customWidth="1"/>
    <col min="14091" max="14091" width="4.5" style="2" customWidth="1"/>
    <col min="14092" max="14092" width="10.59765625" style="2" customWidth="1"/>
    <col min="14093" max="14093" width="2.19921875" style="2" customWidth="1"/>
    <col min="14094" max="14094" width="8" style="2" customWidth="1"/>
    <col min="14095" max="14095" width="2.19921875" style="2" customWidth="1"/>
    <col min="14096" max="14096" width="8" style="2" customWidth="1"/>
    <col min="14097" max="14097" width="5.3984375" style="2" customWidth="1"/>
    <col min="14098" max="14100" width="8.3984375" style="2" customWidth="1"/>
    <col min="14101" max="14338" width="8.09765625" style="2"/>
    <col min="14339" max="14339" width="5.296875" style="2" customWidth="1"/>
    <col min="14340" max="14340" width="17.5" style="2" customWidth="1"/>
    <col min="14341" max="14341" width="2.5" style="2" customWidth="1"/>
    <col min="14342" max="14342" width="8.19921875" style="2" customWidth="1"/>
    <col min="14343" max="14343" width="2.09765625" style="2" customWidth="1"/>
    <col min="14344" max="14344" width="7.19921875" style="2" customWidth="1"/>
    <col min="14345" max="14345" width="3.796875" style="2" customWidth="1"/>
    <col min="14346" max="14346" width="1.796875" style="2" customWidth="1"/>
    <col min="14347" max="14347" width="4.5" style="2" customWidth="1"/>
    <col min="14348" max="14348" width="10.59765625" style="2" customWidth="1"/>
    <col min="14349" max="14349" width="2.19921875" style="2" customWidth="1"/>
    <col min="14350" max="14350" width="8" style="2" customWidth="1"/>
    <col min="14351" max="14351" width="2.19921875" style="2" customWidth="1"/>
    <col min="14352" max="14352" width="8" style="2" customWidth="1"/>
    <col min="14353" max="14353" width="5.3984375" style="2" customWidth="1"/>
    <col min="14354" max="14356" width="8.3984375" style="2" customWidth="1"/>
    <col min="14357" max="14594" width="8.09765625" style="2"/>
    <col min="14595" max="14595" width="5.296875" style="2" customWidth="1"/>
    <col min="14596" max="14596" width="17.5" style="2" customWidth="1"/>
    <col min="14597" max="14597" width="2.5" style="2" customWidth="1"/>
    <col min="14598" max="14598" width="8.19921875" style="2" customWidth="1"/>
    <col min="14599" max="14599" width="2.09765625" style="2" customWidth="1"/>
    <col min="14600" max="14600" width="7.19921875" style="2" customWidth="1"/>
    <col min="14601" max="14601" width="3.796875" style="2" customWidth="1"/>
    <col min="14602" max="14602" width="1.796875" style="2" customWidth="1"/>
    <col min="14603" max="14603" width="4.5" style="2" customWidth="1"/>
    <col min="14604" max="14604" width="10.59765625" style="2" customWidth="1"/>
    <col min="14605" max="14605" width="2.19921875" style="2" customWidth="1"/>
    <col min="14606" max="14606" width="8" style="2" customWidth="1"/>
    <col min="14607" max="14607" width="2.19921875" style="2" customWidth="1"/>
    <col min="14608" max="14608" width="8" style="2" customWidth="1"/>
    <col min="14609" max="14609" width="5.3984375" style="2" customWidth="1"/>
    <col min="14610" max="14612" width="8.3984375" style="2" customWidth="1"/>
    <col min="14613" max="14850" width="8.09765625" style="2"/>
    <col min="14851" max="14851" width="5.296875" style="2" customWidth="1"/>
    <col min="14852" max="14852" width="17.5" style="2" customWidth="1"/>
    <col min="14853" max="14853" width="2.5" style="2" customWidth="1"/>
    <col min="14854" max="14854" width="8.19921875" style="2" customWidth="1"/>
    <col min="14855" max="14855" width="2.09765625" style="2" customWidth="1"/>
    <col min="14856" max="14856" width="7.19921875" style="2" customWidth="1"/>
    <col min="14857" max="14857" width="3.796875" style="2" customWidth="1"/>
    <col min="14858" max="14858" width="1.796875" style="2" customWidth="1"/>
    <col min="14859" max="14859" width="4.5" style="2" customWidth="1"/>
    <col min="14860" max="14860" width="10.59765625" style="2" customWidth="1"/>
    <col min="14861" max="14861" width="2.19921875" style="2" customWidth="1"/>
    <col min="14862" max="14862" width="8" style="2" customWidth="1"/>
    <col min="14863" max="14863" width="2.19921875" style="2" customWidth="1"/>
    <col min="14864" max="14864" width="8" style="2" customWidth="1"/>
    <col min="14865" max="14865" width="5.3984375" style="2" customWidth="1"/>
    <col min="14866" max="14868" width="8.3984375" style="2" customWidth="1"/>
    <col min="14869" max="15106" width="8.09765625" style="2"/>
    <col min="15107" max="15107" width="5.296875" style="2" customWidth="1"/>
    <col min="15108" max="15108" width="17.5" style="2" customWidth="1"/>
    <col min="15109" max="15109" width="2.5" style="2" customWidth="1"/>
    <col min="15110" max="15110" width="8.19921875" style="2" customWidth="1"/>
    <col min="15111" max="15111" width="2.09765625" style="2" customWidth="1"/>
    <col min="15112" max="15112" width="7.19921875" style="2" customWidth="1"/>
    <col min="15113" max="15113" width="3.796875" style="2" customWidth="1"/>
    <col min="15114" max="15114" width="1.796875" style="2" customWidth="1"/>
    <col min="15115" max="15115" width="4.5" style="2" customWidth="1"/>
    <col min="15116" max="15116" width="10.59765625" style="2" customWidth="1"/>
    <col min="15117" max="15117" width="2.19921875" style="2" customWidth="1"/>
    <col min="15118" max="15118" width="8" style="2" customWidth="1"/>
    <col min="15119" max="15119" width="2.19921875" style="2" customWidth="1"/>
    <col min="15120" max="15120" width="8" style="2" customWidth="1"/>
    <col min="15121" max="15121" width="5.3984375" style="2" customWidth="1"/>
    <col min="15122" max="15124" width="8.3984375" style="2" customWidth="1"/>
    <col min="15125" max="15362" width="8.09765625" style="2"/>
    <col min="15363" max="15363" width="5.296875" style="2" customWidth="1"/>
    <col min="15364" max="15364" width="17.5" style="2" customWidth="1"/>
    <col min="15365" max="15365" width="2.5" style="2" customWidth="1"/>
    <col min="15366" max="15366" width="8.19921875" style="2" customWidth="1"/>
    <col min="15367" max="15367" width="2.09765625" style="2" customWidth="1"/>
    <col min="15368" max="15368" width="7.19921875" style="2" customWidth="1"/>
    <col min="15369" max="15369" width="3.796875" style="2" customWidth="1"/>
    <col min="15370" max="15370" width="1.796875" style="2" customWidth="1"/>
    <col min="15371" max="15371" width="4.5" style="2" customWidth="1"/>
    <col min="15372" max="15372" width="10.59765625" style="2" customWidth="1"/>
    <col min="15373" max="15373" width="2.19921875" style="2" customWidth="1"/>
    <col min="15374" max="15374" width="8" style="2" customWidth="1"/>
    <col min="15375" max="15375" width="2.19921875" style="2" customWidth="1"/>
    <col min="15376" max="15376" width="8" style="2" customWidth="1"/>
    <col min="15377" max="15377" width="5.3984375" style="2" customWidth="1"/>
    <col min="15378" max="15380" width="8.3984375" style="2" customWidth="1"/>
    <col min="15381" max="15618" width="8.09765625" style="2"/>
    <col min="15619" max="15619" width="5.296875" style="2" customWidth="1"/>
    <col min="15620" max="15620" width="17.5" style="2" customWidth="1"/>
    <col min="15621" max="15621" width="2.5" style="2" customWidth="1"/>
    <col min="15622" max="15622" width="8.19921875" style="2" customWidth="1"/>
    <col min="15623" max="15623" width="2.09765625" style="2" customWidth="1"/>
    <col min="15624" max="15624" width="7.19921875" style="2" customWidth="1"/>
    <col min="15625" max="15625" width="3.796875" style="2" customWidth="1"/>
    <col min="15626" max="15626" width="1.796875" style="2" customWidth="1"/>
    <col min="15627" max="15627" width="4.5" style="2" customWidth="1"/>
    <col min="15628" max="15628" width="10.59765625" style="2" customWidth="1"/>
    <col min="15629" max="15629" width="2.19921875" style="2" customWidth="1"/>
    <col min="15630" max="15630" width="8" style="2" customWidth="1"/>
    <col min="15631" max="15631" width="2.19921875" style="2" customWidth="1"/>
    <col min="15632" max="15632" width="8" style="2" customWidth="1"/>
    <col min="15633" max="15633" width="5.3984375" style="2" customWidth="1"/>
    <col min="15634" max="15636" width="8.3984375" style="2" customWidth="1"/>
    <col min="15637" max="15874" width="8.09765625" style="2"/>
    <col min="15875" max="15875" width="5.296875" style="2" customWidth="1"/>
    <col min="15876" max="15876" width="17.5" style="2" customWidth="1"/>
    <col min="15877" max="15877" width="2.5" style="2" customWidth="1"/>
    <col min="15878" max="15878" width="8.19921875" style="2" customWidth="1"/>
    <col min="15879" max="15879" width="2.09765625" style="2" customWidth="1"/>
    <col min="15880" max="15880" width="7.19921875" style="2" customWidth="1"/>
    <col min="15881" max="15881" width="3.796875" style="2" customWidth="1"/>
    <col min="15882" max="15882" width="1.796875" style="2" customWidth="1"/>
    <col min="15883" max="15883" width="4.5" style="2" customWidth="1"/>
    <col min="15884" max="15884" width="10.59765625" style="2" customWidth="1"/>
    <col min="15885" max="15885" width="2.19921875" style="2" customWidth="1"/>
    <col min="15886" max="15886" width="8" style="2" customWidth="1"/>
    <col min="15887" max="15887" width="2.19921875" style="2" customWidth="1"/>
    <col min="15888" max="15888" width="8" style="2" customWidth="1"/>
    <col min="15889" max="15889" width="5.3984375" style="2" customWidth="1"/>
    <col min="15890" max="15892" width="8.3984375" style="2" customWidth="1"/>
    <col min="15893" max="16130" width="8.09765625" style="2"/>
    <col min="16131" max="16131" width="5.296875" style="2" customWidth="1"/>
    <col min="16132" max="16132" width="17.5" style="2" customWidth="1"/>
    <col min="16133" max="16133" width="2.5" style="2" customWidth="1"/>
    <col min="16134" max="16134" width="8.19921875" style="2" customWidth="1"/>
    <col min="16135" max="16135" width="2.09765625" style="2" customWidth="1"/>
    <col min="16136" max="16136" width="7.19921875" style="2" customWidth="1"/>
    <col min="16137" max="16137" width="3.796875" style="2" customWidth="1"/>
    <col min="16138" max="16138" width="1.796875" style="2" customWidth="1"/>
    <col min="16139" max="16139" width="4.5" style="2" customWidth="1"/>
    <col min="16140" max="16140" width="10.59765625" style="2" customWidth="1"/>
    <col min="16141" max="16141" width="2.19921875" style="2" customWidth="1"/>
    <col min="16142" max="16142" width="8" style="2" customWidth="1"/>
    <col min="16143" max="16143" width="2.19921875" style="2" customWidth="1"/>
    <col min="16144" max="16144" width="8" style="2" customWidth="1"/>
    <col min="16145" max="16145" width="5.3984375" style="2" customWidth="1"/>
    <col min="16146" max="16148" width="8.3984375" style="2" customWidth="1"/>
    <col min="16149" max="16384" width="8.09765625" style="2"/>
  </cols>
  <sheetData>
    <row r="1" spans="1:17" ht="27" customHeight="1" x14ac:dyDescent="0.45">
      <c r="A1" s="1131" t="s">
        <v>16</v>
      </c>
      <c r="B1" s="1132"/>
      <c r="C1" s="1132"/>
      <c r="D1" s="1132"/>
      <c r="E1" s="1132"/>
      <c r="F1" s="1132"/>
      <c r="G1" s="1"/>
      <c r="H1" s="1133" t="s">
        <v>17</v>
      </c>
      <c r="I1" s="1133"/>
      <c r="J1" s="1134"/>
      <c r="K1" s="1134"/>
      <c r="L1" s="1134"/>
      <c r="M1" s="1134"/>
      <c r="N1" s="1134"/>
      <c r="O1" s="1134"/>
      <c r="P1" s="1134"/>
      <c r="Q1" s="1134"/>
    </row>
    <row r="2" spans="1:17" ht="27" customHeight="1" x14ac:dyDescent="0.45">
      <c r="A2" s="1132"/>
      <c r="B2" s="1132"/>
      <c r="C2" s="1132"/>
      <c r="D2" s="1132"/>
      <c r="E2" s="1132"/>
      <c r="F2" s="1132"/>
      <c r="G2" s="1"/>
      <c r="H2" s="1133" t="s">
        <v>18</v>
      </c>
      <c r="I2" s="1133"/>
      <c r="J2" s="1135"/>
      <c r="K2" s="1135"/>
      <c r="L2" s="1135"/>
      <c r="M2" s="1135"/>
      <c r="N2" s="1135"/>
      <c r="O2" s="1135"/>
      <c r="P2" s="1135"/>
      <c r="Q2" s="1135"/>
    </row>
    <row r="3" spans="1:17" ht="51" customHeight="1" x14ac:dyDescent="0.45">
      <c r="A3" s="1130" t="s">
        <v>19</v>
      </c>
      <c r="B3" s="1130"/>
      <c r="C3" s="1130"/>
      <c r="D3" s="1130"/>
      <c r="E3" s="1130"/>
      <c r="F3" s="1130"/>
      <c r="G3" s="1130"/>
      <c r="H3" s="1130"/>
      <c r="I3" s="1130"/>
      <c r="J3" s="1130"/>
      <c r="K3" s="1130"/>
      <c r="L3" s="1130"/>
      <c r="M3" s="1130"/>
      <c r="N3" s="1130"/>
      <c r="O3" s="1130"/>
      <c r="P3" s="1130"/>
      <c r="Q3" s="1130"/>
    </row>
    <row r="4" spans="1:17" ht="192" customHeight="1" x14ac:dyDescent="0.15">
      <c r="A4" s="1117"/>
      <c r="B4" s="1117"/>
      <c r="C4" s="1117"/>
      <c r="D4" s="1117"/>
      <c r="E4" s="1117"/>
      <c r="F4" s="1117"/>
      <c r="G4" s="1117"/>
      <c r="H4" s="1117"/>
      <c r="I4" s="1117"/>
      <c r="J4" s="3"/>
      <c r="L4" s="4"/>
      <c r="M4" s="4"/>
      <c r="N4" s="5"/>
      <c r="O4" s="4"/>
      <c r="P4" s="5"/>
      <c r="Q4" s="5"/>
    </row>
    <row r="5" spans="1:17" ht="6" customHeight="1" x14ac:dyDescent="0.45">
      <c r="A5" s="6"/>
      <c r="B5" s="6"/>
      <c r="C5" s="6"/>
      <c r="D5" s="7"/>
      <c r="E5" s="8"/>
      <c r="F5" s="9"/>
      <c r="G5" s="9"/>
      <c r="H5" s="9"/>
      <c r="I5" s="9"/>
    </row>
    <row r="6" spans="1:17" ht="18" customHeight="1" x14ac:dyDescent="0.45">
      <c r="A6" s="6"/>
      <c r="B6" s="6"/>
      <c r="C6" s="6"/>
      <c r="D6" s="7"/>
      <c r="E6" s="8"/>
      <c r="F6" s="1118"/>
      <c r="G6" s="1118"/>
      <c r="H6" s="1118"/>
      <c r="I6" s="1118"/>
    </row>
    <row r="7" spans="1:17" ht="6" customHeight="1" x14ac:dyDescent="0.45">
      <c r="A7" s="6"/>
      <c r="B7" s="6"/>
      <c r="C7" s="6"/>
      <c r="D7" s="7"/>
      <c r="E7" s="8"/>
      <c r="F7" s="9"/>
      <c r="G7" s="9"/>
      <c r="H7" s="9"/>
      <c r="I7" s="9"/>
    </row>
    <row r="8" spans="1:17" ht="48" customHeight="1" thickBot="1" x14ac:dyDescent="0.5">
      <c r="A8" s="1119" t="s">
        <v>20</v>
      </c>
      <c r="B8" s="1119"/>
      <c r="C8" s="1119"/>
      <c r="D8" s="1119"/>
      <c r="E8" s="1119"/>
      <c r="F8" s="1119"/>
      <c r="G8" s="1119"/>
      <c r="H8" s="1119"/>
      <c r="I8" s="1119"/>
      <c r="K8" s="1120" t="s">
        <v>21</v>
      </c>
      <c r="L8" s="1120"/>
      <c r="M8" s="1120"/>
      <c r="N8" s="1120"/>
      <c r="O8" s="1120"/>
      <c r="P8" s="1120"/>
    </row>
    <row r="9" spans="1:17" ht="16.8" customHeight="1" thickBot="1" x14ac:dyDescent="0.5">
      <c r="A9" s="1100" t="s">
        <v>22</v>
      </c>
      <c r="B9" s="1103" t="s">
        <v>23</v>
      </c>
      <c r="C9" s="1104"/>
      <c r="D9" s="12" t="s">
        <v>24</v>
      </c>
      <c r="E9" s="13" t="s">
        <v>25</v>
      </c>
      <c r="F9" s="14" t="s">
        <v>26</v>
      </c>
      <c r="G9" s="14"/>
      <c r="H9" s="15"/>
      <c r="I9" s="16" t="s">
        <v>27</v>
      </c>
      <c r="K9" s="17"/>
      <c r="L9" s="1121"/>
      <c r="M9" s="1123" t="s">
        <v>28</v>
      </c>
      <c r="N9" s="1124"/>
      <c r="O9" s="1124"/>
      <c r="P9" s="1125"/>
    </row>
    <row r="10" spans="1:17" ht="16.8" customHeight="1" thickTop="1" thickBot="1" x14ac:dyDescent="0.5">
      <c r="A10" s="1101"/>
      <c r="B10" s="1105"/>
      <c r="C10" s="1106"/>
      <c r="D10" s="17" t="s">
        <v>29</v>
      </c>
      <c r="F10" s="18" t="s">
        <v>30</v>
      </c>
      <c r="G10" s="18" t="s">
        <v>31</v>
      </c>
      <c r="H10" s="19" t="str">
        <f>IFERROR(ROUNDDOWN(H9/B11,1),"")</f>
        <v/>
      </c>
      <c r="I10" s="20" t="s">
        <v>32</v>
      </c>
      <c r="K10" s="21"/>
      <c r="L10" s="1122"/>
      <c r="M10" s="1126" t="s">
        <v>33</v>
      </c>
      <c r="N10" s="1127"/>
      <c r="O10" s="1128" t="s">
        <v>34</v>
      </c>
      <c r="P10" s="1129"/>
    </row>
    <row r="11" spans="1:17" ht="16.8" customHeight="1" thickTop="1" thickBot="1" x14ac:dyDescent="0.5">
      <c r="A11" s="1101"/>
      <c r="B11" s="1107"/>
      <c r="C11" s="1109" t="s">
        <v>35</v>
      </c>
      <c r="D11" s="22" t="s">
        <v>36</v>
      </c>
      <c r="E11" s="17" t="s">
        <v>25</v>
      </c>
      <c r="F11" s="18" t="s">
        <v>37</v>
      </c>
      <c r="G11" s="18"/>
      <c r="H11" s="15"/>
      <c r="I11" s="23" t="s">
        <v>27</v>
      </c>
      <c r="L11" s="24" t="s">
        <v>38</v>
      </c>
      <c r="M11" s="25" t="s">
        <v>31</v>
      </c>
      <c r="N11" s="26" t="str">
        <f>H10</f>
        <v/>
      </c>
      <c r="O11" s="25" t="s">
        <v>39</v>
      </c>
      <c r="P11" s="26" t="str">
        <f>H12</f>
        <v/>
      </c>
    </row>
    <row r="12" spans="1:17" ht="16.8" customHeight="1" thickTop="1" thickBot="1" x14ac:dyDescent="0.5">
      <c r="A12" s="1102"/>
      <c r="B12" s="1108"/>
      <c r="C12" s="1110"/>
      <c r="D12" s="17" t="s">
        <v>29</v>
      </c>
      <c r="E12" s="27"/>
      <c r="F12" s="28" t="s">
        <v>40</v>
      </c>
      <c r="G12" s="18" t="s">
        <v>39</v>
      </c>
      <c r="H12" s="19" t="str">
        <f>IFERROR(ROUNDDOWN(H11/B11,1),"")</f>
        <v/>
      </c>
      <c r="I12" s="29" t="s">
        <v>32</v>
      </c>
      <c r="L12" s="24" t="s">
        <v>41</v>
      </c>
      <c r="M12" s="25" t="s">
        <v>42</v>
      </c>
      <c r="N12" s="26" t="str">
        <f>H14</f>
        <v/>
      </c>
      <c r="O12" s="25" t="s">
        <v>43</v>
      </c>
      <c r="P12" s="26" t="str">
        <f>H16</f>
        <v/>
      </c>
    </row>
    <row r="13" spans="1:17" ht="16.8" customHeight="1" thickBot="1" x14ac:dyDescent="0.5">
      <c r="A13" s="1100" t="s">
        <v>44</v>
      </c>
      <c r="B13" s="1103" t="s">
        <v>23</v>
      </c>
      <c r="C13" s="1104"/>
      <c r="D13" s="12" t="s">
        <v>24</v>
      </c>
      <c r="E13" s="13" t="s">
        <v>25</v>
      </c>
      <c r="F13" s="14" t="s">
        <v>45</v>
      </c>
      <c r="G13" s="14"/>
      <c r="H13" s="15"/>
      <c r="I13" s="16" t="s">
        <v>27</v>
      </c>
      <c r="K13" s="30"/>
      <c r="L13" s="24" t="s">
        <v>46</v>
      </c>
      <c r="M13" s="25" t="s">
        <v>47</v>
      </c>
      <c r="N13" s="26" t="str">
        <f>H18</f>
        <v/>
      </c>
      <c r="O13" s="25" t="s">
        <v>48</v>
      </c>
      <c r="P13" s="26" t="str">
        <f>H20</f>
        <v/>
      </c>
      <c r="Q13" s="30"/>
    </row>
    <row r="14" spans="1:17" ht="16.8" customHeight="1" thickTop="1" thickBot="1" x14ac:dyDescent="0.5">
      <c r="A14" s="1101"/>
      <c r="B14" s="1105"/>
      <c r="C14" s="1106"/>
      <c r="D14" s="17" t="s">
        <v>29</v>
      </c>
      <c r="F14" s="18" t="s">
        <v>49</v>
      </c>
      <c r="G14" s="18" t="s">
        <v>42</v>
      </c>
      <c r="H14" s="19" t="str">
        <f>IFERROR(ROUNDDOWN(H13/B15,1),"")</f>
        <v/>
      </c>
      <c r="I14" s="20" t="s">
        <v>32</v>
      </c>
      <c r="K14" s="30"/>
      <c r="L14" s="24" t="s">
        <v>50</v>
      </c>
      <c r="M14" s="25" t="s">
        <v>51</v>
      </c>
      <c r="N14" s="26" t="str">
        <f>H22</f>
        <v/>
      </c>
      <c r="O14" s="25" t="s">
        <v>52</v>
      </c>
      <c r="P14" s="26" t="str">
        <f>H24</f>
        <v/>
      </c>
      <c r="Q14" s="30"/>
    </row>
    <row r="15" spans="1:17" ht="16.8" customHeight="1" thickTop="1" thickBot="1" x14ac:dyDescent="0.5">
      <c r="A15" s="1101"/>
      <c r="B15" s="1107"/>
      <c r="C15" s="1109" t="s">
        <v>35</v>
      </c>
      <c r="D15" s="31" t="s">
        <v>36</v>
      </c>
      <c r="E15" s="17" t="s">
        <v>25</v>
      </c>
      <c r="F15" s="18" t="s">
        <v>37</v>
      </c>
      <c r="G15" s="18"/>
      <c r="H15" s="15"/>
      <c r="I15" s="23" t="s">
        <v>27</v>
      </c>
      <c r="K15" s="30"/>
      <c r="L15" s="24" t="s">
        <v>53</v>
      </c>
      <c r="M15" s="25" t="s">
        <v>54</v>
      </c>
      <c r="N15" s="26" t="str">
        <f>H26</f>
        <v/>
      </c>
      <c r="O15" s="25" t="s">
        <v>55</v>
      </c>
      <c r="P15" s="26" t="str">
        <f>H28</f>
        <v/>
      </c>
      <c r="Q15" s="30"/>
    </row>
    <row r="16" spans="1:17" ht="16.8" customHeight="1" thickTop="1" thickBot="1" x14ac:dyDescent="0.5">
      <c r="A16" s="1102"/>
      <c r="B16" s="1108"/>
      <c r="C16" s="1110"/>
      <c r="D16" s="27" t="s">
        <v>29</v>
      </c>
      <c r="E16" s="27"/>
      <c r="F16" s="28" t="s">
        <v>56</v>
      </c>
      <c r="G16" s="18" t="s">
        <v>43</v>
      </c>
      <c r="H16" s="19" t="str">
        <f>IFERROR(ROUNDDOWN(H15/B15,1),"")</f>
        <v/>
      </c>
      <c r="I16" s="29" t="s">
        <v>32</v>
      </c>
      <c r="K16" s="30"/>
      <c r="L16" s="24" t="s">
        <v>57</v>
      </c>
      <c r="M16" s="25" t="s">
        <v>58</v>
      </c>
      <c r="N16" s="26" t="str">
        <f>H30</f>
        <v/>
      </c>
      <c r="O16" s="25" t="s">
        <v>59</v>
      </c>
      <c r="P16" s="26" t="str">
        <f>H32</f>
        <v/>
      </c>
      <c r="Q16" s="30"/>
    </row>
    <row r="17" spans="1:17" ht="16.8" customHeight="1" thickBot="1" x14ac:dyDescent="0.5">
      <c r="A17" s="1100" t="s">
        <v>46</v>
      </c>
      <c r="B17" s="1103" t="s">
        <v>23</v>
      </c>
      <c r="C17" s="1104"/>
      <c r="D17" s="12" t="s">
        <v>24</v>
      </c>
      <c r="E17" s="13" t="s">
        <v>25</v>
      </c>
      <c r="F17" s="14" t="s">
        <v>45</v>
      </c>
      <c r="G17" s="14"/>
      <c r="H17" s="15"/>
      <c r="I17" s="16" t="s">
        <v>27</v>
      </c>
      <c r="K17" s="30"/>
      <c r="L17" s="24" t="s">
        <v>60</v>
      </c>
      <c r="M17" s="25" t="s">
        <v>61</v>
      </c>
      <c r="N17" s="26" t="str">
        <f>H34</f>
        <v/>
      </c>
      <c r="O17" s="25" t="s">
        <v>62</v>
      </c>
      <c r="P17" s="26" t="str">
        <f>H36</f>
        <v/>
      </c>
      <c r="Q17" s="30"/>
    </row>
    <row r="18" spans="1:17" ht="16.8" customHeight="1" thickTop="1" thickBot="1" x14ac:dyDescent="0.5">
      <c r="A18" s="1101"/>
      <c r="B18" s="1105"/>
      <c r="C18" s="1106"/>
      <c r="D18" s="17" t="s">
        <v>29</v>
      </c>
      <c r="F18" s="18" t="s">
        <v>49</v>
      </c>
      <c r="G18" s="18" t="s">
        <v>47</v>
      </c>
      <c r="H18" s="19" t="str">
        <f>IFERROR(ROUNDDOWN(H17/B19,1),"")</f>
        <v/>
      </c>
      <c r="I18" s="20" t="s">
        <v>32</v>
      </c>
      <c r="K18" s="30"/>
      <c r="L18" s="24" t="s">
        <v>63</v>
      </c>
      <c r="M18" s="25" t="s">
        <v>64</v>
      </c>
      <c r="N18" s="26" t="str">
        <f>H38</f>
        <v/>
      </c>
      <c r="O18" s="25" t="s">
        <v>65</v>
      </c>
      <c r="P18" s="26" t="str">
        <f>H40</f>
        <v/>
      </c>
      <c r="Q18" s="30"/>
    </row>
    <row r="19" spans="1:17" ht="16.8" customHeight="1" thickTop="1" thickBot="1" x14ac:dyDescent="0.5">
      <c r="A19" s="1101"/>
      <c r="B19" s="1107"/>
      <c r="C19" s="1109" t="s">
        <v>35</v>
      </c>
      <c r="D19" s="31" t="s">
        <v>36</v>
      </c>
      <c r="E19" s="17" t="s">
        <v>25</v>
      </c>
      <c r="F19" s="18" t="s">
        <v>37</v>
      </c>
      <c r="G19" s="18"/>
      <c r="H19" s="15"/>
      <c r="I19" s="23" t="s">
        <v>27</v>
      </c>
      <c r="K19" s="30"/>
      <c r="L19" s="24" t="s">
        <v>66</v>
      </c>
      <c r="M19" s="25" t="s">
        <v>67</v>
      </c>
      <c r="N19" s="26" t="str">
        <f>H42</f>
        <v/>
      </c>
      <c r="O19" s="25" t="s">
        <v>68</v>
      </c>
      <c r="P19" s="26" t="str">
        <f>H44</f>
        <v/>
      </c>
      <c r="Q19" s="30"/>
    </row>
    <row r="20" spans="1:17" ht="16.8" customHeight="1" thickTop="1" thickBot="1" x14ac:dyDescent="0.5">
      <c r="A20" s="1102"/>
      <c r="B20" s="1108"/>
      <c r="C20" s="1110"/>
      <c r="D20" s="27" t="s">
        <v>29</v>
      </c>
      <c r="E20" s="27"/>
      <c r="F20" s="28" t="s">
        <v>56</v>
      </c>
      <c r="G20" s="18" t="s">
        <v>48</v>
      </c>
      <c r="H20" s="19" t="str">
        <f>IFERROR(ROUNDDOWN(H19/B19,1),"")</f>
        <v/>
      </c>
      <c r="I20" s="29" t="s">
        <v>32</v>
      </c>
      <c r="K20" s="30"/>
      <c r="L20" s="24" t="s">
        <v>69</v>
      </c>
      <c r="M20" s="25" t="s">
        <v>70</v>
      </c>
      <c r="N20" s="26" t="str">
        <f>H46</f>
        <v/>
      </c>
      <c r="O20" s="25" t="s">
        <v>71</v>
      </c>
      <c r="P20" s="26" t="str">
        <f>H48</f>
        <v/>
      </c>
      <c r="Q20" s="30"/>
    </row>
    <row r="21" spans="1:17" ht="16.8" customHeight="1" thickBot="1" x14ac:dyDescent="0.5">
      <c r="A21" s="1100" t="s">
        <v>72</v>
      </c>
      <c r="B21" s="1103" t="s">
        <v>23</v>
      </c>
      <c r="C21" s="1104"/>
      <c r="D21" s="12" t="s">
        <v>24</v>
      </c>
      <c r="E21" s="13" t="s">
        <v>25</v>
      </c>
      <c r="F21" s="14" t="s">
        <v>45</v>
      </c>
      <c r="G21" s="14"/>
      <c r="H21" s="15"/>
      <c r="I21" s="16" t="s">
        <v>27</v>
      </c>
      <c r="K21" s="30"/>
      <c r="L21" s="24" t="s">
        <v>73</v>
      </c>
      <c r="M21" s="32" t="s">
        <v>74</v>
      </c>
      <c r="N21" s="33" t="str">
        <f>H50</f>
        <v/>
      </c>
      <c r="O21" s="32" t="s">
        <v>75</v>
      </c>
      <c r="P21" s="33" t="str">
        <f>H52</f>
        <v/>
      </c>
      <c r="Q21" s="30"/>
    </row>
    <row r="22" spans="1:17" ht="16.8" customHeight="1" thickTop="1" thickBot="1" x14ac:dyDescent="0.5">
      <c r="A22" s="1101"/>
      <c r="B22" s="1105"/>
      <c r="C22" s="1106"/>
      <c r="D22" s="17" t="s">
        <v>29</v>
      </c>
      <c r="F22" s="18" t="s">
        <v>49</v>
      </c>
      <c r="G22" s="18" t="s">
        <v>51</v>
      </c>
      <c r="H22" s="19" t="str">
        <f>IFERROR(ROUNDDOWN(H21/B23,1),"")</f>
        <v/>
      </c>
      <c r="I22" s="20" t="s">
        <v>32</v>
      </c>
      <c r="K22" s="30"/>
      <c r="L22" s="34" t="s">
        <v>76</v>
      </c>
      <c r="M22" s="35" t="s">
        <v>77</v>
      </c>
      <c r="N22" s="36" t="str">
        <f>IF(SUM(N11:N21)=0,"",SUM(N11:N21))</f>
        <v/>
      </c>
      <c r="O22" s="35" t="s">
        <v>78</v>
      </c>
      <c r="P22" s="36" t="str">
        <f>IF(SUM(P11:P21)=0,"",SUM(P11:P21))</f>
        <v/>
      </c>
      <c r="Q22" s="30"/>
    </row>
    <row r="23" spans="1:17" ht="16.8" customHeight="1" thickTop="1" thickBot="1" x14ac:dyDescent="0.5">
      <c r="A23" s="1101"/>
      <c r="B23" s="1107"/>
      <c r="C23" s="1109" t="s">
        <v>35</v>
      </c>
      <c r="D23" s="31" t="s">
        <v>36</v>
      </c>
      <c r="E23" s="17" t="s">
        <v>25</v>
      </c>
      <c r="F23" s="18" t="s">
        <v>37</v>
      </c>
      <c r="G23" s="18"/>
      <c r="H23" s="15"/>
      <c r="I23" s="23" t="s">
        <v>27</v>
      </c>
      <c r="K23" s="30"/>
      <c r="L23" s="37"/>
      <c r="M23" s="37"/>
      <c r="N23" s="30"/>
      <c r="O23" s="37"/>
      <c r="P23" s="30"/>
      <c r="Q23" s="30"/>
    </row>
    <row r="24" spans="1:17" ht="16.8" customHeight="1" thickTop="1" thickBot="1" x14ac:dyDescent="0.5">
      <c r="A24" s="1102"/>
      <c r="B24" s="1108"/>
      <c r="C24" s="1110"/>
      <c r="D24" s="27" t="s">
        <v>29</v>
      </c>
      <c r="E24" s="27"/>
      <c r="F24" s="28" t="s">
        <v>56</v>
      </c>
      <c r="G24" s="18" t="s">
        <v>52</v>
      </c>
      <c r="H24" s="19" t="str">
        <f>IFERROR(ROUNDDOWN(H23/B23,1),"")</f>
        <v/>
      </c>
      <c r="I24" s="29" t="s">
        <v>32</v>
      </c>
      <c r="K24" s="30"/>
      <c r="L24" s="2"/>
      <c r="M24" s="1116" t="s">
        <v>79</v>
      </c>
      <c r="N24" s="1116"/>
      <c r="O24" s="1115" t="s">
        <v>80</v>
      </c>
      <c r="P24" s="1115"/>
      <c r="Q24" s="2"/>
    </row>
    <row r="25" spans="1:17" ht="16.8" customHeight="1" thickBot="1" x14ac:dyDescent="0.5">
      <c r="A25" s="1100" t="s">
        <v>81</v>
      </c>
      <c r="B25" s="1103" t="s">
        <v>23</v>
      </c>
      <c r="C25" s="1104"/>
      <c r="D25" s="12" t="s">
        <v>24</v>
      </c>
      <c r="E25" s="13" t="s">
        <v>25</v>
      </c>
      <c r="F25" s="14" t="s">
        <v>45</v>
      </c>
      <c r="G25" s="14"/>
      <c r="H25" s="15"/>
      <c r="I25" s="16" t="s">
        <v>27</v>
      </c>
      <c r="K25" s="30"/>
      <c r="L25" s="2"/>
      <c r="M25" s="2"/>
      <c r="N25" s="2"/>
      <c r="O25" s="2"/>
      <c r="P25" s="2"/>
      <c r="Q25" s="2"/>
    </row>
    <row r="26" spans="1:17" ht="16.8" customHeight="1" thickTop="1" thickBot="1" x14ac:dyDescent="0.5">
      <c r="A26" s="1101"/>
      <c r="B26" s="1105"/>
      <c r="C26" s="1106"/>
      <c r="D26" s="17" t="s">
        <v>29</v>
      </c>
      <c r="F26" s="18" t="s">
        <v>49</v>
      </c>
      <c r="G26" s="18" t="s">
        <v>54</v>
      </c>
      <c r="H26" s="19" t="str">
        <f>IFERROR(ROUNDDOWN(H25/B27,1),"")</f>
        <v/>
      </c>
      <c r="I26" s="20" t="s">
        <v>32</v>
      </c>
      <c r="L26" s="38" t="s">
        <v>82</v>
      </c>
      <c r="M26" s="39" t="s">
        <v>83</v>
      </c>
      <c r="N26" s="40"/>
      <c r="O26" s="41" t="s">
        <v>84</v>
      </c>
      <c r="P26" s="42"/>
      <c r="Q26" s="2"/>
    </row>
    <row r="27" spans="1:17" ht="16.8" customHeight="1" thickTop="1" thickBot="1" x14ac:dyDescent="0.5">
      <c r="A27" s="1101"/>
      <c r="B27" s="1107"/>
      <c r="C27" s="1109" t="s">
        <v>35</v>
      </c>
      <c r="D27" s="31" t="s">
        <v>36</v>
      </c>
      <c r="E27" s="17" t="s">
        <v>25</v>
      </c>
      <c r="F27" s="18" t="s">
        <v>37</v>
      </c>
      <c r="G27" s="18"/>
      <c r="H27" s="15"/>
      <c r="I27" s="23" t="s">
        <v>27</v>
      </c>
      <c r="L27" s="17"/>
      <c r="M27" s="17"/>
      <c r="N27" s="2"/>
      <c r="O27" s="17"/>
      <c r="P27" s="2"/>
      <c r="Q27" s="2"/>
    </row>
    <row r="28" spans="1:17" ht="16.8" customHeight="1" thickTop="1" thickBot="1" x14ac:dyDescent="0.5">
      <c r="A28" s="1102"/>
      <c r="B28" s="1108"/>
      <c r="C28" s="1110"/>
      <c r="D28" s="27" t="s">
        <v>29</v>
      </c>
      <c r="E28" s="27"/>
      <c r="F28" s="28" t="s">
        <v>56</v>
      </c>
      <c r="G28" s="18" t="s">
        <v>55</v>
      </c>
      <c r="H28" s="19" t="str">
        <f>IFERROR(ROUNDDOWN(H27/B27,1),"")</f>
        <v/>
      </c>
      <c r="I28" s="29" t="s">
        <v>32</v>
      </c>
      <c r="L28" s="37"/>
      <c r="M28" s="37"/>
      <c r="N28" s="30"/>
      <c r="O28" s="37"/>
      <c r="P28" s="30"/>
      <c r="Q28" s="30"/>
    </row>
    <row r="29" spans="1:17" ht="16.8" customHeight="1" thickBot="1" x14ac:dyDescent="0.5">
      <c r="A29" s="1100" t="s">
        <v>85</v>
      </c>
      <c r="B29" s="1103" t="s">
        <v>23</v>
      </c>
      <c r="C29" s="1104"/>
      <c r="D29" s="12" t="s">
        <v>24</v>
      </c>
      <c r="E29" s="13" t="s">
        <v>25</v>
      </c>
      <c r="F29" s="14" t="s">
        <v>45</v>
      </c>
      <c r="G29" s="14"/>
      <c r="H29" s="15"/>
      <c r="I29" s="16" t="s">
        <v>27</v>
      </c>
      <c r="K29"/>
      <c r="L29"/>
      <c r="M29"/>
      <c r="N29"/>
      <c r="O29"/>
      <c r="P29"/>
      <c r="Q29"/>
    </row>
    <row r="30" spans="1:17" ht="16.8" customHeight="1" thickTop="1" thickBot="1" x14ac:dyDescent="0.5">
      <c r="A30" s="1101"/>
      <c r="B30" s="1105"/>
      <c r="C30" s="1106"/>
      <c r="D30" s="17" t="s">
        <v>29</v>
      </c>
      <c r="F30" s="18" t="s">
        <v>49</v>
      </c>
      <c r="G30" s="18" t="s">
        <v>58</v>
      </c>
      <c r="H30" s="19" t="str">
        <f>IFERROR(ROUNDDOWN(H29/B31,1),"")</f>
        <v/>
      </c>
      <c r="I30" s="20" t="s">
        <v>32</v>
      </c>
      <c r="K30"/>
      <c r="L30"/>
      <c r="M30"/>
      <c r="N30"/>
      <c r="O30"/>
      <c r="P30"/>
      <c r="Q30"/>
    </row>
    <row r="31" spans="1:17" ht="16.8" customHeight="1" thickTop="1" thickBot="1" x14ac:dyDescent="0.5">
      <c r="A31" s="1101"/>
      <c r="B31" s="1107"/>
      <c r="C31" s="1109" t="s">
        <v>35</v>
      </c>
      <c r="D31" s="31" t="s">
        <v>36</v>
      </c>
      <c r="E31" s="17" t="s">
        <v>25</v>
      </c>
      <c r="F31" s="18" t="s">
        <v>37</v>
      </c>
      <c r="G31" s="18"/>
      <c r="H31" s="15"/>
      <c r="I31" s="23" t="s">
        <v>27</v>
      </c>
      <c r="L31" s="1111" t="s">
        <v>86</v>
      </c>
      <c r="M31" s="1111"/>
      <c r="N31" s="1111"/>
      <c r="O31" s="37"/>
      <c r="P31" s="30"/>
      <c r="Q31" s="30"/>
    </row>
    <row r="32" spans="1:17" ht="16.8" customHeight="1" thickTop="1" thickBot="1" x14ac:dyDescent="0.5">
      <c r="A32" s="1102"/>
      <c r="B32" s="1108"/>
      <c r="C32" s="1110"/>
      <c r="D32" s="27" t="s">
        <v>29</v>
      </c>
      <c r="E32" s="27"/>
      <c r="F32" s="28" t="s">
        <v>56</v>
      </c>
      <c r="G32" s="18" t="s">
        <v>59</v>
      </c>
      <c r="H32" s="19" t="str">
        <f>IFERROR(ROUNDDOWN(H31/B31,1),"")</f>
        <v/>
      </c>
      <c r="I32" s="29" t="s">
        <v>32</v>
      </c>
      <c r="K32" s="43" t="s">
        <v>87</v>
      </c>
      <c r="L32" s="19" t="str">
        <f>IF(P26=0,"",ROUNDDOWN(P26,1))</f>
        <v/>
      </c>
      <c r="M32" s="11"/>
      <c r="N32" s="11" t="s">
        <v>32</v>
      </c>
      <c r="O32" s="11"/>
      <c r="Q32" s="44"/>
    </row>
    <row r="33" spans="1:23" ht="16.8" customHeight="1" thickTop="1" thickBot="1" x14ac:dyDescent="0.5">
      <c r="A33" s="1100" t="s">
        <v>88</v>
      </c>
      <c r="B33" s="1103" t="s">
        <v>23</v>
      </c>
      <c r="C33" s="1104"/>
      <c r="D33" s="12" t="s">
        <v>24</v>
      </c>
      <c r="E33" s="13" t="s">
        <v>25</v>
      </c>
      <c r="F33" s="14" t="s">
        <v>45</v>
      </c>
      <c r="G33" s="14"/>
      <c r="H33" s="15"/>
      <c r="I33" s="16" t="s">
        <v>27</v>
      </c>
      <c r="K33" s="43"/>
      <c r="L33" s="45"/>
      <c r="M33" s="45"/>
      <c r="N33" s="1112" t="s">
        <v>89</v>
      </c>
      <c r="O33" s="1113"/>
      <c r="P33" s="46" t="str">
        <f>IF(L32="","",IFERROR(ROUNDDOWN(L32/L34*100,1),0))</f>
        <v/>
      </c>
      <c r="Q33" s="47" t="s">
        <v>90</v>
      </c>
    </row>
    <row r="34" spans="1:23" ht="16.8" customHeight="1" thickTop="1" thickBot="1" x14ac:dyDescent="0.5">
      <c r="A34" s="1101"/>
      <c r="B34" s="1105"/>
      <c r="C34" s="1106"/>
      <c r="D34" s="17" t="s">
        <v>29</v>
      </c>
      <c r="F34" s="18" t="s">
        <v>49</v>
      </c>
      <c r="G34" s="18" t="s">
        <v>61</v>
      </c>
      <c r="H34" s="19" t="str">
        <f>IFERROR(ROUNDDOWN(H33/B35,1),"")</f>
        <v/>
      </c>
      <c r="I34" s="20" t="s">
        <v>32</v>
      </c>
      <c r="K34" s="48" t="s">
        <v>91</v>
      </c>
      <c r="L34" s="49" t="str">
        <f>IF(N26=0,"",ROUNDDOWN(N26,1))</f>
        <v/>
      </c>
      <c r="M34" s="50"/>
      <c r="N34" s="51" t="s">
        <v>32</v>
      </c>
      <c r="O34" s="50"/>
      <c r="P34" s="51"/>
      <c r="Q34" s="51"/>
    </row>
    <row r="35" spans="1:23" ht="16.8" customHeight="1" thickTop="1" thickBot="1" x14ac:dyDescent="0.5">
      <c r="A35" s="1101"/>
      <c r="B35" s="1107"/>
      <c r="C35" s="1109" t="s">
        <v>35</v>
      </c>
      <c r="D35" s="31" t="s">
        <v>36</v>
      </c>
      <c r="E35" s="17" t="s">
        <v>25</v>
      </c>
      <c r="F35" s="18" t="s">
        <v>37</v>
      </c>
      <c r="G35" s="18"/>
      <c r="H35" s="15"/>
      <c r="I35" s="23" t="s">
        <v>27</v>
      </c>
      <c r="K35" s="30"/>
      <c r="L35" s="30"/>
      <c r="M35" s="30"/>
      <c r="N35" s="30"/>
      <c r="O35" s="30"/>
      <c r="Q35" s="30"/>
    </row>
    <row r="36" spans="1:23" ht="16.8" customHeight="1" thickTop="1" thickBot="1" x14ac:dyDescent="0.5">
      <c r="A36" s="1102"/>
      <c r="B36" s="1108"/>
      <c r="C36" s="1110"/>
      <c r="D36" s="27" t="s">
        <v>29</v>
      </c>
      <c r="E36" s="27"/>
      <c r="F36" s="28" t="s">
        <v>56</v>
      </c>
      <c r="G36" s="18" t="s">
        <v>62</v>
      </c>
      <c r="H36" s="19" t="str">
        <f>IFERROR(ROUNDDOWN(H35/B35,1),"")</f>
        <v/>
      </c>
      <c r="I36" s="29" t="s">
        <v>32</v>
      </c>
      <c r="L36" s="1114" t="s">
        <v>92</v>
      </c>
      <c r="M36" s="1114"/>
      <c r="N36" s="1114"/>
      <c r="O36" s="1114"/>
      <c r="P36" s="1114"/>
      <c r="Q36" s="1114"/>
    </row>
    <row r="37" spans="1:23" ht="16.8" customHeight="1" thickBot="1" x14ac:dyDescent="0.5">
      <c r="A37" s="1100" t="s">
        <v>93</v>
      </c>
      <c r="B37" s="1103" t="s">
        <v>23</v>
      </c>
      <c r="C37" s="1104"/>
      <c r="D37" s="12" t="s">
        <v>24</v>
      </c>
      <c r="E37" s="13" t="s">
        <v>25</v>
      </c>
      <c r="F37" s="14" t="s">
        <v>45</v>
      </c>
      <c r="G37" s="14"/>
      <c r="H37" s="15"/>
      <c r="I37" s="16" t="s">
        <v>27</v>
      </c>
      <c r="L37" s="1114"/>
      <c r="M37" s="1114"/>
      <c r="N37" s="1114"/>
      <c r="O37" s="1114"/>
      <c r="P37" s="1114"/>
      <c r="Q37" s="1114"/>
      <c r="R37" s="52"/>
    </row>
    <row r="38" spans="1:23" ht="16.8" customHeight="1" thickTop="1" thickBot="1" x14ac:dyDescent="0.5">
      <c r="A38" s="1101"/>
      <c r="B38" s="1105"/>
      <c r="C38" s="1106"/>
      <c r="D38" s="17" t="s">
        <v>29</v>
      </c>
      <c r="F38" s="18" t="s">
        <v>49</v>
      </c>
      <c r="G38" s="18" t="s">
        <v>64</v>
      </c>
      <c r="H38" s="19" t="str">
        <f>IFERROR(ROUNDDOWN(H37/B39,1),"")</f>
        <v/>
      </c>
      <c r="I38" s="20" t="s">
        <v>32</v>
      </c>
      <c r="K38" s="30"/>
      <c r="L38" s="53"/>
      <c r="M38" s="53"/>
      <c r="N38" s="53"/>
      <c r="O38" s="53"/>
      <c r="P38" s="53"/>
      <c r="Q38" s="53"/>
      <c r="R38" s="52"/>
    </row>
    <row r="39" spans="1:23" ht="16.8" customHeight="1" thickTop="1" thickBot="1" x14ac:dyDescent="0.5">
      <c r="A39" s="1101"/>
      <c r="B39" s="1107"/>
      <c r="C39" s="1109" t="s">
        <v>35</v>
      </c>
      <c r="D39" s="31" t="s">
        <v>36</v>
      </c>
      <c r="E39" s="17" t="s">
        <v>25</v>
      </c>
      <c r="F39" s="18" t="s">
        <v>37</v>
      </c>
      <c r="G39" s="18"/>
      <c r="H39" s="15"/>
      <c r="I39" s="23" t="s">
        <v>27</v>
      </c>
      <c r="K39" s="30"/>
      <c r="L39" s="53"/>
      <c r="M39" s="53"/>
      <c r="N39" s="53"/>
      <c r="O39" s="53"/>
      <c r="P39" s="53"/>
      <c r="Q39" s="53"/>
      <c r="R39" s="54"/>
    </row>
    <row r="40" spans="1:23" ht="16.8" customHeight="1" thickTop="1" thickBot="1" x14ac:dyDescent="0.5">
      <c r="A40" s="1102"/>
      <c r="B40" s="1108"/>
      <c r="C40" s="1110"/>
      <c r="D40" s="27" t="s">
        <v>29</v>
      </c>
      <c r="E40" s="27"/>
      <c r="F40" s="28" t="s">
        <v>56</v>
      </c>
      <c r="G40" s="18" t="s">
        <v>65</v>
      </c>
      <c r="H40" s="19" t="str">
        <f>IFERROR(ROUNDDOWN(H39/B39,1),"")</f>
        <v/>
      </c>
      <c r="I40" s="29" t="s">
        <v>32</v>
      </c>
      <c r="K40" s="30"/>
      <c r="L40" s="55"/>
      <c r="M40" s="55"/>
      <c r="N40" s="55"/>
      <c r="O40" s="55"/>
      <c r="P40" s="55"/>
      <c r="Q40" s="55"/>
      <c r="R40" s="56"/>
      <c r="S40" s="56"/>
      <c r="T40" s="56"/>
      <c r="U40" s="57"/>
      <c r="V40" s="54"/>
      <c r="W40" s="54"/>
    </row>
    <row r="41" spans="1:23" ht="16.8" customHeight="1" thickBot="1" x14ac:dyDescent="0.5">
      <c r="A41" s="1100" t="s">
        <v>94</v>
      </c>
      <c r="B41" s="1103" t="s">
        <v>23</v>
      </c>
      <c r="C41" s="1104"/>
      <c r="D41" s="12" t="s">
        <v>24</v>
      </c>
      <c r="E41" s="13" t="s">
        <v>25</v>
      </c>
      <c r="F41" s="14" t="s">
        <v>45</v>
      </c>
      <c r="G41" s="14"/>
      <c r="H41" s="15"/>
      <c r="I41" s="16" t="s">
        <v>27</v>
      </c>
      <c r="K41" s="30"/>
      <c r="L41" s="53"/>
      <c r="M41" s="53"/>
      <c r="N41" s="53"/>
      <c r="O41" s="53"/>
      <c r="P41" s="53"/>
      <c r="Q41" s="53"/>
      <c r="R41" s="58"/>
      <c r="S41" s="58"/>
      <c r="T41" s="58"/>
      <c r="U41" s="58"/>
      <c r="V41" s="58"/>
      <c r="W41" s="59"/>
    </row>
    <row r="42" spans="1:23" ht="16.8" customHeight="1" thickTop="1" thickBot="1" x14ac:dyDescent="0.5">
      <c r="A42" s="1101"/>
      <c r="B42" s="1105"/>
      <c r="C42" s="1106"/>
      <c r="D42" s="17" t="s">
        <v>29</v>
      </c>
      <c r="F42" s="18" t="s">
        <v>49</v>
      </c>
      <c r="G42" s="18" t="s">
        <v>67</v>
      </c>
      <c r="H42" s="19" t="str">
        <f>IFERROR(ROUNDDOWN(H41/B43,1),"")</f>
        <v/>
      </c>
      <c r="I42" s="20" t="s">
        <v>32</v>
      </c>
      <c r="K42" s="30"/>
      <c r="L42" s="53"/>
      <c r="M42" s="53"/>
      <c r="N42" s="53"/>
      <c r="O42" s="53"/>
      <c r="P42" s="53"/>
      <c r="Q42" s="53"/>
      <c r="R42" s="37"/>
      <c r="S42" s="37"/>
      <c r="T42" s="30"/>
      <c r="U42" s="37"/>
      <c r="V42" s="30"/>
      <c r="W42" s="30"/>
    </row>
    <row r="43" spans="1:23" ht="16.8" customHeight="1" thickTop="1" thickBot="1" x14ac:dyDescent="0.5">
      <c r="A43" s="1101"/>
      <c r="B43" s="1107"/>
      <c r="C43" s="1109" t="s">
        <v>35</v>
      </c>
      <c r="D43" s="31" t="s">
        <v>36</v>
      </c>
      <c r="E43" s="17" t="s">
        <v>25</v>
      </c>
      <c r="F43" s="18" t="s">
        <v>37</v>
      </c>
      <c r="G43" s="18"/>
      <c r="H43" s="15"/>
      <c r="I43" s="23" t="s">
        <v>27</v>
      </c>
      <c r="K43" s="30"/>
      <c r="L43" s="37"/>
      <c r="M43" s="37"/>
      <c r="N43" s="30"/>
      <c r="O43" s="37"/>
      <c r="P43" s="30"/>
      <c r="Q43" s="30"/>
      <c r="R43" s="37"/>
      <c r="S43" s="37"/>
      <c r="T43" s="30"/>
      <c r="U43" s="37"/>
      <c r="V43" s="30"/>
      <c r="W43" s="30"/>
    </row>
    <row r="44" spans="1:23" ht="16.8" customHeight="1" thickTop="1" thickBot="1" x14ac:dyDescent="0.5">
      <c r="A44" s="1102"/>
      <c r="B44" s="1108"/>
      <c r="C44" s="1110"/>
      <c r="D44" s="27" t="s">
        <v>29</v>
      </c>
      <c r="E44" s="27"/>
      <c r="F44" s="28" t="s">
        <v>56</v>
      </c>
      <c r="G44" s="18" t="s">
        <v>68</v>
      </c>
      <c r="H44" s="19" t="str">
        <f>IFERROR(ROUNDDOWN(H43/B43,1),"")</f>
        <v/>
      </c>
      <c r="I44" s="29" t="s">
        <v>32</v>
      </c>
      <c r="K44" s="30"/>
      <c r="L44" s="37"/>
      <c r="M44" s="37"/>
      <c r="N44" s="30"/>
      <c r="O44" s="37"/>
      <c r="P44" s="30"/>
      <c r="Q44" s="30"/>
      <c r="R44" s="37"/>
      <c r="S44" s="37"/>
      <c r="T44" s="30"/>
      <c r="U44" s="37"/>
      <c r="V44" s="30"/>
      <c r="W44" s="30"/>
    </row>
    <row r="45" spans="1:23" ht="16.8" customHeight="1" thickBot="1" x14ac:dyDescent="0.5">
      <c r="A45" s="1100" t="s">
        <v>95</v>
      </c>
      <c r="B45" s="1103" t="s">
        <v>23</v>
      </c>
      <c r="C45" s="1104"/>
      <c r="D45" s="12" t="s">
        <v>24</v>
      </c>
      <c r="E45" s="13" t="s">
        <v>25</v>
      </c>
      <c r="F45" s="14" t="s">
        <v>45</v>
      </c>
      <c r="G45" s="14"/>
      <c r="H45" s="60"/>
      <c r="I45" s="16" t="s">
        <v>27</v>
      </c>
      <c r="K45" s="30"/>
      <c r="L45" s="37"/>
      <c r="M45" s="37"/>
      <c r="N45" s="30"/>
      <c r="O45" s="37"/>
      <c r="P45" s="30"/>
      <c r="Q45" s="30"/>
      <c r="R45" s="37"/>
      <c r="S45" s="37"/>
      <c r="T45" s="30"/>
      <c r="U45" s="37"/>
      <c r="V45" s="30"/>
      <c r="W45" s="30"/>
    </row>
    <row r="46" spans="1:23" ht="16.8" customHeight="1" thickTop="1" thickBot="1" x14ac:dyDescent="0.5">
      <c r="A46" s="1101"/>
      <c r="B46" s="1105"/>
      <c r="C46" s="1106"/>
      <c r="D46" s="17" t="s">
        <v>29</v>
      </c>
      <c r="F46" s="18" t="s">
        <v>49</v>
      </c>
      <c r="G46" s="18" t="s">
        <v>70</v>
      </c>
      <c r="H46" s="19" t="str">
        <f>IFERROR(ROUNDDOWN(H45/B47,1),"")</f>
        <v/>
      </c>
      <c r="I46" s="20" t="s">
        <v>32</v>
      </c>
      <c r="K46" s="30"/>
      <c r="L46" s="37"/>
      <c r="M46" s="37"/>
      <c r="N46" s="30"/>
      <c r="O46" s="37"/>
      <c r="P46" s="30"/>
      <c r="Q46" s="30"/>
      <c r="R46" s="37"/>
      <c r="S46" s="37"/>
      <c r="T46" s="30"/>
      <c r="U46" s="37"/>
      <c r="V46" s="30"/>
      <c r="W46" s="30"/>
    </row>
    <row r="47" spans="1:23" ht="16.8" customHeight="1" thickTop="1" thickBot="1" x14ac:dyDescent="0.5">
      <c r="A47" s="1101"/>
      <c r="B47" s="1107"/>
      <c r="C47" s="1109" t="s">
        <v>35</v>
      </c>
      <c r="D47" s="31" t="s">
        <v>36</v>
      </c>
      <c r="E47" s="17" t="s">
        <v>25</v>
      </c>
      <c r="F47" s="18" t="s">
        <v>37</v>
      </c>
      <c r="G47" s="18"/>
      <c r="H47" s="15"/>
      <c r="I47" s="23" t="s">
        <v>27</v>
      </c>
      <c r="K47" s="30"/>
      <c r="L47" s="37"/>
      <c r="M47" s="37"/>
      <c r="N47" s="30"/>
      <c r="O47" s="37"/>
      <c r="P47" s="30"/>
      <c r="Q47" s="30"/>
    </row>
    <row r="48" spans="1:23" ht="16.8" customHeight="1" thickTop="1" thickBot="1" x14ac:dyDescent="0.5">
      <c r="A48" s="1102"/>
      <c r="B48" s="1108"/>
      <c r="C48" s="1110"/>
      <c r="D48" s="27" t="s">
        <v>29</v>
      </c>
      <c r="E48" s="27"/>
      <c r="F48" s="28" t="s">
        <v>56</v>
      </c>
      <c r="G48" s="18" t="s">
        <v>71</v>
      </c>
      <c r="H48" s="19" t="str">
        <f>IFERROR(ROUNDDOWN(H47/B47,1),"")</f>
        <v/>
      </c>
      <c r="I48" s="29" t="s">
        <v>32</v>
      </c>
      <c r="K48" s="30"/>
      <c r="L48" s="37"/>
      <c r="M48" s="37"/>
      <c r="N48" s="30"/>
      <c r="O48" s="37"/>
      <c r="P48" s="30"/>
      <c r="Q48" s="30"/>
    </row>
    <row r="49" spans="1:17" ht="16.8" customHeight="1" thickBot="1" x14ac:dyDescent="0.5">
      <c r="A49" s="1100" t="s">
        <v>96</v>
      </c>
      <c r="B49" s="1103" t="s">
        <v>23</v>
      </c>
      <c r="C49" s="1104"/>
      <c r="D49" s="12" t="s">
        <v>24</v>
      </c>
      <c r="E49" s="13" t="s">
        <v>25</v>
      </c>
      <c r="F49" s="14" t="s">
        <v>45</v>
      </c>
      <c r="G49" s="14"/>
      <c r="H49" s="15"/>
      <c r="I49" s="16" t="s">
        <v>27</v>
      </c>
      <c r="K49" s="30"/>
      <c r="L49" s="37"/>
      <c r="M49" s="37"/>
      <c r="N49" s="30"/>
      <c r="O49" s="37"/>
      <c r="P49" s="30"/>
      <c r="Q49" s="30"/>
    </row>
    <row r="50" spans="1:17" ht="16.8" customHeight="1" thickTop="1" thickBot="1" x14ac:dyDescent="0.5">
      <c r="A50" s="1101"/>
      <c r="B50" s="1105"/>
      <c r="C50" s="1106"/>
      <c r="D50" s="17" t="s">
        <v>29</v>
      </c>
      <c r="F50" s="18" t="s">
        <v>49</v>
      </c>
      <c r="G50" s="18" t="s">
        <v>74</v>
      </c>
      <c r="H50" s="19" t="str">
        <f>IFERROR(ROUNDDOWN(H49/B51,1),"")</f>
        <v/>
      </c>
      <c r="I50" s="20" t="s">
        <v>32</v>
      </c>
      <c r="K50" s="30"/>
    </row>
    <row r="51" spans="1:17" ht="16.8" customHeight="1" thickTop="1" thickBot="1" x14ac:dyDescent="0.5">
      <c r="A51" s="1101"/>
      <c r="B51" s="1107"/>
      <c r="C51" s="1109" t="s">
        <v>35</v>
      </c>
      <c r="D51" s="31" t="s">
        <v>36</v>
      </c>
      <c r="E51" s="17" t="s">
        <v>25</v>
      </c>
      <c r="F51" s="18" t="s">
        <v>37</v>
      </c>
      <c r="G51" s="18"/>
      <c r="H51" s="15"/>
      <c r="I51" s="23" t="s">
        <v>27</v>
      </c>
      <c r="K51" s="30"/>
    </row>
    <row r="52" spans="1:17" ht="16.8" customHeight="1" thickTop="1" thickBot="1" x14ac:dyDescent="0.5">
      <c r="A52" s="1102"/>
      <c r="B52" s="1108"/>
      <c r="C52" s="1110"/>
      <c r="D52" s="27" t="s">
        <v>29</v>
      </c>
      <c r="E52" s="27"/>
      <c r="F52" s="28" t="s">
        <v>56</v>
      </c>
      <c r="G52" s="61" t="s">
        <v>75</v>
      </c>
      <c r="H52" s="19" t="str">
        <f>IFERROR(ROUNDDOWN(H51/B51,1),"")</f>
        <v/>
      </c>
      <c r="I52" s="29" t="s">
        <v>32</v>
      </c>
      <c r="K52" s="30"/>
    </row>
    <row r="53" spans="1:17" ht="6.75" customHeight="1" x14ac:dyDescent="0.45">
      <c r="K53" s="30"/>
    </row>
  </sheetData>
  <mergeCells count="63">
    <mergeCell ref="A3:Q3"/>
    <mergeCell ref="A1:F2"/>
    <mergeCell ref="H1:I1"/>
    <mergeCell ref="J1:Q1"/>
    <mergeCell ref="H2:I2"/>
    <mergeCell ref="J2:Q2"/>
    <mergeCell ref="A4:I4"/>
    <mergeCell ref="F6:I6"/>
    <mergeCell ref="A8:I8"/>
    <mergeCell ref="K8:P8"/>
    <mergeCell ref="A9:A12"/>
    <mergeCell ref="B9:C10"/>
    <mergeCell ref="L9:L10"/>
    <mergeCell ref="M9:P9"/>
    <mergeCell ref="M10:N10"/>
    <mergeCell ref="O10:P10"/>
    <mergeCell ref="B11:B12"/>
    <mergeCell ref="C11:C12"/>
    <mergeCell ref="A13:A16"/>
    <mergeCell ref="B13:C14"/>
    <mergeCell ref="B15:B16"/>
    <mergeCell ref="C15:C16"/>
    <mergeCell ref="A17:A20"/>
    <mergeCell ref="B17:C18"/>
    <mergeCell ref="B19:B20"/>
    <mergeCell ref="C19:C20"/>
    <mergeCell ref="O24:P24"/>
    <mergeCell ref="A25:A28"/>
    <mergeCell ref="B25:C26"/>
    <mergeCell ref="B27:B28"/>
    <mergeCell ref="C27:C28"/>
    <mergeCell ref="A21:A24"/>
    <mergeCell ref="B21:C22"/>
    <mergeCell ref="B23:B24"/>
    <mergeCell ref="C23:C24"/>
    <mergeCell ref="M24:N24"/>
    <mergeCell ref="L31:N31"/>
    <mergeCell ref="A33:A36"/>
    <mergeCell ref="B33:C34"/>
    <mergeCell ref="N33:O33"/>
    <mergeCell ref="B35:B36"/>
    <mergeCell ref="C35:C36"/>
    <mergeCell ref="L36:Q37"/>
    <mergeCell ref="A41:A44"/>
    <mergeCell ref="B41:C42"/>
    <mergeCell ref="B43:B44"/>
    <mergeCell ref="C43:C44"/>
    <mergeCell ref="A29:A32"/>
    <mergeCell ref="B29:C30"/>
    <mergeCell ref="B31:B32"/>
    <mergeCell ref="C31:C32"/>
    <mergeCell ref="A37:A40"/>
    <mergeCell ref="B37:C38"/>
    <mergeCell ref="B39:B40"/>
    <mergeCell ref="C39:C40"/>
    <mergeCell ref="A45:A48"/>
    <mergeCell ref="B45:C46"/>
    <mergeCell ref="B47:B48"/>
    <mergeCell ref="C47:C48"/>
    <mergeCell ref="A49:A52"/>
    <mergeCell ref="B49:C50"/>
    <mergeCell ref="B51:B52"/>
    <mergeCell ref="C51:C52"/>
  </mergeCells>
  <phoneticPr fontId="2"/>
  <pageMargins left="0.41" right="0.25" top="0.45" bottom="0.39" header="0.24" footer="0.3"/>
  <pageSetup paperSize="9" scale="68" orientation="portrait" r:id="rId1"/>
  <headerFooter alignWithMargins="0">
    <oddHeader>&amp;R&amp;A</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T53"/>
  <sheetViews>
    <sheetView view="pageBreakPreview" topLeftCell="A43" zoomScaleNormal="100" zoomScaleSheetLayoutView="100" workbookViewId="0">
      <selection activeCell="T13" sqref="T13"/>
    </sheetView>
  </sheetViews>
  <sheetFormatPr defaultColWidth="8.09765625" defaultRowHeight="10.8" x14ac:dyDescent="0.45"/>
  <cols>
    <col min="1" max="3" width="5.5" style="62" customWidth="1"/>
    <col min="4" max="4" width="25" style="2" customWidth="1"/>
    <col min="5" max="5" width="3" style="17" customWidth="1"/>
    <col min="6" max="6" width="8.5" style="63" customWidth="1"/>
    <col min="7" max="7" width="3" style="63" customWidth="1"/>
    <col min="8" max="8" width="8.5" style="64" customWidth="1"/>
    <col min="9" max="9" width="4" style="65" customWidth="1"/>
    <col min="10" max="11" width="3" style="2" customWidth="1"/>
    <col min="12" max="12" width="8.5" style="10" customWidth="1"/>
    <col min="13" max="13" width="3.5" style="10" customWidth="1"/>
    <col min="14" max="14" width="8.5" style="11" customWidth="1"/>
    <col min="15" max="15" width="3.5" style="10" customWidth="1"/>
    <col min="16" max="16" width="8.5" style="11" customWidth="1"/>
    <col min="17" max="17" width="5" style="11" customWidth="1"/>
    <col min="18" max="19" width="8.3984375" style="44" customWidth="1"/>
    <col min="20" max="23" width="8.3984375" style="2" customWidth="1"/>
    <col min="24" max="258" width="8.09765625" style="2"/>
    <col min="259" max="259" width="5.296875" style="2" customWidth="1"/>
    <col min="260" max="260" width="22.8984375" style="2" bestFit="1" customWidth="1"/>
    <col min="261" max="261" width="2.5" style="2" customWidth="1"/>
    <col min="262" max="262" width="8.19921875" style="2" customWidth="1"/>
    <col min="263" max="263" width="2.09765625" style="2" customWidth="1"/>
    <col min="264" max="264" width="7.19921875" style="2" customWidth="1"/>
    <col min="265" max="265" width="3.796875" style="2" customWidth="1"/>
    <col min="266" max="266" width="1.796875" style="2" customWidth="1"/>
    <col min="267" max="267" width="4.5" style="2" customWidth="1"/>
    <col min="268" max="268" width="10.59765625" style="2" customWidth="1"/>
    <col min="269" max="269" width="2.19921875" style="2" customWidth="1"/>
    <col min="270" max="270" width="8" style="2" customWidth="1"/>
    <col min="271" max="271" width="2.19921875" style="2" customWidth="1"/>
    <col min="272" max="272" width="8" style="2" customWidth="1"/>
    <col min="273" max="273" width="5.3984375" style="2" customWidth="1"/>
    <col min="274" max="279" width="8.3984375" style="2" customWidth="1"/>
    <col min="280" max="514" width="8.09765625" style="2"/>
    <col min="515" max="515" width="5.296875" style="2" customWidth="1"/>
    <col min="516" max="516" width="22.8984375" style="2" bestFit="1" customWidth="1"/>
    <col min="517" max="517" width="2.5" style="2" customWidth="1"/>
    <col min="518" max="518" width="8.19921875" style="2" customWidth="1"/>
    <col min="519" max="519" width="2.09765625" style="2" customWidth="1"/>
    <col min="520" max="520" width="7.19921875" style="2" customWidth="1"/>
    <col min="521" max="521" width="3.796875" style="2" customWidth="1"/>
    <col min="522" max="522" width="1.796875" style="2" customWidth="1"/>
    <col min="523" max="523" width="4.5" style="2" customWidth="1"/>
    <col min="524" max="524" width="10.59765625" style="2" customWidth="1"/>
    <col min="525" max="525" width="2.19921875" style="2" customWidth="1"/>
    <col min="526" max="526" width="8" style="2" customWidth="1"/>
    <col min="527" max="527" width="2.19921875" style="2" customWidth="1"/>
    <col min="528" max="528" width="8" style="2" customWidth="1"/>
    <col min="529" max="529" width="5.3984375" style="2" customWidth="1"/>
    <col min="530" max="535" width="8.3984375" style="2" customWidth="1"/>
    <col min="536" max="770" width="8.09765625" style="2"/>
    <col min="771" max="771" width="5.296875" style="2" customWidth="1"/>
    <col min="772" max="772" width="22.8984375" style="2" bestFit="1" customWidth="1"/>
    <col min="773" max="773" width="2.5" style="2" customWidth="1"/>
    <col min="774" max="774" width="8.19921875" style="2" customWidth="1"/>
    <col min="775" max="775" width="2.09765625" style="2" customWidth="1"/>
    <col min="776" max="776" width="7.19921875" style="2" customWidth="1"/>
    <col min="777" max="777" width="3.796875" style="2" customWidth="1"/>
    <col min="778" max="778" width="1.796875" style="2" customWidth="1"/>
    <col min="779" max="779" width="4.5" style="2" customWidth="1"/>
    <col min="780" max="780" width="10.59765625" style="2" customWidth="1"/>
    <col min="781" max="781" width="2.19921875" style="2" customWidth="1"/>
    <col min="782" max="782" width="8" style="2" customWidth="1"/>
    <col min="783" max="783" width="2.19921875" style="2" customWidth="1"/>
    <col min="784" max="784" width="8" style="2" customWidth="1"/>
    <col min="785" max="785" width="5.3984375" style="2" customWidth="1"/>
    <col min="786" max="791" width="8.3984375" style="2" customWidth="1"/>
    <col min="792" max="1026" width="8.09765625" style="2"/>
    <col min="1027" max="1027" width="5.296875" style="2" customWidth="1"/>
    <col min="1028" max="1028" width="22.8984375" style="2" bestFit="1" customWidth="1"/>
    <col min="1029" max="1029" width="2.5" style="2" customWidth="1"/>
    <col min="1030" max="1030" width="8.19921875" style="2" customWidth="1"/>
    <col min="1031" max="1031" width="2.09765625" style="2" customWidth="1"/>
    <col min="1032" max="1032" width="7.19921875" style="2" customWidth="1"/>
    <col min="1033" max="1033" width="3.796875" style="2" customWidth="1"/>
    <col min="1034" max="1034" width="1.796875" style="2" customWidth="1"/>
    <col min="1035" max="1035" width="4.5" style="2" customWidth="1"/>
    <col min="1036" max="1036" width="10.59765625" style="2" customWidth="1"/>
    <col min="1037" max="1037" width="2.19921875" style="2" customWidth="1"/>
    <col min="1038" max="1038" width="8" style="2" customWidth="1"/>
    <col min="1039" max="1039" width="2.19921875" style="2" customWidth="1"/>
    <col min="1040" max="1040" width="8" style="2" customWidth="1"/>
    <col min="1041" max="1041" width="5.3984375" style="2" customWidth="1"/>
    <col min="1042" max="1047" width="8.3984375" style="2" customWidth="1"/>
    <col min="1048" max="1282" width="8.09765625" style="2"/>
    <col min="1283" max="1283" width="5.296875" style="2" customWidth="1"/>
    <col min="1284" max="1284" width="22.8984375" style="2" bestFit="1" customWidth="1"/>
    <col min="1285" max="1285" width="2.5" style="2" customWidth="1"/>
    <col min="1286" max="1286" width="8.19921875" style="2" customWidth="1"/>
    <col min="1287" max="1287" width="2.09765625" style="2" customWidth="1"/>
    <col min="1288" max="1288" width="7.19921875" style="2" customWidth="1"/>
    <col min="1289" max="1289" width="3.796875" style="2" customWidth="1"/>
    <col min="1290" max="1290" width="1.796875" style="2" customWidth="1"/>
    <col min="1291" max="1291" width="4.5" style="2" customWidth="1"/>
    <col min="1292" max="1292" width="10.59765625" style="2" customWidth="1"/>
    <col min="1293" max="1293" width="2.19921875" style="2" customWidth="1"/>
    <col min="1294" max="1294" width="8" style="2" customWidth="1"/>
    <col min="1295" max="1295" width="2.19921875" style="2" customWidth="1"/>
    <col min="1296" max="1296" width="8" style="2" customWidth="1"/>
    <col min="1297" max="1297" width="5.3984375" style="2" customWidth="1"/>
    <col min="1298" max="1303" width="8.3984375" style="2" customWidth="1"/>
    <col min="1304" max="1538" width="8.09765625" style="2"/>
    <col min="1539" max="1539" width="5.296875" style="2" customWidth="1"/>
    <col min="1540" max="1540" width="22.8984375" style="2" bestFit="1" customWidth="1"/>
    <col min="1541" max="1541" width="2.5" style="2" customWidth="1"/>
    <col min="1542" max="1542" width="8.19921875" style="2" customWidth="1"/>
    <col min="1543" max="1543" width="2.09765625" style="2" customWidth="1"/>
    <col min="1544" max="1544" width="7.19921875" style="2" customWidth="1"/>
    <col min="1545" max="1545" width="3.796875" style="2" customWidth="1"/>
    <col min="1546" max="1546" width="1.796875" style="2" customWidth="1"/>
    <col min="1547" max="1547" width="4.5" style="2" customWidth="1"/>
    <col min="1548" max="1548" width="10.59765625" style="2" customWidth="1"/>
    <col min="1549" max="1549" width="2.19921875" style="2" customWidth="1"/>
    <col min="1550" max="1550" width="8" style="2" customWidth="1"/>
    <col min="1551" max="1551" width="2.19921875" style="2" customWidth="1"/>
    <col min="1552" max="1552" width="8" style="2" customWidth="1"/>
    <col min="1553" max="1553" width="5.3984375" style="2" customWidth="1"/>
    <col min="1554" max="1559" width="8.3984375" style="2" customWidth="1"/>
    <col min="1560" max="1794" width="8.09765625" style="2"/>
    <col min="1795" max="1795" width="5.296875" style="2" customWidth="1"/>
    <col min="1796" max="1796" width="22.8984375" style="2" bestFit="1" customWidth="1"/>
    <col min="1797" max="1797" width="2.5" style="2" customWidth="1"/>
    <col min="1798" max="1798" width="8.19921875" style="2" customWidth="1"/>
    <col min="1799" max="1799" width="2.09765625" style="2" customWidth="1"/>
    <col min="1800" max="1800" width="7.19921875" style="2" customWidth="1"/>
    <col min="1801" max="1801" width="3.796875" style="2" customWidth="1"/>
    <col min="1802" max="1802" width="1.796875" style="2" customWidth="1"/>
    <col min="1803" max="1803" width="4.5" style="2" customWidth="1"/>
    <col min="1804" max="1804" width="10.59765625" style="2" customWidth="1"/>
    <col min="1805" max="1805" width="2.19921875" style="2" customWidth="1"/>
    <col min="1806" max="1806" width="8" style="2" customWidth="1"/>
    <col min="1807" max="1807" width="2.19921875" style="2" customWidth="1"/>
    <col min="1808" max="1808" width="8" style="2" customWidth="1"/>
    <col min="1809" max="1809" width="5.3984375" style="2" customWidth="1"/>
    <col min="1810" max="1815" width="8.3984375" style="2" customWidth="1"/>
    <col min="1816" max="2050" width="8.09765625" style="2"/>
    <col min="2051" max="2051" width="5.296875" style="2" customWidth="1"/>
    <col min="2052" max="2052" width="22.8984375" style="2" bestFit="1" customWidth="1"/>
    <col min="2053" max="2053" width="2.5" style="2" customWidth="1"/>
    <col min="2054" max="2054" width="8.19921875" style="2" customWidth="1"/>
    <col min="2055" max="2055" width="2.09765625" style="2" customWidth="1"/>
    <col min="2056" max="2056" width="7.19921875" style="2" customWidth="1"/>
    <col min="2057" max="2057" width="3.796875" style="2" customWidth="1"/>
    <col min="2058" max="2058" width="1.796875" style="2" customWidth="1"/>
    <col min="2059" max="2059" width="4.5" style="2" customWidth="1"/>
    <col min="2060" max="2060" width="10.59765625" style="2" customWidth="1"/>
    <col min="2061" max="2061" width="2.19921875" style="2" customWidth="1"/>
    <col min="2062" max="2062" width="8" style="2" customWidth="1"/>
    <col min="2063" max="2063" width="2.19921875" style="2" customWidth="1"/>
    <col min="2064" max="2064" width="8" style="2" customWidth="1"/>
    <col min="2065" max="2065" width="5.3984375" style="2" customWidth="1"/>
    <col min="2066" max="2071" width="8.3984375" style="2" customWidth="1"/>
    <col min="2072" max="2306" width="8.09765625" style="2"/>
    <col min="2307" max="2307" width="5.296875" style="2" customWidth="1"/>
    <col min="2308" max="2308" width="22.8984375" style="2" bestFit="1" customWidth="1"/>
    <col min="2309" max="2309" width="2.5" style="2" customWidth="1"/>
    <col min="2310" max="2310" width="8.19921875" style="2" customWidth="1"/>
    <col min="2311" max="2311" width="2.09765625" style="2" customWidth="1"/>
    <col min="2312" max="2312" width="7.19921875" style="2" customWidth="1"/>
    <col min="2313" max="2313" width="3.796875" style="2" customWidth="1"/>
    <col min="2314" max="2314" width="1.796875" style="2" customWidth="1"/>
    <col min="2315" max="2315" width="4.5" style="2" customWidth="1"/>
    <col min="2316" max="2316" width="10.59765625" style="2" customWidth="1"/>
    <col min="2317" max="2317" width="2.19921875" style="2" customWidth="1"/>
    <col min="2318" max="2318" width="8" style="2" customWidth="1"/>
    <col min="2319" max="2319" width="2.19921875" style="2" customWidth="1"/>
    <col min="2320" max="2320" width="8" style="2" customWidth="1"/>
    <col min="2321" max="2321" width="5.3984375" style="2" customWidth="1"/>
    <col min="2322" max="2327" width="8.3984375" style="2" customWidth="1"/>
    <col min="2328" max="2562" width="8.09765625" style="2"/>
    <col min="2563" max="2563" width="5.296875" style="2" customWidth="1"/>
    <col min="2564" max="2564" width="22.8984375" style="2" bestFit="1" customWidth="1"/>
    <col min="2565" max="2565" width="2.5" style="2" customWidth="1"/>
    <col min="2566" max="2566" width="8.19921875" style="2" customWidth="1"/>
    <col min="2567" max="2567" width="2.09765625" style="2" customWidth="1"/>
    <col min="2568" max="2568" width="7.19921875" style="2" customWidth="1"/>
    <col min="2569" max="2569" width="3.796875" style="2" customWidth="1"/>
    <col min="2570" max="2570" width="1.796875" style="2" customWidth="1"/>
    <col min="2571" max="2571" width="4.5" style="2" customWidth="1"/>
    <col min="2572" max="2572" width="10.59765625" style="2" customWidth="1"/>
    <col min="2573" max="2573" width="2.19921875" style="2" customWidth="1"/>
    <col min="2574" max="2574" width="8" style="2" customWidth="1"/>
    <col min="2575" max="2575" width="2.19921875" style="2" customWidth="1"/>
    <col min="2576" max="2576" width="8" style="2" customWidth="1"/>
    <col min="2577" max="2577" width="5.3984375" style="2" customWidth="1"/>
    <col min="2578" max="2583" width="8.3984375" style="2" customWidth="1"/>
    <col min="2584" max="2818" width="8.09765625" style="2"/>
    <col min="2819" max="2819" width="5.296875" style="2" customWidth="1"/>
    <col min="2820" max="2820" width="22.8984375" style="2" bestFit="1" customWidth="1"/>
    <col min="2821" max="2821" width="2.5" style="2" customWidth="1"/>
    <col min="2822" max="2822" width="8.19921875" style="2" customWidth="1"/>
    <col min="2823" max="2823" width="2.09765625" style="2" customWidth="1"/>
    <col min="2824" max="2824" width="7.19921875" style="2" customWidth="1"/>
    <col min="2825" max="2825" width="3.796875" style="2" customWidth="1"/>
    <col min="2826" max="2826" width="1.796875" style="2" customWidth="1"/>
    <col min="2827" max="2827" width="4.5" style="2" customWidth="1"/>
    <col min="2828" max="2828" width="10.59765625" style="2" customWidth="1"/>
    <col min="2829" max="2829" width="2.19921875" style="2" customWidth="1"/>
    <col min="2830" max="2830" width="8" style="2" customWidth="1"/>
    <col min="2831" max="2831" width="2.19921875" style="2" customWidth="1"/>
    <col min="2832" max="2832" width="8" style="2" customWidth="1"/>
    <col min="2833" max="2833" width="5.3984375" style="2" customWidth="1"/>
    <col min="2834" max="2839" width="8.3984375" style="2" customWidth="1"/>
    <col min="2840" max="3074" width="8.09765625" style="2"/>
    <col min="3075" max="3075" width="5.296875" style="2" customWidth="1"/>
    <col min="3076" max="3076" width="22.8984375" style="2" bestFit="1" customWidth="1"/>
    <col min="3077" max="3077" width="2.5" style="2" customWidth="1"/>
    <col min="3078" max="3078" width="8.19921875" style="2" customWidth="1"/>
    <col min="3079" max="3079" width="2.09765625" style="2" customWidth="1"/>
    <col min="3080" max="3080" width="7.19921875" style="2" customWidth="1"/>
    <col min="3081" max="3081" width="3.796875" style="2" customWidth="1"/>
    <col min="3082" max="3082" width="1.796875" style="2" customWidth="1"/>
    <col min="3083" max="3083" width="4.5" style="2" customWidth="1"/>
    <col min="3084" max="3084" width="10.59765625" style="2" customWidth="1"/>
    <col min="3085" max="3085" width="2.19921875" style="2" customWidth="1"/>
    <col min="3086" max="3086" width="8" style="2" customWidth="1"/>
    <col min="3087" max="3087" width="2.19921875" style="2" customWidth="1"/>
    <col min="3088" max="3088" width="8" style="2" customWidth="1"/>
    <col min="3089" max="3089" width="5.3984375" style="2" customWidth="1"/>
    <col min="3090" max="3095" width="8.3984375" style="2" customWidth="1"/>
    <col min="3096" max="3330" width="8.09765625" style="2"/>
    <col min="3331" max="3331" width="5.296875" style="2" customWidth="1"/>
    <col min="3332" max="3332" width="22.8984375" style="2" bestFit="1" customWidth="1"/>
    <col min="3333" max="3333" width="2.5" style="2" customWidth="1"/>
    <col min="3334" max="3334" width="8.19921875" style="2" customWidth="1"/>
    <col min="3335" max="3335" width="2.09765625" style="2" customWidth="1"/>
    <col min="3336" max="3336" width="7.19921875" style="2" customWidth="1"/>
    <col min="3337" max="3337" width="3.796875" style="2" customWidth="1"/>
    <col min="3338" max="3338" width="1.796875" style="2" customWidth="1"/>
    <col min="3339" max="3339" width="4.5" style="2" customWidth="1"/>
    <col min="3340" max="3340" width="10.59765625" style="2" customWidth="1"/>
    <col min="3341" max="3341" width="2.19921875" style="2" customWidth="1"/>
    <col min="3342" max="3342" width="8" style="2" customWidth="1"/>
    <col min="3343" max="3343" width="2.19921875" style="2" customWidth="1"/>
    <col min="3344" max="3344" width="8" style="2" customWidth="1"/>
    <col min="3345" max="3345" width="5.3984375" style="2" customWidth="1"/>
    <col min="3346" max="3351" width="8.3984375" style="2" customWidth="1"/>
    <col min="3352" max="3586" width="8.09765625" style="2"/>
    <col min="3587" max="3587" width="5.296875" style="2" customWidth="1"/>
    <col min="3588" max="3588" width="22.8984375" style="2" bestFit="1" customWidth="1"/>
    <col min="3589" max="3589" width="2.5" style="2" customWidth="1"/>
    <col min="3590" max="3590" width="8.19921875" style="2" customWidth="1"/>
    <col min="3591" max="3591" width="2.09765625" style="2" customWidth="1"/>
    <col min="3592" max="3592" width="7.19921875" style="2" customWidth="1"/>
    <col min="3593" max="3593" width="3.796875" style="2" customWidth="1"/>
    <col min="3594" max="3594" width="1.796875" style="2" customWidth="1"/>
    <col min="3595" max="3595" width="4.5" style="2" customWidth="1"/>
    <col min="3596" max="3596" width="10.59765625" style="2" customWidth="1"/>
    <col min="3597" max="3597" width="2.19921875" style="2" customWidth="1"/>
    <col min="3598" max="3598" width="8" style="2" customWidth="1"/>
    <col min="3599" max="3599" width="2.19921875" style="2" customWidth="1"/>
    <col min="3600" max="3600" width="8" style="2" customWidth="1"/>
    <col min="3601" max="3601" width="5.3984375" style="2" customWidth="1"/>
    <col min="3602" max="3607" width="8.3984375" style="2" customWidth="1"/>
    <col min="3608" max="3842" width="8.09765625" style="2"/>
    <col min="3843" max="3843" width="5.296875" style="2" customWidth="1"/>
    <col min="3844" max="3844" width="22.8984375" style="2" bestFit="1" customWidth="1"/>
    <col min="3845" max="3845" width="2.5" style="2" customWidth="1"/>
    <col min="3846" max="3846" width="8.19921875" style="2" customWidth="1"/>
    <col min="3847" max="3847" width="2.09765625" style="2" customWidth="1"/>
    <col min="3848" max="3848" width="7.19921875" style="2" customWidth="1"/>
    <col min="3849" max="3849" width="3.796875" style="2" customWidth="1"/>
    <col min="3850" max="3850" width="1.796875" style="2" customWidth="1"/>
    <col min="3851" max="3851" width="4.5" style="2" customWidth="1"/>
    <col min="3852" max="3852" width="10.59765625" style="2" customWidth="1"/>
    <col min="3853" max="3853" width="2.19921875" style="2" customWidth="1"/>
    <col min="3854" max="3854" width="8" style="2" customWidth="1"/>
    <col min="3855" max="3855" width="2.19921875" style="2" customWidth="1"/>
    <col min="3856" max="3856" width="8" style="2" customWidth="1"/>
    <col min="3857" max="3857" width="5.3984375" style="2" customWidth="1"/>
    <col min="3858" max="3863" width="8.3984375" style="2" customWidth="1"/>
    <col min="3864" max="4098" width="8.09765625" style="2"/>
    <col min="4099" max="4099" width="5.296875" style="2" customWidth="1"/>
    <col min="4100" max="4100" width="22.8984375" style="2" bestFit="1" customWidth="1"/>
    <col min="4101" max="4101" width="2.5" style="2" customWidth="1"/>
    <col min="4102" max="4102" width="8.19921875" style="2" customWidth="1"/>
    <col min="4103" max="4103" width="2.09765625" style="2" customWidth="1"/>
    <col min="4104" max="4104" width="7.19921875" style="2" customWidth="1"/>
    <col min="4105" max="4105" width="3.796875" style="2" customWidth="1"/>
    <col min="4106" max="4106" width="1.796875" style="2" customWidth="1"/>
    <col min="4107" max="4107" width="4.5" style="2" customWidth="1"/>
    <col min="4108" max="4108" width="10.59765625" style="2" customWidth="1"/>
    <col min="4109" max="4109" width="2.19921875" style="2" customWidth="1"/>
    <col min="4110" max="4110" width="8" style="2" customWidth="1"/>
    <col min="4111" max="4111" width="2.19921875" style="2" customWidth="1"/>
    <col min="4112" max="4112" width="8" style="2" customWidth="1"/>
    <col min="4113" max="4113" width="5.3984375" style="2" customWidth="1"/>
    <col min="4114" max="4119" width="8.3984375" style="2" customWidth="1"/>
    <col min="4120" max="4354" width="8.09765625" style="2"/>
    <col min="4355" max="4355" width="5.296875" style="2" customWidth="1"/>
    <col min="4356" max="4356" width="22.8984375" style="2" bestFit="1" customWidth="1"/>
    <col min="4357" max="4357" width="2.5" style="2" customWidth="1"/>
    <col min="4358" max="4358" width="8.19921875" style="2" customWidth="1"/>
    <col min="4359" max="4359" width="2.09765625" style="2" customWidth="1"/>
    <col min="4360" max="4360" width="7.19921875" style="2" customWidth="1"/>
    <col min="4361" max="4361" width="3.796875" style="2" customWidth="1"/>
    <col min="4362" max="4362" width="1.796875" style="2" customWidth="1"/>
    <col min="4363" max="4363" width="4.5" style="2" customWidth="1"/>
    <col min="4364" max="4364" width="10.59765625" style="2" customWidth="1"/>
    <col min="4365" max="4365" width="2.19921875" style="2" customWidth="1"/>
    <col min="4366" max="4366" width="8" style="2" customWidth="1"/>
    <col min="4367" max="4367" width="2.19921875" style="2" customWidth="1"/>
    <col min="4368" max="4368" width="8" style="2" customWidth="1"/>
    <col min="4369" max="4369" width="5.3984375" style="2" customWidth="1"/>
    <col min="4370" max="4375" width="8.3984375" style="2" customWidth="1"/>
    <col min="4376" max="4610" width="8.09765625" style="2"/>
    <col min="4611" max="4611" width="5.296875" style="2" customWidth="1"/>
    <col min="4612" max="4612" width="22.8984375" style="2" bestFit="1" customWidth="1"/>
    <col min="4613" max="4613" width="2.5" style="2" customWidth="1"/>
    <col min="4614" max="4614" width="8.19921875" style="2" customWidth="1"/>
    <col min="4615" max="4615" width="2.09765625" style="2" customWidth="1"/>
    <col min="4616" max="4616" width="7.19921875" style="2" customWidth="1"/>
    <col min="4617" max="4617" width="3.796875" style="2" customWidth="1"/>
    <col min="4618" max="4618" width="1.796875" style="2" customWidth="1"/>
    <col min="4619" max="4619" width="4.5" style="2" customWidth="1"/>
    <col min="4620" max="4620" width="10.59765625" style="2" customWidth="1"/>
    <col min="4621" max="4621" width="2.19921875" style="2" customWidth="1"/>
    <col min="4622" max="4622" width="8" style="2" customWidth="1"/>
    <col min="4623" max="4623" width="2.19921875" style="2" customWidth="1"/>
    <col min="4624" max="4624" width="8" style="2" customWidth="1"/>
    <col min="4625" max="4625" width="5.3984375" style="2" customWidth="1"/>
    <col min="4626" max="4631" width="8.3984375" style="2" customWidth="1"/>
    <col min="4632" max="4866" width="8.09765625" style="2"/>
    <col min="4867" max="4867" width="5.296875" style="2" customWidth="1"/>
    <col min="4868" max="4868" width="22.8984375" style="2" bestFit="1" customWidth="1"/>
    <col min="4869" max="4869" width="2.5" style="2" customWidth="1"/>
    <col min="4870" max="4870" width="8.19921875" style="2" customWidth="1"/>
    <col min="4871" max="4871" width="2.09765625" style="2" customWidth="1"/>
    <col min="4872" max="4872" width="7.19921875" style="2" customWidth="1"/>
    <col min="4873" max="4873" width="3.796875" style="2" customWidth="1"/>
    <col min="4874" max="4874" width="1.796875" style="2" customWidth="1"/>
    <col min="4875" max="4875" width="4.5" style="2" customWidth="1"/>
    <col min="4876" max="4876" width="10.59765625" style="2" customWidth="1"/>
    <col min="4877" max="4877" width="2.19921875" style="2" customWidth="1"/>
    <col min="4878" max="4878" width="8" style="2" customWidth="1"/>
    <col min="4879" max="4879" width="2.19921875" style="2" customWidth="1"/>
    <col min="4880" max="4880" width="8" style="2" customWidth="1"/>
    <col min="4881" max="4881" width="5.3984375" style="2" customWidth="1"/>
    <col min="4882" max="4887" width="8.3984375" style="2" customWidth="1"/>
    <col min="4888" max="5122" width="8.09765625" style="2"/>
    <col min="5123" max="5123" width="5.296875" style="2" customWidth="1"/>
    <col min="5124" max="5124" width="22.8984375" style="2" bestFit="1" customWidth="1"/>
    <col min="5125" max="5125" width="2.5" style="2" customWidth="1"/>
    <col min="5126" max="5126" width="8.19921875" style="2" customWidth="1"/>
    <col min="5127" max="5127" width="2.09765625" style="2" customWidth="1"/>
    <col min="5128" max="5128" width="7.19921875" style="2" customWidth="1"/>
    <col min="5129" max="5129" width="3.796875" style="2" customWidth="1"/>
    <col min="5130" max="5130" width="1.796875" style="2" customWidth="1"/>
    <col min="5131" max="5131" width="4.5" style="2" customWidth="1"/>
    <col min="5132" max="5132" width="10.59765625" style="2" customWidth="1"/>
    <col min="5133" max="5133" width="2.19921875" style="2" customWidth="1"/>
    <col min="5134" max="5134" width="8" style="2" customWidth="1"/>
    <col min="5135" max="5135" width="2.19921875" style="2" customWidth="1"/>
    <col min="5136" max="5136" width="8" style="2" customWidth="1"/>
    <col min="5137" max="5137" width="5.3984375" style="2" customWidth="1"/>
    <col min="5138" max="5143" width="8.3984375" style="2" customWidth="1"/>
    <col min="5144" max="5378" width="8.09765625" style="2"/>
    <col min="5379" max="5379" width="5.296875" style="2" customWidth="1"/>
    <col min="5380" max="5380" width="22.8984375" style="2" bestFit="1" customWidth="1"/>
    <col min="5381" max="5381" width="2.5" style="2" customWidth="1"/>
    <col min="5382" max="5382" width="8.19921875" style="2" customWidth="1"/>
    <col min="5383" max="5383" width="2.09765625" style="2" customWidth="1"/>
    <col min="5384" max="5384" width="7.19921875" style="2" customWidth="1"/>
    <col min="5385" max="5385" width="3.796875" style="2" customWidth="1"/>
    <col min="5386" max="5386" width="1.796875" style="2" customWidth="1"/>
    <col min="5387" max="5387" width="4.5" style="2" customWidth="1"/>
    <col min="5388" max="5388" width="10.59765625" style="2" customWidth="1"/>
    <col min="5389" max="5389" width="2.19921875" style="2" customWidth="1"/>
    <col min="5390" max="5390" width="8" style="2" customWidth="1"/>
    <col min="5391" max="5391" width="2.19921875" style="2" customWidth="1"/>
    <col min="5392" max="5392" width="8" style="2" customWidth="1"/>
    <col min="5393" max="5393" width="5.3984375" style="2" customWidth="1"/>
    <col min="5394" max="5399" width="8.3984375" style="2" customWidth="1"/>
    <col min="5400" max="5634" width="8.09765625" style="2"/>
    <col min="5635" max="5635" width="5.296875" style="2" customWidth="1"/>
    <col min="5636" max="5636" width="22.8984375" style="2" bestFit="1" customWidth="1"/>
    <col min="5637" max="5637" width="2.5" style="2" customWidth="1"/>
    <col min="5638" max="5638" width="8.19921875" style="2" customWidth="1"/>
    <col min="5639" max="5639" width="2.09765625" style="2" customWidth="1"/>
    <col min="5640" max="5640" width="7.19921875" style="2" customWidth="1"/>
    <col min="5641" max="5641" width="3.796875" style="2" customWidth="1"/>
    <col min="5642" max="5642" width="1.796875" style="2" customWidth="1"/>
    <col min="5643" max="5643" width="4.5" style="2" customWidth="1"/>
    <col min="5644" max="5644" width="10.59765625" style="2" customWidth="1"/>
    <col min="5645" max="5645" width="2.19921875" style="2" customWidth="1"/>
    <col min="5646" max="5646" width="8" style="2" customWidth="1"/>
    <col min="5647" max="5647" width="2.19921875" style="2" customWidth="1"/>
    <col min="5648" max="5648" width="8" style="2" customWidth="1"/>
    <col min="5649" max="5649" width="5.3984375" style="2" customWidth="1"/>
    <col min="5650" max="5655" width="8.3984375" style="2" customWidth="1"/>
    <col min="5656" max="5890" width="8.09765625" style="2"/>
    <col min="5891" max="5891" width="5.296875" style="2" customWidth="1"/>
    <col min="5892" max="5892" width="22.8984375" style="2" bestFit="1" customWidth="1"/>
    <col min="5893" max="5893" width="2.5" style="2" customWidth="1"/>
    <col min="5894" max="5894" width="8.19921875" style="2" customWidth="1"/>
    <col min="5895" max="5895" width="2.09765625" style="2" customWidth="1"/>
    <col min="5896" max="5896" width="7.19921875" style="2" customWidth="1"/>
    <col min="5897" max="5897" width="3.796875" style="2" customWidth="1"/>
    <col min="5898" max="5898" width="1.796875" style="2" customWidth="1"/>
    <col min="5899" max="5899" width="4.5" style="2" customWidth="1"/>
    <col min="5900" max="5900" width="10.59765625" style="2" customWidth="1"/>
    <col min="5901" max="5901" width="2.19921875" style="2" customWidth="1"/>
    <col min="5902" max="5902" width="8" style="2" customWidth="1"/>
    <col min="5903" max="5903" width="2.19921875" style="2" customWidth="1"/>
    <col min="5904" max="5904" width="8" style="2" customWidth="1"/>
    <col min="5905" max="5905" width="5.3984375" style="2" customWidth="1"/>
    <col min="5906" max="5911" width="8.3984375" style="2" customWidth="1"/>
    <col min="5912" max="6146" width="8.09765625" style="2"/>
    <col min="6147" max="6147" width="5.296875" style="2" customWidth="1"/>
    <col min="6148" max="6148" width="22.8984375" style="2" bestFit="1" customWidth="1"/>
    <col min="6149" max="6149" width="2.5" style="2" customWidth="1"/>
    <col min="6150" max="6150" width="8.19921875" style="2" customWidth="1"/>
    <col min="6151" max="6151" width="2.09765625" style="2" customWidth="1"/>
    <col min="6152" max="6152" width="7.19921875" style="2" customWidth="1"/>
    <col min="6153" max="6153" width="3.796875" style="2" customWidth="1"/>
    <col min="6154" max="6154" width="1.796875" style="2" customWidth="1"/>
    <col min="6155" max="6155" width="4.5" style="2" customWidth="1"/>
    <col min="6156" max="6156" width="10.59765625" style="2" customWidth="1"/>
    <col min="6157" max="6157" width="2.19921875" style="2" customWidth="1"/>
    <col min="6158" max="6158" width="8" style="2" customWidth="1"/>
    <col min="6159" max="6159" width="2.19921875" style="2" customWidth="1"/>
    <col min="6160" max="6160" width="8" style="2" customWidth="1"/>
    <col min="6161" max="6161" width="5.3984375" style="2" customWidth="1"/>
    <col min="6162" max="6167" width="8.3984375" style="2" customWidth="1"/>
    <col min="6168" max="6402" width="8.09765625" style="2"/>
    <col min="6403" max="6403" width="5.296875" style="2" customWidth="1"/>
    <col min="6404" max="6404" width="22.8984375" style="2" bestFit="1" customWidth="1"/>
    <col min="6405" max="6405" width="2.5" style="2" customWidth="1"/>
    <col min="6406" max="6406" width="8.19921875" style="2" customWidth="1"/>
    <col min="6407" max="6407" width="2.09765625" style="2" customWidth="1"/>
    <col min="6408" max="6408" width="7.19921875" style="2" customWidth="1"/>
    <col min="6409" max="6409" width="3.796875" style="2" customWidth="1"/>
    <col min="6410" max="6410" width="1.796875" style="2" customWidth="1"/>
    <col min="6411" max="6411" width="4.5" style="2" customWidth="1"/>
    <col min="6412" max="6412" width="10.59765625" style="2" customWidth="1"/>
    <col min="6413" max="6413" width="2.19921875" style="2" customWidth="1"/>
    <col min="6414" max="6414" width="8" style="2" customWidth="1"/>
    <col min="6415" max="6415" width="2.19921875" style="2" customWidth="1"/>
    <col min="6416" max="6416" width="8" style="2" customWidth="1"/>
    <col min="6417" max="6417" width="5.3984375" style="2" customWidth="1"/>
    <col min="6418" max="6423" width="8.3984375" style="2" customWidth="1"/>
    <col min="6424" max="6658" width="8.09765625" style="2"/>
    <col min="6659" max="6659" width="5.296875" style="2" customWidth="1"/>
    <col min="6660" max="6660" width="22.8984375" style="2" bestFit="1" customWidth="1"/>
    <col min="6661" max="6661" width="2.5" style="2" customWidth="1"/>
    <col min="6662" max="6662" width="8.19921875" style="2" customWidth="1"/>
    <col min="6663" max="6663" width="2.09765625" style="2" customWidth="1"/>
    <col min="6664" max="6664" width="7.19921875" style="2" customWidth="1"/>
    <col min="6665" max="6665" width="3.796875" style="2" customWidth="1"/>
    <col min="6666" max="6666" width="1.796875" style="2" customWidth="1"/>
    <col min="6667" max="6667" width="4.5" style="2" customWidth="1"/>
    <col min="6668" max="6668" width="10.59765625" style="2" customWidth="1"/>
    <col min="6669" max="6669" width="2.19921875" style="2" customWidth="1"/>
    <col min="6670" max="6670" width="8" style="2" customWidth="1"/>
    <col min="6671" max="6671" width="2.19921875" style="2" customWidth="1"/>
    <col min="6672" max="6672" width="8" style="2" customWidth="1"/>
    <col min="6673" max="6673" width="5.3984375" style="2" customWidth="1"/>
    <col min="6674" max="6679" width="8.3984375" style="2" customWidth="1"/>
    <col min="6680" max="6914" width="8.09765625" style="2"/>
    <col min="6915" max="6915" width="5.296875" style="2" customWidth="1"/>
    <col min="6916" max="6916" width="22.8984375" style="2" bestFit="1" customWidth="1"/>
    <col min="6917" max="6917" width="2.5" style="2" customWidth="1"/>
    <col min="6918" max="6918" width="8.19921875" style="2" customWidth="1"/>
    <col min="6919" max="6919" width="2.09765625" style="2" customWidth="1"/>
    <col min="6920" max="6920" width="7.19921875" style="2" customWidth="1"/>
    <col min="6921" max="6921" width="3.796875" style="2" customWidth="1"/>
    <col min="6922" max="6922" width="1.796875" style="2" customWidth="1"/>
    <col min="6923" max="6923" width="4.5" style="2" customWidth="1"/>
    <col min="6924" max="6924" width="10.59765625" style="2" customWidth="1"/>
    <col min="6925" max="6925" width="2.19921875" style="2" customWidth="1"/>
    <col min="6926" max="6926" width="8" style="2" customWidth="1"/>
    <col min="6927" max="6927" width="2.19921875" style="2" customWidth="1"/>
    <col min="6928" max="6928" width="8" style="2" customWidth="1"/>
    <col min="6929" max="6929" width="5.3984375" style="2" customWidth="1"/>
    <col min="6930" max="6935" width="8.3984375" style="2" customWidth="1"/>
    <col min="6936" max="7170" width="8.09765625" style="2"/>
    <col min="7171" max="7171" width="5.296875" style="2" customWidth="1"/>
    <col min="7172" max="7172" width="22.8984375" style="2" bestFit="1" customWidth="1"/>
    <col min="7173" max="7173" width="2.5" style="2" customWidth="1"/>
    <col min="7174" max="7174" width="8.19921875" style="2" customWidth="1"/>
    <col min="7175" max="7175" width="2.09765625" style="2" customWidth="1"/>
    <col min="7176" max="7176" width="7.19921875" style="2" customWidth="1"/>
    <col min="7177" max="7177" width="3.796875" style="2" customWidth="1"/>
    <col min="7178" max="7178" width="1.796875" style="2" customWidth="1"/>
    <col min="7179" max="7179" width="4.5" style="2" customWidth="1"/>
    <col min="7180" max="7180" width="10.59765625" style="2" customWidth="1"/>
    <col min="7181" max="7181" width="2.19921875" style="2" customWidth="1"/>
    <col min="7182" max="7182" width="8" style="2" customWidth="1"/>
    <col min="7183" max="7183" width="2.19921875" style="2" customWidth="1"/>
    <col min="7184" max="7184" width="8" style="2" customWidth="1"/>
    <col min="7185" max="7185" width="5.3984375" style="2" customWidth="1"/>
    <col min="7186" max="7191" width="8.3984375" style="2" customWidth="1"/>
    <col min="7192" max="7426" width="8.09765625" style="2"/>
    <col min="7427" max="7427" width="5.296875" style="2" customWidth="1"/>
    <col min="7428" max="7428" width="22.8984375" style="2" bestFit="1" customWidth="1"/>
    <col min="7429" max="7429" width="2.5" style="2" customWidth="1"/>
    <col min="7430" max="7430" width="8.19921875" style="2" customWidth="1"/>
    <col min="7431" max="7431" width="2.09765625" style="2" customWidth="1"/>
    <col min="7432" max="7432" width="7.19921875" style="2" customWidth="1"/>
    <col min="7433" max="7433" width="3.796875" style="2" customWidth="1"/>
    <col min="7434" max="7434" width="1.796875" style="2" customWidth="1"/>
    <col min="7435" max="7435" width="4.5" style="2" customWidth="1"/>
    <col min="7436" max="7436" width="10.59765625" style="2" customWidth="1"/>
    <col min="7437" max="7437" width="2.19921875" style="2" customWidth="1"/>
    <col min="7438" max="7438" width="8" style="2" customWidth="1"/>
    <col min="7439" max="7439" width="2.19921875" style="2" customWidth="1"/>
    <col min="7440" max="7440" width="8" style="2" customWidth="1"/>
    <col min="7441" max="7441" width="5.3984375" style="2" customWidth="1"/>
    <col min="7442" max="7447" width="8.3984375" style="2" customWidth="1"/>
    <col min="7448" max="7682" width="8.09765625" style="2"/>
    <col min="7683" max="7683" width="5.296875" style="2" customWidth="1"/>
    <col min="7684" max="7684" width="22.8984375" style="2" bestFit="1" customWidth="1"/>
    <col min="7685" max="7685" width="2.5" style="2" customWidth="1"/>
    <col min="7686" max="7686" width="8.19921875" style="2" customWidth="1"/>
    <col min="7687" max="7687" width="2.09765625" style="2" customWidth="1"/>
    <col min="7688" max="7688" width="7.19921875" style="2" customWidth="1"/>
    <col min="7689" max="7689" width="3.796875" style="2" customWidth="1"/>
    <col min="7690" max="7690" width="1.796875" style="2" customWidth="1"/>
    <col min="7691" max="7691" width="4.5" style="2" customWidth="1"/>
    <col min="7692" max="7692" width="10.59765625" style="2" customWidth="1"/>
    <col min="7693" max="7693" width="2.19921875" style="2" customWidth="1"/>
    <col min="7694" max="7694" width="8" style="2" customWidth="1"/>
    <col min="7695" max="7695" width="2.19921875" style="2" customWidth="1"/>
    <col min="7696" max="7696" width="8" style="2" customWidth="1"/>
    <col min="7697" max="7697" width="5.3984375" style="2" customWidth="1"/>
    <col min="7698" max="7703" width="8.3984375" style="2" customWidth="1"/>
    <col min="7704" max="7938" width="8.09765625" style="2"/>
    <col min="7939" max="7939" width="5.296875" style="2" customWidth="1"/>
    <col min="7940" max="7940" width="22.8984375" style="2" bestFit="1" customWidth="1"/>
    <col min="7941" max="7941" width="2.5" style="2" customWidth="1"/>
    <col min="7942" max="7942" width="8.19921875" style="2" customWidth="1"/>
    <col min="7943" max="7943" width="2.09765625" style="2" customWidth="1"/>
    <col min="7944" max="7944" width="7.19921875" style="2" customWidth="1"/>
    <col min="7945" max="7945" width="3.796875" style="2" customWidth="1"/>
    <col min="7946" max="7946" width="1.796875" style="2" customWidth="1"/>
    <col min="7947" max="7947" width="4.5" style="2" customWidth="1"/>
    <col min="7948" max="7948" width="10.59765625" style="2" customWidth="1"/>
    <col min="7949" max="7949" width="2.19921875" style="2" customWidth="1"/>
    <col min="7950" max="7950" width="8" style="2" customWidth="1"/>
    <col min="7951" max="7951" width="2.19921875" style="2" customWidth="1"/>
    <col min="7952" max="7952" width="8" style="2" customWidth="1"/>
    <col min="7953" max="7953" width="5.3984375" style="2" customWidth="1"/>
    <col min="7954" max="7959" width="8.3984375" style="2" customWidth="1"/>
    <col min="7960" max="8194" width="8.09765625" style="2"/>
    <col min="8195" max="8195" width="5.296875" style="2" customWidth="1"/>
    <col min="8196" max="8196" width="22.8984375" style="2" bestFit="1" customWidth="1"/>
    <col min="8197" max="8197" width="2.5" style="2" customWidth="1"/>
    <col min="8198" max="8198" width="8.19921875" style="2" customWidth="1"/>
    <col min="8199" max="8199" width="2.09765625" style="2" customWidth="1"/>
    <col min="8200" max="8200" width="7.19921875" style="2" customWidth="1"/>
    <col min="8201" max="8201" width="3.796875" style="2" customWidth="1"/>
    <col min="8202" max="8202" width="1.796875" style="2" customWidth="1"/>
    <col min="8203" max="8203" width="4.5" style="2" customWidth="1"/>
    <col min="8204" max="8204" width="10.59765625" style="2" customWidth="1"/>
    <col min="8205" max="8205" width="2.19921875" style="2" customWidth="1"/>
    <col min="8206" max="8206" width="8" style="2" customWidth="1"/>
    <col min="8207" max="8207" width="2.19921875" style="2" customWidth="1"/>
    <col min="8208" max="8208" width="8" style="2" customWidth="1"/>
    <col min="8209" max="8209" width="5.3984375" style="2" customWidth="1"/>
    <col min="8210" max="8215" width="8.3984375" style="2" customWidth="1"/>
    <col min="8216" max="8450" width="8.09765625" style="2"/>
    <col min="8451" max="8451" width="5.296875" style="2" customWidth="1"/>
    <col min="8452" max="8452" width="22.8984375" style="2" bestFit="1" customWidth="1"/>
    <col min="8453" max="8453" width="2.5" style="2" customWidth="1"/>
    <col min="8454" max="8454" width="8.19921875" style="2" customWidth="1"/>
    <col min="8455" max="8455" width="2.09765625" style="2" customWidth="1"/>
    <col min="8456" max="8456" width="7.19921875" style="2" customWidth="1"/>
    <col min="8457" max="8457" width="3.796875" style="2" customWidth="1"/>
    <col min="8458" max="8458" width="1.796875" style="2" customWidth="1"/>
    <col min="8459" max="8459" width="4.5" style="2" customWidth="1"/>
    <col min="8460" max="8460" width="10.59765625" style="2" customWidth="1"/>
    <col min="8461" max="8461" width="2.19921875" style="2" customWidth="1"/>
    <col min="8462" max="8462" width="8" style="2" customWidth="1"/>
    <col min="8463" max="8463" width="2.19921875" style="2" customWidth="1"/>
    <col min="8464" max="8464" width="8" style="2" customWidth="1"/>
    <col min="8465" max="8465" width="5.3984375" style="2" customWidth="1"/>
    <col min="8466" max="8471" width="8.3984375" style="2" customWidth="1"/>
    <col min="8472" max="8706" width="8.09765625" style="2"/>
    <col min="8707" max="8707" width="5.296875" style="2" customWidth="1"/>
    <col min="8708" max="8708" width="22.8984375" style="2" bestFit="1" customWidth="1"/>
    <col min="8709" max="8709" width="2.5" style="2" customWidth="1"/>
    <col min="8710" max="8710" width="8.19921875" style="2" customWidth="1"/>
    <col min="8711" max="8711" width="2.09765625" style="2" customWidth="1"/>
    <col min="8712" max="8712" width="7.19921875" style="2" customWidth="1"/>
    <col min="8713" max="8713" width="3.796875" style="2" customWidth="1"/>
    <col min="8714" max="8714" width="1.796875" style="2" customWidth="1"/>
    <col min="8715" max="8715" width="4.5" style="2" customWidth="1"/>
    <col min="8716" max="8716" width="10.59765625" style="2" customWidth="1"/>
    <col min="8717" max="8717" width="2.19921875" style="2" customWidth="1"/>
    <col min="8718" max="8718" width="8" style="2" customWidth="1"/>
    <col min="8719" max="8719" width="2.19921875" style="2" customWidth="1"/>
    <col min="8720" max="8720" width="8" style="2" customWidth="1"/>
    <col min="8721" max="8721" width="5.3984375" style="2" customWidth="1"/>
    <col min="8722" max="8727" width="8.3984375" style="2" customWidth="1"/>
    <col min="8728" max="8962" width="8.09765625" style="2"/>
    <col min="8963" max="8963" width="5.296875" style="2" customWidth="1"/>
    <col min="8964" max="8964" width="22.8984375" style="2" bestFit="1" customWidth="1"/>
    <col min="8965" max="8965" width="2.5" style="2" customWidth="1"/>
    <col min="8966" max="8966" width="8.19921875" style="2" customWidth="1"/>
    <col min="8967" max="8967" width="2.09765625" style="2" customWidth="1"/>
    <col min="8968" max="8968" width="7.19921875" style="2" customWidth="1"/>
    <col min="8969" max="8969" width="3.796875" style="2" customWidth="1"/>
    <col min="8970" max="8970" width="1.796875" style="2" customWidth="1"/>
    <col min="8971" max="8971" width="4.5" style="2" customWidth="1"/>
    <col min="8972" max="8972" width="10.59765625" style="2" customWidth="1"/>
    <col min="8973" max="8973" width="2.19921875" style="2" customWidth="1"/>
    <col min="8974" max="8974" width="8" style="2" customWidth="1"/>
    <col min="8975" max="8975" width="2.19921875" style="2" customWidth="1"/>
    <col min="8976" max="8976" width="8" style="2" customWidth="1"/>
    <col min="8977" max="8977" width="5.3984375" style="2" customWidth="1"/>
    <col min="8978" max="8983" width="8.3984375" style="2" customWidth="1"/>
    <col min="8984" max="9218" width="8.09765625" style="2"/>
    <col min="9219" max="9219" width="5.296875" style="2" customWidth="1"/>
    <col min="9220" max="9220" width="22.8984375" style="2" bestFit="1" customWidth="1"/>
    <col min="9221" max="9221" width="2.5" style="2" customWidth="1"/>
    <col min="9222" max="9222" width="8.19921875" style="2" customWidth="1"/>
    <col min="9223" max="9223" width="2.09765625" style="2" customWidth="1"/>
    <col min="9224" max="9224" width="7.19921875" style="2" customWidth="1"/>
    <col min="9225" max="9225" width="3.796875" style="2" customWidth="1"/>
    <col min="9226" max="9226" width="1.796875" style="2" customWidth="1"/>
    <col min="9227" max="9227" width="4.5" style="2" customWidth="1"/>
    <col min="9228" max="9228" width="10.59765625" style="2" customWidth="1"/>
    <col min="9229" max="9229" width="2.19921875" style="2" customWidth="1"/>
    <col min="9230" max="9230" width="8" style="2" customWidth="1"/>
    <col min="9231" max="9231" width="2.19921875" style="2" customWidth="1"/>
    <col min="9232" max="9232" width="8" style="2" customWidth="1"/>
    <col min="9233" max="9233" width="5.3984375" style="2" customWidth="1"/>
    <col min="9234" max="9239" width="8.3984375" style="2" customWidth="1"/>
    <col min="9240" max="9474" width="8.09765625" style="2"/>
    <col min="9475" max="9475" width="5.296875" style="2" customWidth="1"/>
    <col min="9476" max="9476" width="22.8984375" style="2" bestFit="1" customWidth="1"/>
    <col min="9477" max="9477" width="2.5" style="2" customWidth="1"/>
    <col min="9478" max="9478" width="8.19921875" style="2" customWidth="1"/>
    <col min="9479" max="9479" width="2.09765625" style="2" customWidth="1"/>
    <col min="9480" max="9480" width="7.19921875" style="2" customWidth="1"/>
    <col min="9481" max="9481" width="3.796875" style="2" customWidth="1"/>
    <col min="9482" max="9482" width="1.796875" style="2" customWidth="1"/>
    <col min="9483" max="9483" width="4.5" style="2" customWidth="1"/>
    <col min="9484" max="9484" width="10.59765625" style="2" customWidth="1"/>
    <col min="9485" max="9485" width="2.19921875" style="2" customWidth="1"/>
    <col min="9486" max="9486" width="8" style="2" customWidth="1"/>
    <col min="9487" max="9487" width="2.19921875" style="2" customWidth="1"/>
    <col min="9488" max="9488" width="8" style="2" customWidth="1"/>
    <col min="9489" max="9489" width="5.3984375" style="2" customWidth="1"/>
    <col min="9490" max="9495" width="8.3984375" style="2" customWidth="1"/>
    <col min="9496" max="9730" width="8.09765625" style="2"/>
    <col min="9731" max="9731" width="5.296875" style="2" customWidth="1"/>
    <col min="9732" max="9732" width="22.8984375" style="2" bestFit="1" customWidth="1"/>
    <col min="9733" max="9733" width="2.5" style="2" customWidth="1"/>
    <col min="9734" max="9734" width="8.19921875" style="2" customWidth="1"/>
    <col min="9735" max="9735" width="2.09765625" style="2" customWidth="1"/>
    <col min="9736" max="9736" width="7.19921875" style="2" customWidth="1"/>
    <col min="9737" max="9737" width="3.796875" style="2" customWidth="1"/>
    <col min="9738" max="9738" width="1.796875" style="2" customWidth="1"/>
    <col min="9739" max="9739" width="4.5" style="2" customWidth="1"/>
    <col min="9740" max="9740" width="10.59765625" style="2" customWidth="1"/>
    <col min="9741" max="9741" width="2.19921875" style="2" customWidth="1"/>
    <col min="9742" max="9742" width="8" style="2" customWidth="1"/>
    <col min="9743" max="9743" width="2.19921875" style="2" customWidth="1"/>
    <col min="9744" max="9744" width="8" style="2" customWidth="1"/>
    <col min="9745" max="9745" width="5.3984375" style="2" customWidth="1"/>
    <col min="9746" max="9751" width="8.3984375" style="2" customWidth="1"/>
    <col min="9752" max="9986" width="8.09765625" style="2"/>
    <col min="9987" max="9987" width="5.296875" style="2" customWidth="1"/>
    <col min="9988" max="9988" width="22.8984375" style="2" bestFit="1" customWidth="1"/>
    <col min="9989" max="9989" width="2.5" style="2" customWidth="1"/>
    <col min="9990" max="9990" width="8.19921875" style="2" customWidth="1"/>
    <col min="9991" max="9991" width="2.09765625" style="2" customWidth="1"/>
    <col min="9992" max="9992" width="7.19921875" style="2" customWidth="1"/>
    <col min="9993" max="9993" width="3.796875" style="2" customWidth="1"/>
    <col min="9994" max="9994" width="1.796875" style="2" customWidth="1"/>
    <col min="9995" max="9995" width="4.5" style="2" customWidth="1"/>
    <col min="9996" max="9996" width="10.59765625" style="2" customWidth="1"/>
    <col min="9997" max="9997" width="2.19921875" style="2" customWidth="1"/>
    <col min="9998" max="9998" width="8" style="2" customWidth="1"/>
    <col min="9999" max="9999" width="2.19921875" style="2" customWidth="1"/>
    <col min="10000" max="10000" width="8" style="2" customWidth="1"/>
    <col min="10001" max="10001" width="5.3984375" style="2" customWidth="1"/>
    <col min="10002" max="10007" width="8.3984375" style="2" customWidth="1"/>
    <col min="10008" max="10242" width="8.09765625" style="2"/>
    <col min="10243" max="10243" width="5.296875" style="2" customWidth="1"/>
    <col min="10244" max="10244" width="22.8984375" style="2" bestFit="1" customWidth="1"/>
    <col min="10245" max="10245" width="2.5" style="2" customWidth="1"/>
    <col min="10246" max="10246" width="8.19921875" style="2" customWidth="1"/>
    <col min="10247" max="10247" width="2.09765625" style="2" customWidth="1"/>
    <col min="10248" max="10248" width="7.19921875" style="2" customWidth="1"/>
    <col min="10249" max="10249" width="3.796875" style="2" customWidth="1"/>
    <col min="10250" max="10250" width="1.796875" style="2" customWidth="1"/>
    <col min="10251" max="10251" width="4.5" style="2" customWidth="1"/>
    <col min="10252" max="10252" width="10.59765625" style="2" customWidth="1"/>
    <col min="10253" max="10253" width="2.19921875" style="2" customWidth="1"/>
    <col min="10254" max="10254" width="8" style="2" customWidth="1"/>
    <col min="10255" max="10255" width="2.19921875" style="2" customWidth="1"/>
    <col min="10256" max="10256" width="8" style="2" customWidth="1"/>
    <col min="10257" max="10257" width="5.3984375" style="2" customWidth="1"/>
    <col min="10258" max="10263" width="8.3984375" style="2" customWidth="1"/>
    <col min="10264" max="10498" width="8.09765625" style="2"/>
    <col min="10499" max="10499" width="5.296875" style="2" customWidth="1"/>
    <col min="10500" max="10500" width="22.8984375" style="2" bestFit="1" customWidth="1"/>
    <col min="10501" max="10501" width="2.5" style="2" customWidth="1"/>
    <col min="10502" max="10502" width="8.19921875" style="2" customWidth="1"/>
    <col min="10503" max="10503" width="2.09765625" style="2" customWidth="1"/>
    <col min="10504" max="10504" width="7.19921875" style="2" customWidth="1"/>
    <col min="10505" max="10505" width="3.796875" style="2" customWidth="1"/>
    <col min="10506" max="10506" width="1.796875" style="2" customWidth="1"/>
    <col min="10507" max="10507" width="4.5" style="2" customWidth="1"/>
    <col min="10508" max="10508" width="10.59765625" style="2" customWidth="1"/>
    <col min="10509" max="10509" width="2.19921875" style="2" customWidth="1"/>
    <col min="10510" max="10510" width="8" style="2" customWidth="1"/>
    <col min="10511" max="10511" width="2.19921875" style="2" customWidth="1"/>
    <col min="10512" max="10512" width="8" style="2" customWidth="1"/>
    <col min="10513" max="10513" width="5.3984375" style="2" customWidth="1"/>
    <col min="10514" max="10519" width="8.3984375" style="2" customWidth="1"/>
    <col min="10520" max="10754" width="8.09765625" style="2"/>
    <col min="10755" max="10755" width="5.296875" style="2" customWidth="1"/>
    <col min="10756" max="10756" width="22.8984375" style="2" bestFit="1" customWidth="1"/>
    <col min="10757" max="10757" width="2.5" style="2" customWidth="1"/>
    <col min="10758" max="10758" width="8.19921875" style="2" customWidth="1"/>
    <col min="10759" max="10759" width="2.09765625" style="2" customWidth="1"/>
    <col min="10760" max="10760" width="7.19921875" style="2" customWidth="1"/>
    <col min="10761" max="10761" width="3.796875" style="2" customWidth="1"/>
    <col min="10762" max="10762" width="1.796875" style="2" customWidth="1"/>
    <col min="10763" max="10763" width="4.5" style="2" customWidth="1"/>
    <col min="10764" max="10764" width="10.59765625" style="2" customWidth="1"/>
    <col min="10765" max="10765" width="2.19921875" style="2" customWidth="1"/>
    <col min="10766" max="10766" width="8" style="2" customWidth="1"/>
    <col min="10767" max="10767" width="2.19921875" style="2" customWidth="1"/>
    <col min="10768" max="10768" width="8" style="2" customWidth="1"/>
    <col min="10769" max="10769" width="5.3984375" style="2" customWidth="1"/>
    <col min="10770" max="10775" width="8.3984375" style="2" customWidth="1"/>
    <col min="10776" max="11010" width="8.09765625" style="2"/>
    <col min="11011" max="11011" width="5.296875" style="2" customWidth="1"/>
    <col min="11012" max="11012" width="22.8984375" style="2" bestFit="1" customWidth="1"/>
    <col min="11013" max="11013" width="2.5" style="2" customWidth="1"/>
    <col min="11014" max="11014" width="8.19921875" style="2" customWidth="1"/>
    <col min="11015" max="11015" width="2.09765625" style="2" customWidth="1"/>
    <col min="11016" max="11016" width="7.19921875" style="2" customWidth="1"/>
    <col min="11017" max="11017" width="3.796875" style="2" customWidth="1"/>
    <col min="11018" max="11018" width="1.796875" style="2" customWidth="1"/>
    <col min="11019" max="11019" width="4.5" style="2" customWidth="1"/>
    <col min="11020" max="11020" width="10.59765625" style="2" customWidth="1"/>
    <col min="11021" max="11021" width="2.19921875" style="2" customWidth="1"/>
    <col min="11022" max="11022" width="8" style="2" customWidth="1"/>
    <col min="11023" max="11023" width="2.19921875" style="2" customWidth="1"/>
    <col min="11024" max="11024" width="8" style="2" customWidth="1"/>
    <col min="11025" max="11025" width="5.3984375" style="2" customWidth="1"/>
    <col min="11026" max="11031" width="8.3984375" style="2" customWidth="1"/>
    <col min="11032" max="11266" width="8.09765625" style="2"/>
    <col min="11267" max="11267" width="5.296875" style="2" customWidth="1"/>
    <col min="11268" max="11268" width="22.8984375" style="2" bestFit="1" customWidth="1"/>
    <col min="11269" max="11269" width="2.5" style="2" customWidth="1"/>
    <col min="11270" max="11270" width="8.19921875" style="2" customWidth="1"/>
    <col min="11271" max="11271" width="2.09765625" style="2" customWidth="1"/>
    <col min="11272" max="11272" width="7.19921875" style="2" customWidth="1"/>
    <col min="11273" max="11273" width="3.796875" style="2" customWidth="1"/>
    <col min="11274" max="11274" width="1.796875" style="2" customWidth="1"/>
    <col min="11275" max="11275" width="4.5" style="2" customWidth="1"/>
    <col min="11276" max="11276" width="10.59765625" style="2" customWidth="1"/>
    <col min="11277" max="11277" width="2.19921875" style="2" customWidth="1"/>
    <col min="11278" max="11278" width="8" style="2" customWidth="1"/>
    <col min="11279" max="11279" width="2.19921875" style="2" customWidth="1"/>
    <col min="11280" max="11280" width="8" style="2" customWidth="1"/>
    <col min="11281" max="11281" width="5.3984375" style="2" customWidth="1"/>
    <col min="11282" max="11287" width="8.3984375" style="2" customWidth="1"/>
    <col min="11288" max="11522" width="8.09765625" style="2"/>
    <col min="11523" max="11523" width="5.296875" style="2" customWidth="1"/>
    <col min="11524" max="11524" width="22.8984375" style="2" bestFit="1" customWidth="1"/>
    <col min="11525" max="11525" width="2.5" style="2" customWidth="1"/>
    <col min="11526" max="11526" width="8.19921875" style="2" customWidth="1"/>
    <col min="11527" max="11527" width="2.09765625" style="2" customWidth="1"/>
    <col min="11528" max="11528" width="7.19921875" style="2" customWidth="1"/>
    <col min="11529" max="11529" width="3.796875" style="2" customWidth="1"/>
    <col min="11530" max="11530" width="1.796875" style="2" customWidth="1"/>
    <col min="11531" max="11531" width="4.5" style="2" customWidth="1"/>
    <col min="11532" max="11532" width="10.59765625" style="2" customWidth="1"/>
    <col min="11533" max="11533" width="2.19921875" style="2" customWidth="1"/>
    <col min="11534" max="11534" width="8" style="2" customWidth="1"/>
    <col min="11535" max="11535" width="2.19921875" style="2" customWidth="1"/>
    <col min="11536" max="11536" width="8" style="2" customWidth="1"/>
    <col min="11537" max="11537" width="5.3984375" style="2" customWidth="1"/>
    <col min="11538" max="11543" width="8.3984375" style="2" customWidth="1"/>
    <col min="11544" max="11778" width="8.09765625" style="2"/>
    <col min="11779" max="11779" width="5.296875" style="2" customWidth="1"/>
    <col min="11780" max="11780" width="22.8984375" style="2" bestFit="1" customWidth="1"/>
    <col min="11781" max="11781" width="2.5" style="2" customWidth="1"/>
    <col min="11782" max="11782" width="8.19921875" style="2" customWidth="1"/>
    <col min="11783" max="11783" width="2.09765625" style="2" customWidth="1"/>
    <col min="11784" max="11784" width="7.19921875" style="2" customWidth="1"/>
    <col min="11785" max="11785" width="3.796875" style="2" customWidth="1"/>
    <col min="11786" max="11786" width="1.796875" style="2" customWidth="1"/>
    <col min="11787" max="11787" width="4.5" style="2" customWidth="1"/>
    <col min="11788" max="11788" width="10.59765625" style="2" customWidth="1"/>
    <col min="11789" max="11789" width="2.19921875" style="2" customWidth="1"/>
    <col min="11790" max="11790" width="8" style="2" customWidth="1"/>
    <col min="11791" max="11791" width="2.19921875" style="2" customWidth="1"/>
    <col min="11792" max="11792" width="8" style="2" customWidth="1"/>
    <col min="11793" max="11793" width="5.3984375" style="2" customWidth="1"/>
    <col min="11794" max="11799" width="8.3984375" style="2" customWidth="1"/>
    <col min="11800" max="12034" width="8.09765625" style="2"/>
    <col min="12035" max="12035" width="5.296875" style="2" customWidth="1"/>
    <col min="12036" max="12036" width="22.8984375" style="2" bestFit="1" customWidth="1"/>
    <col min="12037" max="12037" width="2.5" style="2" customWidth="1"/>
    <col min="12038" max="12038" width="8.19921875" style="2" customWidth="1"/>
    <col min="12039" max="12039" width="2.09765625" style="2" customWidth="1"/>
    <col min="12040" max="12040" width="7.19921875" style="2" customWidth="1"/>
    <col min="12041" max="12041" width="3.796875" style="2" customWidth="1"/>
    <col min="12042" max="12042" width="1.796875" style="2" customWidth="1"/>
    <col min="12043" max="12043" width="4.5" style="2" customWidth="1"/>
    <col min="12044" max="12044" width="10.59765625" style="2" customWidth="1"/>
    <col min="12045" max="12045" width="2.19921875" style="2" customWidth="1"/>
    <col min="12046" max="12046" width="8" style="2" customWidth="1"/>
    <col min="12047" max="12047" width="2.19921875" style="2" customWidth="1"/>
    <col min="12048" max="12048" width="8" style="2" customWidth="1"/>
    <col min="12049" max="12049" width="5.3984375" style="2" customWidth="1"/>
    <col min="12050" max="12055" width="8.3984375" style="2" customWidth="1"/>
    <col min="12056" max="12290" width="8.09765625" style="2"/>
    <col min="12291" max="12291" width="5.296875" style="2" customWidth="1"/>
    <col min="12292" max="12292" width="22.8984375" style="2" bestFit="1" customWidth="1"/>
    <col min="12293" max="12293" width="2.5" style="2" customWidth="1"/>
    <col min="12294" max="12294" width="8.19921875" style="2" customWidth="1"/>
    <col min="12295" max="12295" width="2.09765625" style="2" customWidth="1"/>
    <col min="12296" max="12296" width="7.19921875" style="2" customWidth="1"/>
    <col min="12297" max="12297" width="3.796875" style="2" customWidth="1"/>
    <col min="12298" max="12298" width="1.796875" style="2" customWidth="1"/>
    <col min="12299" max="12299" width="4.5" style="2" customWidth="1"/>
    <col min="12300" max="12300" width="10.59765625" style="2" customWidth="1"/>
    <col min="12301" max="12301" width="2.19921875" style="2" customWidth="1"/>
    <col min="12302" max="12302" width="8" style="2" customWidth="1"/>
    <col min="12303" max="12303" width="2.19921875" style="2" customWidth="1"/>
    <col min="12304" max="12304" width="8" style="2" customWidth="1"/>
    <col min="12305" max="12305" width="5.3984375" style="2" customWidth="1"/>
    <col min="12306" max="12311" width="8.3984375" style="2" customWidth="1"/>
    <col min="12312" max="12546" width="8.09765625" style="2"/>
    <col min="12547" max="12547" width="5.296875" style="2" customWidth="1"/>
    <col min="12548" max="12548" width="22.8984375" style="2" bestFit="1" customWidth="1"/>
    <col min="12549" max="12549" width="2.5" style="2" customWidth="1"/>
    <col min="12550" max="12550" width="8.19921875" style="2" customWidth="1"/>
    <col min="12551" max="12551" width="2.09765625" style="2" customWidth="1"/>
    <col min="12552" max="12552" width="7.19921875" style="2" customWidth="1"/>
    <col min="12553" max="12553" width="3.796875" style="2" customWidth="1"/>
    <col min="12554" max="12554" width="1.796875" style="2" customWidth="1"/>
    <col min="12555" max="12555" width="4.5" style="2" customWidth="1"/>
    <col min="12556" max="12556" width="10.59765625" style="2" customWidth="1"/>
    <col min="12557" max="12557" width="2.19921875" style="2" customWidth="1"/>
    <col min="12558" max="12558" width="8" style="2" customWidth="1"/>
    <col min="12559" max="12559" width="2.19921875" style="2" customWidth="1"/>
    <col min="12560" max="12560" width="8" style="2" customWidth="1"/>
    <col min="12561" max="12561" width="5.3984375" style="2" customWidth="1"/>
    <col min="12562" max="12567" width="8.3984375" style="2" customWidth="1"/>
    <col min="12568" max="12802" width="8.09765625" style="2"/>
    <col min="12803" max="12803" width="5.296875" style="2" customWidth="1"/>
    <col min="12804" max="12804" width="22.8984375" style="2" bestFit="1" customWidth="1"/>
    <col min="12805" max="12805" width="2.5" style="2" customWidth="1"/>
    <col min="12806" max="12806" width="8.19921875" style="2" customWidth="1"/>
    <col min="12807" max="12807" width="2.09765625" style="2" customWidth="1"/>
    <col min="12808" max="12808" width="7.19921875" style="2" customWidth="1"/>
    <col min="12809" max="12809" width="3.796875" style="2" customWidth="1"/>
    <col min="12810" max="12810" width="1.796875" style="2" customWidth="1"/>
    <col min="12811" max="12811" width="4.5" style="2" customWidth="1"/>
    <col min="12812" max="12812" width="10.59765625" style="2" customWidth="1"/>
    <col min="12813" max="12813" width="2.19921875" style="2" customWidth="1"/>
    <col min="12814" max="12814" width="8" style="2" customWidth="1"/>
    <col min="12815" max="12815" width="2.19921875" style="2" customWidth="1"/>
    <col min="12816" max="12816" width="8" style="2" customWidth="1"/>
    <col min="12817" max="12817" width="5.3984375" style="2" customWidth="1"/>
    <col min="12818" max="12823" width="8.3984375" style="2" customWidth="1"/>
    <col min="12824" max="13058" width="8.09765625" style="2"/>
    <col min="13059" max="13059" width="5.296875" style="2" customWidth="1"/>
    <col min="13060" max="13060" width="22.8984375" style="2" bestFit="1" customWidth="1"/>
    <col min="13061" max="13061" width="2.5" style="2" customWidth="1"/>
    <col min="13062" max="13062" width="8.19921875" style="2" customWidth="1"/>
    <col min="13063" max="13063" width="2.09765625" style="2" customWidth="1"/>
    <col min="13064" max="13064" width="7.19921875" style="2" customWidth="1"/>
    <col min="13065" max="13065" width="3.796875" style="2" customWidth="1"/>
    <col min="13066" max="13066" width="1.796875" style="2" customWidth="1"/>
    <col min="13067" max="13067" width="4.5" style="2" customWidth="1"/>
    <col min="13068" max="13068" width="10.59765625" style="2" customWidth="1"/>
    <col min="13069" max="13069" width="2.19921875" style="2" customWidth="1"/>
    <col min="13070" max="13070" width="8" style="2" customWidth="1"/>
    <col min="13071" max="13071" width="2.19921875" style="2" customWidth="1"/>
    <col min="13072" max="13072" width="8" style="2" customWidth="1"/>
    <col min="13073" max="13073" width="5.3984375" style="2" customWidth="1"/>
    <col min="13074" max="13079" width="8.3984375" style="2" customWidth="1"/>
    <col min="13080" max="13314" width="8.09765625" style="2"/>
    <col min="13315" max="13315" width="5.296875" style="2" customWidth="1"/>
    <col min="13316" max="13316" width="22.8984375" style="2" bestFit="1" customWidth="1"/>
    <col min="13317" max="13317" width="2.5" style="2" customWidth="1"/>
    <col min="13318" max="13318" width="8.19921875" style="2" customWidth="1"/>
    <col min="13319" max="13319" width="2.09765625" style="2" customWidth="1"/>
    <col min="13320" max="13320" width="7.19921875" style="2" customWidth="1"/>
    <col min="13321" max="13321" width="3.796875" style="2" customWidth="1"/>
    <col min="13322" max="13322" width="1.796875" style="2" customWidth="1"/>
    <col min="13323" max="13323" width="4.5" style="2" customWidth="1"/>
    <col min="13324" max="13324" width="10.59765625" style="2" customWidth="1"/>
    <col min="13325" max="13325" width="2.19921875" style="2" customWidth="1"/>
    <col min="13326" max="13326" width="8" style="2" customWidth="1"/>
    <col min="13327" max="13327" width="2.19921875" style="2" customWidth="1"/>
    <col min="13328" max="13328" width="8" style="2" customWidth="1"/>
    <col min="13329" max="13329" width="5.3984375" style="2" customWidth="1"/>
    <col min="13330" max="13335" width="8.3984375" style="2" customWidth="1"/>
    <col min="13336" max="13570" width="8.09765625" style="2"/>
    <col min="13571" max="13571" width="5.296875" style="2" customWidth="1"/>
    <col min="13572" max="13572" width="22.8984375" style="2" bestFit="1" customWidth="1"/>
    <col min="13573" max="13573" width="2.5" style="2" customWidth="1"/>
    <col min="13574" max="13574" width="8.19921875" style="2" customWidth="1"/>
    <col min="13575" max="13575" width="2.09765625" style="2" customWidth="1"/>
    <col min="13576" max="13576" width="7.19921875" style="2" customWidth="1"/>
    <col min="13577" max="13577" width="3.796875" style="2" customWidth="1"/>
    <col min="13578" max="13578" width="1.796875" style="2" customWidth="1"/>
    <col min="13579" max="13579" width="4.5" style="2" customWidth="1"/>
    <col min="13580" max="13580" width="10.59765625" style="2" customWidth="1"/>
    <col min="13581" max="13581" width="2.19921875" style="2" customWidth="1"/>
    <col min="13582" max="13582" width="8" style="2" customWidth="1"/>
    <col min="13583" max="13583" width="2.19921875" style="2" customWidth="1"/>
    <col min="13584" max="13584" width="8" style="2" customWidth="1"/>
    <col min="13585" max="13585" width="5.3984375" style="2" customWidth="1"/>
    <col min="13586" max="13591" width="8.3984375" style="2" customWidth="1"/>
    <col min="13592" max="13826" width="8.09765625" style="2"/>
    <col min="13827" max="13827" width="5.296875" style="2" customWidth="1"/>
    <col min="13828" max="13828" width="22.8984375" style="2" bestFit="1" customWidth="1"/>
    <col min="13829" max="13829" width="2.5" style="2" customWidth="1"/>
    <col min="13830" max="13830" width="8.19921875" style="2" customWidth="1"/>
    <col min="13831" max="13831" width="2.09765625" style="2" customWidth="1"/>
    <col min="13832" max="13832" width="7.19921875" style="2" customWidth="1"/>
    <col min="13833" max="13833" width="3.796875" style="2" customWidth="1"/>
    <col min="13834" max="13834" width="1.796875" style="2" customWidth="1"/>
    <col min="13835" max="13835" width="4.5" style="2" customWidth="1"/>
    <col min="13836" max="13836" width="10.59765625" style="2" customWidth="1"/>
    <col min="13837" max="13837" width="2.19921875" style="2" customWidth="1"/>
    <col min="13838" max="13838" width="8" style="2" customWidth="1"/>
    <col min="13839" max="13839" width="2.19921875" style="2" customWidth="1"/>
    <col min="13840" max="13840" width="8" style="2" customWidth="1"/>
    <col min="13841" max="13841" width="5.3984375" style="2" customWidth="1"/>
    <col min="13842" max="13847" width="8.3984375" style="2" customWidth="1"/>
    <col min="13848" max="14082" width="8.09765625" style="2"/>
    <col min="14083" max="14083" width="5.296875" style="2" customWidth="1"/>
    <col min="14084" max="14084" width="22.8984375" style="2" bestFit="1" customWidth="1"/>
    <col min="14085" max="14085" width="2.5" style="2" customWidth="1"/>
    <col min="14086" max="14086" width="8.19921875" style="2" customWidth="1"/>
    <col min="14087" max="14087" width="2.09765625" style="2" customWidth="1"/>
    <col min="14088" max="14088" width="7.19921875" style="2" customWidth="1"/>
    <col min="14089" max="14089" width="3.796875" style="2" customWidth="1"/>
    <col min="14090" max="14090" width="1.796875" style="2" customWidth="1"/>
    <col min="14091" max="14091" width="4.5" style="2" customWidth="1"/>
    <col min="14092" max="14092" width="10.59765625" style="2" customWidth="1"/>
    <col min="14093" max="14093" width="2.19921875" style="2" customWidth="1"/>
    <col min="14094" max="14094" width="8" style="2" customWidth="1"/>
    <col min="14095" max="14095" width="2.19921875" style="2" customWidth="1"/>
    <col min="14096" max="14096" width="8" style="2" customWidth="1"/>
    <col min="14097" max="14097" width="5.3984375" style="2" customWidth="1"/>
    <col min="14098" max="14103" width="8.3984375" style="2" customWidth="1"/>
    <col min="14104" max="14338" width="8.09765625" style="2"/>
    <col min="14339" max="14339" width="5.296875" style="2" customWidth="1"/>
    <col min="14340" max="14340" width="22.8984375" style="2" bestFit="1" customWidth="1"/>
    <col min="14341" max="14341" width="2.5" style="2" customWidth="1"/>
    <col min="14342" max="14342" width="8.19921875" style="2" customWidth="1"/>
    <col min="14343" max="14343" width="2.09765625" style="2" customWidth="1"/>
    <col min="14344" max="14344" width="7.19921875" style="2" customWidth="1"/>
    <col min="14345" max="14345" width="3.796875" style="2" customWidth="1"/>
    <col min="14346" max="14346" width="1.796875" style="2" customWidth="1"/>
    <col min="14347" max="14347" width="4.5" style="2" customWidth="1"/>
    <col min="14348" max="14348" width="10.59765625" style="2" customWidth="1"/>
    <col min="14349" max="14349" width="2.19921875" style="2" customWidth="1"/>
    <col min="14350" max="14350" width="8" style="2" customWidth="1"/>
    <col min="14351" max="14351" width="2.19921875" style="2" customWidth="1"/>
    <col min="14352" max="14352" width="8" style="2" customWidth="1"/>
    <col min="14353" max="14353" width="5.3984375" style="2" customWidth="1"/>
    <col min="14354" max="14359" width="8.3984375" style="2" customWidth="1"/>
    <col min="14360" max="14594" width="8.09765625" style="2"/>
    <col min="14595" max="14595" width="5.296875" style="2" customWidth="1"/>
    <col min="14596" max="14596" width="22.8984375" style="2" bestFit="1" customWidth="1"/>
    <col min="14597" max="14597" width="2.5" style="2" customWidth="1"/>
    <col min="14598" max="14598" width="8.19921875" style="2" customWidth="1"/>
    <col min="14599" max="14599" width="2.09765625" style="2" customWidth="1"/>
    <col min="14600" max="14600" width="7.19921875" style="2" customWidth="1"/>
    <col min="14601" max="14601" width="3.796875" style="2" customWidth="1"/>
    <col min="14602" max="14602" width="1.796875" style="2" customWidth="1"/>
    <col min="14603" max="14603" width="4.5" style="2" customWidth="1"/>
    <col min="14604" max="14604" width="10.59765625" style="2" customWidth="1"/>
    <col min="14605" max="14605" width="2.19921875" style="2" customWidth="1"/>
    <col min="14606" max="14606" width="8" style="2" customWidth="1"/>
    <col min="14607" max="14607" width="2.19921875" style="2" customWidth="1"/>
    <col min="14608" max="14608" width="8" style="2" customWidth="1"/>
    <col min="14609" max="14609" width="5.3984375" style="2" customWidth="1"/>
    <col min="14610" max="14615" width="8.3984375" style="2" customWidth="1"/>
    <col min="14616" max="14850" width="8.09765625" style="2"/>
    <col min="14851" max="14851" width="5.296875" style="2" customWidth="1"/>
    <col min="14852" max="14852" width="22.8984375" style="2" bestFit="1" customWidth="1"/>
    <col min="14853" max="14853" width="2.5" style="2" customWidth="1"/>
    <col min="14854" max="14854" width="8.19921875" style="2" customWidth="1"/>
    <col min="14855" max="14855" width="2.09765625" style="2" customWidth="1"/>
    <col min="14856" max="14856" width="7.19921875" style="2" customWidth="1"/>
    <col min="14857" max="14857" width="3.796875" style="2" customWidth="1"/>
    <col min="14858" max="14858" width="1.796875" style="2" customWidth="1"/>
    <col min="14859" max="14859" width="4.5" style="2" customWidth="1"/>
    <col min="14860" max="14860" width="10.59765625" style="2" customWidth="1"/>
    <col min="14861" max="14861" width="2.19921875" style="2" customWidth="1"/>
    <col min="14862" max="14862" width="8" style="2" customWidth="1"/>
    <col min="14863" max="14863" width="2.19921875" style="2" customWidth="1"/>
    <col min="14864" max="14864" width="8" style="2" customWidth="1"/>
    <col min="14865" max="14865" width="5.3984375" style="2" customWidth="1"/>
    <col min="14866" max="14871" width="8.3984375" style="2" customWidth="1"/>
    <col min="14872" max="15106" width="8.09765625" style="2"/>
    <col min="15107" max="15107" width="5.296875" style="2" customWidth="1"/>
    <col min="15108" max="15108" width="22.8984375" style="2" bestFit="1" customWidth="1"/>
    <col min="15109" max="15109" width="2.5" style="2" customWidth="1"/>
    <col min="15110" max="15110" width="8.19921875" style="2" customWidth="1"/>
    <col min="15111" max="15111" width="2.09765625" style="2" customWidth="1"/>
    <col min="15112" max="15112" width="7.19921875" style="2" customWidth="1"/>
    <col min="15113" max="15113" width="3.796875" style="2" customWidth="1"/>
    <col min="15114" max="15114" width="1.796875" style="2" customWidth="1"/>
    <col min="15115" max="15115" width="4.5" style="2" customWidth="1"/>
    <col min="15116" max="15116" width="10.59765625" style="2" customWidth="1"/>
    <col min="15117" max="15117" width="2.19921875" style="2" customWidth="1"/>
    <col min="15118" max="15118" width="8" style="2" customWidth="1"/>
    <col min="15119" max="15119" width="2.19921875" style="2" customWidth="1"/>
    <col min="15120" max="15120" width="8" style="2" customWidth="1"/>
    <col min="15121" max="15121" width="5.3984375" style="2" customWidth="1"/>
    <col min="15122" max="15127" width="8.3984375" style="2" customWidth="1"/>
    <col min="15128" max="15362" width="8.09765625" style="2"/>
    <col min="15363" max="15363" width="5.296875" style="2" customWidth="1"/>
    <col min="15364" max="15364" width="22.8984375" style="2" bestFit="1" customWidth="1"/>
    <col min="15365" max="15365" width="2.5" style="2" customWidth="1"/>
    <col min="15366" max="15366" width="8.19921875" style="2" customWidth="1"/>
    <col min="15367" max="15367" width="2.09765625" style="2" customWidth="1"/>
    <col min="15368" max="15368" width="7.19921875" style="2" customWidth="1"/>
    <col min="15369" max="15369" width="3.796875" style="2" customWidth="1"/>
    <col min="15370" max="15370" width="1.796875" style="2" customWidth="1"/>
    <col min="15371" max="15371" width="4.5" style="2" customWidth="1"/>
    <col min="15372" max="15372" width="10.59765625" style="2" customWidth="1"/>
    <col min="15373" max="15373" width="2.19921875" style="2" customWidth="1"/>
    <col min="15374" max="15374" width="8" style="2" customWidth="1"/>
    <col min="15375" max="15375" width="2.19921875" style="2" customWidth="1"/>
    <col min="15376" max="15376" width="8" style="2" customWidth="1"/>
    <col min="15377" max="15377" width="5.3984375" style="2" customWidth="1"/>
    <col min="15378" max="15383" width="8.3984375" style="2" customWidth="1"/>
    <col min="15384" max="15618" width="8.09765625" style="2"/>
    <col min="15619" max="15619" width="5.296875" style="2" customWidth="1"/>
    <col min="15620" max="15620" width="22.8984375" style="2" bestFit="1" customWidth="1"/>
    <col min="15621" max="15621" width="2.5" style="2" customWidth="1"/>
    <col min="15622" max="15622" width="8.19921875" style="2" customWidth="1"/>
    <col min="15623" max="15623" width="2.09765625" style="2" customWidth="1"/>
    <col min="15624" max="15624" width="7.19921875" style="2" customWidth="1"/>
    <col min="15625" max="15625" width="3.796875" style="2" customWidth="1"/>
    <col min="15626" max="15626" width="1.796875" style="2" customWidth="1"/>
    <col min="15627" max="15627" width="4.5" style="2" customWidth="1"/>
    <col min="15628" max="15628" width="10.59765625" style="2" customWidth="1"/>
    <col min="15629" max="15629" width="2.19921875" style="2" customWidth="1"/>
    <col min="15630" max="15630" width="8" style="2" customWidth="1"/>
    <col min="15631" max="15631" width="2.19921875" style="2" customWidth="1"/>
    <col min="15632" max="15632" width="8" style="2" customWidth="1"/>
    <col min="15633" max="15633" width="5.3984375" style="2" customWidth="1"/>
    <col min="15634" max="15639" width="8.3984375" style="2" customWidth="1"/>
    <col min="15640" max="15874" width="8.09765625" style="2"/>
    <col min="15875" max="15875" width="5.296875" style="2" customWidth="1"/>
    <col min="15876" max="15876" width="22.8984375" style="2" bestFit="1" customWidth="1"/>
    <col min="15877" max="15877" width="2.5" style="2" customWidth="1"/>
    <col min="15878" max="15878" width="8.19921875" style="2" customWidth="1"/>
    <col min="15879" max="15879" width="2.09765625" style="2" customWidth="1"/>
    <col min="15880" max="15880" width="7.19921875" style="2" customWidth="1"/>
    <col min="15881" max="15881" width="3.796875" style="2" customWidth="1"/>
    <col min="15882" max="15882" width="1.796875" style="2" customWidth="1"/>
    <col min="15883" max="15883" width="4.5" style="2" customWidth="1"/>
    <col min="15884" max="15884" width="10.59765625" style="2" customWidth="1"/>
    <col min="15885" max="15885" width="2.19921875" style="2" customWidth="1"/>
    <col min="15886" max="15886" width="8" style="2" customWidth="1"/>
    <col min="15887" max="15887" width="2.19921875" style="2" customWidth="1"/>
    <col min="15888" max="15888" width="8" style="2" customWidth="1"/>
    <col min="15889" max="15889" width="5.3984375" style="2" customWidth="1"/>
    <col min="15890" max="15895" width="8.3984375" style="2" customWidth="1"/>
    <col min="15896" max="16130" width="8.09765625" style="2"/>
    <col min="16131" max="16131" width="5.296875" style="2" customWidth="1"/>
    <col min="16132" max="16132" width="22.8984375" style="2" bestFit="1" customWidth="1"/>
    <col min="16133" max="16133" width="2.5" style="2" customWidth="1"/>
    <col min="16134" max="16134" width="8.19921875" style="2" customWidth="1"/>
    <col min="16135" max="16135" width="2.09765625" style="2" customWidth="1"/>
    <col min="16136" max="16136" width="7.19921875" style="2" customWidth="1"/>
    <col min="16137" max="16137" width="3.796875" style="2" customWidth="1"/>
    <col min="16138" max="16138" width="1.796875" style="2" customWidth="1"/>
    <col min="16139" max="16139" width="4.5" style="2" customWidth="1"/>
    <col min="16140" max="16140" width="10.59765625" style="2" customWidth="1"/>
    <col min="16141" max="16141" width="2.19921875" style="2" customWidth="1"/>
    <col min="16142" max="16142" width="8" style="2" customWidth="1"/>
    <col min="16143" max="16143" width="2.19921875" style="2" customWidth="1"/>
    <col min="16144" max="16144" width="8" style="2" customWidth="1"/>
    <col min="16145" max="16145" width="5.3984375" style="2" customWidth="1"/>
    <col min="16146" max="16151" width="8.3984375" style="2" customWidth="1"/>
    <col min="16152" max="16384" width="8.09765625" style="2"/>
  </cols>
  <sheetData>
    <row r="1" spans="1:20" ht="27" customHeight="1" x14ac:dyDescent="0.45">
      <c r="A1" s="1147" t="s">
        <v>97</v>
      </c>
      <c r="B1" s="1148"/>
      <c r="C1" s="1148"/>
      <c r="D1" s="1148"/>
      <c r="E1" s="1148"/>
      <c r="F1" s="1148"/>
      <c r="H1" s="1133" t="s">
        <v>17</v>
      </c>
      <c r="I1" s="1133"/>
      <c r="J1" s="1134"/>
      <c r="K1" s="1134"/>
      <c r="L1" s="1134"/>
      <c r="M1" s="1134"/>
      <c r="N1" s="1134"/>
      <c r="O1" s="1134"/>
      <c r="P1" s="1134"/>
      <c r="Q1" s="1134"/>
    </row>
    <row r="2" spans="1:20" ht="27" customHeight="1" x14ac:dyDescent="0.45">
      <c r="A2" s="1148"/>
      <c r="B2" s="1148"/>
      <c r="C2" s="1148"/>
      <c r="D2" s="1148"/>
      <c r="E2" s="1148"/>
      <c r="F2" s="1148"/>
      <c r="H2" s="1133" t="s">
        <v>18</v>
      </c>
      <c r="I2" s="1133"/>
      <c r="J2" s="1135"/>
      <c r="K2" s="1135"/>
      <c r="L2" s="1135"/>
      <c r="M2" s="1135"/>
      <c r="N2" s="1135"/>
      <c r="O2" s="1135"/>
      <c r="P2" s="1135"/>
      <c r="Q2" s="1135"/>
    </row>
    <row r="3" spans="1:20" ht="51" customHeight="1" x14ac:dyDescent="0.45">
      <c r="A3" s="1130" t="s">
        <v>98</v>
      </c>
      <c r="B3" s="1130"/>
      <c r="C3" s="1130"/>
      <c r="D3" s="1130"/>
      <c r="E3" s="1130"/>
      <c r="F3" s="1130"/>
      <c r="G3" s="1130"/>
      <c r="H3" s="1130"/>
      <c r="I3" s="1130"/>
      <c r="J3" s="1130"/>
      <c r="K3" s="1130"/>
      <c r="L3" s="1130"/>
      <c r="M3" s="1130"/>
      <c r="N3" s="1130"/>
      <c r="O3" s="1130"/>
      <c r="P3" s="1130"/>
      <c r="Q3" s="1130"/>
      <c r="R3" s="66"/>
      <c r="S3" s="66"/>
      <c r="T3" s="66"/>
    </row>
    <row r="4" spans="1:20" ht="192" customHeight="1" x14ac:dyDescent="0.45">
      <c r="A4" s="67"/>
      <c r="B4" s="67"/>
      <c r="C4" s="67"/>
      <c r="D4" s="67"/>
      <c r="E4" s="67"/>
      <c r="F4" s="67"/>
      <c r="G4" s="67"/>
      <c r="H4" s="67"/>
      <c r="I4" s="67"/>
      <c r="J4" s="67"/>
      <c r="K4" s="67"/>
      <c r="L4" s="67"/>
      <c r="M4" s="67"/>
      <c r="N4" s="67"/>
      <c r="O4" s="67"/>
      <c r="P4" s="67"/>
      <c r="Q4" s="67"/>
      <c r="R4" s="66"/>
      <c r="S4" s="66"/>
      <c r="T4" s="66"/>
    </row>
    <row r="5" spans="1:20" ht="6" customHeight="1" x14ac:dyDescent="0.45">
      <c r="A5" s="67"/>
      <c r="B5" s="67"/>
      <c r="C5" s="67"/>
      <c r="D5" s="67"/>
      <c r="E5" s="67"/>
      <c r="F5" s="67"/>
      <c r="G5" s="67"/>
      <c r="H5" s="67"/>
      <c r="I5" s="67"/>
      <c r="J5" s="67"/>
      <c r="K5" s="67"/>
      <c r="L5" s="67"/>
      <c r="M5" s="67"/>
      <c r="N5" s="67"/>
      <c r="O5" s="67"/>
      <c r="P5" s="67"/>
      <c r="Q5" s="67"/>
      <c r="R5" s="66"/>
      <c r="S5" s="66"/>
      <c r="T5" s="66"/>
    </row>
    <row r="6" spans="1:20" ht="17.399999999999999" customHeight="1" x14ac:dyDescent="0.15">
      <c r="A6" s="1141"/>
      <c r="B6" s="1141"/>
      <c r="C6" s="1141"/>
      <c r="D6" s="1141"/>
      <c r="E6" s="1141"/>
      <c r="F6" s="1141"/>
      <c r="G6" s="1141"/>
      <c r="H6" s="1141"/>
      <c r="I6" s="1141"/>
      <c r="J6" s="3"/>
      <c r="L6" s="4"/>
      <c r="M6" s="4"/>
      <c r="N6" s="5"/>
      <c r="O6" s="4"/>
      <c r="P6" s="5"/>
      <c r="Q6" s="5"/>
      <c r="R6" s="5"/>
      <c r="S6" s="5"/>
    </row>
    <row r="7" spans="1:20" ht="6" customHeight="1" x14ac:dyDescent="0.45">
      <c r="A7" s="68"/>
      <c r="B7" s="68"/>
      <c r="C7" s="68"/>
      <c r="D7" s="66"/>
      <c r="E7" s="69"/>
      <c r="F7" s="1142"/>
      <c r="G7" s="1142"/>
      <c r="H7" s="1142"/>
      <c r="I7" s="1142"/>
    </row>
    <row r="8" spans="1:20" ht="48" customHeight="1" thickBot="1" x14ac:dyDescent="0.5">
      <c r="A8" s="1119" t="s">
        <v>99</v>
      </c>
      <c r="B8" s="1119"/>
      <c r="C8" s="1119"/>
      <c r="D8" s="1119"/>
      <c r="E8" s="1119"/>
      <c r="F8" s="1119"/>
      <c r="G8" s="1119"/>
      <c r="H8" s="1119"/>
      <c r="I8" s="1119"/>
      <c r="K8" s="1120" t="s">
        <v>21</v>
      </c>
      <c r="L8" s="1120"/>
      <c r="M8" s="1120"/>
      <c r="N8" s="1120"/>
      <c r="O8" s="1120"/>
      <c r="P8" s="1120"/>
      <c r="T8" s="44"/>
    </row>
    <row r="9" spans="1:20" ht="16.8" customHeight="1" thickBot="1" x14ac:dyDescent="0.5">
      <c r="A9" s="1136" t="s">
        <v>22</v>
      </c>
      <c r="B9" s="1103" t="s">
        <v>23</v>
      </c>
      <c r="C9" s="1104"/>
      <c r="D9" s="70" t="s">
        <v>100</v>
      </c>
      <c r="E9" s="13" t="s">
        <v>25</v>
      </c>
      <c r="F9" s="14" t="s">
        <v>26</v>
      </c>
      <c r="G9" s="14"/>
      <c r="H9" s="15"/>
      <c r="I9" s="16" t="s">
        <v>27</v>
      </c>
      <c r="K9" s="17"/>
      <c r="L9" s="1121"/>
      <c r="M9" s="1123" t="s">
        <v>28</v>
      </c>
      <c r="N9" s="1124"/>
      <c r="O9" s="1124"/>
      <c r="P9" s="1125"/>
      <c r="S9" s="71"/>
    </row>
    <row r="10" spans="1:20" ht="16.8" customHeight="1" thickTop="1" thickBot="1" x14ac:dyDescent="0.5">
      <c r="A10" s="1137"/>
      <c r="B10" s="1105"/>
      <c r="C10" s="1106"/>
      <c r="D10" s="72" t="s">
        <v>29</v>
      </c>
      <c r="F10" s="18" t="s">
        <v>101</v>
      </c>
      <c r="G10" s="18" t="s">
        <v>31</v>
      </c>
      <c r="H10" s="19" t="str">
        <f>IFERROR(ROUNDDOWN(H9/B11,1),"")</f>
        <v/>
      </c>
      <c r="I10" s="20" t="s">
        <v>32</v>
      </c>
      <c r="K10" s="21"/>
      <c r="L10" s="1122"/>
      <c r="M10" s="1143" t="s">
        <v>102</v>
      </c>
      <c r="N10" s="1144"/>
      <c r="O10" s="1145" t="s">
        <v>103</v>
      </c>
      <c r="P10" s="1146"/>
      <c r="S10" s="71"/>
    </row>
    <row r="11" spans="1:20" ht="16.8" customHeight="1" thickTop="1" thickBot="1" x14ac:dyDescent="0.5">
      <c r="A11" s="1137"/>
      <c r="B11" s="1139"/>
      <c r="C11" s="1109" t="s">
        <v>35</v>
      </c>
      <c r="D11" s="73" t="s">
        <v>104</v>
      </c>
      <c r="E11" s="17" t="s">
        <v>25</v>
      </c>
      <c r="F11" s="18" t="s">
        <v>37</v>
      </c>
      <c r="G11" s="18"/>
      <c r="H11" s="15"/>
      <c r="I11" s="23" t="s">
        <v>27</v>
      </c>
      <c r="L11" s="24" t="s">
        <v>38</v>
      </c>
      <c r="M11" s="25" t="s">
        <v>31</v>
      </c>
      <c r="N11" s="26" t="str">
        <f>H10</f>
        <v/>
      </c>
      <c r="O11" s="25" t="s">
        <v>39</v>
      </c>
      <c r="P11" s="26" t="str">
        <f>H12</f>
        <v/>
      </c>
    </row>
    <row r="12" spans="1:20" ht="16.8" customHeight="1" thickTop="1" thickBot="1" x14ac:dyDescent="0.5">
      <c r="A12" s="1138"/>
      <c r="B12" s="1140"/>
      <c r="C12" s="1110"/>
      <c r="D12" s="74" t="s">
        <v>29</v>
      </c>
      <c r="E12" s="27"/>
      <c r="F12" s="28" t="s">
        <v>56</v>
      </c>
      <c r="G12" s="18" t="s">
        <v>39</v>
      </c>
      <c r="H12" s="19" t="str">
        <f>IFERROR(ROUNDDOWN(H11/B11,1),"")</f>
        <v/>
      </c>
      <c r="I12" s="29" t="s">
        <v>32</v>
      </c>
      <c r="L12" s="24" t="s">
        <v>41</v>
      </c>
      <c r="M12" s="25" t="s">
        <v>42</v>
      </c>
      <c r="N12" s="26" t="str">
        <f>H14</f>
        <v/>
      </c>
      <c r="O12" s="25" t="s">
        <v>43</v>
      </c>
      <c r="P12" s="26" t="str">
        <f>H16</f>
        <v/>
      </c>
    </row>
    <row r="13" spans="1:20" ht="16.8" customHeight="1" thickBot="1" x14ac:dyDescent="0.5">
      <c r="A13" s="1136" t="s">
        <v>44</v>
      </c>
      <c r="B13" s="1103" t="s">
        <v>23</v>
      </c>
      <c r="C13" s="1104"/>
      <c r="D13" s="70" t="s">
        <v>100</v>
      </c>
      <c r="E13" s="13" t="s">
        <v>25</v>
      </c>
      <c r="F13" s="14" t="s">
        <v>45</v>
      </c>
      <c r="G13" s="14"/>
      <c r="H13" s="15"/>
      <c r="I13" s="16" t="s">
        <v>27</v>
      </c>
      <c r="K13" s="30"/>
      <c r="L13" s="24" t="s">
        <v>46</v>
      </c>
      <c r="M13" s="25" t="s">
        <v>47</v>
      </c>
      <c r="N13" s="26" t="str">
        <f>H18</f>
        <v/>
      </c>
      <c r="O13" s="25" t="s">
        <v>48</v>
      </c>
      <c r="P13" s="26" t="str">
        <f>H20</f>
        <v/>
      </c>
      <c r="Q13" s="30"/>
      <c r="R13" s="30"/>
      <c r="S13" s="30"/>
      <c r="T13" s="30"/>
    </row>
    <row r="14" spans="1:20" ht="16.8" customHeight="1" thickTop="1" thickBot="1" x14ac:dyDescent="0.5">
      <c r="A14" s="1137"/>
      <c r="B14" s="1105"/>
      <c r="C14" s="1106"/>
      <c r="D14" s="72" t="s">
        <v>29</v>
      </c>
      <c r="F14" s="18" t="s">
        <v>49</v>
      </c>
      <c r="G14" s="18" t="s">
        <v>42</v>
      </c>
      <c r="H14" s="19" t="str">
        <f>IFERROR(ROUNDDOWN(H13/B15,1),"")</f>
        <v/>
      </c>
      <c r="I14" s="20" t="s">
        <v>32</v>
      </c>
      <c r="K14" s="30"/>
      <c r="L14" s="24" t="s">
        <v>50</v>
      </c>
      <c r="M14" s="25" t="s">
        <v>51</v>
      </c>
      <c r="N14" s="26" t="str">
        <f>H22</f>
        <v/>
      </c>
      <c r="O14" s="25" t="s">
        <v>52</v>
      </c>
      <c r="P14" s="26" t="str">
        <f>H24</f>
        <v/>
      </c>
      <c r="Q14" s="30"/>
      <c r="R14" s="30"/>
      <c r="S14" s="30"/>
      <c r="T14" s="30"/>
    </row>
    <row r="15" spans="1:20" ht="16.8" customHeight="1" thickTop="1" thickBot="1" x14ac:dyDescent="0.5">
      <c r="A15" s="1137"/>
      <c r="B15" s="1139"/>
      <c r="C15" s="1109" t="s">
        <v>35</v>
      </c>
      <c r="D15" s="73" t="s">
        <v>104</v>
      </c>
      <c r="E15" s="17" t="s">
        <v>25</v>
      </c>
      <c r="F15" s="18" t="s">
        <v>37</v>
      </c>
      <c r="G15" s="18"/>
      <c r="H15" s="15"/>
      <c r="I15" s="23" t="s">
        <v>27</v>
      </c>
      <c r="K15" s="30"/>
      <c r="L15" s="24" t="s">
        <v>53</v>
      </c>
      <c r="M15" s="25" t="s">
        <v>54</v>
      </c>
      <c r="N15" s="26" t="str">
        <f>H26</f>
        <v/>
      </c>
      <c r="O15" s="25" t="s">
        <v>55</v>
      </c>
      <c r="P15" s="26" t="str">
        <f>H28</f>
        <v/>
      </c>
      <c r="Q15" s="30"/>
      <c r="R15" s="30"/>
      <c r="S15" s="30"/>
      <c r="T15" s="30"/>
    </row>
    <row r="16" spans="1:20" ht="16.8" customHeight="1" thickTop="1" thickBot="1" x14ac:dyDescent="0.5">
      <c r="A16" s="1138"/>
      <c r="B16" s="1140"/>
      <c r="C16" s="1110"/>
      <c r="D16" s="74" t="s">
        <v>29</v>
      </c>
      <c r="E16" s="27"/>
      <c r="F16" s="28" t="s">
        <v>56</v>
      </c>
      <c r="G16" s="18" t="s">
        <v>43</v>
      </c>
      <c r="H16" s="19" t="str">
        <f>IFERROR(ROUNDDOWN(H15/B15,1),"")</f>
        <v/>
      </c>
      <c r="I16" s="29" t="s">
        <v>32</v>
      </c>
      <c r="K16" s="30"/>
      <c r="L16" s="24" t="s">
        <v>57</v>
      </c>
      <c r="M16" s="25" t="s">
        <v>58</v>
      </c>
      <c r="N16" s="26" t="str">
        <f>H30</f>
        <v/>
      </c>
      <c r="O16" s="25" t="s">
        <v>59</v>
      </c>
      <c r="P16" s="26" t="str">
        <f>H32</f>
        <v/>
      </c>
      <c r="Q16" s="30"/>
      <c r="R16" s="30"/>
      <c r="S16" s="30"/>
      <c r="T16" s="30"/>
    </row>
    <row r="17" spans="1:20" ht="16.8" customHeight="1" thickBot="1" x14ac:dyDescent="0.5">
      <c r="A17" s="1136" t="s">
        <v>46</v>
      </c>
      <c r="B17" s="1103" t="s">
        <v>23</v>
      </c>
      <c r="C17" s="1104"/>
      <c r="D17" s="70" t="s">
        <v>100</v>
      </c>
      <c r="E17" s="13" t="s">
        <v>25</v>
      </c>
      <c r="F17" s="14" t="s">
        <v>45</v>
      </c>
      <c r="G17" s="14"/>
      <c r="H17" s="15"/>
      <c r="I17" s="16" t="s">
        <v>27</v>
      </c>
      <c r="K17" s="30"/>
      <c r="L17" s="24" t="s">
        <v>60</v>
      </c>
      <c r="M17" s="25" t="s">
        <v>61</v>
      </c>
      <c r="N17" s="26" t="str">
        <f>H34</f>
        <v/>
      </c>
      <c r="O17" s="25" t="s">
        <v>62</v>
      </c>
      <c r="P17" s="26" t="str">
        <f>H36</f>
        <v/>
      </c>
      <c r="Q17" s="30"/>
      <c r="R17" s="30"/>
      <c r="S17" s="30"/>
      <c r="T17" s="30"/>
    </row>
    <row r="18" spans="1:20" ht="16.8" customHeight="1" thickTop="1" thickBot="1" x14ac:dyDescent="0.5">
      <c r="A18" s="1137"/>
      <c r="B18" s="1105"/>
      <c r="C18" s="1106"/>
      <c r="D18" s="72" t="s">
        <v>29</v>
      </c>
      <c r="F18" s="18" t="s">
        <v>49</v>
      </c>
      <c r="G18" s="18" t="s">
        <v>47</v>
      </c>
      <c r="H18" s="19" t="str">
        <f>IFERROR(ROUNDDOWN(H17/B19,1),"")</f>
        <v/>
      </c>
      <c r="I18" s="20" t="s">
        <v>32</v>
      </c>
      <c r="K18" s="30"/>
      <c r="L18" s="24" t="s">
        <v>63</v>
      </c>
      <c r="M18" s="25" t="s">
        <v>64</v>
      </c>
      <c r="N18" s="26" t="str">
        <f>H38</f>
        <v/>
      </c>
      <c r="O18" s="25" t="s">
        <v>65</v>
      </c>
      <c r="P18" s="26" t="str">
        <f>H40</f>
        <v/>
      </c>
      <c r="Q18" s="30"/>
      <c r="R18" s="30"/>
      <c r="S18" s="30"/>
      <c r="T18" s="30"/>
    </row>
    <row r="19" spans="1:20" ht="16.8" customHeight="1" thickTop="1" thickBot="1" x14ac:dyDescent="0.5">
      <c r="A19" s="1137"/>
      <c r="B19" s="1139"/>
      <c r="C19" s="1109" t="s">
        <v>35</v>
      </c>
      <c r="D19" s="73" t="s">
        <v>104</v>
      </c>
      <c r="E19" s="17" t="s">
        <v>25</v>
      </c>
      <c r="F19" s="18" t="s">
        <v>37</v>
      </c>
      <c r="G19" s="18"/>
      <c r="H19" s="15"/>
      <c r="I19" s="23" t="s">
        <v>27</v>
      </c>
      <c r="K19" s="30"/>
      <c r="L19" s="24" t="s">
        <v>66</v>
      </c>
      <c r="M19" s="25" t="s">
        <v>67</v>
      </c>
      <c r="N19" s="26" t="str">
        <f>H42</f>
        <v/>
      </c>
      <c r="O19" s="25" t="s">
        <v>68</v>
      </c>
      <c r="P19" s="26" t="str">
        <f>H44</f>
        <v/>
      </c>
      <c r="Q19" s="30"/>
      <c r="R19" s="30"/>
      <c r="S19" s="30"/>
      <c r="T19" s="30"/>
    </row>
    <row r="20" spans="1:20" ht="16.8" customHeight="1" thickTop="1" thickBot="1" x14ac:dyDescent="0.5">
      <c r="A20" s="1138"/>
      <c r="B20" s="1140"/>
      <c r="C20" s="1110"/>
      <c r="D20" s="74" t="s">
        <v>29</v>
      </c>
      <c r="E20" s="27"/>
      <c r="F20" s="28" t="s">
        <v>56</v>
      </c>
      <c r="G20" s="18" t="s">
        <v>48</v>
      </c>
      <c r="H20" s="19" t="str">
        <f>IFERROR(ROUNDDOWN(H19/B19,1),"")</f>
        <v/>
      </c>
      <c r="I20" s="29" t="s">
        <v>32</v>
      </c>
      <c r="K20" s="30"/>
      <c r="L20" s="24" t="s">
        <v>69</v>
      </c>
      <c r="M20" s="25" t="s">
        <v>70</v>
      </c>
      <c r="N20" s="26" t="str">
        <f>H46</f>
        <v/>
      </c>
      <c r="O20" s="25" t="s">
        <v>71</v>
      </c>
      <c r="P20" s="26" t="str">
        <f>H48</f>
        <v/>
      </c>
      <c r="Q20" s="30"/>
      <c r="R20" s="30"/>
      <c r="S20" s="30"/>
      <c r="T20" s="30"/>
    </row>
    <row r="21" spans="1:20" ht="16.8" customHeight="1" thickBot="1" x14ac:dyDescent="0.5">
      <c r="A21" s="1136" t="s">
        <v>72</v>
      </c>
      <c r="B21" s="1103" t="s">
        <v>23</v>
      </c>
      <c r="C21" s="1104"/>
      <c r="D21" s="70" t="s">
        <v>100</v>
      </c>
      <c r="E21" s="13" t="s">
        <v>25</v>
      </c>
      <c r="F21" s="14" t="s">
        <v>45</v>
      </c>
      <c r="G21" s="14"/>
      <c r="H21" s="15"/>
      <c r="I21" s="16" t="s">
        <v>27</v>
      </c>
      <c r="K21" s="30"/>
      <c r="L21" s="24" t="s">
        <v>73</v>
      </c>
      <c r="M21" s="32" t="s">
        <v>74</v>
      </c>
      <c r="N21" s="33" t="str">
        <f>H50</f>
        <v/>
      </c>
      <c r="O21" s="32" t="s">
        <v>75</v>
      </c>
      <c r="P21" s="33" t="str">
        <f>H52</f>
        <v/>
      </c>
      <c r="Q21" s="30"/>
      <c r="R21" s="30"/>
      <c r="S21" s="30"/>
      <c r="T21" s="30"/>
    </row>
    <row r="22" spans="1:20" ht="16.8" customHeight="1" thickTop="1" thickBot="1" x14ac:dyDescent="0.5">
      <c r="A22" s="1137"/>
      <c r="B22" s="1105"/>
      <c r="C22" s="1106"/>
      <c r="D22" s="72" t="s">
        <v>29</v>
      </c>
      <c r="F22" s="18" t="s">
        <v>49</v>
      </c>
      <c r="G22" s="18" t="s">
        <v>51</v>
      </c>
      <c r="H22" s="19" t="str">
        <f>IFERROR(ROUNDDOWN(H21/B23,1),"")</f>
        <v/>
      </c>
      <c r="I22" s="20" t="s">
        <v>32</v>
      </c>
      <c r="K22" s="30"/>
      <c r="L22" s="34" t="s">
        <v>76</v>
      </c>
      <c r="M22" s="35" t="s">
        <v>77</v>
      </c>
      <c r="N22" s="36" t="str">
        <f>IF(SUM(N11:N21)=0,"",SUM(N11:N21))</f>
        <v/>
      </c>
      <c r="O22" s="35" t="s">
        <v>78</v>
      </c>
      <c r="P22" s="36" t="str">
        <f>IF(SUM(P11:P21)=0,"",SUM(P11:P21))</f>
        <v/>
      </c>
      <c r="Q22" s="30"/>
      <c r="R22" s="30"/>
      <c r="S22" s="30"/>
      <c r="T22" s="30"/>
    </row>
    <row r="23" spans="1:20" ht="16.8" customHeight="1" thickTop="1" thickBot="1" x14ac:dyDescent="0.5">
      <c r="A23" s="1137"/>
      <c r="B23" s="1139"/>
      <c r="C23" s="1109" t="s">
        <v>35</v>
      </c>
      <c r="D23" s="73" t="s">
        <v>104</v>
      </c>
      <c r="E23" s="17" t="s">
        <v>25</v>
      </c>
      <c r="F23" s="18" t="s">
        <v>37</v>
      </c>
      <c r="G23" s="18"/>
      <c r="H23" s="15"/>
      <c r="I23" s="23" t="s">
        <v>27</v>
      </c>
      <c r="K23" s="30"/>
      <c r="L23" s="37"/>
      <c r="M23" s="37"/>
      <c r="N23" s="30"/>
      <c r="O23" s="37"/>
      <c r="P23" s="30"/>
      <c r="Q23" s="30"/>
      <c r="R23" s="30"/>
      <c r="S23" s="30"/>
      <c r="T23" s="30"/>
    </row>
    <row r="24" spans="1:20" ht="16.8" customHeight="1" thickTop="1" thickBot="1" x14ac:dyDescent="0.5">
      <c r="A24" s="1138"/>
      <c r="B24" s="1140"/>
      <c r="C24" s="1110"/>
      <c r="D24" s="74" t="s">
        <v>29</v>
      </c>
      <c r="E24" s="27"/>
      <c r="F24" s="28" t="s">
        <v>56</v>
      </c>
      <c r="G24" s="18" t="s">
        <v>52</v>
      </c>
      <c r="H24" s="19" t="str">
        <f>IFERROR(ROUNDDOWN(H23/B23,1),"")</f>
        <v/>
      </c>
      <c r="I24" s="29" t="s">
        <v>32</v>
      </c>
      <c r="K24" s="30"/>
      <c r="L24" s="2"/>
      <c r="M24" s="1116" t="s">
        <v>79</v>
      </c>
      <c r="N24" s="1116"/>
      <c r="O24" s="1115" t="s">
        <v>80</v>
      </c>
      <c r="P24" s="1115"/>
      <c r="Q24" s="2"/>
      <c r="R24" s="2"/>
      <c r="S24" s="2"/>
      <c r="T24" s="30"/>
    </row>
    <row r="25" spans="1:20" ht="16.8" customHeight="1" thickBot="1" x14ac:dyDescent="0.5">
      <c r="A25" s="1136" t="s">
        <v>81</v>
      </c>
      <c r="B25" s="1103" t="s">
        <v>23</v>
      </c>
      <c r="C25" s="1104"/>
      <c r="D25" s="70" t="s">
        <v>100</v>
      </c>
      <c r="E25" s="13" t="s">
        <v>25</v>
      </c>
      <c r="F25" s="14" t="s">
        <v>45</v>
      </c>
      <c r="G25" s="14"/>
      <c r="H25" s="15"/>
      <c r="I25" s="16" t="s">
        <v>27</v>
      </c>
      <c r="K25" s="30"/>
      <c r="L25" s="2"/>
      <c r="M25" s="2"/>
      <c r="N25" s="2"/>
      <c r="O25" s="2"/>
      <c r="P25" s="2"/>
      <c r="Q25" s="2"/>
      <c r="R25" s="2"/>
      <c r="S25" s="2"/>
      <c r="T25" s="30"/>
    </row>
    <row r="26" spans="1:20" ht="16.8" customHeight="1" thickTop="1" thickBot="1" x14ac:dyDescent="0.5">
      <c r="A26" s="1137"/>
      <c r="B26" s="1105"/>
      <c r="C26" s="1106"/>
      <c r="D26" s="72" t="s">
        <v>29</v>
      </c>
      <c r="F26" s="18" t="s">
        <v>49</v>
      </c>
      <c r="G26" s="18" t="s">
        <v>54</v>
      </c>
      <c r="H26" s="19" t="str">
        <f>IFERROR(ROUNDDOWN(H25/B27,1),"")</f>
        <v/>
      </c>
      <c r="I26" s="20" t="s">
        <v>32</v>
      </c>
      <c r="L26" s="38" t="s">
        <v>82</v>
      </c>
      <c r="M26" s="39" t="s">
        <v>83</v>
      </c>
      <c r="N26" s="40"/>
      <c r="O26" s="41" t="s">
        <v>84</v>
      </c>
      <c r="P26" s="42"/>
      <c r="Q26" s="2"/>
      <c r="R26" s="30"/>
      <c r="S26" s="30"/>
      <c r="T26" s="30"/>
    </row>
    <row r="27" spans="1:20" ht="16.8" customHeight="1" thickTop="1" thickBot="1" x14ac:dyDescent="0.5">
      <c r="A27" s="1137"/>
      <c r="B27" s="1139"/>
      <c r="C27" s="1109" t="s">
        <v>35</v>
      </c>
      <c r="D27" s="73" t="s">
        <v>104</v>
      </c>
      <c r="E27" s="17" t="s">
        <v>25</v>
      </c>
      <c r="F27" s="18" t="s">
        <v>37</v>
      </c>
      <c r="G27" s="18"/>
      <c r="H27" s="15"/>
      <c r="I27" s="23" t="s">
        <v>27</v>
      </c>
      <c r="L27" s="17"/>
      <c r="M27" s="17"/>
      <c r="N27" s="2"/>
      <c r="O27" s="17"/>
      <c r="P27" s="2"/>
      <c r="Q27" s="2"/>
      <c r="T27" s="30"/>
    </row>
    <row r="28" spans="1:20" ht="16.8" customHeight="1" thickTop="1" thickBot="1" x14ac:dyDescent="0.5">
      <c r="A28" s="1138"/>
      <c r="B28" s="1140"/>
      <c r="C28" s="1110"/>
      <c r="D28" s="74" t="s">
        <v>29</v>
      </c>
      <c r="E28" s="27"/>
      <c r="F28" s="28" t="s">
        <v>56</v>
      </c>
      <c r="G28" s="18" t="s">
        <v>55</v>
      </c>
      <c r="H28" s="19" t="str">
        <f>IFERROR(ROUNDDOWN(H27/B27,1),"")</f>
        <v/>
      </c>
      <c r="I28" s="29" t="s">
        <v>32</v>
      </c>
      <c r="L28" s="37"/>
      <c r="M28" s="37"/>
      <c r="N28" s="30"/>
      <c r="O28" s="37"/>
      <c r="P28" s="30"/>
      <c r="Q28" s="30"/>
      <c r="T28" s="30"/>
    </row>
    <row r="29" spans="1:20" ht="16.8" customHeight="1" thickBot="1" x14ac:dyDescent="0.5">
      <c r="A29" s="1136" t="s">
        <v>85</v>
      </c>
      <c r="B29" s="1103" t="s">
        <v>23</v>
      </c>
      <c r="C29" s="1104"/>
      <c r="D29" s="70" t="s">
        <v>100</v>
      </c>
      <c r="E29" s="13" t="s">
        <v>25</v>
      </c>
      <c r="F29" s="14" t="s">
        <v>45</v>
      </c>
      <c r="G29" s="14"/>
      <c r="H29" s="15"/>
      <c r="I29" s="16" t="s">
        <v>27</v>
      </c>
      <c r="K29" s="43"/>
      <c r="L29"/>
      <c r="M29" s="11"/>
      <c r="O29" s="11"/>
      <c r="Q29" s="44"/>
      <c r="T29" s="30"/>
    </row>
    <row r="30" spans="1:20" ht="16.8" customHeight="1" thickTop="1" thickBot="1" x14ac:dyDescent="0.5">
      <c r="A30" s="1137"/>
      <c r="B30" s="1105"/>
      <c r="C30" s="1106"/>
      <c r="D30" s="72" t="s">
        <v>29</v>
      </c>
      <c r="F30" s="18" t="s">
        <v>49</v>
      </c>
      <c r="G30" s="18" t="s">
        <v>58</v>
      </c>
      <c r="H30" s="19" t="str">
        <f>IFERROR(ROUNDDOWN(H29/B31,1),"")</f>
        <v/>
      </c>
      <c r="I30" s="20" t="s">
        <v>32</v>
      </c>
      <c r="K30" s="43"/>
      <c r="L30" s="45"/>
      <c r="M30" s="45"/>
      <c r="N30" s="10"/>
      <c r="O30" s="45"/>
      <c r="P30" s="75"/>
      <c r="Q30" s="44"/>
      <c r="S30" s="30"/>
      <c r="T30" s="30"/>
    </row>
    <row r="31" spans="1:20" ht="16.8" customHeight="1" thickTop="1" thickBot="1" x14ac:dyDescent="0.5">
      <c r="A31" s="1137"/>
      <c r="B31" s="1139"/>
      <c r="C31" s="1109" t="s">
        <v>35</v>
      </c>
      <c r="D31" s="73" t="s">
        <v>104</v>
      </c>
      <c r="E31" s="17" t="s">
        <v>25</v>
      </c>
      <c r="F31" s="18" t="s">
        <v>37</v>
      </c>
      <c r="G31" s="18"/>
      <c r="H31" s="15"/>
      <c r="I31" s="23" t="s">
        <v>27</v>
      </c>
      <c r="L31" s="1111" t="s">
        <v>86</v>
      </c>
      <c r="M31" s="1111"/>
      <c r="N31" s="1111"/>
      <c r="O31" s="37"/>
      <c r="P31" s="30"/>
      <c r="Q31" s="30"/>
      <c r="R31" s="30"/>
      <c r="S31" s="30"/>
      <c r="T31" s="30"/>
    </row>
    <row r="32" spans="1:20" ht="16.8" customHeight="1" thickTop="1" thickBot="1" x14ac:dyDescent="0.5">
      <c r="A32" s="1138"/>
      <c r="B32" s="1140"/>
      <c r="C32" s="1110"/>
      <c r="D32" s="74" t="s">
        <v>29</v>
      </c>
      <c r="E32" s="27"/>
      <c r="F32" s="28" t="s">
        <v>56</v>
      </c>
      <c r="G32" s="18" t="s">
        <v>59</v>
      </c>
      <c r="H32" s="19" t="str">
        <f>IFERROR(ROUNDDOWN(H31/B31,1),"")</f>
        <v/>
      </c>
      <c r="I32" s="29" t="s">
        <v>32</v>
      </c>
      <c r="K32" s="43" t="s">
        <v>87</v>
      </c>
      <c r="L32" s="19" t="str">
        <f>IF(P26=0,"",ROUNDDOWN(P26,1))</f>
        <v/>
      </c>
      <c r="M32" s="11"/>
      <c r="N32" s="11" t="s">
        <v>32</v>
      </c>
      <c r="O32" s="11"/>
      <c r="Q32" s="44"/>
      <c r="R32" s="30"/>
      <c r="S32" s="30"/>
      <c r="T32" s="30"/>
    </row>
    <row r="33" spans="1:20" ht="16.8" customHeight="1" thickTop="1" thickBot="1" x14ac:dyDescent="0.5">
      <c r="A33" s="1136" t="s">
        <v>88</v>
      </c>
      <c r="B33" s="1103" t="s">
        <v>23</v>
      </c>
      <c r="C33" s="1104"/>
      <c r="D33" s="70" t="s">
        <v>100</v>
      </c>
      <c r="E33" s="13" t="s">
        <v>25</v>
      </c>
      <c r="F33" s="14" t="s">
        <v>45</v>
      </c>
      <c r="G33" s="14"/>
      <c r="H33" s="15"/>
      <c r="I33" s="16" t="s">
        <v>27</v>
      </c>
      <c r="K33" s="43"/>
      <c r="L33" s="45"/>
      <c r="M33" s="45"/>
      <c r="N33" s="1112" t="s">
        <v>89</v>
      </c>
      <c r="O33" s="1113"/>
      <c r="P33" s="46" t="str">
        <f>IF(L32="","",IFERROR(ROUNDDOWN(L32/L34*100,1),0))</f>
        <v/>
      </c>
      <c r="Q33" s="47" t="s">
        <v>90</v>
      </c>
      <c r="R33" s="30"/>
      <c r="S33" s="30"/>
      <c r="T33" s="30"/>
    </row>
    <row r="34" spans="1:20" ht="16.8" customHeight="1" thickTop="1" thickBot="1" x14ac:dyDescent="0.5">
      <c r="A34" s="1137"/>
      <c r="B34" s="1105"/>
      <c r="C34" s="1106"/>
      <c r="D34" s="72" t="s">
        <v>29</v>
      </c>
      <c r="F34" s="18" t="s">
        <v>49</v>
      </c>
      <c r="G34" s="18" t="s">
        <v>61</v>
      </c>
      <c r="H34" s="19" t="str">
        <f>IFERROR(ROUNDDOWN(H33/B35,1),"")</f>
        <v/>
      </c>
      <c r="I34" s="20" t="s">
        <v>32</v>
      </c>
      <c r="K34" s="48" t="s">
        <v>91</v>
      </c>
      <c r="L34" s="49" t="str">
        <f>IF(N26=0,"",ROUNDDOWN(N26,1))</f>
        <v/>
      </c>
      <c r="M34" s="50"/>
      <c r="N34" s="51" t="s">
        <v>32</v>
      </c>
      <c r="O34" s="50"/>
      <c r="P34" s="51"/>
      <c r="Q34" s="51"/>
      <c r="R34" s="30"/>
      <c r="S34" s="30"/>
      <c r="T34" s="30"/>
    </row>
    <row r="35" spans="1:20" ht="16.8" customHeight="1" thickTop="1" thickBot="1" x14ac:dyDescent="0.5">
      <c r="A35" s="1137"/>
      <c r="B35" s="1139"/>
      <c r="C35" s="1109" t="s">
        <v>35</v>
      </c>
      <c r="D35" s="73" t="s">
        <v>104</v>
      </c>
      <c r="E35" s="17" t="s">
        <v>25</v>
      </c>
      <c r="F35" s="18" t="s">
        <v>37</v>
      </c>
      <c r="G35" s="18"/>
      <c r="H35" s="15"/>
      <c r="I35" s="23" t="s">
        <v>27</v>
      </c>
      <c r="K35" s="30"/>
      <c r="L35" s="30"/>
      <c r="M35" s="30"/>
      <c r="N35" s="30"/>
      <c r="O35" s="30"/>
      <c r="Q35" s="30"/>
      <c r="R35" s="30"/>
      <c r="S35" s="30"/>
      <c r="T35" s="30"/>
    </row>
    <row r="36" spans="1:20" ht="16.8" customHeight="1" thickTop="1" thickBot="1" x14ac:dyDescent="0.5">
      <c r="A36" s="1138"/>
      <c r="B36" s="1140"/>
      <c r="C36" s="1110"/>
      <c r="D36" s="74" t="s">
        <v>29</v>
      </c>
      <c r="E36" s="27"/>
      <c r="F36" s="28" t="s">
        <v>56</v>
      </c>
      <c r="G36" s="18" t="s">
        <v>62</v>
      </c>
      <c r="H36" s="19" t="str">
        <f>IFERROR(ROUNDDOWN(H35/B35,1),"")</f>
        <v/>
      </c>
      <c r="I36" s="29" t="s">
        <v>32</v>
      </c>
      <c r="L36" s="1114" t="s">
        <v>92</v>
      </c>
      <c r="M36" s="1114"/>
      <c r="N36" s="1114"/>
      <c r="O36" s="1114"/>
      <c r="P36" s="1114"/>
      <c r="Q36" s="1114"/>
      <c r="R36" s="30"/>
      <c r="S36" s="30"/>
      <c r="T36" s="30"/>
    </row>
    <row r="37" spans="1:20" ht="16.8" customHeight="1" thickBot="1" x14ac:dyDescent="0.5">
      <c r="A37" s="1136" t="s">
        <v>93</v>
      </c>
      <c r="B37" s="1103" t="s">
        <v>23</v>
      </c>
      <c r="C37" s="1104"/>
      <c r="D37" s="70" t="s">
        <v>100</v>
      </c>
      <c r="E37" s="13" t="s">
        <v>25</v>
      </c>
      <c r="F37" s="14" t="s">
        <v>45</v>
      </c>
      <c r="G37" s="14"/>
      <c r="H37" s="15"/>
      <c r="I37" s="16" t="s">
        <v>27</v>
      </c>
      <c r="L37" s="1114"/>
      <c r="M37" s="1114"/>
      <c r="N37" s="1114"/>
      <c r="O37" s="1114"/>
      <c r="P37" s="1114"/>
      <c r="Q37" s="1114"/>
      <c r="R37" s="30"/>
      <c r="S37" s="30"/>
      <c r="T37" s="30"/>
    </row>
    <row r="38" spans="1:20" ht="16.8" customHeight="1" thickTop="1" thickBot="1" x14ac:dyDescent="0.5">
      <c r="A38" s="1137"/>
      <c r="B38" s="1105"/>
      <c r="C38" s="1106"/>
      <c r="D38" s="72" t="s">
        <v>29</v>
      </c>
      <c r="F38" s="18" t="s">
        <v>49</v>
      </c>
      <c r="G38" s="18" t="s">
        <v>64</v>
      </c>
      <c r="H38" s="19" t="str">
        <f>IFERROR(ROUNDDOWN(H37/B39,1),"")</f>
        <v/>
      </c>
      <c r="I38" s="20" t="s">
        <v>32</v>
      </c>
      <c r="K38" s="30"/>
      <c r="L38" s="76"/>
      <c r="M38" s="76"/>
      <c r="N38" s="76"/>
      <c r="O38" s="76"/>
      <c r="P38" s="77"/>
      <c r="Q38" s="52"/>
      <c r="R38" s="30"/>
      <c r="S38" s="30"/>
      <c r="T38" s="30"/>
    </row>
    <row r="39" spans="1:20" ht="16.8" customHeight="1" thickTop="1" thickBot="1" x14ac:dyDescent="0.5">
      <c r="A39" s="1137"/>
      <c r="B39" s="1139"/>
      <c r="C39" s="1109" t="s">
        <v>35</v>
      </c>
      <c r="D39" s="73" t="s">
        <v>104</v>
      </c>
      <c r="E39" s="17" t="s">
        <v>25</v>
      </c>
      <c r="F39" s="18" t="s">
        <v>37</v>
      </c>
      <c r="G39" s="18"/>
      <c r="H39" s="15"/>
      <c r="I39" s="23" t="s">
        <v>27</v>
      </c>
      <c r="K39" s="30"/>
      <c r="L39" s="52"/>
      <c r="M39" s="52"/>
      <c r="N39" s="52"/>
      <c r="O39" s="52"/>
      <c r="P39" s="78"/>
      <c r="Q39" s="78"/>
      <c r="R39" s="30"/>
      <c r="S39" s="30"/>
      <c r="T39" s="30"/>
    </row>
    <row r="40" spans="1:20" ht="16.8" customHeight="1" thickTop="1" thickBot="1" x14ac:dyDescent="0.5">
      <c r="A40" s="1138"/>
      <c r="B40" s="1140"/>
      <c r="C40" s="1110"/>
      <c r="D40" s="74" t="s">
        <v>29</v>
      </c>
      <c r="E40" s="27"/>
      <c r="F40" s="28" t="s">
        <v>56</v>
      </c>
      <c r="G40" s="18" t="s">
        <v>65</v>
      </c>
      <c r="H40" s="19" t="str">
        <f>IFERROR(ROUNDDOWN(H39/B39,1),"")</f>
        <v/>
      </c>
      <c r="I40" s="29" t="s">
        <v>32</v>
      </c>
      <c r="K40" s="30"/>
      <c r="L40"/>
      <c r="M40"/>
      <c r="N40"/>
      <c r="O40"/>
      <c r="P40"/>
      <c r="Q40" s="78"/>
      <c r="R40" s="30"/>
      <c r="S40" s="30"/>
      <c r="T40" s="30"/>
    </row>
    <row r="41" spans="1:20" ht="16.8" customHeight="1" thickBot="1" x14ac:dyDescent="0.5">
      <c r="A41" s="1136" t="s">
        <v>94</v>
      </c>
      <c r="B41" s="1103" t="s">
        <v>23</v>
      </c>
      <c r="C41" s="1104"/>
      <c r="D41" s="70" t="s">
        <v>100</v>
      </c>
      <c r="E41" s="13" t="s">
        <v>25</v>
      </c>
      <c r="F41" s="14" t="s">
        <v>45</v>
      </c>
      <c r="G41" s="14"/>
      <c r="H41" s="15"/>
      <c r="I41" s="16" t="s">
        <v>27</v>
      </c>
      <c r="K41" s="30"/>
      <c r="L41" s="58"/>
      <c r="M41" s="58"/>
      <c r="N41" s="58"/>
      <c r="O41" s="58"/>
      <c r="P41" s="58"/>
      <c r="Q41" s="59"/>
      <c r="R41" s="30"/>
      <c r="S41" s="30"/>
      <c r="T41" s="30"/>
    </row>
    <row r="42" spans="1:20" ht="16.8" customHeight="1" thickTop="1" thickBot="1" x14ac:dyDescent="0.5">
      <c r="A42" s="1137"/>
      <c r="B42" s="1105"/>
      <c r="C42" s="1106"/>
      <c r="D42" s="72" t="s">
        <v>29</v>
      </c>
      <c r="F42" s="18" t="s">
        <v>49</v>
      </c>
      <c r="G42" s="18" t="s">
        <v>67</v>
      </c>
      <c r="H42" s="19" t="str">
        <f>IFERROR(ROUNDDOWN(H41/B43,1),"")</f>
        <v/>
      </c>
      <c r="I42" s="20" t="s">
        <v>32</v>
      </c>
      <c r="K42" s="30"/>
      <c r="L42" s="37"/>
      <c r="M42" s="37"/>
      <c r="N42" s="30"/>
      <c r="O42" s="37"/>
      <c r="P42" s="30"/>
      <c r="Q42" s="30"/>
      <c r="R42" s="30"/>
      <c r="S42" s="30"/>
      <c r="T42" s="30"/>
    </row>
    <row r="43" spans="1:20" ht="16.8" customHeight="1" thickTop="1" thickBot="1" x14ac:dyDescent="0.5">
      <c r="A43" s="1137"/>
      <c r="B43" s="1139"/>
      <c r="C43" s="1109" t="s">
        <v>35</v>
      </c>
      <c r="D43" s="73" t="s">
        <v>104</v>
      </c>
      <c r="E43" s="17" t="s">
        <v>25</v>
      </c>
      <c r="F43" s="18" t="s">
        <v>37</v>
      </c>
      <c r="G43" s="18"/>
      <c r="H43" s="15"/>
      <c r="I43" s="23" t="s">
        <v>27</v>
      </c>
      <c r="K43" s="30"/>
      <c r="L43" s="2"/>
      <c r="M43" s="2"/>
      <c r="N43" s="2"/>
      <c r="O43" s="2"/>
      <c r="P43" s="2"/>
      <c r="Q43" s="30"/>
      <c r="R43" s="30"/>
      <c r="S43" s="30"/>
      <c r="T43" s="30"/>
    </row>
    <row r="44" spans="1:20" ht="16.8" customHeight="1" thickTop="1" thickBot="1" x14ac:dyDescent="0.5">
      <c r="A44" s="1138"/>
      <c r="B44" s="1140"/>
      <c r="C44" s="1110"/>
      <c r="D44" s="74" t="s">
        <v>29</v>
      </c>
      <c r="E44" s="27"/>
      <c r="F44" s="28" t="s">
        <v>56</v>
      </c>
      <c r="G44" s="18" t="s">
        <v>68</v>
      </c>
      <c r="H44" s="19" t="str">
        <f>IFERROR(ROUNDDOWN(H43/B43,1),"")</f>
        <v/>
      </c>
      <c r="I44" s="29" t="s">
        <v>32</v>
      </c>
      <c r="K44" s="30"/>
      <c r="L44" s="37"/>
      <c r="M44" s="37"/>
      <c r="N44" s="30"/>
      <c r="O44" s="37"/>
      <c r="P44" s="30"/>
      <c r="Q44" s="30"/>
      <c r="R44" s="30"/>
      <c r="S44" s="30"/>
      <c r="T44" s="30"/>
    </row>
    <row r="45" spans="1:20" ht="16.8" customHeight="1" thickBot="1" x14ac:dyDescent="0.5">
      <c r="A45" s="1136" t="s">
        <v>95</v>
      </c>
      <c r="B45" s="1103" t="s">
        <v>23</v>
      </c>
      <c r="C45" s="1104"/>
      <c r="D45" s="70" t="s">
        <v>100</v>
      </c>
      <c r="E45" s="13" t="s">
        <v>25</v>
      </c>
      <c r="F45" s="14" t="s">
        <v>45</v>
      </c>
      <c r="G45" s="14"/>
      <c r="H45" s="60"/>
      <c r="I45" s="16" t="s">
        <v>27</v>
      </c>
      <c r="K45" s="30"/>
      <c r="L45" s="37"/>
      <c r="M45" s="37"/>
      <c r="N45" s="30"/>
      <c r="O45" s="37"/>
      <c r="P45" s="30"/>
      <c r="Q45" s="30"/>
      <c r="R45" s="30"/>
      <c r="S45" s="30"/>
      <c r="T45" s="30"/>
    </row>
    <row r="46" spans="1:20" ht="16.8" customHeight="1" thickTop="1" thickBot="1" x14ac:dyDescent="0.5">
      <c r="A46" s="1137"/>
      <c r="B46" s="1105"/>
      <c r="C46" s="1106"/>
      <c r="D46" s="72" t="s">
        <v>29</v>
      </c>
      <c r="F46" s="18" t="s">
        <v>49</v>
      </c>
      <c r="G46" s="18" t="s">
        <v>70</v>
      </c>
      <c r="H46" s="19" t="str">
        <f>IFERROR(ROUNDDOWN(H45/B47,1),"")</f>
        <v/>
      </c>
      <c r="I46" s="20" t="s">
        <v>32</v>
      </c>
      <c r="K46" s="30"/>
      <c r="L46" s="37"/>
      <c r="M46" s="37"/>
      <c r="N46" s="30"/>
      <c r="O46" s="37"/>
      <c r="P46" s="30"/>
      <c r="Q46" s="30"/>
      <c r="R46" s="30"/>
      <c r="S46" s="30"/>
      <c r="T46" s="30"/>
    </row>
    <row r="47" spans="1:20" ht="16.8" customHeight="1" thickTop="1" thickBot="1" x14ac:dyDescent="0.5">
      <c r="A47" s="1137"/>
      <c r="B47" s="1139"/>
      <c r="C47" s="1109" t="s">
        <v>35</v>
      </c>
      <c r="D47" s="73" t="s">
        <v>104</v>
      </c>
      <c r="E47" s="17" t="s">
        <v>25</v>
      </c>
      <c r="F47" s="18" t="s">
        <v>37</v>
      </c>
      <c r="G47" s="18"/>
      <c r="H47" s="15"/>
      <c r="I47" s="23" t="s">
        <v>27</v>
      </c>
      <c r="K47" s="30"/>
      <c r="L47" s="37"/>
      <c r="M47" s="37"/>
      <c r="N47" s="30"/>
      <c r="O47" s="37"/>
      <c r="P47" s="30"/>
      <c r="Q47" s="30"/>
      <c r="R47" s="30"/>
      <c r="S47" s="30"/>
      <c r="T47" s="30"/>
    </row>
    <row r="48" spans="1:20" ht="16.8" customHeight="1" thickTop="1" thickBot="1" x14ac:dyDescent="0.5">
      <c r="A48" s="1138"/>
      <c r="B48" s="1140"/>
      <c r="C48" s="1110"/>
      <c r="D48" s="74" t="s">
        <v>29</v>
      </c>
      <c r="E48" s="27"/>
      <c r="F48" s="28" t="s">
        <v>56</v>
      </c>
      <c r="G48" s="18" t="s">
        <v>71</v>
      </c>
      <c r="H48" s="19" t="str">
        <f>IFERROR(ROUNDDOWN(H47/B47,1),"")</f>
        <v/>
      </c>
      <c r="I48" s="29" t="s">
        <v>32</v>
      </c>
      <c r="K48" s="30"/>
      <c r="L48" s="37"/>
      <c r="M48" s="37"/>
      <c r="N48" s="30"/>
      <c r="O48" s="37"/>
      <c r="P48" s="30"/>
      <c r="Q48" s="30"/>
      <c r="R48" s="30"/>
      <c r="S48" s="30"/>
      <c r="T48" s="30"/>
    </row>
    <row r="49" spans="1:20" ht="16.8" customHeight="1" thickBot="1" x14ac:dyDescent="0.5">
      <c r="A49" s="1136" t="s">
        <v>96</v>
      </c>
      <c r="B49" s="1103" t="s">
        <v>23</v>
      </c>
      <c r="C49" s="1104"/>
      <c r="D49" s="70" t="s">
        <v>100</v>
      </c>
      <c r="E49" s="13" t="s">
        <v>25</v>
      </c>
      <c r="F49" s="14" t="s">
        <v>45</v>
      </c>
      <c r="G49" s="14"/>
      <c r="H49" s="15"/>
      <c r="I49" s="16" t="s">
        <v>27</v>
      </c>
      <c r="K49" s="30"/>
      <c r="L49" s="37"/>
      <c r="M49" s="37"/>
      <c r="N49" s="30"/>
      <c r="O49" s="37"/>
      <c r="P49" s="30"/>
      <c r="Q49" s="30"/>
      <c r="R49" s="30"/>
      <c r="S49" s="30"/>
      <c r="T49" s="30"/>
    </row>
    <row r="50" spans="1:20" ht="16.8" customHeight="1" thickTop="1" thickBot="1" x14ac:dyDescent="0.5">
      <c r="A50" s="1137"/>
      <c r="B50" s="1105"/>
      <c r="C50" s="1106"/>
      <c r="D50" s="72" t="s">
        <v>29</v>
      </c>
      <c r="F50" s="18" t="s">
        <v>49</v>
      </c>
      <c r="G50" s="18" t="s">
        <v>74</v>
      </c>
      <c r="H50" s="19" t="str">
        <f>IFERROR(ROUNDDOWN(H49/B51,1),"")</f>
        <v/>
      </c>
      <c r="I50" s="20" t="s">
        <v>32</v>
      </c>
      <c r="K50" s="30"/>
      <c r="L50" s="37"/>
      <c r="M50" s="37"/>
      <c r="N50" s="30"/>
      <c r="O50" s="37"/>
      <c r="P50" s="30"/>
      <c r="Q50" s="30"/>
      <c r="R50" s="30"/>
      <c r="S50" s="30"/>
      <c r="T50" s="30"/>
    </row>
    <row r="51" spans="1:20" ht="16.8" customHeight="1" thickTop="1" thickBot="1" x14ac:dyDescent="0.5">
      <c r="A51" s="1137"/>
      <c r="B51" s="1139"/>
      <c r="C51" s="1109" t="s">
        <v>35</v>
      </c>
      <c r="D51" s="73" t="s">
        <v>104</v>
      </c>
      <c r="E51" s="17" t="s">
        <v>25</v>
      </c>
      <c r="F51" s="18" t="s">
        <v>37</v>
      </c>
      <c r="G51" s="18"/>
      <c r="H51" s="15"/>
      <c r="I51" s="23" t="s">
        <v>27</v>
      </c>
      <c r="K51" s="30"/>
      <c r="L51" s="37"/>
      <c r="M51" s="37"/>
      <c r="N51" s="30"/>
      <c r="O51" s="37"/>
      <c r="P51" s="30"/>
      <c r="Q51" s="30"/>
      <c r="R51" s="30"/>
      <c r="S51" s="30"/>
      <c r="T51" s="30"/>
    </row>
    <row r="52" spans="1:20" ht="16.8" customHeight="1" thickTop="1" thickBot="1" x14ac:dyDescent="0.5">
      <c r="A52" s="1138"/>
      <c r="B52" s="1140"/>
      <c r="C52" s="1110"/>
      <c r="D52" s="74" t="s">
        <v>29</v>
      </c>
      <c r="E52" s="27"/>
      <c r="F52" s="28" t="s">
        <v>56</v>
      </c>
      <c r="G52" s="61" t="s">
        <v>75</v>
      </c>
      <c r="H52" s="19" t="str">
        <f>IFERROR(ROUNDDOWN(H51/B51,1),"")</f>
        <v/>
      </c>
      <c r="I52" s="29" t="s">
        <v>32</v>
      </c>
      <c r="K52" s="30"/>
      <c r="L52" s="37"/>
      <c r="M52" s="37"/>
      <c r="N52" s="30"/>
      <c r="O52" s="37"/>
      <c r="P52" s="30"/>
      <c r="Q52" s="30"/>
      <c r="R52" s="30"/>
      <c r="S52" s="30"/>
      <c r="T52" s="30"/>
    </row>
    <row r="53" spans="1:20" ht="6.75" customHeight="1" x14ac:dyDescent="0.45">
      <c r="K53" s="30"/>
      <c r="L53" s="37"/>
      <c r="M53" s="37"/>
      <c r="N53" s="30"/>
      <c r="O53" s="37"/>
      <c r="P53" s="30"/>
      <c r="Q53" s="30"/>
      <c r="R53" s="30"/>
      <c r="S53" s="30"/>
      <c r="T53" s="30"/>
    </row>
  </sheetData>
  <mergeCells count="63">
    <mergeCell ref="A3:Q3"/>
    <mergeCell ref="A1:F2"/>
    <mergeCell ref="H1:I1"/>
    <mergeCell ref="J1:Q1"/>
    <mergeCell ref="H2:I2"/>
    <mergeCell ref="J2:Q2"/>
    <mergeCell ref="A6:I6"/>
    <mergeCell ref="F7:I7"/>
    <mergeCell ref="A8:I8"/>
    <mergeCell ref="K8:P8"/>
    <mergeCell ref="A9:A12"/>
    <mergeCell ref="B9:C10"/>
    <mergeCell ref="L9:L10"/>
    <mergeCell ref="M9:P9"/>
    <mergeCell ref="M10:N10"/>
    <mergeCell ref="O10:P10"/>
    <mergeCell ref="B11:B12"/>
    <mergeCell ref="C11:C12"/>
    <mergeCell ref="A13:A16"/>
    <mergeCell ref="B13:C14"/>
    <mergeCell ref="B15:B16"/>
    <mergeCell ref="C15:C16"/>
    <mergeCell ref="A17:A20"/>
    <mergeCell ref="B17:C18"/>
    <mergeCell ref="B19:B20"/>
    <mergeCell ref="C19:C20"/>
    <mergeCell ref="O24:P24"/>
    <mergeCell ref="A25:A28"/>
    <mergeCell ref="B25:C26"/>
    <mergeCell ref="B27:B28"/>
    <mergeCell ref="C27:C28"/>
    <mergeCell ref="A21:A24"/>
    <mergeCell ref="B21:C22"/>
    <mergeCell ref="B23:B24"/>
    <mergeCell ref="C23:C24"/>
    <mergeCell ref="M24:N24"/>
    <mergeCell ref="L31:N31"/>
    <mergeCell ref="A33:A36"/>
    <mergeCell ref="B33:C34"/>
    <mergeCell ref="N33:O33"/>
    <mergeCell ref="B35:B36"/>
    <mergeCell ref="C35:C36"/>
    <mergeCell ref="L36:Q37"/>
    <mergeCell ref="A41:A44"/>
    <mergeCell ref="B41:C42"/>
    <mergeCell ref="B43:B44"/>
    <mergeCell ref="C43:C44"/>
    <mergeCell ref="A29:A32"/>
    <mergeCell ref="B29:C30"/>
    <mergeCell ref="B31:B32"/>
    <mergeCell ref="C31:C32"/>
    <mergeCell ref="A37:A40"/>
    <mergeCell ref="B37:C38"/>
    <mergeCell ref="B39:B40"/>
    <mergeCell ref="C39:C40"/>
    <mergeCell ref="A45:A48"/>
    <mergeCell ref="B45:C46"/>
    <mergeCell ref="B47:B48"/>
    <mergeCell ref="C47:C48"/>
    <mergeCell ref="A49:A52"/>
    <mergeCell ref="B49:C50"/>
    <mergeCell ref="B51:B52"/>
    <mergeCell ref="C51:C52"/>
  </mergeCells>
  <phoneticPr fontId="2"/>
  <pageMargins left="0.41" right="0.25" top="0.45" bottom="0.39" header="0.24" footer="0.3"/>
  <pageSetup paperSize="9" scale="68" orientation="portrait" r:id="rId1"/>
  <headerFooter alignWithMargins="0">
    <oddHeader>&amp;R&amp;A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T53"/>
  <sheetViews>
    <sheetView view="pageBreakPreview" topLeftCell="A40" zoomScaleNormal="100" zoomScaleSheetLayoutView="100" workbookViewId="0">
      <selection activeCell="T17" sqref="T17"/>
    </sheetView>
  </sheetViews>
  <sheetFormatPr defaultColWidth="8.09765625" defaultRowHeight="10.8" x14ac:dyDescent="0.45"/>
  <cols>
    <col min="1" max="3" width="5.5" style="62" customWidth="1"/>
    <col min="4" max="4" width="25" style="2" customWidth="1"/>
    <col min="5" max="5" width="3" style="17" customWidth="1"/>
    <col min="6" max="6" width="8.5" style="63" customWidth="1"/>
    <col min="7" max="7" width="3" style="63" customWidth="1"/>
    <col min="8" max="8" width="8.5" style="64" customWidth="1"/>
    <col min="9" max="9" width="4" style="65" customWidth="1"/>
    <col min="10" max="11" width="3" style="2" customWidth="1"/>
    <col min="12" max="12" width="8.5" style="10" customWidth="1"/>
    <col min="13" max="13" width="3.5" style="10" customWidth="1"/>
    <col min="14" max="14" width="8.5" style="11" customWidth="1"/>
    <col min="15" max="15" width="3.5" style="10" customWidth="1"/>
    <col min="16" max="16" width="8.5" style="11" customWidth="1"/>
    <col min="17" max="17" width="5" style="11" customWidth="1"/>
    <col min="18" max="19" width="8.3984375" style="44" customWidth="1"/>
    <col min="20" max="23" width="8.3984375" style="2" customWidth="1"/>
    <col min="24" max="258" width="8.09765625" style="2"/>
    <col min="259" max="259" width="5.296875" style="2" customWidth="1"/>
    <col min="260" max="260" width="22.8984375" style="2" bestFit="1" customWidth="1"/>
    <col min="261" max="261" width="2.5" style="2" customWidth="1"/>
    <col min="262" max="262" width="8.19921875" style="2" customWidth="1"/>
    <col min="263" max="263" width="2.09765625" style="2" customWidth="1"/>
    <col min="264" max="264" width="7.19921875" style="2" customWidth="1"/>
    <col min="265" max="265" width="3.796875" style="2" customWidth="1"/>
    <col min="266" max="266" width="1.796875" style="2" customWidth="1"/>
    <col min="267" max="267" width="4.5" style="2" customWidth="1"/>
    <col min="268" max="268" width="10.59765625" style="2" customWidth="1"/>
    <col min="269" max="269" width="2.19921875" style="2" customWidth="1"/>
    <col min="270" max="270" width="8" style="2" customWidth="1"/>
    <col min="271" max="271" width="2.19921875" style="2" customWidth="1"/>
    <col min="272" max="272" width="8" style="2" customWidth="1"/>
    <col min="273" max="273" width="5.3984375" style="2" customWidth="1"/>
    <col min="274" max="279" width="8.3984375" style="2" customWidth="1"/>
    <col min="280" max="514" width="8.09765625" style="2"/>
    <col min="515" max="515" width="5.296875" style="2" customWidth="1"/>
    <col min="516" max="516" width="22.8984375" style="2" bestFit="1" customWidth="1"/>
    <col min="517" max="517" width="2.5" style="2" customWidth="1"/>
    <col min="518" max="518" width="8.19921875" style="2" customWidth="1"/>
    <col min="519" max="519" width="2.09765625" style="2" customWidth="1"/>
    <col min="520" max="520" width="7.19921875" style="2" customWidth="1"/>
    <col min="521" max="521" width="3.796875" style="2" customWidth="1"/>
    <col min="522" max="522" width="1.796875" style="2" customWidth="1"/>
    <col min="523" max="523" width="4.5" style="2" customWidth="1"/>
    <col min="524" max="524" width="10.59765625" style="2" customWidth="1"/>
    <col min="525" max="525" width="2.19921875" style="2" customWidth="1"/>
    <col min="526" max="526" width="8" style="2" customWidth="1"/>
    <col min="527" max="527" width="2.19921875" style="2" customWidth="1"/>
    <col min="528" max="528" width="8" style="2" customWidth="1"/>
    <col min="529" max="529" width="5.3984375" style="2" customWidth="1"/>
    <col min="530" max="535" width="8.3984375" style="2" customWidth="1"/>
    <col min="536" max="770" width="8.09765625" style="2"/>
    <col min="771" max="771" width="5.296875" style="2" customWidth="1"/>
    <col min="772" max="772" width="22.8984375" style="2" bestFit="1" customWidth="1"/>
    <col min="773" max="773" width="2.5" style="2" customWidth="1"/>
    <col min="774" max="774" width="8.19921875" style="2" customWidth="1"/>
    <col min="775" max="775" width="2.09765625" style="2" customWidth="1"/>
    <col min="776" max="776" width="7.19921875" style="2" customWidth="1"/>
    <col min="777" max="777" width="3.796875" style="2" customWidth="1"/>
    <col min="778" max="778" width="1.796875" style="2" customWidth="1"/>
    <col min="779" max="779" width="4.5" style="2" customWidth="1"/>
    <col min="780" max="780" width="10.59765625" style="2" customWidth="1"/>
    <col min="781" max="781" width="2.19921875" style="2" customWidth="1"/>
    <col min="782" max="782" width="8" style="2" customWidth="1"/>
    <col min="783" max="783" width="2.19921875" style="2" customWidth="1"/>
    <col min="784" max="784" width="8" style="2" customWidth="1"/>
    <col min="785" max="785" width="5.3984375" style="2" customWidth="1"/>
    <col min="786" max="791" width="8.3984375" style="2" customWidth="1"/>
    <col min="792" max="1026" width="8.09765625" style="2"/>
    <col min="1027" max="1027" width="5.296875" style="2" customWidth="1"/>
    <col min="1028" max="1028" width="22.8984375" style="2" bestFit="1" customWidth="1"/>
    <col min="1029" max="1029" width="2.5" style="2" customWidth="1"/>
    <col min="1030" max="1030" width="8.19921875" style="2" customWidth="1"/>
    <col min="1031" max="1031" width="2.09765625" style="2" customWidth="1"/>
    <col min="1032" max="1032" width="7.19921875" style="2" customWidth="1"/>
    <col min="1033" max="1033" width="3.796875" style="2" customWidth="1"/>
    <col min="1034" max="1034" width="1.796875" style="2" customWidth="1"/>
    <col min="1035" max="1035" width="4.5" style="2" customWidth="1"/>
    <col min="1036" max="1036" width="10.59765625" style="2" customWidth="1"/>
    <col min="1037" max="1037" width="2.19921875" style="2" customWidth="1"/>
    <col min="1038" max="1038" width="8" style="2" customWidth="1"/>
    <col min="1039" max="1039" width="2.19921875" style="2" customWidth="1"/>
    <col min="1040" max="1040" width="8" style="2" customWidth="1"/>
    <col min="1041" max="1041" width="5.3984375" style="2" customWidth="1"/>
    <col min="1042" max="1047" width="8.3984375" style="2" customWidth="1"/>
    <col min="1048" max="1282" width="8.09765625" style="2"/>
    <col min="1283" max="1283" width="5.296875" style="2" customWidth="1"/>
    <col min="1284" max="1284" width="22.8984375" style="2" bestFit="1" customWidth="1"/>
    <col min="1285" max="1285" width="2.5" style="2" customWidth="1"/>
    <col min="1286" max="1286" width="8.19921875" style="2" customWidth="1"/>
    <col min="1287" max="1287" width="2.09765625" style="2" customWidth="1"/>
    <col min="1288" max="1288" width="7.19921875" style="2" customWidth="1"/>
    <col min="1289" max="1289" width="3.796875" style="2" customWidth="1"/>
    <col min="1290" max="1290" width="1.796875" style="2" customWidth="1"/>
    <col min="1291" max="1291" width="4.5" style="2" customWidth="1"/>
    <col min="1292" max="1292" width="10.59765625" style="2" customWidth="1"/>
    <col min="1293" max="1293" width="2.19921875" style="2" customWidth="1"/>
    <col min="1294" max="1294" width="8" style="2" customWidth="1"/>
    <col min="1295" max="1295" width="2.19921875" style="2" customWidth="1"/>
    <col min="1296" max="1296" width="8" style="2" customWidth="1"/>
    <col min="1297" max="1297" width="5.3984375" style="2" customWidth="1"/>
    <col min="1298" max="1303" width="8.3984375" style="2" customWidth="1"/>
    <col min="1304" max="1538" width="8.09765625" style="2"/>
    <col min="1539" max="1539" width="5.296875" style="2" customWidth="1"/>
    <col min="1540" max="1540" width="22.8984375" style="2" bestFit="1" customWidth="1"/>
    <col min="1541" max="1541" width="2.5" style="2" customWidth="1"/>
    <col min="1542" max="1542" width="8.19921875" style="2" customWidth="1"/>
    <col min="1543" max="1543" width="2.09765625" style="2" customWidth="1"/>
    <col min="1544" max="1544" width="7.19921875" style="2" customWidth="1"/>
    <col min="1545" max="1545" width="3.796875" style="2" customWidth="1"/>
    <col min="1546" max="1546" width="1.796875" style="2" customWidth="1"/>
    <col min="1547" max="1547" width="4.5" style="2" customWidth="1"/>
    <col min="1548" max="1548" width="10.59765625" style="2" customWidth="1"/>
    <col min="1549" max="1549" width="2.19921875" style="2" customWidth="1"/>
    <col min="1550" max="1550" width="8" style="2" customWidth="1"/>
    <col min="1551" max="1551" width="2.19921875" style="2" customWidth="1"/>
    <col min="1552" max="1552" width="8" style="2" customWidth="1"/>
    <col min="1553" max="1553" width="5.3984375" style="2" customWidth="1"/>
    <col min="1554" max="1559" width="8.3984375" style="2" customWidth="1"/>
    <col min="1560" max="1794" width="8.09765625" style="2"/>
    <col min="1795" max="1795" width="5.296875" style="2" customWidth="1"/>
    <col min="1796" max="1796" width="22.8984375" style="2" bestFit="1" customWidth="1"/>
    <col min="1797" max="1797" width="2.5" style="2" customWidth="1"/>
    <col min="1798" max="1798" width="8.19921875" style="2" customWidth="1"/>
    <col min="1799" max="1799" width="2.09765625" style="2" customWidth="1"/>
    <col min="1800" max="1800" width="7.19921875" style="2" customWidth="1"/>
    <col min="1801" max="1801" width="3.796875" style="2" customWidth="1"/>
    <col min="1802" max="1802" width="1.796875" style="2" customWidth="1"/>
    <col min="1803" max="1803" width="4.5" style="2" customWidth="1"/>
    <col min="1804" max="1804" width="10.59765625" style="2" customWidth="1"/>
    <col min="1805" max="1805" width="2.19921875" style="2" customWidth="1"/>
    <col min="1806" max="1806" width="8" style="2" customWidth="1"/>
    <col min="1807" max="1807" width="2.19921875" style="2" customWidth="1"/>
    <col min="1808" max="1808" width="8" style="2" customWidth="1"/>
    <col min="1809" max="1809" width="5.3984375" style="2" customWidth="1"/>
    <col min="1810" max="1815" width="8.3984375" style="2" customWidth="1"/>
    <col min="1816" max="2050" width="8.09765625" style="2"/>
    <col min="2051" max="2051" width="5.296875" style="2" customWidth="1"/>
    <col min="2052" max="2052" width="22.8984375" style="2" bestFit="1" customWidth="1"/>
    <col min="2053" max="2053" width="2.5" style="2" customWidth="1"/>
    <col min="2054" max="2054" width="8.19921875" style="2" customWidth="1"/>
    <col min="2055" max="2055" width="2.09765625" style="2" customWidth="1"/>
    <col min="2056" max="2056" width="7.19921875" style="2" customWidth="1"/>
    <col min="2057" max="2057" width="3.796875" style="2" customWidth="1"/>
    <col min="2058" max="2058" width="1.796875" style="2" customWidth="1"/>
    <col min="2059" max="2059" width="4.5" style="2" customWidth="1"/>
    <col min="2060" max="2060" width="10.59765625" style="2" customWidth="1"/>
    <col min="2061" max="2061" width="2.19921875" style="2" customWidth="1"/>
    <col min="2062" max="2062" width="8" style="2" customWidth="1"/>
    <col min="2063" max="2063" width="2.19921875" style="2" customWidth="1"/>
    <col min="2064" max="2064" width="8" style="2" customWidth="1"/>
    <col min="2065" max="2065" width="5.3984375" style="2" customWidth="1"/>
    <col min="2066" max="2071" width="8.3984375" style="2" customWidth="1"/>
    <col min="2072" max="2306" width="8.09765625" style="2"/>
    <col min="2307" max="2307" width="5.296875" style="2" customWidth="1"/>
    <col min="2308" max="2308" width="22.8984375" style="2" bestFit="1" customWidth="1"/>
    <col min="2309" max="2309" width="2.5" style="2" customWidth="1"/>
    <col min="2310" max="2310" width="8.19921875" style="2" customWidth="1"/>
    <col min="2311" max="2311" width="2.09765625" style="2" customWidth="1"/>
    <col min="2312" max="2312" width="7.19921875" style="2" customWidth="1"/>
    <col min="2313" max="2313" width="3.796875" style="2" customWidth="1"/>
    <col min="2314" max="2314" width="1.796875" style="2" customWidth="1"/>
    <col min="2315" max="2315" width="4.5" style="2" customWidth="1"/>
    <col min="2316" max="2316" width="10.59765625" style="2" customWidth="1"/>
    <col min="2317" max="2317" width="2.19921875" style="2" customWidth="1"/>
    <col min="2318" max="2318" width="8" style="2" customWidth="1"/>
    <col min="2319" max="2319" width="2.19921875" style="2" customWidth="1"/>
    <col min="2320" max="2320" width="8" style="2" customWidth="1"/>
    <col min="2321" max="2321" width="5.3984375" style="2" customWidth="1"/>
    <col min="2322" max="2327" width="8.3984375" style="2" customWidth="1"/>
    <col min="2328" max="2562" width="8.09765625" style="2"/>
    <col min="2563" max="2563" width="5.296875" style="2" customWidth="1"/>
    <col min="2564" max="2564" width="22.8984375" style="2" bestFit="1" customWidth="1"/>
    <col min="2565" max="2565" width="2.5" style="2" customWidth="1"/>
    <col min="2566" max="2566" width="8.19921875" style="2" customWidth="1"/>
    <col min="2567" max="2567" width="2.09765625" style="2" customWidth="1"/>
    <col min="2568" max="2568" width="7.19921875" style="2" customWidth="1"/>
    <col min="2569" max="2569" width="3.796875" style="2" customWidth="1"/>
    <col min="2570" max="2570" width="1.796875" style="2" customWidth="1"/>
    <col min="2571" max="2571" width="4.5" style="2" customWidth="1"/>
    <col min="2572" max="2572" width="10.59765625" style="2" customWidth="1"/>
    <col min="2573" max="2573" width="2.19921875" style="2" customWidth="1"/>
    <col min="2574" max="2574" width="8" style="2" customWidth="1"/>
    <col min="2575" max="2575" width="2.19921875" style="2" customWidth="1"/>
    <col min="2576" max="2576" width="8" style="2" customWidth="1"/>
    <col min="2577" max="2577" width="5.3984375" style="2" customWidth="1"/>
    <col min="2578" max="2583" width="8.3984375" style="2" customWidth="1"/>
    <col min="2584" max="2818" width="8.09765625" style="2"/>
    <col min="2819" max="2819" width="5.296875" style="2" customWidth="1"/>
    <col min="2820" max="2820" width="22.8984375" style="2" bestFit="1" customWidth="1"/>
    <col min="2821" max="2821" width="2.5" style="2" customWidth="1"/>
    <col min="2822" max="2822" width="8.19921875" style="2" customWidth="1"/>
    <col min="2823" max="2823" width="2.09765625" style="2" customWidth="1"/>
    <col min="2824" max="2824" width="7.19921875" style="2" customWidth="1"/>
    <col min="2825" max="2825" width="3.796875" style="2" customWidth="1"/>
    <col min="2826" max="2826" width="1.796875" style="2" customWidth="1"/>
    <col min="2827" max="2827" width="4.5" style="2" customWidth="1"/>
    <col min="2828" max="2828" width="10.59765625" style="2" customWidth="1"/>
    <col min="2829" max="2829" width="2.19921875" style="2" customWidth="1"/>
    <col min="2830" max="2830" width="8" style="2" customWidth="1"/>
    <col min="2831" max="2831" width="2.19921875" style="2" customWidth="1"/>
    <col min="2832" max="2832" width="8" style="2" customWidth="1"/>
    <col min="2833" max="2833" width="5.3984375" style="2" customWidth="1"/>
    <col min="2834" max="2839" width="8.3984375" style="2" customWidth="1"/>
    <col min="2840" max="3074" width="8.09765625" style="2"/>
    <col min="3075" max="3075" width="5.296875" style="2" customWidth="1"/>
    <col min="3076" max="3076" width="22.8984375" style="2" bestFit="1" customWidth="1"/>
    <col min="3077" max="3077" width="2.5" style="2" customWidth="1"/>
    <col min="3078" max="3078" width="8.19921875" style="2" customWidth="1"/>
    <col min="3079" max="3079" width="2.09765625" style="2" customWidth="1"/>
    <col min="3080" max="3080" width="7.19921875" style="2" customWidth="1"/>
    <col min="3081" max="3081" width="3.796875" style="2" customWidth="1"/>
    <col min="3082" max="3082" width="1.796875" style="2" customWidth="1"/>
    <col min="3083" max="3083" width="4.5" style="2" customWidth="1"/>
    <col min="3084" max="3084" width="10.59765625" style="2" customWidth="1"/>
    <col min="3085" max="3085" width="2.19921875" style="2" customWidth="1"/>
    <col min="3086" max="3086" width="8" style="2" customWidth="1"/>
    <col min="3087" max="3087" width="2.19921875" style="2" customWidth="1"/>
    <col min="3088" max="3088" width="8" style="2" customWidth="1"/>
    <col min="3089" max="3089" width="5.3984375" style="2" customWidth="1"/>
    <col min="3090" max="3095" width="8.3984375" style="2" customWidth="1"/>
    <col min="3096" max="3330" width="8.09765625" style="2"/>
    <col min="3331" max="3331" width="5.296875" style="2" customWidth="1"/>
    <col min="3332" max="3332" width="22.8984375" style="2" bestFit="1" customWidth="1"/>
    <col min="3333" max="3333" width="2.5" style="2" customWidth="1"/>
    <col min="3334" max="3334" width="8.19921875" style="2" customWidth="1"/>
    <col min="3335" max="3335" width="2.09765625" style="2" customWidth="1"/>
    <col min="3336" max="3336" width="7.19921875" style="2" customWidth="1"/>
    <col min="3337" max="3337" width="3.796875" style="2" customWidth="1"/>
    <col min="3338" max="3338" width="1.796875" style="2" customWidth="1"/>
    <col min="3339" max="3339" width="4.5" style="2" customWidth="1"/>
    <col min="3340" max="3340" width="10.59765625" style="2" customWidth="1"/>
    <col min="3341" max="3341" width="2.19921875" style="2" customWidth="1"/>
    <col min="3342" max="3342" width="8" style="2" customWidth="1"/>
    <col min="3343" max="3343" width="2.19921875" style="2" customWidth="1"/>
    <col min="3344" max="3344" width="8" style="2" customWidth="1"/>
    <col min="3345" max="3345" width="5.3984375" style="2" customWidth="1"/>
    <col min="3346" max="3351" width="8.3984375" style="2" customWidth="1"/>
    <col min="3352" max="3586" width="8.09765625" style="2"/>
    <col min="3587" max="3587" width="5.296875" style="2" customWidth="1"/>
    <col min="3588" max="3588" width="22.8984375" style="2" bestFit="1" customWidth="1"/>
    <col min="3589" max="3589" width="2.5" style="2" customWidth="1"/>
    <col min="3590" max="3590" width="8.19921875" style="2" customWidth="1"/>
    <col min="3591" max="3591" width="2.09765625" style="2" customWidth="1"/>
    <col min="3592" max="3592" width="7.19921875" style="2" customWidth="1"/>
    <col min="3593" max="3593" width="3.796875" style="2" customWidth="1"/>
    <col min="3594" max="3594" width="1.796875" style="2" customWidth="1"/>
    <col min="3595" max="3595" width="4.5" style="2" customWidth="1"/>
    <col min="3596" max="3596" width="10.59765625" style="2" customWidth="1"/>
    <col min="3597" max="3597" width="2.19921875" style="2" customWidth="1"/>
    <col min="3598" max="3598" width="8" style="2" customWidth="1"/>
    <col min="3599" max="3599" width="2.19921875" style="2" customWidth="1"/>
    <col min="3600" max="3600" width="8" style="2" customWidth="1"/>
    <col min="3601" max="3601" width="5.3984375" style="2" customWidth="1"/>
    <col min="3602" max="3607" width="8.3984375" style="2" customWidth="1"/>
    <col min="3608" max="3842" width="8.09765625" style="2"/>
    <col min="3843" max="3843" width="5.296875" style="2" customWidth="1"/>
    <col min="3844" max="3844" width="22.8984375" style="2" bestFit="1" customWidth="1"/>
    <col min="3845" max="3845" width="2.5" style="2" customWidth="1"/>
    <col min="3846" max="3846" width="8.19921875" style="2" customWidth="1"/>
    <col min="3847" max="3847" width="2.09765625" style="2" customWidth="1"/>
    <col min="3848" max="3848" width="7.19921875" style="2" customWidth="1"/>
    <col min="3849" max="3849" width="3.796875" style="2" customWidth="1"/>
    <col min="3850" max="3850" width="1.796875" style="2" customWidth="1"/>
    <col min="3851" max="3851" width="4.5" style="2" customWidth="1"/>
    <col min="3852" max="3852" width="10.59765625" style="2" customWidth="1"/>
    <col min="3853" max="3853" width="2.19921875" style="2" customWidth="1"/>
    <col min="3854" max="3854" width="8" style="2" customWidth="1"/>
    <col min="3855" max="3855" width="2.19921875" style="2" customWidth="1"/>
    <col min="3856" max="3856" width="8" style="2" customWidth="1"/>
    <col min="3857" max="3857" width="5.3984375" style="2" customWidth="1"/>
    <col min="3858" max="3863" width="8.3984375" style="2" customWidth="1"/>
    <col min="3864" max="4098" width="8.09765625" style="2"/>
    <col min="4099" max="4099" width="5.296875" style="2" customWidth="1"/>
    <col min="4100" max="4100" width="22.8984375" style="2" bestFit="1" customWidth="1"/>
    <col min="4101" max="4101" width="2.5" style="2" customWidth="1"/>
    <col min="4102" max="4102" width="8.19921875" style="2" customWidth="1"/>
    <col min="4103" max="4103" width="2.09765625" style="2" customWidth="1"/>
    <col min="4104" max="4104" width="7.19921875" style="2" customWidth="1"/>
    <col min="4105" max="4105" width="3.796875" style="2" customWidth="1"/>
    <col min="4106" max="4106" width="1.796875" style="2" customWidth="1"/>
    <col min="4107" max="4107" width="4.5" style="2" customWidth="1"/>
    <col min="4108" max="4108" width="10.59765625" style="2" customWidth="1"/>
    <col min="4109" max="4109" width="2.19921875" style="2" customWidth="1"/>
    <col min="4110" max="4110" width="8" style="2" customWidth="1"/>
    <col min="4111" max="4111" width="2.19921875" style="2" customWidth="1"/>
    <col min="4112" max="4112" width="8" style="2" customWidth="1"/>
    <col min="4113" max="4113" width="5.3984375" style="2" customWidth="1"/>
    <col min="4114" max="4119" width="8.3984375" style="2" customWidth="1"/>
    <col min="4120" max="4354" width="8.09765625" style="2"/>
    <col min="4355" max="4355" width="5.296875" style="2" customWidth="1"/>
    <col min="4356" max="4356" width="22.8984375" style="2" bestFit="1" customWidth="1"/>
    <col min="4357" max="4357" width="2.5" style="2" customWidth="1"/>
    <col min="4358" max="4358" width="8.19921875" style="2" customWidth="1"/>
    <col min="4359" max="4359" width="2.09765625" style="2" customWidth="1"/>
    <col min="4360" max="4360" width="7.19921875" style="2" customWidth="1"/>
    <col min="4361" max="4361" width="3.796875" style="2" customWidth="1"/>
    <col min="4362" max="4362" width="1.796875" style="2" customWidth="1"/>
    <col min="4363" max="4363" width="4.5" style="2" customWidth="1"/>
    <col min="4364" max="4364" width="10.59765625" style="2" customWidth="1"/>
    <col min="4365" max="4365" width="2.19921875" style="2" customWidth="1"/>
    <col min="4366" max="4366" width="8" style="2" customWidth="1"/>
    <col min="4367" max="4367" width="2.19921875" style="2" customWidth="1"/>
    <col min="4368" max="4368" width="8" style="2" customWidth="1"/>
    <col min="4369" max="4369" width="5.3984375" style="2" customWidth="1"/>
    <col min="4370" max="4375" width="8.3984375" style="2" customWidth="1"/>
    <col min="4376" max="4610" width="8.09765625" style="2"/>
    <col min="4611" max="4611" width="5.296875" style="2" customWidth="1"/>
    <col min="4612" max="4612" width="22.8984375" style="2" bestFit="1" customWidth="1"/>
    <col min="4613" max="4613" width="2.5" style="2" customWidth="1"/>
    <col min="4614" max="4614" width="8.19921875" style="2" customWidth="1"/>
    <col min="4615" max="4615" width="2.09765625" style="2" customWidth="1"/>
    <col min="4616" max="4616" width="7.19921875" style="2" customWidth="1"/>
    <col min="4617" max="4617" width="3.796875" style="2" customWidth="1"/>
    <col min="4618" max="4618" width="1.796875" style="2" customWidth="1"/>
    <col min="4619" max="4619" width="4.5" style="2" customWidth="1"/>
    <col min="4620" max="4620" width="10.59765625" style="2" customWidth="1"/>
    <col min="4621" max="4621" width="2.19921875" style="2" customWidth="1"/>
    <col min="4622" max="4622" width="8" style="2" customWidth="1"/>
    <col min="4623" max="4623" width="2.19921875" style="2" customWidth="1"/>
    <col min="4624" max="4624" width="8" style="2" customWidth="1"/>
    <col min="4625" max="4625" width="5.3984375" style="2" customWidth="1"/>
    <col min="4626" max="4631" width="8.3984375" style="2" customWidth="1"/>
    <col min="4632" max="4866" width="8.09765625" style="2"/>
    <col min="4867" max="4867" width="5.296875" style="2" customWidth="1"/>
    <col min="4868" max="4868" width="22.8984375" style="2" bestFit="1" customWidth="1"/>
    <col min="4869" max="4869" width="2.5" style="2" customWidth="1"/>
    <col min="4870" max="4870" width="8.19921875" style="2" customWidth="1"/>
    <col min="4871" max="4871" width="2.09765625" style="2" customWidth="1"/>
    <col min="4872" max="4872" width="7.19921875" style="2" customWidth="1"/>
    <col min="4873" max="4873" width="3.796875" style="2" customWidth="1"/>
    <col min="4874" max="4874" width="1.796875" style="2" customWidth="1"/>
    <col min="4875" max="4875" width="4.5" style="2" customWidth="1"/>
    <col min="4876" max="4876" width="10.59765625" style="2" customWidth="1"/>
    <col min="4877" max="4877" width="2.19921875" style="2" customWidth="1"/>
    <col min="4878" max="4878" width="8" style="2" customWidth="1"/>
    <col min="4879" max="4879" width="2.19921875" style="2" customWidth="1"/>
    <col min="4880" max="4880" width="8" style="2" customWidth="1"/>
    <col min="4881" max="4881" width="5.3984375" style="2" customWidth="1"/>
    <col min="4882" max="4887" width="8.3984375" style="2" customWidth="1"/>
    <col min="4888" max="5122" width="8.09765625" style="2"/>
    <col min="5123" max="5123" width="5.296875" style="2" customWidth="1"/>
    <col min="5124" max="5124" width="22.8984375" style="2" bestFit="1" customWidth="1"/>
    <col min="5125" max="5125" width="2.5" style="2" customWidth="1"/>
    <col min="5126" max="5126" width="8.19921875" style="2" customWidth="1"/>
    <col min="5127" max="5127" width="2.09765625" style="2" customWidth="1"/>
    <col min="5128" max="5128" width="7.19921875" style="2" customWidth="1"/>
    <col min="5129" max="5129" width="3.796875" style="2" customWidth="1"/>
    <col min="5130" max="5130" width="1.796875" style="2" customWidth="1"/>
    <col min="5131" max="5131" width="4.5" style="2" customWidth="1"/>
    <col min="5132" max="5132" width="10.59765625" style="2" customWidth="1"/>
    <col min="5133" max="5133" width="2.19921875" style="2" customWidth="1"/>
    <col min="5134" max="5134" width="8" style="2" customWidth="1"/>
    <col min="5135" max="5135" width="2.19921875" style="2" customWidth="1"/>
    <col min="5136" max="5136" width="8" style="2" customWidth="1"/>
    <col min="5137" max="5137" width="5.3984375" style="2" customWidth="1"/>
    <col min="5138" max="5143" width="8.3984375" style="2" customWidth="1"/>
    <col min="5144" max="5378" width="8.09765625" style="2"/>
    <col min="5379" max="5379" width="5.296875" style="2" customWidth="1"/>
    <col min="5380" max="5380" width="22.8984375" style="2" bestFit="1" customWidth="1"/>
    <col min="5381" max="5381" width="2.5" style="2" customWidth="1"/>
    <col min="5382" max="5382" width="8.19921875" style="2" customWidth="1"/>
    <col min="5383" max="5383" width="2.09765625" style="2" customWidth="1"/>
    <col min="5384" max="5384" width="7.19921875" style="2" customWidth="1"/>
    <col min="5385" max="5385" width="3.796875" style="2" customWidth="1"/>
    <col min="5386" max="5386" width="1.796875" style="2" customWidth="1"/>
    <col min="5387" max="5387" width="4.5" style="2" customWidth="1"/>
    <col min="5388" max="5388" width="10.59765625" style="2" customWidth="1"/>
    <col min="5389" max="5389" width="2.19921875" style="2" customWidth="1"/>
    <col min="5390" max="5390" width="8" style="2" customWidth="1"/>
    <col min="5391" max="5391" width="2.19921875" style="2" customWidth="1"/>
    <col min="5392" max="5392" width="8" style="2" customWidth="1"/>
    <col min="5393" max="5393" width="5.3984375" style="2" customWidth="1"/>
    <col min="5394" max="5399" width="8.3984375" style="2" customWidth="1"/>
    <col min="5400" max="5634" width="8.09765625" style="2"/>
    <col min="5635" max="5635" width="5.296875" style="2" customWidth="1"/>
    <col min="5636" max="5636" width="22.8984375" style="2" bestFit="1" customWidth="1"/>
    <col min="5637" max="5637" width="2.5" style="2" customWidth="1"/>
    <col min="5638" max="5638" width="8.19921875" style="2" customWidth="1"/>
    <col min="5639" max="5639" width="2.09765625" style="2" customWidth="1"/>
    <col min="5640" max="5640" width="7.19921875" style="2" customWidth="1"/>
    <col min="5641" max="5641" width="3.796875" style="2" customWidth="1"/>
    <col min="5642" max="5642" width="1.796875" style="2" customWidth="1"/>
    <col min="5643" max="5643" width="4.5" style="2" customWidth="1"/>
    <col min="5644" max="5644" width="10.59765625" style="2" customWidth="1"/>
    <col min="5645" max="5645" width="2.19921875" style="2" customWidth="1"/>
    <col min="5646" max="5646" width="8" style="2" customWidth="1"/>
    <col min="5647" max="5647" width="2.19921875" style="2" customWidth="1"/>
    <col min="5648" max="5648" width="8" style="2" customWidth="1"/>
    <col min="5649" max="5649" width="5.3984375" style="2" customWidth="1"/>
    <col min="5650" max="5655" width="8.3984375" style="2" customWidth="1"/>
    <col min="5656" max="5890" width="8.09765625" style="2"/>
    <col min="5891" max="5891" width="5.296875" style="2" customWidth="1"/>
    <col min="5892" max="5892" width="22.8984375" style="2" bestFit="1" customWidth="1"/>
    <col min="5893" max="5893" width="2.5" style="2" customWidth="1"/>
    <col min="5894" max="5894" width="8.19921875" style="2" customWidth="1"/>
    <col min="5895" max="5895" width="2.09765625" style="2" customWidth="1"/>
    <col min="5896" max="5896" width="7.19921875" style="2" customWidth="1"/>
    <col min="5897" max="5897" width="3.796875" style="2" customWidth="1"/>
    <col min="5898" max="5898" width="1.796875" style="2" customWidth="1"/>
    <col min="5899" max="5899" width="4.5" style="2" customWidth="1"/>
    <col min="5900" max="5900" width="10.59765625" style="2" customWidth="1"/>
    <col min="5901" max="5901" width="2.19921875" style="2" customWidth="1"/>
    <col min="5902" max="5902" width="8" style="2" customWidth="1"/>
    <col min="5903" max="5903" width="2.19921875" style="2" customWidth="1"/>
    <col min="5904" max="5904" width="8" style="2" customWidth="1"/>
    <col min="5905" max="5905" width="5.3984375" style="2" customWidth="1"/>
    <col min="5906" max="5911" width="8.3984375" style="2" customWidth="1"/>
    <col min="5912" max="6146" width="8.09765625" style="2"/>
    <col min="6147" max="6147" width="5.296875" style="2" customWidth="1"/>
    <col min="6148" max="6148" width="22.8984375" style="2" bestFit="1" customWidth="1"/>
    <col min="6149" max="6149" width="2.5" style="2" customWidth="1"/>
    <col min="6150" max="6150" width="8.19921875" style="2" customWidth="1"/>
    <col min="6151" max="6151" width="2.09765625" style="2" customWidth="1"/>
    <col min="6152" max="6152" width="7.19921875" style="2" customWidth="1"/>
    <col min="6153" max="6153" width="3.796875" style="2" customWidth="1"/>
    <col min="6154" max="6154" width="1.796875" style="2" customWidth="1"/>
    <col min="6155" max="6155" width="4.5" style="2" customWidth="1"/>
    <col min="6156" max="6156" width="10.59765625" style="2" customWidth="1"/>
    <col min="6157" max="6157" width="2.19921875" style="2" customWidth="1"/>
    <col min="6158" max="6158" width="8" style="2" customWidth="1"/>
    <col min="6159" max="6159" width="2.19921875" style="2" customWidth="1"/>
    <col min="6160" max="6160" width="8" style="2" customWidth="1"/>
    <col min="6161" max="6161" width="5.3984375" style="2" customWidth="1"/>
    <col min="6162" max="6167" width="8.3984375" style="2" customWidth="1"/>
    <col min="6168" max="6402" width="8.09765625" style="2"/>
    <col min="6403" max="6403" width="5.296875" style="2" customWidth="1"/>
    <col min="6404" max="6404" width="22.8984375" style="2" bestFit="1" customWidth="1"/>
    <col min="6405" max="6405" width="2.5" style="2" customWidth="1"/>
    <col min="6406" max="6406" width="8.19921875" style="2" customWidth="1"/>
    <col min="6407" max="6407" width="2.09765625" style="2" customWidth="1"/>
    <col min="6408" max="6408" width="7.19921875" style="2" customWidth="1"/>
    <col min="6409" max="6409" width="3.796875" style="2" customWidth="1"/>
    <col min="6410" max="6410" width="1.796875" style="2" customWidth="1"/>
    <col min="6411" max="6411" width="4.5" style="2" customWidth="1"/>
    <col min="6412" max="6412" width="10.59765625" style="2" customWidth="1"/>
    <col min="6413" max="6413" width="2.19921875" style="2" customWidth="1"/>
    <col min="6414" max="6414" width="8" style="2" customWidth="1"/>
    <col min="6415" max="6415" width="2.19921875" style="2" customWidth="1"/>
    <col min="6416" max="6416" width="8" style="2" customWidth="1"/>
    <col min="6417" max="6417" width="5.3984375" style="2" customWidth="1"/>
    <col min="6418" max="6423" width="8.3984375" style="2" customWidth="1"/>
    <col min="6424" max="6658" width="8.09765625" style="2"/>
    <col min="6659" max="6659" width="5.296875" style="2" customWidth="1"/>
    <col min="6660" max="6660" width="22.8984375" style="2" bestFit="1" customWidth="1"/>
    <col min="6661" max="6661" width="2.5" style="2" customWidth="1"/>
    <col min="6662" max="6662" width="8.19921875" style="2" customWidth="1"/>
    <col min="6663" max="6663" width="2.09765625" style="2" customWidth="1"/>
    <col min="6664" max="6664" width="7.19921875" style="2" customWidth="1"/>
    <col min="6665" max="6665" width="3.796875" style="2" customWidth="1"/>
    <col min="6666" max="6666" width="1.796875" style="2" customWidth="1"/>
    <col min="6667" max="6667" width="4.5" style="2" customWidth="1"/>
    <col min="6668" max="6668" width="10.59765625" style="2" customWidth="1"/>
    <col min="6669" max="6669" width="2.19921875" style="2" customWidth="1"/>
    <col min="6670" max="6670" width="8" style="2" customWidth="1"/>
    <col min="6671" max="6671" width="2.19921875" style="2" customWidth="1"/>
    <col min="6672" max="6672" width="8" style="2" customWidth="1"/>
    <col min="6673" max="6673" width="5.3984375" style="2" customWidth="1"/>
    <col min="6674" max="6679" width="8.3984375" style="2" customWidth="1"/>
    <col min="6680" max="6914" width="8.09765625" style="2"/>
    <col min="6915" max="6915" width="5.296875" style="2" customWidth="1"/>
    <col min="6916" max="6916" width="22.8984375" style="2" bestFit="1" customWidth="1"/>
    <col min="6917" max="6917" width="2.5" style="2" customWidth="1"/>
    <col min="6918" max="6918" width="8.19921875" style="2" customWidth="1"/>
    <col min="6919" max="6919" width="2.09765625" style="2" customWidth="1"/>
    <col min="6920" max="6920" width="7.19921875" style="2" customWidth="1"/>
    <col min="6921" max="6921" width="3.796875" style="2" customWidth="1"/>
    <col min="6922" max="6922" width="1.796875" style="2" customWidth="1"/>
    <col min="6923" max="6923" width="4.5" style="2" customWidth="1"/>
    <col min="6924" max="6924" width="10.59765625" style="2" customWidth="1"/>
    <col min="6925" max="6925" width="2.19921875" style="2" customWidth="1"/>
    <col min="6926" max="6926" width="8" style="2" customWidth="1"/>
    <col min="6927" max="6927" width="2.19921875" style="2" customWidth="1"/>
    <col min="6928" max="6928" width="8" style="2" customWidth="1"/>
    <col min="6929" max="6929" width="5.3984375" style="2" customWidth="1"/>
    <col min="6930" max="6935" width="8.3984375" style="2" customWidth="1"/>
    <col min="6936" max="7170" width="8.09765625" style="2"/>
    <col min="7171" max="7171" width="5.296875" style="2" customWidth="1"/>
    <col min="7172" max="7172" width="22.8984375" style="2" bestFit="1" customWidth="1"/>
    <col min="7173" max="7173" width="2.5" style="2" customWidth="1"/>
    <col min="7174" max="7174" width="8.19921875" style="2" customWidth="1"/>
    <col min="7175" max="7175" width="2.09765625" style="2" customWidth="1"/>
    <col min="7176" max="7176" width="7.19921875" style="2" customWidth="1"/>
    <col min="7177" max="7177" width="3.796875" style="2" customWidth="1"/>
    <col min="7178" max="7178" width="1.796875" style="2" customWidth="1"/>
    <col min="7179" max="7179" width="4.5" style="2" customWidth="1"/>
    <col min="7180" max="7180" width="10.59765625" style="2" customWidth="1"/>
    <col min="7181" max="7181" width="2.19921875" style="2" customWidth="1"/>
    <col min="7182" max="7182" width="8" style="2" customWidth="1"/>
    <col min="7183" max="7183" width="2.19921875" style="2" customWidth="1"/>
    <col min="7184" max="7184" width="8" style="2" customWidth="1"/>
    <col min="7185" max="7185" width="5.3984375" style="2" customWidth="1"/>
    <col min="7186" max="7191" width="8.3984375" style="2" customWidth="1"/>
    <col min="7192" max="7426" width="8.09765625" style="2"/>
    <col min="7427" max="7427" width="5.296875" style="2" customWidth="1"/>
    <col min="7428" max="7428" width="22.8984375" style="2" bestFit="1" customWidth="1"/>
    <col min="7429" max="7429" width="2.5" style="2" customWidth="1"/>
    <col min="7430" max="7430" width="8.19921875" style="2" customWidth="1"/>
    <col min="7431" max="7431" width="2.09765625" style="2" customWidth="1"/>
    <col min="7432" max="7432" width="7.19921875" style="2" customWidth="1"/>
    <col min="7433" max="7433" width="3.796875" style="2" customWidth="1"/>
    <col min="7434" max="7434" width="1.796875" style="2" customWidth="1"/>
    <col min="7435" max="7435" width="4.5" style="2" customWidth="1"/>
    <col min="7436" max="7436" width="10.59765625" style="2" customWidth="1"/>
    <col min="7437" max="7437" width="2.19921875" style="2" customWidth="1"/>
    <col min="7438" max="7438" width="8" style="2" customWidth="1"/>
    <col min="7439" max="7439" width="2.19921875" style="2" customWidth="1"/>
    <col min="7440" max="7440" width="8" style="2" customWidth="1"/>
    <col min="7441" max="7441" width="5.3984375" style="2" customWidth="1"/>
    <col min="7442" max="7447" width="8.3984375" style="2" customWidth="1"/>
    <col min="7448" max="7682" width="8.09765625" style="2"/>
    <col min="7683" max="7683" width="5.296875" style="2" customWidth="1"/>
    <col min="7684" max="7684" width="22.8984375" style="2" bestFit="1" customWidth="1"/>
    <col min="7685" max="7685" width="2.5" style="2" customWidth="1"/>
    <col min="7686" max="7686" width="8.19921875" style="2" customWidth="1"/>
    <col min="7687" max="7687" width="2.09765625" style="2" customWidth="1"/>
    <col min="7688" max="7688" width="7.19921875" style="2" customWidth="1"/>
    <col min="7689" max="7689" width="3.796875" style="2" customWidth="1"/>
    <col min="7690" max="7690" width="1.796875" style="2" customWidth="1"/>
    <col min="7691" max="7691" width="4.5" style="2" customWidth="1"/>
    <col min="7692" max="7692" width="10.59765625" style="2" customWidth="1"/>
    <col min="7693" max="7693" width="2.19921875" style="2" customWidth="1"/>
    <col min="7694" max="7694" width="8" style="2" customWidth="1"/>
    <col min="7695" max="7695" width="2.19921875" style="2" customWidth="1"/>
    <col min="7696" max="7696" width="8" style="2" customWidth="1"/>
    <col min="7697" max="7697" width="5.3984375" style="2" customWidth="1"/>
    <col min="7698" max="7703" width="8.3984375" style="2" customWidth="1"/>
    <col min="7704" max="7938" width="8.09765625" style="2"/>
    <col min="7939" max="7939" width="5.296875" style="2" customWidth="1"/>
    <col min="7940" max="7940" width="22.8984375" style="2" bestFit="1" customWidth="1"/>
    <col min="7941" max="7941" width="2.5" style="2" customWidth="1"/>
    <col min="7942" max="7942" width="8.19921875" style="2" customWidth="1"/>
    <col min="7943" max="7943" width="2.09765625" style="2" customWidth="1"/>
    <col min="7944" max="7944" width="7.19921875" style="2" customWidth="1"/>
    <col min="7945" max="7945" width="3.796875" style="2" customWidth="1"/>
    <col min="7946" max="7946" width="1.796875" style="2" customWidth="1"/>
    <col min="7947" max="7947" width="4.5" style="2" customWidth="1"/>
    <col min="7948" max="7948" width="10.59765625" style="2" customWidth="1"/>
    <col min="7949" max="7949" width="2.19921875" style="2" customWidth="1"/>
    <col min="7950" max="7950" width="8" style="2" customWidth="1"/>
    <col min="7951" max="7951" width="2.19921875" style="2" customWidth="1"/>
    <col min="7952" max="7952" width="8" style="2" customWidth="1"/>
    <col min="7953" max="7953" width="5.3984375" style="2" customWidth="1"/>
    <col min="7954" max="7959" width="8.3984375" style="2" customWidth="1"/>
    <col min="7960" max="8194" width="8.09765625" style="2"/>
    <col min="8195" max="8195" width="5.296875" style="2" customWidth="1"/>
    <col min="8196" max="8196" width="22.8984375" style="2" bestFit="1" customWidth="1"/>
    <col min="8197" max="8197" width="2.5" style="2" customWidth="1"/>
    <col min="8198" max="8198" width="8.19921875" style="2" customWidth="1"/>
    <col min="8199" max="8199" width="2.09765625" style="2" customWidth="1"/>
    <col min="8200" max="8200" width="7.19921875" style="2" customWidth="1"/>
    <col min="8201" max="8201" width="3.796875" style="2" customWidth="1"/>
    <col min="8202" max="8202" width="1.796875" style="2" customWidth="1"/>
    <col min="8203" max="8203" width="4.5" style="2" customWidth="1"/>
    <col min="8204" max="8204" width="10.59765625" style="2" customWidth="1"/>
    <col min="8205" max="8205" width="2.19921875" style="2" customWidth="1"/>
    <col min="8206" max="8206" width="8" style="2" customWidth="1"/>
    <col min="8207" max="8207" width="2.19921875" style="2" customWidth="1"/>
    <col min="8208" max="8208" width="8" style="2" customWidth="1"/>
    <col min="8209" max="8209" width="5.3984375" style="2" customWidth="1"/>
    <col min="8210" max="8215" width="8.3984375" style="2" customWidth="1"/>
    <col min="8216" max="8450" width="8.09765625" style="2"/>
    <col min="8451" max="8451" width="5.296875" style="2" customWidth="1"/>
    <col min="8452" max="8452" width="22.8984375" style="2" bestFit="1" customWidth="1"/>
    <col min="8453" max="8453" width="2.5" style="2" customWidth="1"/>
    <col min="8454" max="8454" width="8.19921875" style="2" customWidth="1"/>
    <col min="8455" max="8455" width="2.09765625" style="2" customWidth="1"/>
    <col min="8456" max="8456" width="7.19921875" style="2" customWidth="1"/>
    <col min="8457" max="8457" width="3.796875" style="2" customWidth="1"/>
    <col min="8458" max="8458" width="1.796875" style="2" customWidth="1"/>
    <col min="8459" max="8459" width="4.5" style="2" customWidth="1"/>
    <col min="8460" max="8460" width="10.59765625" style="2" customWidth="1"/>
    <col min="8461" max="8461" width="2.19921875" style="2" customWidth="1"/>
    <col min="8462" max="8462" width="8" style="2" customWidth="1"/>
    <col min="8463" max="8463" width="2.19921875" style="2" customWidth="1"/>
    <col min="8464" max="8464" width="8" style="2" customWidth="1"/>
    <col min="8465" max="8465" width="5.3984375" style="2" customWidth="1"/>
    <col min="8466" max="8471" width="8.3984375" style="2" customWidth="1"/>
    <col min="8472" max="8706" width="8.09765625" style="2"/>
    <col min="8707" max="8707" width="5.296875" style="2" customWidth="1"/>
    <col min="8708" max="8708" width="22.8984375" style="2" bestFit="1" customWidth="1"/>
    <col min="8709" max="8709" width="2.5" style="2" customWidth="1"/>
    <col min="8710" max="8710" width="8.19921875" style="2" customWidth="1"/>
    <col min="8711" max="8711" width="2.09765625" style="2" customWidth="1"/>
    <col min="8712" max="8712" width="7.19921875" style="2" customWidth="1"/>
    <col min="8713" max="8713" width="3.796875" style="2" customWidth="1"/>
    <col min="8714" max="8714" width="1.796875" style="2" customWidth="1"/>
    <col min="8715" max="8715" width="4.5" style="2" customWidth="1"/>
    <col min="8716" max="8716" width="10.59765625" style="2" customWidth="1"/>
    <col min="8717" max="8717" width="2.19921875" style="2" customWidth="1"/>
    <col min="8718" max="8718" width="8" style="2" customWidth="1"/>
    <col min="8719" max="8719" width="2.19921875" style="2" customWidth="1"/>
    <col min="8720" max="8720" width="8" style="2" customWidth="1"/>
    <col min="8721" max="8721" width="5.3984375" style="2" customWidth="1"/>
    <col min="8722" max="8727" width="8.3984375" style="2" customWidth="1"/>
    <col min="8728" max="8962" width="8.09765625" style="2"/>
    <col min="8963" max="8963" width="5.296875" style="2" customWidth="1"/>
    <col min="8964" max="8964" width="22.8984375" style="2" bestFit="1" customWidth="1"/>
    <col min="8965" max="8965" width="2.5" style="2" customWidth="1"/>
    <col min="8966" max="8966" width="8.19921875" style="2" customWidth="1"/>
    <col min="8967" max="8967" width="2.09765625" style="2" customWidth="1"/>
    <col min="8968" max="8968" width="7.19921875" style="2" customWidth="1"/>
    <col min="8969" max="8969" width="3.796875" style="2" customWidth="1"/>
    <col min="8970" max="8970" width="1.796875" style="2" customWidth="1"/>
    <col min="8971" max="8971" width="4.5" style="2" customWidth="1"/>
    <col min="8972" max="8972" width="10.59765625" style="2" customWidth="1"/>
    <col min="8973" max="8973" width="2.19921875" style="2" customWidth="1"/>
    <col min="8974" max="8974" width="8" style="2" customWidth="1"/>
    <col min="8975" max="8975" width="2.19921875" style="2" customWidth="1"/>
    <col min="8976" max="8976" width="8" style="2" customWidth="1"/>
    <col min="8977" max="8977" width="5.3984375" style="2" customWidth="1"/>
    <col min="8978" max="8983" width="8.3984375" style="2" customWidth="1"/>
    <col min="8984" max="9218" width="8.09765625" style="2"/>
    <col min="9219" max="9219" width="5.296875" style="2" customWidth="1"/>
    <col min="9220" max="9220" width="22.8984375" style="2" bestFit="1" customWidth="1"/>
    <col min="9221" max="9221" width="2.5" style="2" customWidth="1"/>
    <col min="9222" max="9222" width="8.19921875" style="2" customWidth="1"/>
    <col min="9223" max="9223" width="2.09765625" style="2" customWidth="1"/>
    <col min="9224" max="9224" width="7.19921875" style="2" customWidth="1"/>
    <col min="9225" max="9225" width="3.796875" style="2" customWidth="1"/>
    <col min="9226" max="9226" width="1.796875" style="2" customWidth="1"/>
    <col min="9227" max="9227" width="4.5" style="2" customWidth="1"/>
    <col min="9228" max="9228" width="10.59765625" style="2" customWidth="1"/>
    <col min="9229" max="9229" width="2.19921875" style="2" customWidth="1"/>
    <col min="9230" max="9230" width="8" style="2" customWidth="1"/>
    <col min="9231" max="9231" width="2.19921875" style="2" customWidth="1"/>
    <col min="9232" max="9232" width="8" style="2" customWidth="1"/>
    <col min="9233" max="9233" width="5.3984375" style="2" customWidth="1"/>
    <col min="9234" max="9239" width="8.3984375" style="2" customWidth="1"/>
    <col min="9240" max="9474" width="8.09765625" style="2"/>
    <col min="9475" max="9475" width="5.296875" style="2" customWidth="1"/>
    <col min="9476" max="9476" width="22.8984375" style="2" bestFit="1" customWidth="1"/>
    <col min="9477" max="9477" width="2.5" style="2" customWidth="1"/>
    <col min="9478" max="9478" width="8.19921875" style="2" customWidth="1"/>
    <col min="9479" max="9479" width="2.09765625" style="2" customWidth="1"/>
    <col min="9480" max="9480" width="7.19921875" style="2" customWidth="1"/>
    <col min="9481" max="9481" width="3.796875" style="2" customWidth="1"/>
    <col min="9482" max="9482" width="1.796875" style="2" customWidth="1"/>
    <col min="9483" max="9483" width="4.5" style="2" customWidth="1"/>
    <col min="9484" max="9484" width="10.59765625" style="2" customWidth="1"/>
    <col min="9485" max="9485" width="2.19921875" style="2" customWidth="1"/>
    <col min="9486" max="9486" width="8" style="2" customWidth="1"/>
    <col min="9487" max="9487" width="2.19921875" style="2" customWidth="1"/>
    <col min="9488" max="9488" width="8" style="2" customWidth="1"/>
    <col min="9489" max="9489" width="5.3984375" style="2" customWidth="1"/>
    <col min="9490" max="9495" width="8.3984375" style="2" customWidth="1"/>
    <col min="9496" max="9730" width="8.09765625" style="2"/>
    <col min="9731" max="9731" width="5.296875" style="2" customWidth="1"/>
    <col min="9732" max="9732" width="22.8984375" style="2" bestFit="1" customWidth="1"/>
    <col min="9733" max="9733" width="2.5" style="2" customWidth="1"/>
    <col min="9734" max="9734" width="8.19921875" style="2" customWidth="1"/>
    <col min="9735" max="9735" width="2.09765625" style="2" customWidth="1"/>
    <col min="9736" max="9736" width="7.19921875" style="2" customWidth="1"/>
    <col min="9737" max="9737" width="3.796875" style="2" customWidth="1"/>
    <col min="9738" max="9738" width="1.796875" style="2" customWidth="1"/>
    <col min="9739" max="9739" width="4.5" style="2" customWidth="1"/>
    <col min="9740" max="9740" width="10.59765625" style="2" customWidth="1"/>
    <col min="9741" max="9741" width="2.19921875" style="2" customWidth="1"/>
    <col min="9742" max="9742" width="8" style="2" customWidth="1"/>
    <col min="9743" max="9743" width="2.19921875" style="2" customWidth="1"/>
    <col min="9744" max="9744" width="8" style="2" customWidth="1"/>
    <col min="9745" max="9745" width="5.3984375" style="2" customWidth="1"/>
    <col min="9746" max="9751" width="8.3984375" style="2" customWidth="1"/>
    <col min="9752" max="9986" width="8.09765625" style="2"/>
    <col min="9987" max="9987" width="5.296875" style="2" customWidth="1"/>
    <col min="9988" max="9988" width="22.8984375" style="2" bestFit="1" customWidth="1"/>
    <col min="9989" max="9989" width="2.5" style="2" customWidth="1"/>
    <col min="9990" max="9990" width="8.19921875" style="2" customWidth="1"/>
    <col min="9991" max="9991" width="2.09765625" style="2" customWidth="1"/>
    <col min="9992" max="9992" width="7.19921875" style="2" customWidth="1"/>
    <col min="9993" max="9993" width="3.796875" style="2" customWidth="1"/>
    <col min="9994" max="9994" width="1.796875" style="2" customWidth="1"/>
    <col min="9995" max="9995" width="4.5" style="2" customWidth="1"/>
    <col min="9996" max="9996" width="10.59765625" style="2" customWidth="1"/>
    <col min="9997" max="9997" width="2.19921875" style="2" customWidth="1"/>
    <col min="9998" max="9998" width="8" style="2" customWidth="1"/>
    <col min="9999" max="9999" width="2.19921875" style="2" customWidth="1"/>
    <col min="10000" max="10000" width="8" style="2" customWidth="1"/>
    <col min="10001" max="10001" width="5.3984375" style="2" customWidth="1"/>
    <col min="10002" max="10007" width="8.3984375" style="2" customWidth="1"/>
    <col min="10008" max="10242" width="8.09765625" style="2"/>
    <col min="10243" max="10243" width="5.296875" style="2" customWidth="1"/>
    <col min="10244" max="10244" width="22.8984375" style="2" bestFit="1" customWidth="1"/>
    <col min="10245" max="10245" width="2.5" style="2" customWidth="1"/>
    <col min="10246" max="10246" width="8.19921875" style="2" customWidth="1"/>
    <col min="10247" max="10247" width="2.09765625" style="2" customWidth="1"/>
    <col min="10248" max="10248" width="7.19921875" style="2" customWidth="1"/>
    <col min="10249" max="10249" width="3.796875" style="2" customWidth="1"/>
    <col min="10250" max="10250" width="1.796875" style="2" customWidth="1"/>
    <col min="10251" max="10251" width="4.5" style="2" customWidth="1"/>
    <col min="10252" max="10252" width="10.59765625" style="2" customWidth="1"/>
    <col min="10253" max="10253" width="2.19921875" style="2" customWidth="1"/>
    <col min="10254" max="10254" width="8" style="2" customWidth="1"/>
    <col min="10255" max="10255" width="2.19921875" style="2" customWidth="1"/>
    <col min="10256" max="10256" width="8" style="2" customWidth="1"/>
    <col min="10257" max="10257" width="5.3984375" style="2" customWidth="1"/>
    <col min="10258" max="10263" width="8.3984375" style="2" customWidth="1"/>
    <col min="10264" max="10498" width="8.09765625" style="2"/>
    <col min="10499" max="10499" width="5.296875" style="2" customWidth="1"/>
    <col min="10500" max="10500" width="22.8984375" style="2" bestFit="1" customWidth="1"/>
    <col min="10501" max="10501" width="2.5" style="2" customWidth="1"/>
    <col min="10502" max="10502" width="8.19921875" style="2" customWidth="1"/>
    <col min="10503" max="10503" width="2.09765625" style="2" customWidth="1"/>
    <col min="10504" max="10504" width="7.19921875" style="2" customWidth="1"/>
    <col min="10505" max="10505" width="3.796875" style="2" customWidth="1"/>
    <col min="10506" max="10506" width="1.796875" style="2" customWidth="1"/>
    <col min="10507" max="10507" width="4.5" style="2" customWidth="1"/>
    <col min="10508" max="10508" width="10.59765625" style="2" customWidth="1"/>
    <col min="10509" max="10509" width="2.19921875" style="2" customWidth="1"/>
    <col min="10510" max="10510" width="8" style="2" customWidth="1"/>
    <col min="10511" max="10511" width="2.19921875" style="2" customWidth="1"/>
    <col min="10512" max="10512" width="8" style="2" customWidth="1"/>
    <col min="10513" max="10513" width="5.3984375" style="2" customWidth="1"/>
    <col min="10514" max="10519" width="8.3984375" style="2" customWidth="1"/>
    <col min="10520" max="10754" width="8.09765625" style="2"/>
    <col min="10755" max="10755" width="5.296875" style="2" customWidth="1"/>
    <col min="10756" max="10756" width="22.8984375" style="2" bestFit="1" customWidth="1"/>
    <col min="10757" max="10757" width="2.5" style="2" customWidth="1"/>
    <col min="10758" max="10758" width="8.19921875" style="2" customWidth="1"/>
    <col min="10759" max="10759" width="2.09765625" style="2" customWidth="1"/>
    <col min="10760" max="10760" width="7.19921875" style="2" customWidth="1"/>
    <col min="10761" max="10761" width="3.796875" style="2" customWidth="1"/>
    <col min="10762" max="10762" width="1.796875" style="2" customWidth="1"/>
    <col min="10763" max="10763" width="4.5" style="2" customWidth="1"/>
    <col min="10764" max="10764" width="10.59765625" style="2" customWidth="1"/>
    <col min="10765" max="10765" width="2.19921875" style="2" customWidth="1"/>
    <col min="10766" max="10766" width="8" style="2" customWidth="1"/>
    <col min="10767" max="10767" width="2.19921875" style="2" customWidth="1"/>
    <col min="10768" max="10768" width="8" style="2" customWidth="1"/>
    <col min="10769" max="10769" width="5.3984375" style="2" customWidth="1"/>
    <col min="10770" max="10775" width="8.3984375" style="2" customWidth="1"/>
    <col min="10776" max="11010" width="8.09765625" style="2"/>
    <col min="11011" max="11011" width="5.296875" style="2" customWidth="1"/>
    <col min="11012" max="11012" width="22.8984375" style="2" bestFit="1" customWidth="1"/>
    <col min="11013" max="11013" width="2.5" style="2" customWidth="1"/>
    <col min="11014" max="11014" width="8.19921875" style="2" customWidth="1"/>
    <col min="11015" max="11015" width="2.09765625" style="2" customWidth="1"/>
    <col min="11016" max="11016" width="7.19921875" style="2" customWidth="1"/>
    <col min="11017" max="11017" width="3.796875" style="2" customWidth="1"/>
    <col min="11018" max="11018" width="1.796875" style="2" customWidth="1"/>
    <col min="11019" max="11019" width="4.5" style="2" customWidth="1"/>
    <col min="11020" max="11020" width="10.59765625" style="2" customWidth="1"/>
    <col min="11021" max="11021" width="2.19921875" style="2" customWidth="1"/>
    <col min="11022" max="11022" width="8" style="2" customWidth="1"/>
    <col min="11023" max="11023" width="2.19921875" style="2" customWidth="1"/>
    <col min="11024" max="11024" width="8" style="2" customWidth="1"/>
    <col min="11025" max="11025" width="5.3984375" style="2" customWidth="1"/>
    <col min="11026" max="11031" width="8.3984375" style="2" customWidth="1"/>
    <col min="11032" max="11266" width="8.09765625" style="2"/>
    <col min="11267" max="11267" width="5.296875" style="2" customWidth="1"/>
    <col min="11268" max="11268" width="22.8984375" style="2" bestFit="1" customWidth="1"/>
    <col min="11269" max="11269" width="2.5" style="2" customWidth="1"/>
    <col min="11270" max="11270" width="8.19921875" style="2" customWidth="1"/>
    <col min="11271" max="11271" width="2.09765625" style="2" customWidth="1"/>
    <col min="11272" max="11272" width="7.19921875" style="2" customWidth="1"/>
    <col min="11273" max="11273" width="3.796875" style="2" customWidth="1"/>
    <col min="11274" max="11274" width="1.796875" style="2" customWidth="1"/>
    <col min="11275" max="11275" width="4.5" style="2" customWidth="1"/>
    <col min="11276" max="11276" width="10.59765625" style="2" customWidth="1"/>
    <col min="11277" max="11277" width="2.19921875" style="2" customWidth="1"/>
    <col min="11278" max="11278" width="8" style="2" customWidth="1"/>
    <col min="11279" max="11279" width="2.19921875" style="2" customWidth="1"/>
    <col min="11280" max="11280" width="8" style="2" customWidth="1"/>
    <col min="11281" max="11281" width="5.3984375" style="2" customWidth="1"/>
    <col min="11282" max="11287" width="8.3984375" style="2" customWidth="1"/>
    <col min="11288" max="11522" width="8.09765625" style="2"/>
    <col min="11523" max="11523" width="5.296875" style="2" customWidth="1"/>
    <col min="11524" max="11524" width="22.8984375" style="2" bestFit="1" customWidth="1"/>
    <col min="11525" max="11525" width="2.5" style="2" customWidth="1"/>
    <col min="11526" max="11526" width="8.19921875" style="2" customWidth="1"/>
    <col min="11527" max="11527" width="2.09765625" style="2" customWidth="1"/>
    <col min="11528" max="11528" width="7.19921875" style="2" customWidth="1"/>
    <col min="11529" max="11529" width="3.796875" style="2" customWidth="1"/>
    <col min="11530" max="11530" width="1.796875" style="2" customWidth="1"/>
    <col min="11531" max="11531" width="4.5" style="2" customWidth="1"/>
    <col min="11532" max="11532" width="10.59765625" style="2" customWidth="1"/>
    <col min="11533" max="11533" width="2.19921875" style="2" customWidth="1"/>
    <col min="11534" max="11534" width="8" style="2" customWidth="1"/>
    <col min="11535" max="11535" width="2.19921875" style="2" customWidth="1"/>
    <col min="11536" max="11536" width="8" style="2" customWidth="1"/>
    <col min="11537" max="11537" width="5.3984375" style="2" customWidth="1"/>
    <col min="11538" max="11543" width="8.3984375" style="2" customWidth="1"/>
    <col min="11544" max="11778" width="8.09765625" style="2"/>
    <col min="11779" max="11779" width="5.296875" style="2" customWidth="1"/>
    <col min="11780" max="11780" width="22.8984375" style="2" bestFit="1" customWidth="1"/>
    <col min="11781" max="11781" width="2.5" style="2" customWidth="1"/>
    <col min="11782" max="11782" width="8.19921875" style="2" customWidth="1"/>
    <col min="11783" max="11783" width="2.09765625" style="2" customWidth="1"/>
    <col min="11784" max="11784" width="7.19921875" style="2" customWidth="1"/>
    <col min="11785" max="11785" width="3.796875" style="2" customWidth="1"/>
    <col min="11786" max="11786" width="1.796875" style="2" customWidth="1"/>
    <col min="11787" max="11787" width="4.5" style="2" customWidth="1"/>
    <col min="11788" max="11788" width="10.59765625" style="2" customWidth="1"/>
    <col min="11789" max="11789" width="2.19921875" style="2" customWidth="1"/>
    <col min="11790" max="11790" width="8" style="2" customWidth="1"/>
    <col min="11791" max="11791" width="2.19921875" style="2" customWidth="1"/>
    <col min="11792" max="11792" width="8" style="2" customWidth="1"/>
    <col min="11793" max="11793" width="5.3984375" style="2" customWidth="1"/>
    <col min="11794" max="11799" width="8.3984375" style="2" customWidth="1"/>
    <col min="11800" max="12034" width="8.09765625" style="2"/>
    <col min="12035" max="12035" width="5.296875" style="2" customWidth="1"/>
    <col min="12036" max="12036" width="22.8984375" style="2" bestFit="1" customWidth="1"/>
    <col min="12037" max="12037" width="2.5" style="2" customWidth="1"/>
    <col min="12038" max="12038" width="8.19921875" style="2" customWidth="1"/>
    <col min="12039" max="12039" width="2.09765625" style="2" customWidth="1"/>
    <col min="12040" max="12040" width="7.19921875" style="2" customWidth="1"/>
    <col min="12041" max="12041" width="3.796875" style="2" customWidth="1"/>
    <col min="12042" max="12042" width="1.796875" style="2" customWidth="1"/>
    <col min="12043" max="12043" width="4.5" style="2" customWidth="1"/>
    <col min="12044" max="12044" width="10.59765625" style="2" customWidth="1"/>
    <col min="12045" max="12045" width="2.19921875" style="2" customWidth="1"/>
    <col min="12046" max="12046" width="8" style="2" customWidth="1"/>
    <col min="12047" max="12047" width="2.19921875" style="2" customWidth="1"/>
    <col min="12048" max="12048" width="8" style="2" customWidth="1"/>
    <col min="12049" max="12049" width="5.3984375" style="2" customWidth="1"/>
    <col min="12050" max="12055" width="8.3984375" style="2" customWidth="1"/>
    <col min="12056" max="12290" width="8.09765625" style="2"/>
    <col min="12291" max="12291" width="5.296875" style="2" customWidth="1"/>
    <col min="12292" max="12292" width="22.8984375" style="2" bestFit="1" customWidth="1"/>
    <col min="12293" max="12293" width="2.5" style="2" customWidth="1"/>
    <col min="12294" max="12294" width="8.19921875" style="2" customWidth="1"/>
    <col min="12295" max="12295" width="2.09765625" style="2" customWidth="1"/>
    <col min="12296" max="12296" width="7.19921875" style="2" customWidth="1"/>
    <col min="12297" max="12297" width="3.796875" style="2" customWidth="1"/>
    <col min="12298" max="12298" width="1.796875" style="2" customWidth="1"/>
    <col min="12299" max="12299" width="4.5" style="2" customWidth="1"/>
    <col min="12300" max="12300" width="10.59765625" style="2" customWidth="1"/>
    <col min="12301" max="12301" width="2.19921875" style="2" customWidth="1"/>
    <col min="12302" max="12302" width="8" style="2" customWidth="1"/>
    <col min="12303" max="12303" width="2.19921875" style="2" customWidth="1"/>
    <col min="12304" max="12304" width="8" style="2" customWidth="1"/>
    <col min="12305" max="12305" width="5.3984375" style="2" customWidth="1"/>
    <col min="12306" max="12311" width="8.3984375" style="2" customWidth="1"/>
    <col min="12312" max="12546" width="8.09765625" style="2"/>
    <col min="12547" max="12547" width="5.296875" style="2" customWidth="1"/>
    <col min="12548" max="12548" width="22.8984375" style="2" bestFit="1" customWidth="1"/>
    <col min="12549" max="12549" width="2.5" style="2" customWidth="1"/>
    <col min="12550" max="12550" width="8.19921875" style="2" customWidth="1"/>
    <col min="12551" max="12551" width="2.09765625" style="2" customWidth="1"/>
    <col min="12552" max="12552" width="7.19921875" style="2" customWidth="1"/>
    <col min="12553" max="12553" width="3.796875" style="2" customWidth="1"/>
    <col min="12554" max="12554" width="1.796875" style="2" customWidth="1"/>
    <col min="12555" max="12555" width="4.5" style="2" customWidth="1"/>
    <col min="12556" max="12556" width="10.59765625" style="2" customWidth="1"/>
    <col min="12557" max="12557" width="2.19921875" style="2" customWidth="1"/>
    <col min="12558" max="12558" width="8" style="2" customWidth="1"/>
    <col min="12559" max="12559" width="2.19921875" style="2" customWidth="1"/>
    <col min="12560" max="12560" width="8" style="2" customWidth="1"/>
    <col min="12561" max="12561" width="5.3984375" style="2" customWidth="1"/>
    <col min="12562" max="12567" width="8.3984375" style="2" customWidth="1"/>
    <col min="12568" max="12802" width="8.09765625" style="2"/>
    <col min="12803" max="12803" width="5.296875" style="2" customWidth="1"/>
    <col min="12804" max="12804" width="22.8984375" style="2" bestFit="1" customWidth="1"/>
    <col min="12805" max="12805" width="2.5" style="2" customWidth="1"/>
    <col min="12806" max="12806" width="8.19921875" style="2" customWidth="1"/>
    <col min="12807" max="12807" width="2.09765625" style="2" customWidth="1"/>
    <col min="12808" max="12808" width="7.19921875" style="2" customWidth="1"/>
    <col min="12809" max="12809" width="3.796875" style="2" customWidth="1"/>
    <col min="12810" max="12810" width="1.796875" style="2" customWidth="1"/>
    <col min="12811" max="12811" width="4.5" style="2" customWidth="1"/>
    <col min="12812" max="12812" width="10.59765625" style="2" customWidth="1"/>
    <col min="12813" max="12813" width="2.19921875" style="2" customWidth="1"/>
    <col min="12814" max="12814" width="8" style="2" customWidth="1"/>
    <col min="12815" max="12815" width="2.19921875" style="2" customWidth="1"/>
    <col min="12816" max="12816" width="8" style="2" customWidth="1"/>
    <col min="12817" max="12817" width="5.3984375" style="2" customWidth="1"/>
    <col min="12818" max="12823" width="8.3984375" style="2" customWidth="1"/>
    <col min="12824" max="13058" width="8.09765625" style="2"/>
    <col min="13059" max="13059" width="5.296875" style="2" customWidth="1"/>
    <col min="13060" max="13060" width="22.8984375" style="2" bestFit="1" customWidth="1"/>
    <col min="13061" max="13061" width="2.5" style="2" customWidth="1"/>
    <col min="13062" max="13062" width="8.19921875" style="2" customWidth="1"/>
    <col min="13063" max="13063" width="2.09765625" style="2" customWidth="1"/>
    <col min="13064" max="13064" width="7.19921875" style="2" customWidth="1"/>
    <col min="13065" max="13065" width="3.796875" style="2" customWidth="1"/>
    <col min="13066" max="13066" width="1.796875" style="2" customWidth="1"/>
    <col min="13067" max="13067" width="4.5" style="2" customWidth="1"/>
    <col min="13068" max="13068" width="10.59765625" style="2" customWidth="1"/>
    <col min="13069" max="13069" width="2.19921875" style="2" customWidth="1"/>
    <col min="13070" max="13070" width="8" style="2" customWidth="1"/>
    <col min="13071" max="13071" width="2.19921875" style="2" customWidth="1"/>
    <col min="13072" max="13072" width="8" style="2" customWidth="1"/>
    <col min="13073" max="13073" width="5.3984375" style="2" customWidth="1"/>
    <col min="13074" max="13079" width="8.3984375" style="2" customWidth="1"/>
    <col min="13080" max="13314" width="8.09765625" style="2"/>
    <col min="13315" max="13315" width="5.296875" style="2" customWidth="1"/>
    <col min="13316" max="13316" width="22.8984375" style="2" bestFit="1" customWidth="1"/>
    <col min="13317" max="13317" width="2.5" style="2" customWidth="1"/>
    <col min="13318" max="13318" width="8.19921875" style="2" customWidth="1"/>
    <col min="13319" max="13319" width="2.09765625" style="2" customWidth="1"/>
    <col min="13320" max="13320" width="7.19921875" style="2" customWidth="1"/>
    <col min="13321" max="13321" width="3.796875" style="2" customWidth="1"/>
    <col min="13322" max="13322" width="1.796875" style="2" customWidth="1"/>
    <col min="13323" max="13323" width="4.5" style="2" customWidth="1"/>
    <col min="13324" max="13324" width="10.59765625" style="2" customWidth="1"/>
    <col min="13325" max="13325" width="2.19921875" style="2" customWidth="1"/>
    <col min="13326" max="13326" width="8" style="2" customWidth="1"/>
    <col min="13327" max="13327" width="2.19921875" style="2" customWidth="1"/>
    <col min="13328" max="13328" width="8" style="2" customWidth="1"/>
    <col min="13329" max="13329" width="5.3984375" style="2" customWidth="1"/>
    <col min="13330" max="13335" width="8.3984375" style="2" customWidth="1"/>
    <col min="13336" max="13570" width="8.09765625" style="2"/>
    <col min="13571" max="13571" width="5.296875" style="2" customWidth="1"/>
    <col min="13572" max="13572" width="22.8984375" style="2" bestFit="1" customWidth="1"/>
    <col min="13573" max="13573" width="2.5" style="2" customWidth="1"/>
    <col min="13574" max="13574" width="8.19921875" style="2" customWidth="1"/>
    <col min="13575" max="13575" width="2.09765625" style="2" customWidth="1"/>
    <col min="13576" max="13576" width="7.19921875" style="2" customWidth="1"/>
    <col min="13577" max="13577" width="3.796875" style="2" customWidth="1"/>
    <col min="13578" max="13578" width="1.796875" style="2" customWidth="1"/>
    <col min="13579" max="13579" width="4.5" style="2" customWidth="1"/>
    <col min="13580" max="13580" width="10.59765625" style="2" customWidth="1"/>
    <col min="13581" max="13581" width="2.19921875" style="2" customWidth="1"/>
    <col min="13582" max="13582" width="8" style="2" customWidth="1"/>
    <col min="13583" max="13583" width="2.19921875" style="2" customWidth="1"/>
    <col min="13584" max="13584" width="8" style="2" customWidth="1"/>
    <col min="13585" max="13585" width="5.3984375" style="2" customWidth="1"/>
    <col min="13586" max="13591" width="8.3984375" style="2" customWidth="1"/>
    <col min="13592" max="13826" width="8.09765625" style="2"/>
    <col min="13827" max="13827" width="5.296875" style="2" customWidth="1"/>
    <col min="13828" max="13828" width="22.8984375" style="2" bestFit="1" customWidth="1"/>
    <col min="13829" max="13829" width="2.5" style="2" customWidth="1"/>
    <col min="13830" max="13830" width="8.19921875" style="2" customWidth="1"/>
    <col min="13831" max="13831" width="2.09765625" style="2" customWidth="1"/>
    <col min="13832" max="13832" width="7.19921875" style="2" customWidth="1"/>
    <col min="13833" max="13833" width="3.796875" style="2" customWidth="1"/>
    <col min="13834" max="13834" width="1.796875" style="2" customWidth="1"/>
    <col min="13835" max="13835" width="4.5" style="2" customWidth="1"/>
    <col min="13836" max="13836" width="10.59765625" style="2" customWidth="1"/>
    <col min="13837" max="13837" width="2.19921875" style="2" customWidth="1"/>
    <col min="13838" max="13838" width="8" style="2" customWidth="1"/>
    <col min="13839" max="13839" width="2.19921875" style="2" customWidth="1"/>
    <col min="13840" max="13840" width="8" style="2" customWidth="1"/>
    <col min="13841" max="13841" width="5.3984375" style="2" customWidth="1"/>
    <col min="13842" max="13847" width="8.3984375" style="2" customWidth="1"/>
    <col min="13848" max="14082" width="8.09765625" style="2"/>
    <col min="14083" max="14083" width="5.296875" style="2" customWidth="1"/>
    <col min="14084" max="14084" width="22.8984375" style="2" bestFit="1" customWidth="1"/>
    <col min="14085" max="14085" width="2.5" style="2" customWidth="1"/>
    <col min="14086" max="14086" width="8.19921875" style="2" customWidth="1"/>
    <col min="14087" max="14087" width="2.09765625" style="2" customWidth="1"/>
    <col min="14088" max="14088" width="7.19921875" style="2" customWidth="1"/>
    <col min="14089" max="14089" width="3.796875" style="2" customWidth="1"/>
    <col min="14090" max="14090" width="1.796875" style="2" customWidth="1"/>
    <col min="14091" max="14091" width="4.5" style="2" customWidth="1"/>
    <col min="14092" max="14092" width="10.59765625" style="2" customWidth="1"/>
    <col min="14093" max="14093" width="2.19921875" style="2" customWidth="1"/>
    <col min="14094" max="14094" width="8" style="2" customWidth="1"/>
    <col min="14095" max="14095" width="2.19921875" style="2" customWidth="1"/>
    <col min="14096" max="14096" width="8" style="2" customWidth="1"/>
    <col min="14097" max="14097" width="5.3984375" style="2" customWidth="1"/>
    <col min="14098" max="14103" width="8.3984375" style="2" customWidth="1"/>
    <col min="14104" max="14338" width="8.09765625" style="2"/>
    <col min="14339" max="14339" width="5.296875" style="2" customWidth="1"/>
    <col min="14340" max="14340" width="22.8984375" style="2" bestFit="1" customWidth="1"/>
    <col min="14341" max="14341" width="2.5" style="2" customWidth="1"/>
    <col min="14342" max="14342" width="8.19921875" style="2" customWidth="1"/>
    <col min="14343" max="14343" width="2.09765625" style="2" customWidth="1"/>
    <col min="14344" max="14344" width="7.19921875" style="2" customWidth="1"/>
    <col min="14345" max="14345" width="3.796875" style="2" customWidth="1"/>
    <col min="14346" max="14346" width="1.796875" style="2" customWidth="1"/>
    <col min="14347" max="14347" width="4.5" style="2" customWidth="1"/>
    <col min="14348" max="14348" width="10.59765625" style="2" customWidth="1"/>
    <col min="14349" max="14349" width="2.19921875" style="2" customWidth="1"/>
    <col min="14350" max="14350" width="8" style="2" customWidth="1"/>
    <col min="14351" max="14351" width="2.19921875" style="2" customWidth="1"/>
    <col min="14352" max="14352" width="8" style="2" customWidth="1"/>
    <col min="14353" max="14353" width="5.3984375" style="2" customWidth="1"/>
    <col min="14354" max="14359" width="8.3984375" style="2" customWidth="1"/>
    <col min="14360" max="14594" width="8.09765625" style="2"/>
    <col min="14595" max="14595" width="5.296875" style="2" customWidth="1"/>
    <col min="14596" max="14596" width="22.8984375" style="2" bestFit="1" customWidth="1"/>
    <col min="14597" max="14597" width="2.5" style="2" customWidth="1"/>
    <col min="14598" max="14598" width="8.19921875" style="2" customWidth="1"/>
    <col min="14599" max="14599" width="2.09765625" style="2" customWidth="1"/>
    <col min="14600" max="14600" width="7.19921875" style="2" customWidth="1"/>
    <col min="14601" max="14601" width="3.796875" style="2" customWidth="1"/>
    <col min="14602" max="14602" width="1.796875" style="2" customWidth="1"/>
    <col min="14603" max="14603" width="4.5" style="2" customWidth="1"/>
    <col min="14604" max="14604" width="10.59765625" style="2" customWidth="1"/>
    <col min="14605" max="14605" width="2.19921875" style="2" customWidth="1"/>
    <col min="14606" max="14606" width="8" style="2" customWidth="1"/>
    <col min="14607" max="14607" width="2.19921875" style="2" customWidth="1"/>
    <col min="14608" max="14608" width="8" style="2" customWidth="1"/>
    <col min="14609" max="14609" width="5.3984375" style="2" customWidth="1"/>
    <col min="14610" max="14615" width="8.3984375" style="2" customWidth="1"/>
    <col min="14616" max="14850" width="8.09765625" style="2"/>
    <col min="14851" max="14851" width="5.296875" style="2" customWidth="1"/>
    <col min="14852" max="14852" width="22.8984375" style="2" bestFit="1" customWidth="1"/>
    <col min="14853" max="14853" width="2.5" style="2" customWidth="1"/>
    <col min="14854" max="14854" width="8.19921875" style="2" customWidth="1"/>
    <col min="14855" max="14855" width="2.09765625" style="2" customWidth="1"/>
    <col min="14856" max="14856" width="7.19921875" style="2" customWidth="1"/>
    <col min="14857" max="14857" width="3.796875" style="2" customWidth="1"/>
    <col min="14858" max="14858" width="1.796875" style="2" customWidth="1"/>
    <col min="14859" max="14859" width="4.5" style="2" customWidth="1"/>
    <col min="14860" max="14860" width="10.59765625" style="2" customWidth="1"/>
    <col min="14861" max="14861" width="2.19921875" style="2" customWidth="1"/>
    <col min="14862" max="14862" width="8" style="2" customWidth="1"/>
    <col min="14863" max="14863" width="2.19921875" style="2" customWidth="1"/>
    <col min="14864" max="14864" width="8" style="2" customWidth="1"/>
    <col min="14865" max="14865" width="5.3984375" style="2" customWidth="1"/>
    <col min="14866" max="14871" width="8.3984375" style="2" customWidth="1"/>
    <col min="14872" max="15106" width="8.09765625" style="2"/>
    <col min="15107" max="15107" width="5.296875" style="2" customWidth="1"/>
    <col min="15108" max="15108" width="22.8984375" style="2" bestFit="1" customWidth="1"/>
    <col min="15109" max="15109" width="2.5" style="2" customWidth="1"/>
    <col min="15110" max="15110" width="8.19921875" style="2" customWidth="1"/>
    <col min="15111" max="15111" width="2.09765625" style="2" customWidth="1"/>
    <col min="15112" max="15112" width="7.19921875" style="2" customWidth="1"/>
    <col min="15113" max="15113" width="3.796875" style="2" customWidth="1"/>
    <col min="15114" max="15114" width="1.796875" style="2" customWidth="1"/>
    <col min="15115" max="15115" width="4.5" style="2" customWidth="1"/>
    <col min="15116" max="15116" width="10.59765625" style="2" customWidth="1"/>
    <col min="15117" max="15117" width="2.19921875" style="2" customWidth="1"/>
    <col min="15118" max="15118" width="8" style="2" customWidth="1"/>
    <col min="15119" max="15119" width="2.19921875" style="2" customWidth="1"/>
    <col min="15120" max="15120" width="8" style="2" customWidth="1"/>
    <col min="15121" max="15121" width="5.3984375" style="2" customWidth="1"/>
    <col min="15122" max="15127" width="8.3984375" style="2" customWidth="1"/>
    <col min="15128" max="15362" width="8.09765625" style="2"/>
    <col min="15363" max="15363" width="5.296875" style="2" customWidth="1"/>
    <col min="15364" max="15364" width="22.8984375" style="2" bestFit="1" customWidth="1"/>
    <col min="15365" max="15365" width="2.5" style="2" customWidth="1"/>
    <col min="15366" max="15366" width="8.19921875" style="2" customWidth="1"/>
    <col min="15367" max="15367" width="2.09765625" style="2" customWidth="1"/>
    <col min="15368" max="15368" width="7.19921875" style="2" customWidth="1"/>
    <col min="15369" max="15369" width="3.796875" style="2" customWidth="1"/>
    <col min="15370" max="15370" width="1.796875" style="2" customWidth="1"/>
    <col min="15371" max="15371" width="4.5" style="2" customWidth="1"/>
    <col min="15372" max="15372" width="10.59765625" style="2" customWidth="1"/>
    <col min="15373" max="15373" width="2.19921875" style="2" customWidth="1"/>
    <col min="15374" max="15374" width="8" style="2" customWidth="1"/>
    <col min="15375" max="15375" width="2.19921875" style="2" customWidth="1"/>
    <col min="15376" max="15376" width="8" style="2" customWidth="1"/>
    <col min="15377" max="15377" width="5.3984375" style="2" customWidth="1"/>
    <col min="15378" max="15383" width="8.3984375" style="2" customWidth="1"/>
    <col min="15384" max="15618" width="8.09765625" style="2"/>
    <col min="15619" max="15619" width="5.296875" style="2" customWidth="1"/>
    <col min="15620" max="15620" width="22.8984375" style="2" bestFit="1" customWidth="1"/>
    <col min="15621" max="15621" width="2.5" style="2" customWidth="1"/>
    <col min="15622" max="15622" width="8.19921875" style="2" customWidth="1"/>
    <col min="15623" max="15623" width="2.09765625" style="2" customWidth="1"/>
    <col min="15624" max="15624" width="7.19921875" style="2" customWidth="1"/>
    <col min="15625" max="15625" width="3.796875" style="2" customWidth="1"/>
    <col min="15626" max="15626" width="1.796875" style="2" customWidth="1"/>
    <col min="15627" max="15627" width="4.5" style="2" customWidth="1"/>
    <col min="15628" max="15628" width="10.59765625" style="2" customWidth="1"/>
    <col min="15629" max="15629" width="2.19921875" style="2" customWidth="1"/>
    <col min="15630" max="15630" width="8" style="2" customWidth="1"/>
    <col min="15631" max="15631" width="2.19921875" style="2" customWidth="1"/>
    <col min="15632" max="15632" width="8" style="2" customWidth="1"/>
    <col min="15633" max="15633" width="5.3984375" style="2" customWidth="1"/>
    <col min="15634" max="15639" width="8.3984375" style="2" customWidth="1"/>
    <col min="15640" max="15874" width="8.09765625" style="2"/>
    <col min="15875" max="15875" width="5.296875" style="2" customWidth="1"/>
    <col min="15876" max="15876" width="22.8984375" style="2" bestFit="1" customWidth="1"/>
    <col min="15877" max="15877" width="2.5" style="2" customWidth="1"/>
    <col min="15878" max="15878" width="8.19921875" style="2" customWidth="1"/>
    <col min="15879" max="15879" width="2.09765625" style="2" customWidth="1"/>
    <col min="15880" max="15880" width="7.19921875" style="2" customWidth="1"/>
    <col min="15881" max="15881" width="3.796875" style="2" customWidth="1"/>
    <col min="15882" max="15882" width="1.796875" style="2" customWidth="1"/>
    <col min="15883" max="15883" width="4.5" style="2" customWidth="1"/>
    <col min="15884" max="15884" width="10.59765625" style="2" customWidth="1"/>
    <col min="15885" max="15885" width="2.19921875" style="2" customWidth="1"/>
    <col min="15886" max="15886" width="8" style="2" customWidth="1"/>
    <col min="15887" max="15887" width="2.19921875" style="2" customWidth="1"/>
    <col min="15888" max="15888" width="8" style="2" customWidth="1"/>
    <col min="15889" max="15889" width="5.3984375" style="2" customWidth="1"/>
    <col min="15890" max="15895" width="8.3984375" style="2" customWidth="1"/>
    <col min="15896" max="16130" width="8.09765625" style="2"/>
    <col min="16131" max="16131" width="5.296875" style="2" customWidth="1"/>
    <col min="16132" max="16132" width="22.8984375" style="2" bestFit="1" customWidth="1"/>
    <col min="16133" max="16133" width="2.5" style="2" customWidth="1"/>
    <col min="16134" max="16134" width="8.19921875" style="2" customWidth="1"/>
    <col min="16135" max="16135" width="2.09765625" style="2" customWidth="1"/>
    <col min="16136" max="16136" width="7.19921875" style="2" customWidth="1"/>
    <col min="16137" max="16137" width="3.796875" style="2" customWidth="1"/>
    <col min="16138" max="16138" width="1.796875" style="2" customWidth="1"/>
    <col min="16139" max="16139" width="4.5" style="2" customWidth="1"/>
    <col min="16140" max="16140" width="10.59765625" style="2" customWidth="1"/>
    <col min="16141" max="16141" width="2.19921875" style="2" customWidth="1"/>
    <col min="16142" max="16142" width="8" style="2" customWidth="1"/>
    <col min="16143" max="16143" width="2.19921875" style="2" customWidth="1"/>
    <col min="16144" max="16144" width="8" style="2" customWidth="1"/>
    <col min="16145" max="16145" width="5.3984375" style="2" customWidth="1"/>
    <col min="16146" max="16151" width="8.3984375" style="2" customWidth="1"/>
    <col min="16152" max="16384" width="8.09765625" style="2"/>
  </cols>
  <sheetData>
    <row r="1" spans="1:20" ht="27" customHeight="1" x14ac:dyDescent="0.45">
      <c r="A1" s="1152" t="s">
        <v>105</v>
      </c>
      <c r="B1" s="1153"/>
      <c r="C1" s="1153"/>
      <c r="D1" s="1153"/>
      <c r="E1" s="1153"/>
      <c r="F1" s="1153"/>
      <c r="H1" s="1133" t="s">
        <v>17</v>
      </c>
      <c r="I1" s="1133"/>
      <c r="J1" s="1134"/>
      <c r="K1" s="1134"/>
      <c r="L1" s="1134"/>
      <c r="M1" s="1134"/>
      <c r="N1" s="1134"/>
      <c r="O1" s="1134"/>
      <c r="P1" s="1134"/>
      <c r="Q1" s="1134"/>
    </row>
    <row r="2" spans="1:20" ht="27" customHeight="1" x14ac:dyDescent="0.45">
      <c r="A2" s="1153"/>
      <c r="B2" s="1153"/>
      <c r="C2" s="1153"/>
      <c r="D2" s="1153"/>
      <c r="E2" s="1153"/>
      <c r="F2" s="1153"/>
      <c r="H2" s="1133" t="s">
        <v>18</v>
      </c>
      <c r="I2" s="1133"/>
      <c r="J2" s="1135"/>
      <c r="K2" s="1135"/>
      <c r="L2" s="1135"/>
      <c r="M2" s="1135"/>
      <c r="N2" s="1135"/>
      <c r="O2" s="1135"/>
      <c r="P2" s="1135"/>
      <c r="Q2" s="1135"/>
    </row>
    <row r="3" spans="1:20" ht="51" customHeight="1" x14ac:dyDescent="0.45">
      <c r="A3" s="1130" t="s">
        <v>111</v>
      </c>
      <c r="B3" s="1130"/>
      <c r="C3" s="1130"/>
      <c r="D3" s="1130"/>
      <c r="E3" s="1130"/>
      <c r="F3" s="1130"/>
      <c r="G3" s="1130"/>
      <c r="H3" s="1130"/>
      <c r="I3" s="1130"/>
      <c r="J3" s="1130"/>
      <c r="K3" s="1130"/>
      <c r="L3" s="1130"/>
      <c r="M3" s="1130"/>
      <c r="N3" s="1130"/>
      <c r="O3" s="1130"/>
      <c r="P3" s="1130"/>
      <c r="Q3" s="1130"/>
      <c r="R3" s="66"/>
      <c r="S3" s="66"/>
      <c r="T3" s="66"/>
    </row>
    <row r="4" spans="1:20" ht="192" customHeight="1" x14ac:dyDescent="0.45">
      <c r="A4" s="67"/>
      <c r="B4" s="67"/>
      <c r="C4" s="67"/>
      <c r="D4" s="67"/>
      <c r="E4" s="67"/>
      <c r="F4" s="67"/>
      <c r="G4" s="67"/>
      <c r="H4" s="67"/>
      <c r="I4" s="67"/>
      <c r="J4" s="67"/>
      <c r="K4" s="67"/>
      <c r="L4" s="67"/>
      <c r="M4" s="67"/>
      <c r="N4" s="67"/>
      <c r="O4" s="67"/>
      <c r="P4" s="67"/>
      <c r="Q4" s="67"/>
      <c r="R4" s="66"/>
      <c r="S4" s="66"/>
      <c r="T4" s="66"/>
    </row>
    <row r="5" spans="1:20" ht="6" customHeight="1" x14ac:dyDescent="0.45">
      <c r="A5" s="67"/>
      <c r="B5" s="67"/>
      <c r="C5" s="67"/>
      <c r="D5" s="67"/>
      <c r="E5" s="67"/>
      <c r="F5" s="67"/>
      <c r="G5" s="67"/>
      <c r="H5" s="67"/>
      <c r="I5" s="67"/>
      <c r="J5" s="67"/>
      <c r="K5" s="67"/>
      <c r="L5" s="67"/>
      <c r="M5" s="67"/>
      <c r="N5" s="67"/>
      <c r="O5" s="67"/>
      <c r="P5" s="67"/>
      <c r="Q5" s="67"/>
      <c r="R5" s="66"/>
      <c r="S5" s="66"/>
      <c r="T5" s="66"/>
    </row>
    <row r="6" spans="1:20" ht="17.399999999999999" customHeight="1" x14ac:dyDescent="0.15">
      <c r="A6" s="1141"/>
      <c r="B6" s="1141"/>
      <c r="C6" s="1141"/>
      <c r="D6" s="1141"/>
      <c r="E6" s="1141"/>
      <c r="F6" s="1141"/>
      <c r="G6" s="1141"/>
      <c r="H6" s="1141"/>
      <c r="I6" s="1141"/>
      <c r="J6" s="3"/>
      <c r="L6" s="4"/>
      <c r="M6" s="4"/>
      <c r="N6" s="5"/>
      <c r="O6" s="4"/>
      <c r="P6" s="5"/>
      <c r="Q6" s="5"/>
      <c r="R6" s="5"/>
      <c r="S6" s="5"/>
    </row>
    <row r="7" spans="1:20" ht="6" customHeight="1" x14ac:dyDescent="0.45">
      <c r="A7" s="68"/>
      <c r="B7" s="68"/>
      <c r="C7" s="68"/>
      <c r="D7" s="66"/>
      <c r="E7" s="69"/>
      <c r="F7" s="1142"/>
      <c r="G7" s="1142"/>
      <c r="H7" s="1142"/>
      <c r="I7" s="1142"/>
    </row>
    <row r="8" spans="1:20" ht="48" customHeight="1" thickBot="1" x14ac:dyDescent="0.5">
      <c r="A8" s="1119" t="s">
        <v>20</v>
      </c>
      <c r="B8" s="1119"/>
      <c r="C8" s="1119"/>
      <c r="D8" s="1119"/>
      <c r="E8" s="1119"/>
      <c r="F8" s="1119"/>
      <c r="G8" s="1119"/>
      <c r="H8" s="1119"/>
      <c r="I8" s="1119"/>
      <c r="K8" s="1120" t="s">
        <v>21</v>
      </c>
      <c r="L8" s="1120"/>
      <c r="M8" s="1120"/>
      <c r="N8" s="1120"/>
      <c r="O8" s="1120"/>
      <c r="P8" s="1120"/>
      <c r="T8" s="44"/>
    </row>
    <row r="9" spans="1:20" ht="16.8" customHeight="1" thickBot="1" x14ac:dyDescent="0.5">
      <c r="A9" s="1136" t="s">
        <v>22</v>
      </c>
      <c r="B9" s="1103" t="s">
        <v>23</v>
      </c>
      <c r="C9" s="1104"/>
      <c r="D9" s="79" t="s">
        <v>106</v>
      </c>
      <c r="E9" s="13" t="s">
        <v>25</v>
      </c>
      <c r="F9" s="14" t="s">
        <v>26</v>
      </c>
      <c r="G9" s="14"/>
      <c r="H9" s="60"/>
      <c r="I9" s="16" t="s">
        <v>27</v>
      </c>
      <c r="K9" s="17"/>
      <c r="L9" s="1121"/>
      <c r="M9" s="1123" t="s">
        <v>28</v>
      </c>
      <c r="N9" s="1124"/>
      <c r="O9" s="1124"/>
      <c r="P9" s="1125"/>
      <c r="S9" s="71"/>
    </row>
    <row r="10" spans="1:20" ht="16.8" customHeight="1" thickTop="1" thickBot="1" x14ac:dyDescent="0.5">
      <c r="A10" s="1137"/>
      <c r="B10" s="1105"/>
      <c r="C10" s="1106"/>
      <c r="D10" s="72" t="s">
        <v>29</v>
      </c>
      <c r="F10" s="18" t="s">
        <v>101</v>
      </c>
      <c r="G10" s="18" t="s">
        <v>31</v>
      </c>
      <c r="H10" s="19" t="str">
        <f>IFERROR(ROUNDDOWN(H9/B11,1),"")</f>
        <v/>
      </c>
      <c r="I10" s="20" t="s">
        <v>32</v>
      </c>
      <c r="K10" s="21"/>
      <c r="L10" s="1122"/>
      <c r="M10" s="1143" t="s">
        <v>107</v>
      </c>
      <c r="N10" s="1144"/>
      <c r="O10" s="1145" t="s">
        <v>108</v>
      </c>
      <c r="P10" s="1146"/>
      <c r="S10" s="71"/>
    </row>
    <row r="11" spans="1:20" ht="16.8" customHeight="1" thickTop="1" thickBot="1" x14ac:dyDescent="0.5">
      <c r="A11" s="1137"/>
      <c r="B11" s="1139"/>
      <c r="C11" s="1109" t="s">
        <v>35</v>
      </c>
      <c r="D11" s="80" t="s">
        <v>109</v>
      </c>
      <c r="E11" s="17" t="s">
        <v>25</v>
      </c>
      <c r="F11" s="18" t="s">
        <v>37</v>
      </c>
      <c r="G11" s="18"/>
      <c r="H11" s="15"/>
      <c r="I11" s="23" t="s">
        <v>27</v>
      </c>
      <c r="L11" s="24" t="s">
        <v>38</v>
      </c>
      <c r="M11" s="25" t="s">
        <v>31</v>
      </c>
      <c r="N11" s="26" t="str">
        <f>H10</f>
        <v/>
      </c>
      <c r="O11" s="25" t="s">
        <v>39</v>
      </c>
      <c r="P11" s="26" t="str">
        <f>H12</f>
        <v/>
      </c>
    </row>
    <row r="12" spans="1:20" ht="16.8" customHeight="1" thickTop="1" thickBot="1" x14ac:dyDescent="0.5">
      <c r="A12" s="1138"/>
      <c r="B12" s="1140"/>
      <c r="C12" s="1110"/>
      <c r="D12" s="74" t="s">
        <v>29</v>
      </c>
      <c r="E12" s="27"/>
      <c r="F12" s="28" t="s">
        <v>56</v>
      </c>
      <c r="G12" s="18" t="s">
        <v>39</v>
      </c>
      <c r="H12" s="19" t="str">
        <f>IFERROR(ROUNDDOWN(H11/B11,1),"")</f>
        <v/>
      </c>
      <c r="I12" s="29" t="s">
        <v>32</v>
      </c>
      <c r="L12" s="24" t="s">
        <v>41</v>
      </c>
      <c r="M12" s="25" t="s">
        <v>42</v>
      </c>
      <c r="N12" s="26" t="str">
        <f>H14</f>
        <v/>
      </c>
      <c r="O12" s="25" t="s">
        <v>43</v>
      </c>
      <c r="P12" s="26" t="str">
        <f>H16</f>
        <v/>
      </c>
    </row>
    <row r="13" spans="1:20" ht="16.8" customHeight="1" thickBot="1" x14ac:dyDescent="0.5">
      <c r="A13" s="1136" t="s">
        <v>44</v>
      </c>
      <c r="B13" s="1103" t="s">
        <v>23</v>
      </c>
      <c r="C13" s="1104"/>
      <c r="D13" s="79" t="s">
        <v>106</v>
      </c>
      <c r="E13" s="13" t="s">
        <v>25</v>
      </c>
      <c r="F13" s="14" t="s">
        <v>45</v>
      </c>
      <c r="G13" s="14"/>
      <c r="H13" s="15"/>
      <c r="I13" s="16" t="s">
        <v>27</v>
      </c>
      <c r="K13" s="30"/>
      <c r="L13" s="24" t="s">
        <v>46</v>
      </c>
      <c r="M13" s="25" t="s">
        <v>47</v>
      </c>
      <c r="N13" s="26" t="str">
        <f>H18</f>
        <v/>
      </c>
      <c r="O13" s="25" t="s">
        <v>48</v>
      </c>
      <c r="P13" s="26" t="str">
        <f>H20</f>
        <v/>
      </c>
      <c r="Q13" s="30"/>
      <c r="R13" s="30"/>
      <c r="S13" s="30"/>
      <c r="T13" s="30"/>
    </row>
    <row r="14" spans="1:20" ht="16.8" customHeight="1" thickTop="1" thickBot="1" x14ac:dyDescent="0.5">
      <c r="A14" s="1137"/>
      <c r="B14" s="1105"/>
      <c r="C14" s="1106"/>
      <c r="D14" s="72" t="s">
        <v>29</v>
      </c>
      <c r="F14" s="18" t="s">
        <v>49</v>
      </c>
      <c r="G14" s="18" t="s">
        <v>42</v>
      </c>
      <c r="H14" s="19" t="str">
        <f>IFERROR(ROUNDDOWN(H13/B15,1),"")</f>
        <v/>
      </c>
      <c r="I14" s="20" t="s">
        <v>32</v>
      </c>
      <c r="K14" s="30"/>
      <c r="L14" s="24" t="s">
        <v>50</v>
      </c>
      <c r="M14" s="25" t="s">
        <v>51</v>
      </c>
      <c r="N14" s="26" t="str">
        <f>H22</f>
        <v/>
      </c>
      <c r="O14" s="25" t="s">
        <v>52</v>
      </c>
      <c r="P14" s="26" t="str">
        <f>H24</f>
        <v/>
      </c>
      <c r="Q14" s="30"/>
      <c r="R14" s="30"/>
      <c r="S14" s="30"/>
      <c r="T14" s="30"/>
    </row>
    <row r="15" spans="1:20" ht="16.8" customHeight="1" thickTop="1" thickBot="1" x14ac:dyDescent="0.5">
      <c r="A15" s="1137"/>
      <c r="B15" s="1139"/>
      <c r="C15" s="1109" t="s">
        <v>35</v>
      </c>
      <c r="D15" s="80" t="s">
        <v>109</v>
      </c>
      <c r="E15" s="17" t="s">
        <v>25</v>
      </c>
      <c r="F15" s="18" t="s">
        <v>37</v>
      </c>
      <c r="G15" s="18"/>
      <c r="H15" s="15"/>
      <c r="I15" s="23" t="s">
        <v>27</v>
      </c>
      <c r="K15" s="30"/>
      <c r="L15" s="24" t="s">
        <v>53</v>
      </c>
      <c r="M15" s="25" t="s">
        <v>54</v>
      </c>
      <c r="N15" s="26" t="str">
        <f>H26</f>
        <v/>
      </c>
      <c r="O15" s="25" t="s">
        <v>55</v>
      </c>
      <c r="P15" s="26" t="str">
        <f>H28</f>
        <v/>
      </c>
      <c r="Q15" s="30"/>
      <c r="R15" s="30"/>
      <c r="S15" s="30"/>
      <c r="T15" s="30"/>
    </row>
    <row r="16" spans="1:20" ht="16.8" customHeight="1" thickTop="1" thickBot="1" x14ac:dyDescent="0.5">
      <c r="A16" s="1138"/>
      <c r="B16" s="1140"/>
      <c r="C16" s="1110"/>
      <c r="D16" s="74" t="s">
        <v>29</v>
      </c>
      <c r="E16" s="27"/>
      <c r="F16" s="28" t="s">
        <v>56</v>
      </c>
      <c r="G16" s="18" t="s">
        <v>43</v>
      </c>
      <c r="H16" s="19" t="str">
        <f>IFERROR(ROUNDDOWN(H15/B15,1),"")</f>
        <v/>
      </c>
      <c r="I16" s="29" t="s">
        <v>32</v>
      </c>
      <c r="K16" s="30"/>
      <c r="L16" s="24" t="s">
        <v>57</v>
      </c>
      <c r="M16" s="25" t="s">
        <v>58</v>
      </c>
      <c r="N16" s="26" t="str">
        <f>H30</f>
        <v/>
      </c>
      <c r="O16" s="25" t="s">
        <v>59</v>
      </c>
      <c r="P16" s="26" t="str">
        <f>H32</f>
        <v/>
      </c>
      <c r="Q16" s="30"/>
      <c r="R16" s="30"/>
      <c r="S16" s="30"/>
      <c r="T16" s="30"/>
    </row>
    <row r="17" spans="1:20" ht="16.8" customHeight="1" thickBot="1" x14ac:dyDescent="0.5">
      <c r="A17" s="1136" t="s">
        <v>46</v>
      </c>
      <c r="B17" s="1103" t="s">
        <v>23</v>
      </c>
      <c r="C17" s="1104"/>
      <c r="D17" s="79" t="s">
        <v>106</v>
      </c>
      <c r="E17" s="13" t="s">
        <v>25</v>
      </c>
      <c r="F17" s="14" t="s">
        <v>45</v>
      </c>
      <c r="G17" s="14"/>
      <c r="H17" s="15"/>
      <c r="I17" s="16" t="s">
        <v>27</v>
      </c>
      <c r="K17" s="30"/>
      <c r="L17" s="24" t="s">
        <v>60</v>
      </c>
      <c r="M17" s="25" t="s">
        <v>61</v>
      </c>
      <c r="N17" s="26" t="str">
        <f>H34</f>
        <v/>
      </c>
      <c r="O17" s="25" t="s">
        <v>62</v>
      </c>
      <c r="P17" s="26" t="str">
        <f>H36</f>
        <v/>
      </c>
      <c r="Q17" s="30"/>
      <c r="R17" s="30"/>
      <c r="S17" s="30"/>
      <c r="T17" s="30"/>
    </row>
    <row r="18" spans="1:20" ht="16.8" customHeight="1" thickTop="1" thickBot="1" x14ac:dyDescent="0.5">
      <c r="A18" s="1137"/>
      <c r="B18" s="1105"/>
      <c r="C18" s="1106"/>
      <c r="D18" s="72" t="s">
        <v>29</v>
      </c>
      <c r="F18" s="18" t="s">
        <v>49</v>
      </c>
      <c r="G18" s="18" t="s">
        <v>47</v>
      </c>
      <c r="H18" s="19" t="str">
        <f>IFERROR(ROUNDDOWN(H17/B19,1),"")</f>
        <v/>
      </c>
      <c r="I18" s="20" t="s">
        <v>32</v>
      </c>
      <c r="K18" s="30"/>
      <c r="L18" s="24" t="s">
        <v>63</v>
      </c>
      <c r="M18" s="25" t="s">
        <v>64</v>
      </c>
      <c r="N18" s="26" t="str">
        <f>H38</f>
        <v/>
      </c>
      <c r="O18" s="25" t="s">
        <v>65</v>
      </c>
      <c r="P18" s="26" t="str">
        <f>H40</f>
        <v/>
      </c>
      <c r="Q18" s="30"/>
      <c r="R18" s="30"/>
      <c r="S18" s="30"/>
      <c r="T18" s="30"/>
    </row>
    <row r="19" spans="1:20" ht="16.8" customHeight="1" thickTop="1" thickBot="1" x14ac:dyDescent="0.5">
      <c r="A19" s="1137"/>
      <c r="B19" s="1139"/>
      <c r="C19" s="1109" t="s">
        <v>35</v>
      </c>
      <c r="D19" s="80" t="s">
        <v>109</v>
      </c>
      <c r="E19" s="17" t="s">
        <v>25</v>
      </c>
      <c r="F19" s="18" t="s">
        <v>37</v>
      </c>
      <c r="G19" s="18"/>
      <c r="H19" s="15"/>
      <c r="I19" s="23" t="s">
        <v>27</v>
      </c>
      <c r="K19" s="30"/>
      <c r="L19" s="24" t="s">
        <v>66</v>
      </c>
      <c r="M19" s="25" t="s">
        <v>67</v>
      </c>
      <c r="N19" s="26" t="str">
        <f>H42</f>
        <v/>
      </c>
      <c r="O19" s="25" t="s">
        <v>68</v>
      </c>
      <c r="P19" s="26" t="str">
        <f>H44</f>
        <v/>
      </c>
      <c r="Q19" s="30"/>
      <c r="R19" s="30"/>
      <c r="S19" s="30"/>
      <c r="T19" s="30"/>
    </row>
    <row r="20" spans="1:20" ht="16.8" customHeight="1" thickTop="1" thickBot="1" x14ac:dyDescent="0.5">
      <c r="A20" s="1138"/>
      <c r="B20" s="1140"/>
      <c r="C20" s="1110"/>
      <c r="D20" s="74" t="s">
        <v>29</v>
      </c>
      <c r="E20" s="27"/>
      <c r="F20" s="28" t="s">
        <v>56</v>
      </c>
      <c r="G20" s="18" t="s">
        <v>48</v>
      </c>
      <c r="H20" s="19" t="str">
        <f>IFERROR(ROUNDDOWN(H19/B19,1),"")</f>
        <v/>
      </c>
      <c r="I20" s="29" t="s">
        <v>32</v>
      </c>
      <c r="K20" s="30"/>
      <c r="L20" s="24" t="s">
        <v>69</v>
      </c>
      <c r="M20" s="25" t="s">
        <v>70</v>
      </c>
      <c r="N20" s="26" t="str">
        <f>H46</f>
        <v/>
      </c>
      <c r="O20" s="25" t="s">
        <v>71</v>
      </c>
      <c r="P20" s="26" t="str">
        <f>H48</f>
        <v/>
      </c>
      <c r="Q20" s="30"/>
      <c r="R20" s="30"/>
      <c r="S20" s="30"/>
      <c r="T20" s="30"/>
    </row>
    <row r="21" spans="1:20" ht="16.8" customHeight="1" thickBot="1" x14ac:dyDescent="0.5">
      <c r="A21" s="1136" t="s">
        <v>72</v>
      </c>
      <c r="B21" s="1103" t="s">
        <v>23</v>
      </c>
      <c r="C21" s="1104"/>
      <c r="D21" s="79" t="s">
        <v>106</v>
      </c>
      <c r="E21" s="13" t="s">
        <v>25</v>
      </c>
      <c r="F21" s="14" t="s">
        <v>45</v>
      </c>
      <c r="G21" s="14"/>
      <c r="H21" s="15"/>
      <c r="I21" s="16" t="s">
        <v>27</v>
      </c>
      <c r="K21" s="30"/>
      <c r="L21" s="24" t="s">
        <v>73</v>
      </c>
      <c r="M21" s="32" t="s">
        <v>74</v>
      </c>
      <c r="N21" s="33" t="str">
        <f>H50</f>
        <v/>
      </c>
      <c r="O21" s="32" t="s">
        <v>75</v>
      </c>
      <c r="P21" s="33" t="str">
        <f>H52</f>
        <v/>
      </c>
      <c r="Q21" s="30"/>
      <c r="R21" s="30"/>
      <c r="S21" s="30"/>
      <c r="T21" s="30"/>
    </row>
    <row r="22" spans="1:20" ht="16.8" customHeight="1" thickTop="1" thickBot="1" x14ac:dyDescent="0.5">
      <c r="A22" s="1137"/>
      <c r="B22" s="1105"/>
      <c r="C22" s="1106"/>
      <c r="D22" s="72" t="s">
        <v>29</v>
      </c>
      <c r="F22" s="18" t="s">
        <v>49</v>
      </c>
      <c r="G22" s="18" t="s">
        <v>51</v>
      </c>
      <c r="H22" s="19" t="str">
        <f>IFERROR(ROUNDDOWN(H21/B23,1),"")</f>
        <v/>
      </c>
      <c r="I22" s="20" t="s">
        <v>32</v>
      </c>
      <c r="K22" s="30"/>
      <c r="L22" s="34" t="s">
        <v>76</v>
      </c>
      <c r="M22" s="35" t="s">
        <v>77</v>
      </c>
      <c r="N22" s="36" t="str">
        <f>IF(SUM(N11:N21)=0,"",SUM(N11:N21))</f>
        <v/>
      </c>
      <c r="O22" s="35" t="s">
        <v>78</v>
      </c>
      <c r="P22" s="36" t="str">
        <f>IF(SUM(P11:P21)=0,"",SUM(P11:P21))</f>
        <v/>
      </c>
      <c r="Q22" s="30"/>
      <c r="R22" s="30"/>
      <c r="S22" s="30"/>
      <c r="T22" s="30"/>
    </row>
    <row r="23" spans="1:20" ht="16.8" customHeight="1" thickTop="1" thickBot="1" x14ac:dyDescent="0.5">
      <c r="A23" s="1137"/>
      <c r="B23" s="1139"/>
      <c r="C23" s="1109" t="s">
        <v>35</v>
      </c>
      <c r="D23" s="80" t="s">
        <v>109</v>
      </c>
      <c r="E23" s="17" t="s">
        <v>25</v>
      </c>
      <c r="F23" s="18" t="s">
        <v>37</v>
      </c>
      <c r="G23" s="18"/>
      <c r="H23" s="15"/>
      <c r="I23" s="23" t="s">
        <v>27</v>
      </c>
      <c r="K23" s="30"/>
      <c r="L23" s="37"/>
      <c r="M23" s="37"/>
      <c r="N23" s="30"/>
      <c r="O23" s="37"/>
      <c r="P23" s="30"/>
      <c r="Q23" s="30"/>
      <c r="R23" s="30"/>
      <c r="S23" s="30"/>
      <c r="T23" s="30"/>
    </row>
    <row r="24" spans="1:20" ht="16.8" customHeight="1" thickTop="1" thickBot="1" x14ac:dyDescent="0.5">
      <c r="A24" s="1138"/>
      <c r="B24" s="1140"/>
      <c r="C24" s="1110"/>
      <c r="D24" s="74" t="s">
        <v>29</v>
      </c>
      <c r="E24" s="27"/>
      <c r="F24" s="28" t="s">
        <v>56</v>
      </c>
      <c r="G24" s="18" t="s">
        <v>52</v>
      </c>
      <c r="H24" s="19" t="str">
        <f>IFERROR(ROUNDDOWN(H23/B23,1),"")</f>
        <v/>
      </c>
      <c r="I24" s="29" t="s">
        <v>32</v>
      </c>
      <c r="K24" s="30"/>
      <c r="L24" s="2"/>
      <c r="M24" s="1116" t="s">
        <v>79</v>
      </c>
      <c r="N24" s="1116"/>
      <c r="O24" s="1115" t="s">
        <v>80</v>
      </c>
      <c r="P24" s="1115"/>
      <c r="Q24" s="2"/>
      <c r="R24" s="2"/>
      <c r="S24" s="2"/>
      <c r="T24" s="30"/>
    </row>
    <row r="25" spans="1:20" ht="16.8" customHeight="1" thickBot="1" x14ac:dyDescent="0.5">
      <c r="A25" s="1136" t="s">
        <v>81</v>
      </c>
      <c r="B25" s="1103" t="s">
        <v>23</v>
      </c>
      <c r="C25" s="1104"/>
      <c r="D25" s="79" t="s">
        <v>106</v>
      </c>
      <c r="E25" s="13" t="s">
        <v>25</v>
      </c>
      <c r="F25" s="14" t="s">
        <v>45</v>
      </c>
      <c r="G25" s="14"/>
      <c r="H25" s="15"/>
      <c r="I25" s="16" t="s">
        <v>27</v>
      </c>
      <c r="K25" s="30"/>
      <c r="L25" s="2"/>
      <c r="M25" s="2"/>
      <c r="N25" s="2"/>
      <c r="O25" s="2"/>
      <c r="P25" s="2"/>
      <c r="Q25" s="2"/>
      <c r="R25" s="2"/>
      <c r="S25" s="2"/>
      <c r="T25" s="30"/>
    </row>
    <row r="26" spans="1:20" ht="16.8" customHeight="1" thickTop="1" thickBot="1" x14ac:dyDescent="0.5">
      <c r="A26" s="1137"/>
      <c r="B26" s="1105"/>
      <c r="C26" s="1106"/>
      <c r="D26" s="72" t="s">
        <v>29</v>
      </c>
      <c r="F26" s="18" t="s">
        <v>49</v>
      </c>
      <c r="G26" s="18" t="s">
        <v>54</v>
      </c>
      <c r="H26" s="19" t="str">
        <f>IFERROR(ROUNDDOWN(H25/B27,1),"")</f>
        <v/>
      </c>
      <c r="I26" s="20" t="s">
        <v>32</v>
      </c>
      <c r="L26" s="38" t="s">
        <v>82</v>
      </c>
      <c r="M26" s="39" t="s">
        <v>83</v>
      </c>
      <c r="N26" s="42"/>
      <c r="O26" s="41" t="s">
        <v>84</v>
      </c>
      <c r="P26" s="42"/>
      <c r="Q26" s="2"/>
      <c r="R26" s="30"/>
      <c r="S26" s="30"/>
      <c r="T26" s="30"/>
    </row>
    <row r="27" spans="1:20" ht="16.8" customHeight="1" thickTop="1" thickBot="1" x14ac:dyDescent="0.5">
      <c r="A27" s="1137"/>
      <c r="B27" s="1139"/>
      <c r="C27" s="1109" t="s">
        <v>35</v>
      </c>
      <c r="D27" s="80" t="s">
        <v>109</v>
      </c>
      <c r="E27" s="17" t="s">
        <v>25</v>
      </c>
      <c r="F27" s="18" t="s">
        <v>37</v>
      </c>
      <c r="G27" s="18"/>
      <c r="H27" s="15"/>
      <c r="I27" s="23" t="s">
        <v>27</v>
      </c>
      <c r="L27" s="17"/>
      <c r="M27" s="17"/>
      <c r="N27" s="2"/>
      <c r="O27" s="17"/>
      <c r="P27" s="2"/>
      <c r="Q27" s="2"/>
      <c r="T27" s="30"/>
    </row>
    <row r="28" spans="1:20" ht="16.8" customHeight="1" thickTop="1" thickBot="1" x14ac:dyDescent="0.5">
      <c r="A28" s="1138"/>
      <c r="B28" s="1140"/>
      <c r="C28" s="1110"/>
      <c r="D28" s="74" t="s">
        <v>29</v>
      </c>
      <c r="E28" s="27"/>
      <c r="F28" s="28" t="s">
        <v>56</v>
      </c>
      <c r="G28" s="18" t="s">
        <v>55</v>
      </c>
      <c r="H28" s="19" t="str">
        <f>IFERROR(ROUNDDOWN(H27/B27,1),"")</f>
        <v/>
      </c>
      <c r="I28" s="29" t="s">
        <v>32</v>
      </c>
      <c r="L28" s="37"/>
      <c r="M28" s="37"/>
      <c r="N28" s="30"/>
      <c r="O28" s="37"/>
      <c r="P28" s="30"/>
      <c r="Q28" s="30"/>
      <c r="T28" s="30"/>
    </row>
    <row r="29" spans="1:20" ht="16.8" customHeight="1" thickBot="1" x14ac:dyDescent="0.5">
      <c r="A29" s="1136" t="s">
        <v>85</v>
      </c>
      <c r="B29" s="1103" t="s">
        <v>23</v>
      </c>
      <c r="C29" s="1104"/>
      <c r="D29" s="79" t="s">
        <v>106</v>
      </c>
      <c r="E29" s="13" t="s">
        <v>25</v>
      </c>
      <c r="F29" s="14" t="s">
        <v>45</v>
      </c>
      <c r="G29" s="14"/>
      <c r="H29" s="15"/>
      <c r="I29" s="16" t="s">
        <v>27</v>
      </c>
      <c r="K29" s="43"/>
      <c r="L29"/>
      <c r="M29" s="11"/>
      <c r="O29" s="11"/>
      <c r="Q29" s="44"/>
      <c r="T29" s="30"/>
    </row>
    <row r="30" spans="1:20" ht="16.8" customHeight="1" thickTop="1" thickBot="1" x14ac:dyDescent="0.5">
      <c r="A30" s="1137"/>
      <c r="B30" s="1105"/>
      <c r="C30" s="1106"/>
      <c r="D30" s="72" t="s">
        <v>29</v>
      </c>
      <c r="F30" s="18" t="s">
        <v>49</v>
      </c>
      <c r="G30" s="18" t="s">
        <v>58</v>
      </c>
      <c r="H30" s="19" t="str">
        <f>IFERROR(ROUNDDOWN(H29/B31,1),"")</f>
        <v/>
      </c>
      <c r="I30" s="20" t="s">
        <v>32</v>
      </c>
      <c r="K30" s="43"/>
      <c r="L30" s="45"/>
      <c r="M30" s="45"/>
      <c r="N30" s="10"/>
      <c r="O30" s="45"/>
      <c r="P30" s="75"/>
      <c r="Q30" s="44"/>
      <c r="S30" s="30"/>
      <c r="T30" s="30"/>
    </row>
    <row r="31" spans="1:20" ht="16.8" customHeight="1" thickTop="1" thickBot="1" x14ac:dyDescent="0.5">
      <c r="A31" s="1137"/>
      <c r="B31" s="1139"/>
      <c r="C31" s="1109" t="s">
        <v>35</v>
      </c>
      <c r="D31" s="80" t="s">
        <v>109</v>
      </c>
      <c r="E31" s="17" t="s">
        <v>25</v>
      </c>
      <c r="F31" s="18" t="s">
        <v>37</v>
      </c>
      <c r="G31" s="18"/>
      <c r="H31" s="15"/>
      <c r="I31" s="23" t="s">
        <v>27</v>
      </c>
      <c r="L31" s="1111" t="s">
        <v>86</v>
      </c>
      <c r="M31" s="1111"/>
      <c r="N31" s="1111"/>
      <c r="O31" s="37"/>
      <c r="P31" s="30"/>
      <c r="Q31" s="30"/>
      <c r="R31" s="30"/>
      <c r="S31" s="30"/>
      <c r="T31" s="30"/>
    </row>
    <row r="32" spans="1:20" ht="16.8" customHeight="1" thickTop="1" thickBot="1" x14ac:dyDescent="0.5">
      <c r="A32" s="1138"/>
      <c r="B32" s="1140"/>
      <c r="C32" s="1110"/>
      <c r="D32" s="74" t="s">
        <v>29</v>
      </c>
      <c r="E32" s="27"/>
      <c r="F32" s="28" t="s">
        <v>56</v>
      </c>
      <c r="G32" s="18" t="s">
        <v>59</v>
      </c>
      <c r="H32" s="19" t="str">
        <f>IFERROR(ROUNDDOWN(H31/B31,1),"")</f>
        <v/>
      </c>
      <c r="I32" s="29" t="s">
        <v>32</v>
      </c>
      <c r="K32" s="43" t="s">
        <v>87</v>
      </c>
      <c r="L32" s="19" t="str">
        <f>IF(P26=0,"",ROUNDDOWN(P26,1))</f>
        <v/>
      </c>
      <c r="M32" s="11"/>
      <c r="N32" s="11" t="s">
        <v>32</v>
      </c>
      <c r="O32" s="11"/>
      <c r="Q32" s="44"/>
      <c r="R32" s="30"/>
      <c r="S32" s="30"/>
      <c r="T32" s="30"/>
    </row>
    <row r="33" spans="1:20" ht="16.8" customHeight="1" thickTop="1" thickBot="1" x14ac:dyDescent="0.5">
      <c r="A33" s="1136" t="s">
        <v>88</v>
      </c>
      <c r="B33" s="1103" t="s">
        <v>23</v>
      </c>
      <c r="C33" s="1104"/>
      <c r="D33" s="79" t="s">
        <v>106</v>
      </c>
      <c r="E33" s="13" t="s">
        <v>25</v>
      </c>
      <c r="F33" s="14" t="s">
        <v>45</v>
      </c>
      <c r="G33" s="14"/>
      <c r="H33" s="15"/>
      <c r="I33" s="16" t="s">
        <v>27</v>
      </c>
      <c r="K33" s="43"/>
      <c r="L33" s="45"/>
      <c r="M33" s="45"/>
      <c r="N33" s="1112" t="s">
        <v>89</v>
      </c>
      <c r="O33" s="1113"/>
      <c r="P33" s="81" t="str">
        <f>IF(L32="","",IFERROR(ROUNDDOWN(L32/L34*100,1),0))</f>
        <v/>
      </c>
      <c r="Q33" s="47" t="s">
        <v>90</v>
      </c>
      <c r="R33" s="30"/>
      <c r="S33" s="30"/>
      <c r="T33" s="30"/>
    </row>
    <row r="34" spans="1:20" ht="16.8" customHeight="1" thickTop="1" thickBot="1" x14ac:dyDescent="0.5">
      <c r="A34" s="1137"/>
      <c r="B34" s="1105"/>
      <c r="C34" s="1106"/>
      <c r="D34" s="72" t="s">
        <v>29</v>
      </c>
      <c r="F34" s="18" t="s">
        <v>49</v>
      </c>
      <c r="G34" s="18" t="s">
        <v>61</v>
      </c>
      <c r="H34" s="19" t="str">
        <f>IFERROR(ROUNDDOWN(H33/B35,1),"")</f>
        <v/>
      </c>
      <c r="I34" s="20" t="s">
        <v>32</v>
      </c>
      <c r="K34" s="48" t="s">
        <v>91</v>
      </c>
      <c r="L34" s="49" t="str">
        <f>IF(N26=0,"",ROUNDDOWN(N26,1))</f>
        <v/>
      </c>
      <c r="M34" s="50"/>
      <c r="N34" s="51" t="s">
        <v>32</v>
      </c>
      <c r="O34" s="50"/>
      <c r="P34" s="51"/>
      <c r="Q34" s="51"/>
      <c r="R34" s="30"/>
      <c r="S34" s="30"/>
      <c r="T34" s="30"/>
    </row>
    <row r="35" spans="1:20" ht="16.8" customHeight="1" thickTop="1" thickBot="1" x14ac:dyDescent="0.5">
      <c r="A35" s="1137"/>
      <c r="B35" s="1139"/>
      <c r="C35" s="1109" t="s">
        <v>35</v>
      </c>
      <c r="D35" s="80" t="s">
        <v>109</v>
      </c>
      <c r="E35" s="17" t="s">
        <v>25</v>
      </c>
      <c r="F35" s="18" t="s">
        <v>37</v>
      </c>
      <c r="G35" s="18"/>
      <c r="H35" s="15"/>
      <c r="I35" s="23" t="s">
        <v>27</v>
      </c>
      <c r="K35" s="30"/>
      <c r="L35" s="30"/>
      <c r="M35" s="30"/>
      <c r="N35" s="30"/>
      <c r="O35" s="30"/>
      <c r="Q35" s="30"/>
      <c r="R35" s="30"/>
      <c r="S35" s="30"/>
      <c r="T35" s="30"/>
    </row>
    <row r="36" spans="1:20" ht="16.8" customHeight="1" thickTop="1" thickBot="1" x14ac:dyDescent="0.5">
      <c r="A36" s="1138"/>
      <c r="B36" s="1140"/>
      <c r="C36" s="1110"/>
      <c r="D36" s="74" t="s">
        <v>29</v>
      </c>
      <c r="E36" s="27"/>
      <c r="F36" s="28" t="s">
        <v>56</v>
      </c>
      <c r="G36" s="18" t="s">
        <v>62</v>
      </c>
      <c r="H36" s="19" t="str">
        <f>IFERROR(ROUNDDOWN(H35/B35,1),"")</f>
        <v/>
      </c>
      <c r="I36" s="29" t="s">
        <v>32</v>
      </c>
      <c r="L36" s="1114" t="s">
        <v>92</v>
      </c>
      <c r="M36" s="1114"/>
      <c r="N36" s="1114"/>
      <c r="O36" s="1114"/>
      <c r="P36" s="1114"/>
      <c r="Q36" s="1114"/>
      <c r="R36" s="30"/>
      <c r="S36" s="30"/>
      <c r="T36" s="30"/>
    </row>
    <row r="37" spans="1:20" ht="16.8" customHeight="1" thickBot="1" x14ac:dyDescent="0.5">
      <c r="A37" s="1136" t="s">
        <v>93</v>
      </c>
      <c r="B37" s="1103" t="s">
        <v>23</v>
      </c>
      <c r="C37" s="1104"/>
      <c r="D37" s="79" t="s">
        <v>106</v>
      </c>
      <c r="E37" s="13" t="s">
        <v>25</v>
      </c>
      <c r="F37" s="14" t="s">
        <v>45</v>
      </c>
      <c r="G37" s="14"/>
      <c r="H37" s="15"/>
      <c r="I37" s="16" t="s">
        <v>27</v>
      </c>
      <c r="L37" s="1114"/>
      <c r="M37" s="1114"/>
      <c r="N37" s="1114"/>
      <c r="O37" s="1114"/>
      <c r="P37" s="1114"/>
      <c r="Q37" s="1114"/>
      <c r="R37" s="30"/>
      <c r="S37" s="30"/>
      <c r="T37" s="30"/>
    </row>
    <row r="38" spans="1:20" ht="16.8" customHeight="1" thickTop="1" thickBot="1" x14ac:dyDescent="0.5">
      <c r="A38" s="1137"/>
      <c r="B38" s="1105"/>
      <c r="C38" s="1106"/>
      <c r="D38" s="72" t="s">
        <v>29</v>
      </c>
      <c r="F38" s="18" t="s">
        <v>49</v>
      </c>
      <c r="G38" s="18" t="s">
        <v>64</v>
      </c>
      <c r="H38" s="19" t="str">
        <f>IFERROR(ROUNDDOWN(H37/B39,1),"")</f>
        <v/>
      </c>
      <c r="I38" s="20" t="s">
        <v>32</v>
      </c>
      <c r="K38" s="30"/>
      <c r="L38" s="76"/>
      <c r="M38" s="76"/>
      <c r="N38" s="76"/>
      <c r="O38" s="76"/>
      <c r="P38" s="77"/>
      <c r="Q38" s="52"/>
      <c r="R38" s="30"/>
      <c r="S38" s="30"/>
      <c r="T38" s="30"/>
    </row>
    <row r="39" spans="1:20" ht="16.8" customHeight="1" thickTop="1" thickBot="1" x14ac:dyDescent="0.5">
      <c r="A39" s="1137"/>
      <c r="B39" s="1139"/>
      <c r="C39" s="1109" t="s">
        <v>35</v>
      </c>
      <c r="D39" s="80" t="s">
        <v>109</v>
      </c>
      <c r="E39" s="17" t="s">
        <v>25</v>
      </c>
      <c r="F39" s="18" t="s">
        <v>37</v>
      </c>
      <c r="G39" s="18"/>
      <c r="H39" s="15"/>
      <c r="I39" s="23" t="s">
        <v>27</v>
      </c>
      <c r="K39" s="30"/>
      <c r="L39" s="52"/>
      <c r="M39" s="52"/>
      <c r="N39" s="52"/>
      <c r="O39" s="52"/>
      <c r="P39" s="78"/>
      <c r="Q39" s="78"/>
      <c r="R39" s="30"/>
      <c r="S39" s="30"/>
      <c r="T39" s="30"/>
    </row>
    <row r="40" spans="1:20" ht="16.8" customHeight="1" thickTop="1" thickBot="1" x14ac:dyDescent="0.5">
      <c r="A40" s="1138"/>
      <c r="B40" s="1140"/>
      <c r="C40" s="1110"/>
      <c r="D40" s="74" t="s">
        <v>29</v>
      </c>
      <c r="E40" s="27"/>
      <c r="F40" s="28" t="s">
        <v>56</v>
      </c>
      <c r="G40" s="18" t="s">
        <v>65</v>
      </c>
      <c r="H40" s="19" t="str">
        <f>IFERROR(ROUNDDOWN(H39/B39,1),"")</f>
        <v/>
      </c>
      <c r="I40" s="29" t="s">
        <v>32</v>
      </c>
      <c r="K40" s="30"/>
      <c r="L40" s="1149" t="s">
        <v>110</v>
      </c>
      <c r="M40" s="1150"/>
      <c r="N40" s="1150"/>
      <c r="O40" s="1150"/>
      <c r="P40" s="1151"/>
      <c r="Q40" s="78"/>
      <c r="R40" s="30"/>
      <c r="S40" s="30"/>
      <c r="T40" s="30"/>
    </row>
    <row r="41" spans="1:20" ht="16.8" customHeight="1" thickBot="1" x14ac:dyDescent="0.5">
      <c r="A41" s="1136" t="s">
        <v>94</v>
      </c>
      <c r="B41" s="1103" t="s">
        <v>23</v>
      </c>
      <c r="C41" s="1104"/>
      <c r="D41" s="79" t="s">
        <v>106</v>
      </c>
      <c r="E41" s="13" t="s">
        <v>25</v>
      </c>
      <c r="F41" s="14" t="s">
        <v>45</v>
      </c>
      <c r="G41" s="14"/>
      <c r="H41" s="15"/>
      <c r="I41" s="16" t="s">
        <v>27</v>
      </c>
      <c r="K41" s="30"/>
      <c r="L41" s="58"/>
      <c r="M41" s="58"/>
      <c r="N41" s="58"/>
      <c r="O41" s="58"/>
      <c r="P41" s="58"/>
      <c r="Q41" s="59"/>
      <c r="R41" s="30"/>
      <c r="S41" s="30"/>
      <c r="T41" s="30"/>
    </row>
    <row r="42" spans="1:20" ht="16.8" customHeight="1" thickTop="1" thickBot="1" x14ac:dyDescent="0.5">
      <c r="A42" s="1137"/>
      <c r="B42" s="1105"/>
      <c r="C42" s="1106"/>
      <c r="D42" s="72" t="s">
        <v>29</v>
      </c>
      <c r="F42" s="18" t="s">
        <v>49</v>
      </c>
      <c r="G42" s="18" t="s">
        <v>67</v>
      </c>
      <c r="H42" s="19" t="str">
        <f>IFERROR(ROUNDDOWN(H41/B43,1),"")</f>
        <v/>
      </c>
      <c r="I42" s="20" t="s">
        <v>32</v>
      </c>
      <c r="K42" s="30"/>
      <c r="L42" s="37"/>
      <c r="M42" s="37"/>
      <c r="N42" s="30"/>
      <c r="O42" s="37"/>
      <c r="P42" s="30"/>
      <c r="Q42" s="30"/>
      <c r="R42" s="30"/>
      <c r="S42" s="30"/>
      <c r="T42" s="30"/>
    </row>
    <row r="43" spans="1:20" ht="16.8" customHeight="1" thickTop="1" thickBot="1" x14ac:dyDescent="0.5">
      <c r="A43" s="1137"/>
      <c r="B43" s="1139"/>
      <c r="C43" s="1109" t="s">
        <v>35</v>
      </c>
      <c r="D43" s="80" t="s">
        <v>109</v>
      </c>
      <c r="E43" s="17" t="s">
        <v>25</v>
      </c>
      <c r="F43" s="18" t="s">
        <v>37</v>
      </c>
      <c r="G43" s="18"/>
      <c r="H43" s="15"/>
      <c r="I43" s="23" t="s">
        <v>27</v>
      </c>
      <c r="K43" s="30"/>
      <c r="L43" s="2"/>
      <c r="M43" s="2"/>
      <c r="N43" s="2"/>
      <c r="O43" s="2"/>
      <c r="P43" s="2"/>
      <c r="Q43" s="30"/>
      <c r="R43" s="30"/>
      <c r="S43" s="30"/>
      <c r="T43" s="30"/>
    </row>
    <row r="44" spans="1:20" ht="16.8" customHeight="1" thickTop="1" thickBot="1" x14ac:dyDescent="0.5">
      <c r="A44" s="1138"/>
      <c r="B44" s="1140"/>
      <c r="C44" s="1110"/>
      <c r="D44" s="74" t="s">
        <v>29</v>
      </c>
      <c r="E44" s="27"/>
      <c r="F44" s="28" t="s">
        <v>56</v>
      </c>
      <c r="G44" s="18" t="s">
        <v>68</v>
      </c>
      <c r="H44" s="19" t="str">
        <f>IFERROR(ROUNDDOWN(H43/B43,1),"")</f>
        <v/>
      </c>
      <c r="I44" s="29" t="s">
        <v>32</v>
      </c>
      <c r="K44" s="30"/>
      <c r="L44" s="37"/>
      <c r="M44" s="37"/>
      <c r="N44" s="30"/>
      <c r="O44" s="37"/>
      <c r="P44" s="30"/>
      <c r="Q44" s="30"/>
      <c r="R44" s="30"/>
      <c r="S44" s="30"/>
      <c r="T44" s="30"/>
    </row>
    <row r="45" spans="1:20" ht="16.8" customHeight="1" thickBot="1" x14ac:dyDescent="0.5">
      <c r="A45" s="1136" t="s">
        <v>95</v>
      </c>
      <c r="B45" s="1103" t="s">
        <v>23</v>
      </c>
      <c r="C45" s="1104"/>
      <c r="D45" s="79" t="s">
        <v>106</v>
      </c>
      <c r="E45" s="13" t="s">
        <v>25</v>
      </c>
      <c r="F45" s="14" t="s">
        <v>45</v>
      </c>
      <c r="G45" s="14"/>
      <c r="H45" s="60"/>
      <c r="I45" s="16" t="s">
        <v>27</v>
      </c>
      <c r="K45" s="30"/>
      <c r="L45" s="37"/>
      <c r="M45" s="37"/>
      <c r="N45" s="30"/>
      <c r="O45" s="37"/>
      <c r="P45" s="30"/>
      <c r="Q45" s="30"/>
      <c r="R45" s="30"/>
      <c r="S45" s="30"/>
      <c r="T45" s="30"/>
    </row>
    <row r="46" spans="1:20" ht="16.8" customHeight="1" thickTop="1" thickBot="1" x14ac:dyDescent="0.5">
      <c r="A46" s="1137"/>
      <c r="B46" s="1105"/>
      <c r="C46" s="1106"/>
      <c r="D46" s="72" t="s">
        <v>29</v>
      </c>
      <c r="F46" s="18" t="s">
        <v>49</v>
      </c>
      <c r="G46" s="18" t="s">
        <v>70</v>
      </c>
      <c r="H46" s="19" t="str">
        <f>IFERROR(ROUNDDOWN(H45/B47,1),"")</f>
        <v/>
      </c>
      <c r="I46" s="20" t="s">
        <v>32</v>
      </c>
      <c r="K46" s="30"/>
      <c r="L46" s="37"/>
      <c r="M46" s="37"/>
      <c r="N46" s="30"/>
      <c r="O46" s="37"/>
      <c r="P46" s="30"/>
      <c r="Q46" s="30"/>
      <c r="R46" s="30"/>
      <c r="S46" s="30"/>
      <c r="T46" s="30"/>
    </row>
    <row r="47" spans="1:20" ht="16.8" customHeight="1" thickTop="1" thickBot="1" x14ac:dyDescent="0.5">
      <c r="A47" s="1137"/>
      <c r="B47" s="1139"/>
      <c r="C47" s="1109" t="s">
        <v>35</v>
      </c>
      <c r="D47" s="80" t="s">
        <v>109</v>
      </c>
      <c r="E47" s="17" t="s">
        <v>25</v>
      </c>
      <c r="F47" s="18" t="s">
        <v>37</v>
      </c>
      <c r="G47" s="18"/>
      <c r="H47" s="15"/>
      <c r="I47" s="23" t="s">
        <v>27</v>
      </c>
      <c r="K47" s="30"/>
      <c r="L47" s="37"/>
      <c r="M47" s="37"/>
      <c r="N47" s="30"/>
      <c r="O47" s="37"/>
      <c r="P47" s="30"/>
      <c r="Q47" s="30"/>
      <c r="R47" s="30"/>
      <c r="S47" s="30"/>
      <c r="T47" s="30"/>
    </row>
    <row r="48" spans="1:20" ht="16.8" customHeight="1" thickTop="1" thickBot="1" x14ac:dyDescent="0.5">
      <c r="A48" s="1138"/>
      <c r="B48" s="1140"/>
      <c r="C48" s="1110"/>
      <c r="D48" s="74" t="s">
        <v>29</v>
      </c>
      <c r="E48" s="27"/>
      <c r="F48" s="28" t="s">
        <v>56</v>
      </c>
      <c r="G48" s="18" t="s">
        <v>71</v>
      </c>
      <c r="H48" s="19" t="str">
        <f>IFERROR(ROUNDDOWN(H47/B47,1),"")</f>
        <v/>
      </c>
      <c r="I48" s="29" t="s">
        <v>32</v>
      </c>
      <c r="K48" s="30"/>
      <c r="L48" s="37"/>
      <c r="M48" s="37"/>
      <c r="N48" s="30"/>
      <c r="O48" s="37"/>
      <c r="P48" s="30"/>
      <c r="Q48" s="30"/>
      <c r="R48" s="30"/>
      <c r="S48" s="30"/>
      <c r="T48" s="30"/>
    </row>
    <row r="49" spans="1:20" ht="16.8" customHeight="1" thickBot="1" x14ac:dyDescent="0.5">
      <c r="A49" s="1136" t="s">
        <v>96</v>
      </c>
      <c r="B49" s="1103" t="s">
        <v>23</v>
      </c>
      <c r="C49" s="1104"/>
      <c r="D49" s="79" t="s">
        <v>106</v>
      </c>
      <c r="E49" s="13" t="s">
        <v>25</v>
      </c>
      <c r="F49" s="14" t="s">
        <v>45</v>
      </c>
      <c r="G49" s="14"/>
      <c r="H49" s="15"/>
      <c r="I49" s="16" t="s">
        <v>27</v>
      </c>
      <c r="K49" s="30"/>
      <c r="L49" s="37"/>
      <c r="M49" s="37"/>
      <c r="N49" s="30"/>
      <c r="O49" s="37"/>
      <c r="P49" s="30"/>
      <c r="Q49" s="30"/>
      <c r="R49" s="30"/>
      <c r="S49" s="30"/>
      <c r="T49" s="30"/>
    </row>
    <row r="50" spans="1:20" ht="16.8" customHeight="1" thickTop="1" thickBot="1" x14ac:dyDescent="0.5">
      <c r="A50" s="1137"/>
      <c r="B50" s="1105"/>
      <c r="C50" s="1106"/>
      <c r="D50" s="72" t="s">
        <v>29</v>
      </c>
      <c r="F50" s="18" t="s">
        <v>49</v>
      </c>
      <c r="G50" s="18" t="s">
        <v>74</v>
      </c>
      <c r="H50" s="19" t="str">
        <f>IFERROR(ROUNDDOWN(H49/B51,1),"")</f>
        <v/>
      </c>
      <c r="I50" s="20" t="s">
        <v>32</v>
      </c>
      <c r="K50" s="30"/>
      <c r="L50" s="37"/>
      <c r="M50" s="37"/>
      <c r="N50" s="30"/>
      <c r="O50" s="37"/>
      <c r="P50" s="30"/>
      <c r="Q50" s="30"/>
      <c r="R50" s="30"/>
      <c r="S50" s="30"/>
      <c r="T50" s="30"/>
    </row>
    <row r="51" spans="1:20" ht="16.8" customHeight="1" thickTop="1" thickBot="1" x14ac:dyDescent="0.5">
      <c r="A51" s="1137"/>
      <c r="B51" s="1139"/>
      <c r="C51" s="1109" t="s">
        <v>35</v>
      </c>
      <c r="D51" s="80" t="s">
        <v>109</v>
      </c>
      <c r="E51" s="17" t="s">
        <v>25</v>
      </c>
      <c r="F51" s="18" t="s">
        <v>37</v>
      </c>
      <c r="G51" s="18"/>
      <c r="H51" s="15"/>
      <c r="I51" s="23" t="s">
        <v>27</v>
      </c>
      <c r="K51" s="30"/>
      <c r="L51" s="37"/>
      <c r="M51" s="37"/>
      <c r="N51" s="30"/>
      <c r="O51" s="37"/>
      <c r="P51" s="30"/>
      <c r="Q51" s="30"/>
      <c r="R51" s="30"/>
      <c r="S51" s="30"/>
      <c r="T51" s="30"/>
    </row>
    <row r="52" spans="1:20" ht="16.8" customHeight="1" thickTop="1" thickBot="1" x14ac:dyDescent="0.5">
      <c r="A52" s="1138"/>
      <c r="B52" s="1140"/>
      <c r="C52" s="1110"/>
      <c r="D52" s="74" t="s">
        <v>29</v>
      </c>
      <c r="E52" s="27"/>
      <c r="F52" s="28" t="s">
        <v>56</v>
      </c>
      <c r="G52" s="61" t="s">
        <v>75</v>
      </c>
      <c r="H52" s="19" t="str">
        <f>IFERROR(ROUNDDOWN(H51/B51,1),"")</f>
        <v/>
      </c>
      <c r="I52" s="29" t="s">
        <v>32</v>
      </c>
      <c r="K52" s="30"/>
      <c r="L52" s="37"/>
      <c r="M52" s="37"/>
      <c r="N52" s="30"/>
      <c r="O52" s="37"/>
      <c r="P52" s="30"/>
      <c r="Q52" s="30"/>
      <c r="R52" s="30"/>
      <c r="S52" s="30"/>
      <c r="T52" s="30"/>
    </row>
    <row r="53" spans="1:20" ht="6.75" customHeight="1" x14ac:dyDescent="0.45">
      <c r="K53" s="30"/>
      <c r="L53" s="37"/>
      <c r="M53" s="37"/>
      <c r="N53" s="30"/>
      <c r="O53" s="37"/>
      <c r="P53" s="30"/>
      <c r="Q53" s="30"/>
      <c r="R53" s="30"/>
      <c r="S53" s="30"/>
      <c r="T53" s="30"/>
    </row>
  </sheetData>
  <mergeCells count="64">
    <mergeCell ref="A3:Q3"/>
    <mergeCell ref="A1:F2"/>
    <mergeCell ref="H1:I1"/>
    <mergeCell ref="J1:Q1"/>
    <mergeCell ref="H2:I2"/>
    <mergeCell ref="J2:Q2"/>
    <mergeCell ref="A6:I6"/>
    <mergeCell ref="F7:I7"/>
    <mergeCell ref="A8:I8"/>
    <mergeCell ref="K8:P8"/>
    <mergeCell ref="A9:A12"/>
    <mergeCell ref="B9:C10"/>
    <mergeCell ref="L9:L10"/>
    <mergeCell ref="M9:P9"/>
    <mergeCell ref="M10:N10"/>
    <mergeCell ref="O10:P10"/>
    <mergeCell ref="B11:B12"/>
    <mergeCell ref="C11:C12"/>
    <mergeCell ref="A13:A16"/>
    <mergeCell ref="B13:C14"/>
    <mergeCell ref="B15:B16"/>
    <mergeCell ref="C15:C16"/>
    <mergeCell ref="A17:A20"/>
    <mergeCell ref="B17:C18"/>
    <mergeCell ref="B19:B20"/>
    <mergeCell ref="C19:C20"/>
    <mergeCell ref="O24:P24"/>
    <mergeCell ref="A25:A28"/>
    <mergeCell ref="B25:C26"/>
    <mergeCell ref="B27:B28"/>
    <mergeCell ref="C27:C28"/>
    <mergeCell ref="A21:A24"/>
    <mergeCell ref="B21:C22"/>
    <mergeCell ref="B23:B24"/>
    <mergeCell ref="C23:C24"/>
    <mergeCell ref="M24:N24"/>
    <mergeCell ref="A29:A32"/>
    <mergeCell ref="B29:C30"/>
    <mergeCell ref="B31:B32"/>
    <mergeCell ref="C31:C32"/>
    <mergeCell ref="L31:N31"/>
    <mergeCell ref="L36:Q37"/>
    <mergeCell ref="A37:A40"/>
    <mergeCell ref="B37:C38"/>
    <mergeCell ref="B39:B40"/>
    <mergeCell ref="C39:C40"/>
    <mergeCell ref="L40:P40"/>
    <mergeCell ref="A33:A36"/>
    <mergeCell ref="B33:C34"/>
    <mergeCell ref="N33:O33"/>
    <mergeCell ref="B35:B36"/>
    <mergeCell ref="C35:C36"/>
    <mergeCell ref="A49:A52"/>
    <mergeCell ref="B49:C50"/>
    <mergeCell ref="B51:B52"/>
    <mergeCell ref="C51:C52"/>
    <mergeCell ref="A41:A44"/>
    <mergeCell ref="B41:C42"/>
    <mergeCell ref="B43:B44"/>
    <mergeCell ref="C43:C44"/>
    <mergeCell ref="A45:A48"/>
    <mergeCell ref="B45:C46"/>
    <mergeCell ref="B47:B48"/>
    <mergeCell ref="C47:C48"/>
  </mergeCells>
  <phoneticPr fontId="2"/>
  <pageMargins left="0.41" right="0.25" top="0.45" bottom="0.39" header="0.24" footer="0.3"/>
  <pageSetup paperSize="9" scale="68" orientation="portrait" r:id="rId1"/>
  <headerFooter alignWithMargins="0">
    <oddHeader>&amp;R&amp;A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BO290"/>
  <sheetViews>
    <sheetView showGridLines="0" view="pageBreakPreview" zoomScale="70" zoomScaleNormal="55" zoomScaleSheetLayoutView="70" workbookViewId="0">
      <selection activeCell="C17" sqref="C17:D18"/>
    </sheetView>
  </sheetViews>
  <sheetFormatPr defaultColWidth="4.19921875" defaultRowHeight="14.4" x14ac:dyDescent="0.45"/>
  <cols>
    <col min="1" max="1" width="0.796875" style="296" customWidth="1"/>
    <col min="2" max="2" width="6.5" style="296" customWidth="1"/>
    <col min="3" max="4" width="7.59765625" style="296" customWidth="1"/>
    <col min="5" max="8" width="3" style="296" hidden="1" customWidth="1"/>
    <col min="9" max="10" width="3" style="296" customWidth="1"/>
    <col min="11" max="62" width="5.3984375" style="296" customWidth="1"/>
    <col min="63" max="63" width="1" style="296" customWidth="1"/>
    <col min="64" max="16384" width="4.19921875" style="296"/>
  </cols>
  <sheetData>
    <row r="1" spans="2:67" s="277" customFormat="1" ht="20.25" customHeight="1" x14ac:dyDescent="0.45">
      <c r="C1" s="278" t="s">
        <v>418</v>
      </c>
      <c r="D1" s="278"/>
      <c r="E1" s="278"/>
      <c r="F1" s="278"/>
      <c r="G1" s="278"/>
      <c r="H1" s="278"/>
      <c r="I1" s="278"/>
      <c r="J1" s="278"/>
      <c r="M1" s="279" t="s">
        <v>419</v>
      </c>
      <c r="P1" s="278"/>
      <c r="Q1" s="278"/>
      <c r="R1" s="278"/>
      <c r="S1" s="278"/>
      <c r="T1" s="278"/>
      <c r="U1" s="278"/>
      <c r="V1" s="278"/>
      <c r="W1" s="278"/>
      <c r="AS1" s="280" t="s">
        <v>420</v>
      </c>
      <c r="AT1" s="1276" t="s">
        <v>421</v>
      </c>
      <c r="AU1" s="1277"/>
      <c r="AV1" s="1277"/>
      <c r="AW1" s="1277"/>
      <c r="AX1" s="1277"/>
      <c r="AY1" s="1277"/>
      <c r="AZ1" s="1277"/>
      <c r="BA1" s="1277"/>
      <c r="BB1" s="1277"/>
      <c r="BC1" s="1277"/>
      <c r="BD1" s="1277"/>
      <c r="BE1" s="1277"/>
      <c r="BF1" s="1277"/>
      <c r="BG1" s="1277"/>
      <c r="BH1" s="1277"/>
      <c r="BI1" s="1277"/>
      <c r="BJ1" s="280" t="s">
        <v>422</v>
      </c>
    </row>
    <row r="2" spans="2:67" s="281" customFormat="1" ht="20.25" customHeight="1" x14ac:dyDescent="0.45">
      <c r="J2" s="279"/>
      <c r="M2" s="279"/>
      <c r="N2" s="279"/>
      <c r="P2" s="280"/>
      <c r="Q2" s="280"/>
      <c r="R2" s="280"/>
      <c r="S2" s="280"/>
      <c r="T2" s="280"/>
      <c r="U2" s="280"/>
      <c r="V2" s="280"/>
      <c r="W2" s="280"/>
      <c r="AB2" s="280" t="s">
        <v>423</v>
      </c>
      <c r="AC2" s="1278">
        <v>6</v>
      </c>
      <c r="AD2" s="1278"/>
      <c r="AE2" s="280" t="s">
        <v>424</v>
      </c>
      <c r="AF2" s="1279">
        <f>IF(AC2=0,"",YEAR(DATE(2018+AC2,1,1)))</f>
        <v>2024</v>
      </c>
      <c r="AG2" s="1279"/>
      <c r="AH2" s="281" t="s">
        <v>425</v>
      </c>
      <c r="AI2" s="281" t="s">
        <v>426</v>
      </c>
      <c r="AJ2" s="1278">
        <v>4</v>
      </c>
      <c r="AK2" s="1278"/>
      <c r="AL2" s="281" t="s">
        <v>427</v>
      </c>
      <c r="AS2" s="280" t="s">
        <v>428</v>
      </c>
      <c r="AT2" s="1278"/>
      <c r="AU2" s="1278"/>
      <c r="AV2" s="1278"/>
      <c r="AW2" s="1278"/>
      <c r="AX2" s="1278"/>
      <c r="AY2" s="1278"/>
      <c r="AZ2" s="1278"/>
      <c r="BA2" s="1278"/>
      <c r="BB2" s="1278"/>
      <c r="BC2" s="1278"/>
      <c r="BD2" s="1278"/>
      <c r="BE2" s="1278"/>
      <c r="BF2" s="1278"/>
      <c r="BG2" s="1278"/>
      <c r="BH2" s="1278"/>
      <c r="BI2" s="1278"/>
      <c r="BJ2" s="280" t="s">
        <v>422</v>
      </c>
      <c r="BK2" s="280"/>
      <c r="BL2" s="280"/>
      <c r="BM2" s="280"/>
    </row>
    <row r="3" spans="2:67" s="281" customFormat="1" ht="20.25" customHeight="1" x14ac:dyDescent="0.45">
      <c r="J3" s="279"/>
      <c r="M3" s="279"/>
      <c r="O3" s="280"/>
      <c r="P3" s="280"/>
      <c r="Q3" s="280"/>
      <c r="R3" s="280"/>
      <c r="S3" s="280"/>
      <c r="T3" s="280"/>
      <c r="U3" s="280"/>
      <c r="AC3" s="282"/>
      <c r="AD3" s="282"/>
      <c r="AE3" s="282"/>
      <c r="AF3" s="283"/>
      <c r="AG3" s="282"/>
      <c r="BD3" s="284" t="s">
        <v>429</v>
      </c>
      <c r="BE3" s="1280" t="s">
        <v>430</v>
      </c>
      <c r="BF3" s="1281"/>
      <c r="BG3" s="1281"/>
      <c r="BH3" s="1282"/>
      <c r="BI3" s="280"/>
    </row>
    <row r="4" spans="2:67" s="281" customFormat="1" ht="20.25" customHeight="1" x14ac:dyDescent="0.45">
      <c r="J4" s="279"/>
      <c r="M4" s="279"/>
      <c r="O4" s="280"/>
      <c r="P4" s="280"/>
      <c r="Q4" s="280"/>
      <c r="R4" s="280"/>
      <c r="S4" s="280"/>
      <c r="T4" s="280"/>
      <c r="U4" s="280"/>
      <c r="AC4" s="282"/>
      <c r="AD4" s="282"/>
      <c r="AE4" s="282"/>
      <c r="AF4" s="283"/>
      <c r="AG4" s="282"/>
      <c r="BD4" s="284" t="s">
        <v>431</v>
      </c>
      <c r="BE4" s="1280" t="s">
        <v>432</v>
      </c>
      <c r="BF4" s="1281"/>
      <c r="BG4" s="1281"/>
      <c r="BH4" s="1282"/>
      <c r="BI4" s="280"/>
    </row>
    <row r="5" spans="2:67" s="281" customFormat="1" ht="9" customHeight="1" x14ac:dyDescent="0.45">
      <c r="J5" s="279"/>
      <c r="M5" s="279"/>
      <c r="O5" s="280"/>
      <c r="P5" s="280"/>
      <c r="Q5" s="280"/>
      <c r="R5" s="280"/>
      <c r="S5" s="280"/>
      <c r="T5" s="280"/>
      <c r="U5" s="280"/>
      <c r="AC5" s="285"/>
      <c r="AD5" s="285"/>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86"/>
      <c r="BI5" s="286"/>
    </row>
    <row r="6" spans="2:67" s="281" customFormat="1" ht="21" customHeight="1" x14ac:dyDescent="0.45">
      <c r="B6" s="278"/>
      <c r="C6" s="277"/>
      <c r="D6" s="277"/>
      <c r="E6" s="277"/>
      <c r="F6" s="277"/>
      <c r="G6" s="277"/>
      <c r="H6" s="277"/>
      <c r="I6" s="277"/>
      <c r="J6" s="277"/>
      <c r="K6" s="287"/>
      <c r="L6" s="287"/>
      <c r="M6" s="287"/>
      <c r="N6" s="288"/>
      <c r="O6" s="287"/>
      <c r="P6" s="287"/>
      <c r="Q6" s="287"/>
      <c r="AJ6" s="277"/>
      <c r="AK6" s="277"/>
      <c r="AL6" s="277"/>
      <c r="AM6" s="277"/>
      <c r="AN6" s="277"/>
      <c r="AO6" s="277" t="s">
        <v>433</v>
      </c>
      <c r="AP6" s="277"/>
      <c r="AQ6" s="277"/>
      <c r="AR6" s="277"/>
      <c r="AS6" s="277"/>
      <c r="AT6" s="277"/>
      <c r="AU6" s="277"/>
      <c r="AW6" s="289"/>
      <c r="AX6" s="289"/>
      <c r="AY6" s="290"/>
      <c r="AZ6" s="277"/>
      <c r="BA6" s="1300">
        <v>40</v>
      </c>
      <c r="BB6" s="1301"/>
      <c r="BC6" s="290" t="s">
        <v>434</v>
      </c>
      <c r="BD6" s="277"/>
      <c r="BE6" s="1300">
        <v>160</v>
      </c>
      <c r="BF6" s="1301"/>
      <c r="BG6" s="290" t="s">
        <v>435</v>
      </c>
      <c r="BH6" s="277"/>
      <c r="BI6" s="286"/>
    </row>
    <row r="7" spans="2:67" s="281" customFormat="1" ht="5.25" customHeight="1" x14ac:dyDescent="0.45">
      <c r="B7" s="278"/>
      <c r="C7" s="291"/>
      <c r="D7" s="291"/>
      <c r="E7" s="291"/>
      <c r="F7" s="291"/>
      <c r="G7" s="291"/>
      <c r="H7" s="291"/>
      <c r="I7" s="291"/>
      <c r="J7" s="287"/>
      <c r="K7" s="287"/>
      <c r="L7" s="287"/>
      <c r="M7" s="288"/>
      <c r="N7" s="287"/>
      <c r="O7" s="287"/>
      <c r="P7" s="287"/>
      <c r="Q7" s="28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86"/>
      <c r="BI7" s="286"/>
    </row>
    <row r="8" spans="2:67" s="281" customFormat="1" ht="21" customHeight="1" x14ac:dyDescent="0.45">
      <c r="B8" s="292"/>
      <c r="C8" s="288"/>
      <c r="D8" s="288"/>
      <c r="E8" s="288"/>
      <c r="F8" s="288"/>
      <c r="G8" s="288"/>
      <c r="H8" s="288"/>
      <c r="I8" s="288"/>
      <c r="J8" s="287"/>
      <c r="K8" s="287"/>
      <c r="L8" s="287"/>
      <c r="M8" s="288"/>
      <c r="N8" s="287"/>
      <c r="O8" s="287"/>
      <c r="P8" s="287"/>
      <c r="Q8" s="287"/>
      <c r="AJ8" s="293"/>
      <c r="AK8" s="293"/>
      <c r="AL8" s="293"/>
      <c r="AM8" s="277"/>
      <c r="AN8" s="286"/>
      <c r="AO8" s="294"/>
      <c r="AP8" s="294"/>
      <c r="AQ8" s="278"/>
      <c r="AR8" s="289"/>
      <c r="AS8" s="289"/>
      <c r="AT8" s="289"/>
      <c r="AU8" s="295"/>
      <c r="AV8" s="295"/>
      <c r="AW8" s="277"/>
      <c r="AX8" s="289"/>
      <c r="AY8" s="289"/>
      <c r="AZ8" s="288"/>
      <c r="BA8" s="277"/>
      <c r="BB8" s="277" t="s">
        <v>436</v>
      </c>
      <c r="BC8" s="277"/>
      <c r="BD8" s="277"/>
      <c r="BE8" s="1302">
        <f>DAY(EOMONTH(DATE(AF2,AJ2,1),0))</f>
        <v>30</v>
      </c>
      <c r="BF8" s="1303"/>
      <c r="BG8" s="277" t="s">
        <v>437</v>
      </c>
      <c r="BH8" s="277"/>
      <c r="BI8" s="277"/>
      <c r="BM8" s="280"/>
      <c r="BN8" s="280"/>
      <c r="BO8" s="280"/>
    </row>
    <row r="9" spans="2:67" s="281" customFormat="1" ht="5.25" customHeight="1" x14ac:dyDescent="0.45">
      <c r="B9" s="292"/>
      <c r="C9" s="288"/>
      <c r="D9" s="288"/>
      <c r="E9" s="288"/>
      <c r="F9" s="288"/>
      <c r="G9" s="288"/>
      <c r="H9" s="288"/>
      <c r="I9" s="288"/>
      <c r="J9" s="287"/>
      <c r="K9" s="287"/>
      <c r="L9" s="287"/>
      <c r="M9" s="288"/>
      <c r="N9" s="287"/>
      <c r="O9" s="287"/>
      <c r="P9" s="287"/>
      <c r="Q9" s="287"/>
      <c r="AJ9" s="293"/>
      <c r="AK9" s="293"/>
      <c r="AL9" s="293"/>
      <c r="AM9" s="277"/>
      <c r="AN9" s="286"/>
      <c r="AO9" s="294"/>
      <c r="AP9" s="294"/>
      <c r="AQ9" s="278"/>
      <c r="AR9" s="289"/>
      <c r="AS9" s="289"/>
      <c r="AT9" s="289"/>
      <c r="AU9" s="295"/>
      <c r="AV9" s="295"/>
      <c r="AW9" s="277"/>
      <c r="AX9" s="289"/>
      <c r="AY9" s="289"/>
      <c r="AZ9" s="288"/>
      <c r="BA9" s="277"/>
      <c r="BB9" s="277"/>
      <c r="BC9" s="277"/>
      <c r="BD9" s="277"/>
      <c r="BE9" s="288"/>
      <c r="BF9" s="288"/>
      <c r="BG9" s="277"/>
      <c r="BH9" s="277"/>
      <c r="BI9" s="277"/>
      <c r="BM9" s="280"/>
      <c r="BN9" s="280"/>
      <c r="BO9" s="280"/>
    </row>
    <row r="10" spans="2:67" s="281" customFormat="1" ht="21" customHeight="1" x14ac:dyDescent="0.45">
      <c r="B10" s="292"/>
      <c r="C10" s="288"/>
      <c r="D10" s="288"/>
      <c r="E10" s="288"/>
      <c r="F10" s="288"/>
      <c r="G10" s="288"/>
      <c r="H10" s="288"/>
      <c r="I10" s="288"/>
      <c r="J10" s="287"/>
      <c r="K10" s="287"/>
      <c r="L10" s="287"/>
      <c r="M10" s="288"/>
      <c r="N10" s="287"/>
      <c r="O10" s="287"/>
      <c r="P10" s="287"/>
      <c r="Q10" s="287"/>
      <c r="AJ10" s="293"/>
      <c r="AK10" s="293"/>
      <c r="AL10" s="293"/>
      <c r="AM10" s="277"/>
      <c r="AN10" s="286"/>
      <c r="AO10" s="294"/>
      <c r="AP10" s="294"/>
      <c r="AQ10" s="278"/>
      <c r="AR10" s="289"/>
      <c r="AS10" s="277" t="s">
        <v>438</v>
      </c>
      <c r="AT10" s="277"/>
      <c r="AU10" s="277"/>
      <c r="AV10" s="277"/>
      <c r="AW10" s="277"/>
      <c r="AX10" s="291"/>
      <c r="AY10" s="291"/>
      <c r="AZ10" s="291"/>
      <c r="BA10" s="277"/>
      <c r="BB10" s="277"/>
      <c r="BC10" s="286" t="s">
        <v>439</v>
      </c>
      <c r="BD10" s="277"/>
      <c r="BE10" s="1300"/>
      <c r="BF10" s="1301"/>
      <c r="BG10" s="290" t="s">
        <v>440</v>
      </c>
      <c r="BH10" s="277"/>
      <c r="BI10" s="277"/>
      <c r="BM10" s="280"/>
      <c r="BN10" s="280"/>
      <c r="BO10" s="280"/>
    </row>
    <row r="11" spans="2:67" ht="5.25" customHeight="1" thickBot="1" x14ac:dyDescent="0.5">
      <c r="C11" s="297"/>
      <c r="D11" s="297"/>
      <c r="E11" s="297"/>
      <c r="F11" s="297"/>
      <c r="G11" s="297"/>
      <c r="H11" s="297"/>
      <c r="I11" s="297"/>
      <c r="J11" s="297"/>
      <c r="AC11" s="297"/>
      <c r="AT11" s="297"/>
      <c r="BK11" s="298"/>
      <c r="BL11" s="298"/>
      <c r="BM11" s="298"/>
    </row>
    <row r="12" spans="2:67" ht="21.6" customHeight="1" x14ac:dyDescent="0.45">
      <c r="B12" s="1239" t="s">
        <v>441</v>
      </c>
      <c r="C12" s="1242" t="s">
        <v>442</v>
      </c>
      <c r="D12" s="1243"/>
      <c r="E12" s="299"/>
      <c r="F12" s="300"/>
      <c r="G12" s="299"/>
      <c r="H12" s="300"/>
      <c r="I12" s="1248" t="s">
        <v>443</v>
      </c>
      <c r="J12" s="1249"/>
      <c r="K12" s="1254" t="s">
        <v>444</v>
      </c>
      <c r="L12" s="1255"/>
      <c r="M12" s="1255"/>
      <c r="N12" s="1243"/>
      <c r="O12" s="1254" t="s">
        <v>445</v>
      </c>
      <c r="P12" s="1255"/>
      <c r="Q12" s="1255"/>
      <c r="R12" s="1255"/>
      <c r="S12" s="1243"/>
      <c r="T12" s="301"/>
      <c r="U12" s="301"/>
      <c r="V12" s="302"/>
      <c r="W12" s="1283" t="s">
        <v>446</v>
      </c>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5" t="str">
        <f>IF(BE3="４週","(10)1～4週目の勤務時間数合計","(10)1か月の勤務時間数　合計")</f>
        <v>(10)1～4週目の勤務時間数合計</v>
      </c>
      <c r="BC12" s="1286"/>
      <c r="BD12" s="1291" t="s">
        <v>447</v>
      </c>
      <c r="BE12" s="1286"/>
      <c r="BF12" s="1242" t="s">
        <v>448</v>
      </c>
      <c r="BG12" s="1255"/>
      <c r="BH12" s="1255"/>
      <c r="BI12" s="1255"/>
      <c r="BJ12" s="1294"/>
    </row>
    <row r="13" spans="2:67" ht="20.25" customHeight="1" x14ac:dyDescent="0.45">
      <c r="B13" s="1240"/>
      <c r="C13" s="1244"/>
      <c r="D13" s="1245"/>
      <c r="E13" s="303"/>
      <c r="F13" s="304"/>
      <c r="G13" s="303"/>
      <c r="H13" s="304"/>
      <c r="I13" s="1250"/>
      <c r="J13" s="1251"/>
      <c r="K13" s="1256"/>
      <c r="L13" s="1257"/>
      <c r="M13" s="1257"/>
      <c r="N13" s="1245"/>
      <c r="O13" s="1256"/>
      <c r="P13" s="1257"/>
      <c r="Q13" s="1257"/>
      <c r="R13" s="1257"/>
      <c r="S13" s="1245"/>
      <c r="T13" s="305"/>
      <c r="U13" s="305"/>
      <c r="V13" s="306"/>
      <c r="W13" s="1297" t="s">
        <v>449</v>
      </c>
      <c r="X13" s="1297"/>
      <c r="Y13" s="1297"/>
      <c r="Z13" s="1297"/>
      <c r="AA13" s="1297"/>
      <c r="AB13" s="1297"/>
      <c r="AC13" s="1298"/>
      <c r="AD13" s="1299" t="s">
        <v>450</v>
      </c>
      <c r="AE13" s="1297"/>
      <c r="AF13" s="1297"/>
      <c r="AG13" s="1297"/>
      <c r="AH13" s="1297"/>
      <c r="AI13" s="1297"/>
      <c r="AJ13" s="1298"/>
      <c r="AK13" s="1299" t="s">
        <v>451</v>
      </c>
      <c r="AL13" s="1297"/>
      <c r="AM13" s="1297"/>
      <c r="AN13" s="1297"/>
      <c r="AO13" s="1297"/>
      <c r="AP13" s="1297"/>
      <c r="AQ13" s="1298"/>
      <c r="AR13" s="1299" t="s">
        <v>452</v>
      </c>
      <c r="AS13" s="1297"/>
      <c r="AT13" s="1297"/>
      <c r="AU13" s="1297"/>
      <c r="AV13" s="1297"/>
      <c r="AW13" s="1297"/>
      <c r="AX13" s="1298"/>
      <c r="AY13" s="1299" t="s">
        <v>453</v>
      </c>
      <c r="AZ13" s="1297"/>
      <c r="BA13" s="1297"/>
      <c r="BB13" s="1287"/>
      <c r="BC13" s="1288"/>
      <c r="BD13" s="1292"/>
      <c r="BE13" s="1288"/>
      <c r="BF13" s="1244"/>
      <c r="BG13" s="1257"/>
      <c r="BH13" s="1257"/>
      <c r="BI13" s="1257"/>
      <c r="BJ13" s="1295"/>
    </row>
    <row r="14" spans="2:67" ht="20.25" customHeight="1" x14ac:dyDescent="0.45">
      <c r="B14" s="1240"/>
      <c r="C14" s="1244"/>
      <c r="D14" s="1245"/>
      <c r="E14" s="303"/>
      <c r="F14" s="304"/>
      <c r="G14" s="303"/>
      <c r="H14" s="304"/>
      <c r="I14" s="1250"/>
      <c r="J14" s="1251"/>
      <c r="K14" s="1256"/>
      <c r="L14" s="1257"/>
      <c r="M14" s="1257"/>
      <c r="N14" s="1245"/>
      <c r="O14" s="1256"/>
      <c r="P14" s="1257"/>
      <c r="Q14" s="1257"/>
      <c r="R14" s="1257"/>
      <c r="S14" s="1245"/>
      <c r="T14" s="305"/>
      <c r="U14" s="305"/>
      <c r="V14" s="306"/>
      <c r="W14" s="307">
        <v>1</v>
      </c>
      <c r="X14" s="308">
        <v>2</v>
      </c>
      <c r="Y14" s="308">
        <v>3</v>
      </c>
      <c r="Z14" s="308">
        <v>4</v>
      </c>
      <c r="AA14" s="308">
        <v>5</v>
      </c>
      <c r="AB14" s="308">
        <v>6</v>
      </c>
      <c r="AC14" s="309">
        <v>7</v>
      </c>
      <c r="AD14" s="310">
        <v>8</v>
      </c>
      <c r="AE14" s="308">
        <v>9</v>
      </c>
      <c r="AF14" s="308">
        <v>10</v>
      </c>
      <c r="AG14" s="308">
        <v>11</v>
      </c>
      <c r="AH14" s="308">
        <v>12</v>
      </c>
      <c r="AI14" s="308">
        <v>13</v>
      </c>
      <c r="AJ14" s="309">
        <v>14</v>
      </c>
      <c r="AK14" s="307">
        <v>15</v>
      </c>
      <c r="AL14" s="308">
        <v>16</v>
      </c>
      <c r="AM14" s="308">
        <v>17</v>
      </c>
      <c r="AN14" s="308">
        <v>18</v>
      </c>
      <c r="AO14" s="308">
        <v>19</v>
      </c>
      <c r="AP14" s="308">
        <v>20</v>
      </c>
      <c r="AQ14" s="309">
        <v>21</v>
      </c>
      <c r="AR14" s="310">
        <v>22</v>
      </c>
      <c r="AS14" s="308">
        <v>23</v>
      </c>
      <c r="AT14" s="308">
        <v>24</v>
      </c>
      <c r="AU14" s="308">
        <v>25</v>
      </c>
      <c r="AV14" s="308">
        <v>26</v>
      </c>
      <c r="AW14" s="308">
        <v>27</v>
      </c>
      <c r="AX14" s="309">
        <v>28</v>
      </c>
      <c r="AY14" s="310" t="str">
        <f>IF($BE$3="暦月",IF(DAY(DATE($AF$2,$AJ$2,29))=29,29,""),"")</f>
        <v/>
      </c>
      <c r="AZ14" s="308" t="str">
        <f>IF($BE$3="暦月",IF(DAY(DATE($AF$2,$AJ$2,30))=30,30,""),"")</f>
        <v/>
      </c>
      <c r="BA14" s="309" t="str">
        <f>IF($BE$3="暦月",IF(DAY(DATE($AF$2,$AJ$2,31))=31,31,""),"")</f>
        <v/>
      </c>
      <c r="BB14" s="1287"/>
      <c r="BC14" s="1288"/>
      <c r="BD14" s="1292"/>
      <c r="BE14" s="1288"/>
      <c r="BF14" s="1244"/>
      <c r="BG14" s="1257"/>
      <c r="BH14" s="1257"/>
      <c r="BI14" s="1257"/>
      <c r="BJ14" s="1295"/>
    </row>
    <row r="15" spans="2:67" ht="20.25" hidden="1" customHeight="1" x14ac:dyDescent="0.45">
      <c r="B15" s="1240"/>
      <c r="C15" s="1244"/>
      <c r="D15" s="1245"/>
      <c r="E15" s="303"/>
      <c r="F15" s="304"/>
      <c r="G15" s="303"/>
      <c r="H15" s="304"/>
      <c r="I15" s="1250"/>
      <c r="J15" s="1251"/>
      <c r="K15" s="1256"/>
      <c r="L15" s="1257"/>
      <c r="M15" s="1257"/>
      <c r="N15" s="1245"/>
      <c r="O15" s="1256"/>
      <c r="P15" s="1257"/>
      <c r="Q15" s="1257"/>
      <c r="R15" s="1257"/>
      <c r="S15" s="1245"/>
      <c r="T15" s="305"/>
      <c r="U15" s="305"/>
      <c r="V15" s="306"/>
      <c r="W15" s="307">
        <f>WEEKDAY(DATE($AF$2,$AJ$2,1))</f>
        <v>2</v>
      </c>
      <c r="X15" s="308">
        <f>WEEKDAY(DATE($AF$2,$AJ$2,2))</f>
        <v>3</v>
      </c>
      <c r="Y15" s="308">
        <f>WEEKDAY(DATE($AF$2,$AJ$2,3))</f>
        <v>4</v>
      </c>
      <c r="Z15" s="308">
        <f>WEEKDAY(DATE($AF$2,$AJ$2,4))</f>
        <v>5</v>
      </c>
      <c r="AA15" s="308">
        <f>WEEKDAY(DATE($AF$2,$AJ$2,5))</f>
        <v>6</v>
      </c>
      <c r="AB15" s="308">
        <f>WEEKDAY(DATE($AF$2,$AJ$2,6))</f>
        <v>7</v>
      </c>
      <c r="AC15" s="309">
        <f>WEEKDAY(DATE($AF$2,$AJ$2,7))</f>
        <v>1</v>
      </c>
      <c r="AD15" s="310">
        <f>WEEKDAY(DATE($AF$2,$AJ$2,8))</f>
        <v>2</v>
      </c>
      <c r="AE15" s="308">
        <f>WEEKDAY(DATE($AF$2,$AJ$2,9))</f>
        <v>3</v>
      </c>
      <c r="AF15" s="308">
        <f>WEEKDAY(DATE($AF$2,$AJ$2,10))</f>
        <v>4</v>
      </c>
      <c r="AG15" s="308">
        <f>WEEKDAY(DATE($AF$2,$AJ$2,11))</f>
        <v>5</v>
      </c>
      <c r="AH15" s="308">
        <f>WEEKDAY(DATE($AF$2,$AJ$2,12))</f>
        <v>6</v>
      </c>
      <c r="AI15" s="308">
        <f>WEEKDAY(DATE($AF$2,$AJ$2,13))</f>
        <v>7</v>
      </c>
      <c r="AJ15" s="309">
        <f>WEEKDAY(DATE($AF$2,$AJ$2,14))</f>
        <v>1</v>
      </c>
      <c r="AK15" s="310">
        <f>WEEKDAY(DATE($AF$2,$AJ$2,15))</f>
        <v>2</v>
      </c>
      <c r="AL15" s="308">
        <f>WEEKDAY(DATE($AF$2,$AJ$2,16))</f>
        <v>3</v>
      </c>
      <c r="AM15" s="308">
        <f>WEEKDAY(DATE($AF$2,$AJ$2,17))</f>
        <v>4</v>
      </c>
      <c r="AN15" s="308">
        <f>WEEKDAY(DATE($AF$2,$AJ$2,18))</f>
        <v>5</v>
      </c>
      <c r="AO15" s="308">
        <f>WEEKDAY(DATE($AF$2,$AJ$2,19))</f>
        <v>6</v>
      </c>
      <c r="AP15" s="308">
        <f>WEEKDAY(DATE($AF$2,$AJ$2,20))</f>
        <v>7</v>
      </c>
      <c r="AQ15" s="309">
        <f>WEEKDAY(DATE($AF$2,$AJ$2,21))</f>
        <v>1</v>
      </c>
      <c r="AR15" s="310">
        <f>WEEKDAY(DATE($AF$2,$AJ$2,22))</f>
        <v>2</v>
      </c>
      <c r="AS15" s="308">
        <f>WEEKDAY(DATE($AF$2,$AJ$2,23))</f>
        <v>3</v>
      </c>
      <c r="AT15" s="308">
        <f>WEEKDAY(DATE($AF$2,$AJ$2,24))</f>
        <v>4</v>
      </c>
      <c r="AU15" s="308">
        <f>WEEKDAY(DATE($AF$2,$AJ$2,25))</f>
        <v>5</v>
      </c>
      <c r="AV15" s="308">
        <f>WEEKDAY(DATE($AF$2,$AJ$2,26))</f>
        <v>6</v>
      </c>
      <c r="AW15" s="308">
        <f>WEEKDAY(DATE($AF$2,$AJ$2,27))</f>
        <v>7</v>
      </c>
      <c r="AX15" s="309">
        <f>WEEKDAY(DATE($AF$2,$AJ$2,28))</f>
        <v>1</v>
      </c>
      <c r="AY15" s="310">
        <f>IF(AY14=29,WEEKDAY(DATE($AF$2,$AJ$2,29)),0)</f>
        <v>0</v>
      </c>
      <c r="AZ15" s="308">
        <f>IF(AZ14=30,WEEKDAY(DATE($AF$2,$AJ$2,30)),0)</f>
        <v>0</v>
      </c>
      <c r="BA15" s="309">
        <f>IF(BA14=31,WEEKDAY(DATE($AF$2,$AJ$2,31)),0)</f>
        <v>0</v>
      </c>
      <c r="BB15" s="1287"/>
      <c r="BC15" s="1288"/>
      <c r="BD15" s="1292"/>
      <c r="BE15" s="1288"/>
      <c r="BF15" s="1244"/>
      <c r="BG15" s="1257"/>
      <c r="BH15" s="1257"/>
      <c r="BI15" s="1257"/>
      <c r="BJ15" s="1295"/>
    </row>
    <row r="16" spans="2:67" ht="20.25" customHeight="1" thickBot="1" x14ac:dyDescent="0.5">
      <c r="B16" s="1241"/>
      <c r="C16" s="1246"/>
      <c r="D16" s="1247"/>
      <c r="E16" s="311"/>
      <c r="F16" s="312"/>
      <c r="G16" s="311"/>
      <c r="H16" s="312"/>
      <c r="I16" s="1252"/>
      <c r="J16" s="1253"/>
      <c r="K16" s="1258"/>
      <c r="L16" s="1259"/>
      <c r="M16" s="1259"/>
      <c r="N16" s="1247"/>
      <c r="O16" s="1258"/>
      <c r="P16" s="1259"/>
      <c r="Q16" s="1259"/>
      <c r="R16" s="1259"/>
      <c r="S16" s="1247"/>
      <c r="T16" s="313"/>
      <c r="U16" s="313"/>
      <c r="V16" s="314"/>
      <c r="W16" s="315" t="str">
        <f>IF(W15=1,"日",IF(W15=2,"月",IF(W15=3,"火",IF(W15=4,"水",IF(W15=5,"木",IF(W15=6,"金","土"))))))</f>
        <v>月</v>
      </c>
      <c r="X16" s="316" t="str">
        <f t="shared" ref="X16:AX16" si="0">IF(X15=1,"日",IF(X15=2,"月",IF(X15=3,"火",IF(X15=4,"水",IF(X15=5,"木",IF(X15=6,"金","土"))))))</f>
        <v>火</v>
      </c>
      <c r="Y16" s="316" t="str">
        <f t="shared" si="0"/>
        <v>水</v>
      </c>
      <c r="Z16" s="316" t="str">
        <f t="shared" si="0"/>
        <v>木</v>
      </c>
      <c r="AA16" s="316" t="str">
        <f t="shared" si="0"/>
        <v>金</v>
      </c>
      <c r="AB16" s="316" t="str">
        <f t="shared" si="0"/>
        <v>土</v>
      </c>
      <c r="AC16" s="317" t="str">
        <f t="shared" si="0"/>
        <v>日</v>
      </c>
      <c r="AD16" s="318" t="str">
        <f>IF(AD15=1,"日",IF(AD15=2,"月",IF(AD15=3,"火",IF(AD15=4,"水",IF(AD15=5,"木",IF(AD15=6,"金","土"))))))</f>
        <v>月</v>
      </c>
      <c r="AE16" s="316" t="str">
        <f t="shared" si="0"/>
        <v>火</v>
      </c>
      <c r="AF16" s="316" t="str">
        <f t="shared" si="0"/>
        <v>水</v>
      </c>
      <c r="AG16" s="316" t="str">
        <f t="shared" si="0"/>
        <v>木</v>
      </c>
      <c r="AH16" s="316" t="str">
        <f t="shared" si="0"/>
        <v>金</v>
      </c>
      <c r="AI16" s="316" t="str">
        <f t="shared" si="0"/>
        <v>土</v>
      </c>
      <c r="AJ16" s="317" t="str">
        <f t="shared" si="0"/>
        <v>日</v>
      </c>
      <c r="AK16" s="318" t="str">
        <f>IF(AK15=1,"日",IF(AK15=2,"月",IF(AK15=3,"火",IF(AK15=4,"水",IF(AK15=5,"木",IF(AK15=6,"金","土"))))))</f>
        <v>月</v>
      </c>
      <c r="AL16" s="316" t="str">
        <f t="shared" si="0"/>
        <v>火</v>
      </c>
      <c r="AM16" s="316" t="str">
        <f t="shared" si="0"/>
        <v>水</v>
      </c>
      <c r="AN16" s="316" t="str">
        <f t="shared" si="0"/>
        <v>木</v>
      </c>
      <c r="AO16" s="316" t="str">
        <f t="shared" si="0"/>
        <v>金</v>
      </c>
      <c r="AP16" s="316" t="str">
        <f t="shared" si="0"/>
        <v>土</v>
      </c>
      <c r="AQ16" s="317" t="str">
        <f t="shared" si="0"/>
        <v>日</v>
      </c>
      <c r="AR16" s="318" t="str">
        <f>IF(AR15=1,"日",IF(AR15=2,"月",IF(AR15=3,"火",IF(AR15=4,"水",IF(AR15=5,"木",IF(AR15=6,"金","土"))))))</f>
        <v>月</v>
      </c>
      <c r="AS16" s="316" t="str">
        <f t="shared" si="0"/>
        <v>火</v>
      </c>
      <c r="AT16" s="316" t="str">
        <f t="shared" si="0"/>
        <v>水</v>
      </c>
      <c r="AU16" s="316" t="str">
        <f t="shared" si="0"/>
        <v>木</v>
      </c>
      <c r="AV16" s="316" t="str">
        <f t="shared" si="0"/>
        <v>金</v>
      </c>
      <c r="AW16" s="316" t="str">
        <f t="shared" si="0"/>
        <v>土</v>
      </c>
      <c r="AX16" s="317" t="str">
        <f t="shared" si="0"/>
        <v>日</v>
      </c>
      <c r="AY16" s="316" t="str">
        <f>IF(AY15=1,"日",IF(AY15=2,"月",IF(AY15=3,"火",IF(AY15=4,"水",IF(AY15=5,"木",IF(AY15=6,"金",IF(AY15=0,"","土")))))))</f>
        <v/>
      </c>
      <c r="AZ16" s="316" t="str">
        <f>IF(AZ15=1,"日",IF(AZ15=2,"月",IF(AZ15=3,"火",IF(AZ15=4,"水",IF(AZ15=5,"木",IF(AZ15=6,"金",IF(AZ15=0,"","土")))))))</f>
        <v/>
      </c>
      <c r="BA16" s="316" t="str">
        <f>IF(BA15=1,"日",IF(BA15=2,"月",IF(BA15=3,"火",IF(BA15=4,"水",IF(BA15=5,"木",IF(BA15=6,"金",IF(BA15=0,"","土")))))))</f>
        <v/>
      </c>
      <c r="BB16" s="1289"/>
      <c r="BC16" s="1290"/>
      <c r="BD16" s="1293"/>
      <c r="BE16" s="1290"/>
      <c r="BF16" s="1246"/>
      <c r="BG16" s="1259"/>
      <c r="BH16" s="1259"/>
      <c r="BI16" s="1259"/>
      <c r="BJ16" s="1296"/>
    </row>
    <row r="17" spans="2:62" ht="20.25" customHeight="1" x14ac:dyDescent="0.45">
      <c r="B17" s="1197">
        <f>B15+1</f>
        <v>1</v>
      </c>
      <c r="C17" s="1265"/>
      <c r="D17" s="1266"/>
      <c r="E17" s="319"/>
      <c r="F17" s="320"/>
      <c r="G17" s="319"/>
      <c r="H17" s="320"/>
      <c r="I17" s="1267"/>
      <c r="J17" s="1268"/>
      <c r="K17" s="1269"/>
      <c r="L17" s="1270"/>
      <c r="M17" s="1270"/>
      <c r="N17" s="1266"/>
      <c r="O17" s="1271"/>
      <c r="P17" s="1272"/>
      <c r="Q17" s="1272"/>
      <c r="R17" s="1272"/>
      <c r="S17" s="1273"/>
      <c r="T17" s="321" t="s">
        <v>454</v>
      </c>
      <c r="U17" s="322"/>
      <c r="V17" s="323"/>
      <c r="W17" s="324"/>
      <c r="X17" s="325"/>
      <c r="Y17" s="325"/>
      <c r="Z17" s="325"/>
      <c r="AA17" s="325"/>
      <c r="AB17" s="325"/>
      <c r="AC17" s="326"/>
      <c r="AD17" s="324"/>
      <c r="AE17" s="325"/>
      <c r="AF17" s="325"/>
      <c r="AG17" s="325"/>
      <c r="AH17" s="325"/>
      <c r="AI17" s="325"/>
      <c r="AJ17" s="326"/>
      <c r="AK17" s="324"/>
      <c r="AL17" s="325"/>
      <c r="AM17" s="325"/>
      <c r="AN17" s="325"/>
      <c r="AO17" s="325"/>
      <c r="AP17" s="325"/>
      <c r="AQ17" s="326"/>
      <c r="AR17" s="324"/>
      <c r="AS17" s="325"/>
      <c r="AT17" s="325"/>
      <c r="AU17" s="325"/>
      <c r="AV17" s="325"/>
      <c r="AW17" s="325"/>
      <c r="AX17" s="326"/>
      <c r="AY17" s="324"/>
      <c r="AZ17" s="325"/>
      <c r="BA17" s="325"/>
      <c r="BB17" s="1274"/>
      <c r="BC17" s="1275"/>
      <c r="BD17" s="1260"/>
      <c r="BE17" s="1261"/>
      <c r="BF17" s="1262"/>
      <c r="BG17" s="1263"/>
      <c r="BH17" s="1263"/>
      <c r="BI17" s="1263"/>
      <c r="BJ17" s="1264"/>
    </row>
    <row r="18" spans="2:62" ht="20.25" customHeight="1" x14ac:dyDescent="0.45">
      <c r="B18" s="1220"/>
      <c r="C18" s="1233"/>
      <c r="D18" s="1234"/>
      <c r="E18" s="327"/>
      <c r="F18" s="328">
        <f>C17</f>
        <v>0</v>
      </c>
      <c r="G18" s="327"/>
      <c r="H18" s="328">
        <f>I17</f>
        <v>0</v>
      </c>
      <c r="I18" s="1235"/>
      <c r="J18" s="1236"/>
      <c r="K18" s="1237"/>
      <c r="L18" s="1238"/>
      <c r="M18" s="1238"/>
      <c r="N18" s="1234"/>
      <c r="O18" s="1211"/>
      <c r="P18" s="1212"/>
      <c r="Q18" s="1212"/>
      <c r="R18" s="1212"/>
      <c r="S18" s="1213"/>
      <c r="T18" s="329" t="s">
        <v>455</v>
      </c>
      <c r="U18" s="330"/>
      <c r="V18" s="331"/>
      <c r="W18" s="332" t="str">
        <f>IF(W17="","",VLOOKUP(W17,'参考様式１（勤務表_シフト記号表）'!$C$6:$L$47,10,FALSE))</f>
        <v/>
      </c>
      <c r="X18" s="333" t="str">
        <f>IF(X17="","",VLOOKUP(X17,'参考様式１（勤務表_シフト記号表）'!$C$6:$L$47,10,FALSE))</f>
        <v/>
      </c>
      <c r="Y18" s="333" t="str">
        <f>IF(Y17="","",VLOOKUP(Y17,'参考様式１（勤務表_シフト記号表）'!$C$6:$L$47,10,FALSE))</f>
        <v/>
      </c>
      <c r="Z18" s="333" t="str">
        <f>IF(Z17="","",VLOOKUP(Z17,'参考様式１（勤務表_シフト記号表）'!$C$6:$L$47,10,FALSE))</f>
        <v/>
      </c>
      <c r="AA18" s="333" t="str">
        <f>IF(AA17="","",VLOOKUP(AA17,'参考様式１（勤務表_シフト記号表）'!$C$6:$L$47,10,FALSE))</f>
        <v/>
      </c>
      <c r="AB18" s="333" t="str">
        <f>IF(AB17="","",VLOOKUP(AB17,'参考様式１（勤務表_シフト記号表）'!$C$6:$L$47,10,FALSE))</f>
        <v/>
      </c>
      <c r="AC18" s="334" t="str">
        <f>IF(AC17="","",VLOOKUP(AC17,'参考様式１（勤務表_シフト記号表）'!$C$6:$L$47,10,FALSE))</f>
        <v/>
      </c>
      <c r="AD18" s="332" t="str">
        <f>IF(AD17="","",VLOOKUP(AD17,'参考様式１（勤務表_シフト記号表）'!$C$6:$L$47,10,FALSE))</f>
        <v/>
      </c>
      <c r="AE18" s="333" t="str">
        <f>IF(AE17="","",VLOOKUP(AE17,'参考様式１（勤務表_シフト記号表）'!$C$6:$L$47,10,FALSE))</f>
        <v/>
      </c>
      <c r="AF18" s="333" t="str">
        <f>IF(AF17="","",VLOOKUP(AF17,'参考様式１（勤務表_シフト記号表）'!$C$6:$L$47,10,FALSE))</f>
        <v/>
      </c>
      <c r="AG18" s="333" t="str">
        <f>IF(AG17="","",VLOOKUP(AG17,'参考様式１（勤務表_シフト記号表）'!$C$6:$L$47,10,FALSE))</f>
        <v/>
      </c>
      <c r="AH18" s="333" t="str">
        <f>IF(AH17="","",VLOOKUP(AH17,'参考様式１（勤務表_シフト記号表）'!$C$6:$L$47,10,FALSE))</f>
        <v/>
      </c>
      <c r="AI18" s="333" t="str">
        <f>IF(AI17="","",VLOOKUP(AI17,'参考様式１（勤務表_シフト記号表）'!$C$6:$L$47,10,FALSE))</f>
        <v/>
      </c>
      <c r="AJ18" s="334" t="str">
        <f>IF(AJ17="","",VLOOKUP(AJ17,'参考様式１（勤務表_シフト記号表）'!$C$6:$L$47,10,FALSE))</f>
        <v/>
      </c>
      <c r="AK18" s="332" t="str">
        <f>IF(AK17="","",VLOOKUP(AK17,'参考様式１（勤務表_シフト記号表）'!$C$6:$L$47,10,FALSE))</f>
        <v/>
      </c>
      <c r="AL18" s="333" t="str">
        <f>IF(AL17="","",VLOOKUP(AL17,'参考様式１（勤務表_シフト記号表）'!$C$6:$L$47,10,FALSE))</f>
        <v/>
      </c>
      <c r="AM18" s="333" t="str">
        <f>IF(AM17="","",VLOOKUP(AM17,'参考様式１（勤務表_シフト記号表）'!$C$6:$L$47,10,FALSE))</f>
        <v/>
      </c>
      <c r="AN18" s="333" t="str">
        <f>IF(AN17="","",VLOOKUP(AN17,'参考様式１（勤務表_シフト記号表）'!$C$6:$L$47,10,FALSE))</f>
        <v/>
      </c>
      <c r="AO18" s="333" t="str">
        <f>IF(AO17="","",VLOOKUP(AO17,'参考様式１（勤務表_シフト記号表）'!$C$6:$L$47,10,FALSE))</f>
        <v/>
      </c>
      <c r="AP18" s="333" t="str">
        <f>IF(AP17="","",VLOOKUP(AP17,'参考様式１（勤務表_シフト記号表）'!$C$6:$L$47,10,FALSE))</f>
        <v/>
      </c>
      <c r="AQ18" s="334" t="str">
        <f>IF(AQ17="","",VLOOKUP(AQ17,'参考様式１（勤務表_シフト記号表）'!$C$6:$L$47,10,FALSE))</f>
        <v/>
      </c>
      <c r="AR18" s="332" t="str">
        <f>IF(AR17="","",VLOOKUP(AR17,'参考様式１（勤務表_シフト記号表）'!$C$6:$L$47,10,FALSE))</f>
        <v/>
      </c>
      <c r="AS18" s="333" t="str">
        <f>IF(AS17="","",VLOOKUP(AS17,'参考様式１（勤務表_シフト記号表）'!$C$6:$L$47,10,FALSE))</f>
        <v/>
      </c>
      <c r="AT18" s="333" t="str">
        <f>IF(AT17="","",VLOOKUP(AT17,'参考様式１（勤務表_シフト記号表）'!$C$6:$L$47,10,FALSE))</f>
        <v/>
      </c>
      <c r="AU18" s="333" t="str">
        <f>IF(AU17="","",VLOOKUP(AU17,'参考様式１（勤務表_シフト記号表）'!$C$6:$L$47,10,FALSE))</f>
        <v/>
      </c>
      <c r="AV18" s="333" t="str">
        <f>IF(AV17="","",VLOOKUP(AV17,'参考様式１（勤務表_シフト記号表）'!$C$6:$L$47,10,FALSE))</f>
        <v/>
      </c>
      <c r="AW18" s="333" t="str">
        <f>IF(AW17="","",VLOOKUP(AW17,'参考様式１（勤務表_シフト記号表）'!$C$6:$L$47,10,FALSE))</f>
        <v/>
      </c>
      <c r="AX18" s="334" t="str">
        <f>IF(AX17="","",VLOOKUP(AX17,'参考様式１（勤務表_シフト記号表）'!$C$6:$L$47,10,FALSE))</f>
        <v/>
      </c>
      <c r="AY18" s="332" t="str">
        <f>IF(AY17="","",VLOOKUP(AY17,'参考様式１（勤務表_シフト記号表）'!$C$6:$L$47,10,FALSE))</f>
        <v/>
      </c>
      <c r="AZ18" s="333" t="str">
        <f>IF(AZ17="","",VLOOKUP(AZ17,'参考様式１（勤務表_シフト記号表）'!$C$6:$L$47,10,FALSE))</f>
        <v/>
      </c>
      <c r="BA18" s="333" t="str">
        <f>IF(BA17="","",VLOOKUP(BA17,'参考様式１（勤務表_シフト記号表）'!$C$6:$L$47,10,FALSE))</f>
        <v/>
      </c>
      <c r="BB18" s="1230">
        <f>IF($BE$3="４週",SUM(W18:AX18),IF($BE$3="暦月",SUM(W18:BA18),""))</f>
        <v>0</v>
      </c>
      <c r="BC18" s="1231"/>
      <c r="BD18" s="1232">
        <f>IF($BE$3="４週",BB18/4,IF($BE$3="暦月",(BB18/($BE$8/7)),""))</f>
        <v>0</v>
      </c>
      <c r="BE18" s="1231"/>
      <c r="BF18" s="1227"/>
      <c r="BG18" s="1228"/>
      <c r="BH18" s="1228"/>
      <c r="BI18" s="1228"/>
      <c r="BJ18" s="1229"/>
    </row>
    <row r="19" spans="2:62" ht="20.25" customHeight="1" x14ac:dyDescent="0.45">
      <c r="B19" s="1197">
        <f>B17+1</f>
        <v>2</v>
      </c>
      <c r="C19" s="1199"/>
      <c r="D19" s="1200"/>
      <c r="E19" s="335"/>
      <c r="F19" s="336"/>
      <c r="G19" s="335"/>
      <c r="H19" s="336"/>
      <c r="I19" s="1203"/>
      <c r="J19" s="1204"/>
      <c r="K19" s="1207"/>
      <c r="L19" s="1208"/>
      <c r="M19" s="1208"/>
      <c r="N19" s="1200"/>
      <c r="O19" s="1211"/>
      <c r="P19" s="1212"/>
      <c r="Q19" s="1212"/>
      <c r="R19" s="1212"/>
      <c r="S19" s="1213"/>
      <c r="T19" s="337" t="s">
        <v>454</v>
      </c>
      <c r="U19" s="338"/>
      <c r="V19" s="339"/>
      <c r="W19" s="340"/>
      <c r="X19" s="341"/>
      <c r="Y19" s="341"/>
      <c r="Z19" s="341"/>
      <c r="AA19" s="341"/>
      <c r="AB19" s="341"/>
      <c r="AC19" s="342"/>
      <c r="AD19" s="340"/>
      <c r="AE19" s="341"/>
      <c r="AF19" s="341"/>
      <c r="AG19" s="341"/>
      <c r="AH19" s="341"/>
      <c r="AI19" s="341"/>
      <c r="AJ19" s="342"/>
      <c r="AK19" s="340"/>
      <c r="AL19" s="341"/>
      <c r="AM19" s="341"/>
      <c r="AN19" s="341"/>
      <c r="AO19" s="341"/>
      <c r="AP19" s="341"/>
      <c r="AQ19" s="342"/>
      <c r="AR19" s="340"/>
      <c r="AS19" s="341"/>
      <c r="AT19" s="341"/>
      <c r="AU19" s="341"/>
      <c r="AV19" s="341"/>
      <c r="AW19" s="341"/>
      <c r="AX19" s="342"/>
      <c r="AY19" s="340"/>
      <c r="AZ19" s="341"/>
      <c r="BA19" s="343"/>
      <c r="BB19" s="1217"/>
      <c r="BC19" s="1218"/>
      <c r="BD19" s="1179"/>
      <c r="BE19" s="1180"/>
      <c r="BF19" s="1181"/>
      <c r="BG19" s="1182"/>
      <c r="BH19" s="1182"/>
      <c r="BI19" s="1182"/>
      <c r="BJ19" s="1183"/>
    </row>
    <row r="20" spans="2:62" ht="20.25" customHeight="1" x14ac:dyDescent="0.45">
      <c r="B20" s="1220"/>
      <c r="C20" s="1233"/>
      <c r="D20" s="1234"/>
      <c r="E20" s="327"/>
      <c r="F20" s="328">
        <f>C19</f>
        <v>0</v>
      </c>
      <c r="G20" s="327"/>
      <c r="H20" s="328">
        <f>I19</f>
        <v>0</v>
      </c>
      <c r="I20" s="1235"/>
      <c r="J20" s="1236"/>
      <c r="K20" s="1237"/>
      <c r="L20" s="1238"/>
      <c r="M20" s="1238"/>
      <c r="N20" s="1234"/>
      <c r="O20" s="1211"/>
      <c r="P20" s="1212"/>
      <c r="Q20" s="1212"/>
      <c r="R20" s="1212"/>
      <c r="S20" s="1213"/>
      <c r="T20" s="329" t="s">
        <v>455</v>
      </c>
      <c r="U20" s="330"/>
      <c r="V20" s="331"/>
      <c r="W20" s="332" t="str">
        <f>IF(W19="","",VLOOKUP(W19,'参考様式１（勤務表_シフト記号表）'!$C$6:$L$47,10,FALSE))</f>
        <v/>
      </c>
      <c r="X20" s="333" t="str">
        <f>IF(X19="","",VLOOKUP(X19,'参考様式１（勤務表_シフト記号表）'!$C$6:$L$47,10,FALSE))</f>
        <v/>
      </c>
      <c r="Y20" s="333" t="str">
        <f>IF(Y19="","",VLOOKUP(Y19,'参考様式１（勤務表_シフト記号表）'!$C$6:$L$47,10,FALSE))</f>
        <v/>
      </c>
      <c r="Z20" s="333" t="str">
        <f>IF(Z19="","",VLOOKUP(Z19,'参考様式１（勤務表_シフト記号表）'!$C$6:$L$47,10,FALSE))</f>
        <v/>
      </c>
      <c r="AA20" s="333" t="str">
        <f>IF(AA19="","",VLOOKUP(AA19,'参考様式１（勤務表_シフト記号表）'!$C$6:$L$47,10,FALSE))</f>
        <v/>
      </c>
      <c r="AB20" s="333" t="str">
        <f>IF(AB19="","",VLOOKUP(AB19,'参考様式１（勤務表_シフト記号表）'!$C$6:$L$47,10,FALSE))</f>
        <v/>
      </c>
      <c r="AC20" s="334" t="str">
        <f>IF(AC19="","",VLOOKUP(AC19,'参考様式１（勤務表_シフト記号表）'!$C$6:$L$47,10,FALSE))</f>
        <v/>
      </c>
      <c r="AD20" s="332" t="str">
        <f>IF(AD19="","",VLOOKUP(AD19,'参考様式１（勤務表_シフト記号表）'!$C$6:$L$47,10,FALSE))</f>
        <v/>
      </c>
      <c r="AE20" s="333" t="str">
        <f>IF(AE19="","",VLOOKUP(AE19,'参考様式１（勤務表_シフト記号表）'!$C$6:$L$47,10,FALSE))</f>
        <v/>
      </c>
      <c r="AF20" s="333" t="str">
        <f>IF(AF19="","",VLOOKUP(AF19,'参考様式１（勤務表_シフト記号表）'!$C$6:$L$47,10,FALSE))</f>
        <v/>
      </c>
      <c r="AG20" s="333" t="str">
        <f>IF(AG19="","",VLOOKUP(AG19,'参考様式１（勤務表_シフト記号表）'!$C$6:$L$47,10,FALSE))</f>
        <v/>
      </c>
      <c r="AH20" s="333" t="str">
        <f>IF(AH19="","",VLOOKUP(AH19,'参考様式１（勤務表_シフト記号表）'!$C$6:$L$47,10,FALSE))</f>
        <v/>
      </c>
      <c r="AI20" s="333" t="str">
        <f>IF(AI19="","",VLOOKUP(AI19,'参考様式１（勤務表_シフト記号表）'!$C$6:$L$47,10,FALSE))</f>
        <v/>
      </c>
      <c r="AJ20" s="334" t="str">
        <f>IF(AJ19="","",VLOOKUP(AJ19,'参考様式１（勤務表_シフト記号表）'!$C$6:$L$47,10,FALSE))</f>
        <v/>
      </c>
      <c r="AK20" s="332" t="str">
        <f>IF(AK19="","",VLOOKUP(AK19,'参考様式１（勤務表_シフト記号表）'!$C$6:$L$47,10,FALSE))</f>
        <v/>
      </c>
      <c r="AL20" s="333" t="str">
        <f>IF(AL19="","",VLOOKUP(AL19,'参考様式１（勤務表_シフト記号表）'!$C$6:$L$47,10,FALSE))</f>
        <v/>
      </c>
      <c r="AM20" s="333" t="str">
        <f>IF(AM19="","",VLOOKUP(AM19,'参考様式１（勤務表_シフト記号表）'!$C$6:$L$47,10,FALSE))</f>
        <v/>
      </c>
      <c r="AN20" s="333" t="str">
        <f>IF(AN19="","",VLOOKUP(AN19,'参考様式１（勤務表_シフト記号表）'!$C$6:$L$47,10,FALSE))</f>
        <v/>
      </c>
      <c r="AO20" s="333" t="str">
        <f>IF(AO19="","",VLOOKUP(AO19,'参考様式１（勤務表_シフト記号表）'!$C$6:$L$47,10,FALSE))</f>
        <v/>
      </c>
      <c r="AP20" s="333" t="str">
        <f>IF(AP19="","",VLOOKUP(AP19,'参考様式１（勤務表_シフト記号表）'!$C$6:$L$47,10,FALSE))</f>
        <v/>
      </c>
      <c r="AQ20" s="334" t="str">
        <f>IF(AQ19="","",VLOOKUP(AQ19,'参考様式１（勤務表_シフト記号表）'!$C$6:$L$47,10,FALSE))</f>
        <v/>
      </c>
      <c r="AR20" s="332" t="str">
        <f>IF(AR19="","",VLOOKUP(AR19,'参考様式１（勤務表_シフト記号表）'!$C$6:$L$47,10,FALSE))</f>
        <v/>
      </c>
      <c r="AS20" s="333" t="str">
        <f>IF(AS19="","",VLOOKUP(AS19,'参考様式１（勤務表_シフト記号表）'!$C$6:$L$47,10,FALSE))</f>
        <v/>
      </c>
      <c r="AT20" s="333" t="str">
        <f>IF(AT19="","",VLOOKUP(AT19,'参考様式１（勤務表_シフト記号表）'!$C$6:$L$47,10,FALSE))</f>
        <v/>
      </c>
      <c r="AU20" s="333" t="str">
        <f>IF(AU19="","",VLOOKUP(AU19,'参考様式１（勤務表_シフト記号表）'!$C$6:$L$47,10,FALSE))</f>
        <v/>
      </c>
      <c r="AV20" s="333" t="str">
        <f>IF(AV19="","",VLOOKUP(AV19,'参考様式１（勤務表_シフト記号表）'!$C$6:$L$47,10,FALSE))</f>
        <v/>
      </c>
      <c r="AW20" s="333" t="str">
        <f>IF(AW19="","",VLOOKUP(AW19,'参考様式１（勤務表_シフト記号表）'!$C$6:$L$47,10,FALSE))</f>
        <v/>
      </c>
      <c r="AX20" s="334" t="str">
        <f>IF(AX19="","",VLOOKUP(AX19,'参考様式１（勤務表_シフト記号表）'!$C$6:$L$47,10,FALSE))</f>
        <v/>
      </c>
      <c r="AY20" s="332" t="str">
        <f>IF(AY19="","",VLOOKUP(AY19,'参考様式１（勤務表_シフト記号表）'!$C$6:$L$47,10,FALSE))</f>
        <v/>
      </c>
      <c r="AZ20" s="333" t="str">
        <f>IF(AZ19="","",VLOOKUP(AZ19,'参考様式１（勤務表_シフト記号表）'!$C$6:$L$47,10,FALSE))</f>
        <v/>
      </c>
      <c r="BA20" s="333" t="str">
        <f>IF(BA19="","",VLOOKUP(BA19,'参考様式１（勤務表_シフト記号表）'!$C$6:$L$47,10,FALSE))</f>
        <v/>
      </c>
      <c r="BB20" s="1230">
        <f>IF($BE$3="４週",SUM(W20:AX20),IF($BE$3="暦月",SUM(W20:BA20),""))</f>
        <v>0</v>
      </c>
      <c r="BC20" s="1231"/>
      <c r="BD20" s="1232">
        <f>IF($BE$3="４週",BB20/4,IF($BE$3="暦月",(BB20/($BE$8/7)),""))</f>
        <v>0</v>
      </c>
      <c r="BE20" s="1231"/>
      <c r="BF20" s="1227"/>
      <c r="BG20" s="1228"/>
      <c r="BH20" s="1228"/>
      <c r="BI20" s="1228"/>
      <c r="BJ20" s="1229"/>
    </row>
    <row r="21" spans="2:62" ht="20.25" customHeight="1" x14ac:dyDescent="0.45">
      <c r="B21" s="1197">
        <f>B19+1</f>
        <v>3</v>
      </c>
      <c r="C21" s="1199"/>
      <c r="D21" s="1200"/>
      <c r="E21" s="327"/>
      <c r="F21" s="328"/>
      <c r="G21" s="327"/>
      <c r="H21" s="328"/>
      <c r="I21" s="1203"/>
      <c r="J21" s="1204"/>
      <c r="K21" s="1207"/>
      <c r="L21" s="1208"/>
      <c r="M21" s="1208"/>
      <c r="N21" s="1200"/>
      <c r="O21" s="1211"/>
      <c r="P21" s="1212"/>
      <c r="Q21" s="1212"/>
      <c r="R21" s="1212"/>
      <c r="S21" s="1213"/>
      <c r="T21" s="337" t="s">
        <v>454</v>
      </c>
      <c r="U21" s="338"/>
      <c r="V21" s="339"/>
      <c r="W21" s="340"/>
      <c r="X21" s="341"/>
      <c r="Y21" s="341"/>
      <c r="Z21" s="341"/>
      <c r="AA21" s="341"/>
      <c r="AB21" s="341"/>
      <c r="AC21" s="342"/>
      <c r="AD21" s="340"/>
      <c r="AE21" s="341"/>
      <c r="AF21" s="341"/>
      <c r="AG21" s="341"/>
      <c r="AH21" s="341"/>
      <c r="AI21" s="341"/>
      <c r="AJ21" s="342"/>
      <c r="AK21" s="340"/>
      <c r="AL21" s="341"/>
      <c r="AM21" s="341"/>
      <c r="AN21" s="341"/>
      <c r="AO21" s="341"/>
      <c r="AP21" s="341"/>
      <c r="AQ21" s="342"/>
      <c r="AR21" s="340"/>
      <c r="AS21" s="341"/>
      <c r="AT21" s="341"/>
      <c r="AU21" s="341"/>
      <c r="AV21" s="341"/>
      <c r="AW21" s="341"/>
      <c r="AX21" s="342"/>
      <c r="AY21" s="340"/>
      <c r="AZ21" s="341"/>
      <c r="BA21" s="343"/>
      <c r="BB21" s="1217"/>
      <c r="BC21" s="1218"/>
      <c r="BD21" s="1179"/>
      <c r="BE21" s="1180"/>
      <c r="BF21" s="1181"/>
      <c r="BG21" s="1182"/>
      <c r="BH21" s="1182"/>
      <c r="BI21" s="1182"/>
      <c r="BJ21" s="1183"/>
    </row>
    <row r="22" spans="2:62" ht="20.25" customHeight="1" x14ac:dyDescent="0.45">
      <c r="B22" s="1220"/>
      <c r="C22" s="1233"/>
      <c r="D22" s="1234"/>
      <c r="E22" s="327"/>
      <c r="F22" s="328">
        <f>C21</f>
        <v>0</v>
      </c>
      <c r="G22" s="327"/>
      <c r="H22" s="328">
        <f>I21</f>
        <v>0</v>
      </c>
      <c r="I22" s="1235"/>
      <c r="J22" s="1236"/>
      <c r="K22" s="1237"/>
      <c r="L22" s="1238"/>
      <c r="M22" s="1238"/>
      <c r="N22" s="1234"/>
      <c r="O22" s="1211"/>
      <c r="P22" s="1212"/>
      <c r="Q22" s="1212"/>
      <c r="R22" s="1212"/>
      <c r="S22" s="1213"/>
      <c r="T22" s="329" t="s">
        <v>455</v>
      </c>
      <c r="U22" s="330"/>
      <c r="V22" s="331"/>
      <c r="W22" s="332" t="str">
        <f>IF(W21="","",VLOOKUP(W21,'参考様式１（勤務表_シフト記号表）'!$C$6:$L$47,10,FALSE))</f>
        <v/>
      </c>
      <c r="X22" s="333" t="str">
        <f>IF(X21="","",VLOOKUP(X21,'参考様式１（勤務表_シフト記号表）'!$C$6:$L$47,10,FALSE))</f>
        <v/>
      </c>
      <c r="Y22" s="333" t="str">
        <f>IF(Y21="","",VLOOKUP(Y21,'参考様式１（勤務表_シフト記号表）'!$C$6:$L$47,10,FALSE))</f>
        <v/>
      </c>
      <c r="Z22" s="333" t="str">
        <f>IF(Z21="","",VLOOKUP(Z21,'参考様式１（勤務表_シフト記号表）'!$C$6:$L$47,10,FALSE))</f>
        <v/>
      </c>
      <c r="AA22" s="333" t="str">
        <f>IF(AA21="","",VLOOKUP(AA21,'参考様式１（勤務表_シフト記号表）'!$C$6:$L$47,10,FALSE))</f>
        <v/>
      </c>
      <c r="AB22" s="333" t="str">
        <f>IF(AB21="","",VLOOKUP(AB21,'参考様式１（勤務表_シフト記号表）'!$C$6:$L$47,10,FALSE))</f>
        <v/>
      </c>
      <c r="AC22" s="334" t="str">
        <f>IF(AC21="","",VLOOKUP(AC21,'参考様式１（勤務表_シフト記号表）'!$C$6:$L$47,10,FALSE))</f>
        <v/>
      </c>
      <c r="AD22" s="332" t="str">
        <f>IF(AD21="","",VLOOKUP(AD21,'参考様式１（勤務表_シフト記号表）'!$C$6:$L$47,10,FALSE))</f>
        <v/>
      </c>
      <c r="AE22" s="333" t="str">
        <f>IF(AE21="","",VLOOKUP(AE21,'参考様式１（勤務表_シフト記号表）'!$C$6:$L$47,10,FALSE))</f>
        <v/>
      </c>
      <c r="AF22" s="333" t="str">
        <f>IF(AF21="","",VLOOKUP(AF21,'参考様式１（勤務表_シフト記号表）'!$C$6:$L$47,10,FALSE))</f>
        <v/>
      </c>
      <c r="AG22" s="333" t="str">
        <f>IF(AG21="","",VLOOKUP(AG21,'参考様式１（勤務表_シフト記号表）'!$C$6:$L$47,10,FALSE))</f>
        <v/>
      </c>
      <c r="AH22" s="333" t="str">
        <f>IF(AH21="","",VLOOKUP(AH21,'参考様式１（勤務表_シフト記号表）'!$C$6:$L$47,10,FALSE))</f>
        <v/>
      </c>
      <c r="AI22" s="333" t="str">
        <f>IF(AI21="","",VLOOKUP(AI21,'参考様式１（勤務表_シフト記号表）'!$C$6:$L$47,10,FALSE))</f>
        <v/>
      </c>
      <c r="AJ22" s="334" t="str">
        <f>IF(AJ21="","",VLOOKUP(AJ21,'参考様式１（勤務表_シフト記号表）'!$C$6:$L$47,10,FALSE))</f>
        <v/>
      </c>
      <c r="AK22" s="332" t="str">
        <f>IF(AK21="","",VLOOKUP(AK21,'参考様式１（勤務表_シフト記号表）'!$C$6:$L$47,10,FALSE))</f>
        <v/>
      </c>
      <c r="AL22" s="333" t="str">
        <f>IF(AL21="","",VLOOKUP(AL21,'参考様式１（勤務表_シフト記号表）'!$C$6:$L$47,10,FALSE))</f>
        <v/>
      </c>
      <c r="AM22" s="333" t="str">
        <f>IF(AM21="","",VLOOKUP(AM21,'参考様式１（勤務表_シフト記号表）'!$C$6:$L$47,10,FALSE))</f>
        <v/>
      </c>
      <c r="AN22" s="333" t="str">
        <f>IF(AN21="","",VLOOKUP(AN21,'参考様式１（勤務表_シフト記号表）'!$C$6:$L$47,10,FALSE))</f>
        <v/>
      </c>
      <c r="AO22" s="333" t="str">
        <f>IF(AO21="","",VLOOKUP(AO21,'参考様式１（勤務表_シフト記号表）'!$C$6:$L$47,10,FALSE))</f>
        <v/>
      </c>
      <c r="AP22" s="333" t="str">
        <f>IF(AP21="","",VLOOKUP(AP21,'参考様式１（勤務表_シフト記号表）'!$C$6:$L$47,10,FALSE))</f>
        <v/>
      </c>
      <c r="AQ22" s="334" t="str">
        <f>IF(AQ21="","",VLOOKUP(AQ21,'参考様式１（勤務表_シフト記号表）'!$C$6:$L$47,10,FALSE))</f>
        <v/>
      </c>
      <c r="AR22" s="332" t="str">
        <f>IF(AR21="","",VLOOKUP(AR21,'参考様式１（勤務表_シフト記号表）'!$C$6:$L$47,10,FALSE))</f>
        <v/>
      </c>
      <c r="AS22" s="333" t="str">
        <f>IF(AS21="","",VLOOKUP(AS21,'参考様式１（勤務表_シフト記号表）'!$C$6:$L$47,10,FALSE))</f>
        <v/>
      </c>
      <c r="AT22" s="333" t="str">
        <f>IF(AT21="","",VLOOKUP(AT21,'参考様式１（勤務表_シフト記号表）'!$C$6:$L$47,10,FALSE))</f>
        <v/>
      </c>
      <c r="AU22" s="333" t="str">
        <f>IF(AU21="","",VLOOKUP(AU21,'参考様式１（勤務表_シフト記号表）'!$C$6:$L$47,10,FALSE))</f>
        <v/>
      </c>
      <c r="AV22" s="333" t="str">
        <f>IF(AV21="","",VLOOKUP(AV21,'参考様式１（勤務表_シフト記号表）'!$C$6:$L$47,10,FALSE))</f>
        <v/>
      </c>
      <c r="AW22" s="333" t="str">
        <f>IF(AW21="","",VLOOKUP(AW21,'参考様式１（勤務表_シフト記号表）'!$C$6:$L$47,10,FALSE))</f>
        <v/>
      </c>
      <c r="AX22" s="334" t="str">
        <f>IF(AX21="","",VLOOKUP(AX21,'参考様式１（勤務表_シフト記号表）'!$C$6:$L$47,10,FALSE))</f>
        <v/>
      </c>
      <c r="AY22" s="332" t="str">
        <f>IF(AY21="","",VLOOKUP(AY21,'参考様式１（勤務表_シフト記号表）'!$C$6:$L$47,10,FALSE))</f>
        <v/>
      </c>
      <c r="AZ22" s="333" t="str">
        <f>IF(AZ21="","",VLOOKUP(AZ21,'参考様式１（勤務表_シフト記号表）'!$C$6:$L$47,10,FALSE))</f>
        <v/>
      </c>
      <c r="BA22" s="333" t="str">
        <f>IF(BA21="","",VLOOKUP(BA21,'参考様式１（勤務表_シフト記号表）'!$C$6:$L$47,10,FALSE))</f>
        <v/>
      </c>
      <c r="BB22" s="1230">
        <f>IF($BE$3="４週",SUM(W22:AX22),IF($BE$3="暦月",SUM(W22:BA22),""))</f>
        <v>0</v>
      </c>
      <c r="BC22" s="1231"/>
      <c r="BD22" s="1232">
        <f>IF($BE$3="４週",BB22/4,IF($BE$3="暦月",(BB22/($BE$8/7)),""))</f>
        <v>0</v>
      </c>
      <c r="BE22" s="1231"/>
      <c r="BF22" s="1227"/>
      <c r="BG22" s="1228"/>
      <c r="BH22" s="1228"/>
      <c r="BI22" s="1228"/>
      <c r="BJ22" s="1229"/>
    </row>
    <row r="23" spans="2:62" ht="20.25" customHeight="1" x14ac:dyDescent="0.45">
      <c r="B23" s="1197">
        <f>B21+1</f>
        <v>4</v>
      </c>
      <c r="C23" s="1199"/>
      <c r="D23" s="1200"/>
      <c r="E23" s="327"/>
      <c r="F23" s="328"/>
      <c r="G23" s="327"/>
      <c r="H23" s="328"/>
      <c r="I23" s="1203"/>
      <c r="J23" s="1204"/>
      <c r="K23" s="1207"/>
      <c r="L23" s="1208"/>
      <c r="M23" s="1208"/>
      <c r="N23" s="1200"/>
      <c r="O23" s="1211"/>
      <c r="P23" s="1212"/>
      <c r="Q23" s="1212"/>
      <c r="R23" s="1212"/>
      <c r="S23" s="1213"/>
      <c r="T23" s="337" t="s">
        <v>454</v>
      </c>
      <c r="U23" s="338"/>
      <c r="V23" s="339"/>
      <c r="W23" s="340"/>
      <c r="X23" s="341"/>
      <c r="Y23" s="341"/>
      <c r="Z23" s="341"/>
      <c r="AA23" s="341"/>
      <c r="AB23" s="341"/>
      <c r="AC23" s="342"/>
      <c r="AD23" s="340"/>
      <c r="AE23" s="341"/>
      <c r="AF23" s="341"/>
      <c r="AG23" s="341"/>
      <c r="AH23" s="341"/>
      <c r="AI23" s="341"/>
      <c r="AJ23" s="342"/>
      <c r="AK23" s="340"/>
      <c r="AL23" s="341"/>
      <c r="AM23" s="341"/>
      <c r="AN23" s="341"/>
      <c r="AO23" s="341"/>
      <c r="AP23" s="341"/>
      <c r="AQ23" s="342"/>
      <c r="AR23" s="340"/>
      <c r="AS23" s="341"/>
      <c r="AT23" s="341"/>
      <c r="AU23" s="341"/>
      <c r="AV23" s="341"/>
      <c r="AW23" s="341"/>
      <c r="AX23" s="342"/>
      <c r="AY23" s="340"/>
      <c r="AZ23" s="341"/>
      <c r="BA23" s="343"/>
      <c r="BB23" s="1217"/>
      <c r="BC23" s="1218"/>
      <c r="BD23" s="1179"/>
      <c r="BE23" s="1180"/>
      <c r="BF23" s="1181"/>
      <c r="BG23" s="1182"/>
      <c r="BH23" s="1182"/>
      <c r="BI23" s="1182"/>
      <c r="BJ23" s="1183"/>
    </row>
    <row r="24" spans="2:62" ht="20.25" customHeight="1" x14ac:dyDescent="0.45">
      <c r="B24" s="1220"/>
      <c r="C24" s="1233"/>
      <c r="D24" s="1234"/>
      <c r="E24" s="327"/>
      <c r="F24" s="328">
        <f>C23</f>
        <v>0</v>
      </c>
      <c r="G24" s="327"/>
      <c r="H24" s="328">
        <f>I23</f>
        <v>0</v>
      </c>
      <c r="I24" s="1235"/>
      <c r="J24" s="1236"/>
      <c r="K24" s="1237"/>
      <c r="L24" s="1238"/>
      <c r="M24" s="1238"/>
      <c r="N24" s="1234"/>
      <c r="O24" s="1211"/>
      <c r="P24" s="1212"/>
      <c r="Q24" s="1212"/>
      <c r="R24" s="1212"/>
      <c r="S24" s="1213"/>
      <c r="T24" s="329" t="s">
        <v>455</v>
      </c>
      <c r="U24" s="330"/>
      <c r="V24" s="331"/>
      <c r="W24" s="332" t="str">
        <f>IF(W23="","",VLOOKUP(W23,'参考様式１（勤務表_シフト記号表）'!$C$6:$L$47,10,FALSE))</f>
        <v/>
      </c>
      <c r="X24" s="333" t="str">
        <f>IF(X23="","",VLOOKUP(X23,'参考様式１（勤務表_シフト記号表）'!$C$6:$L$47,10,FALSE))</f>
        <v/>
      </c>
      <c r="Y24" s="333" t="str">
        <f>IF(Y23="","",VLOOKUP(Y23,'参考様式１（勤務表_シフト記号表）'!$C$6:$L$47,10,FALSE))</f>
        <v/>
      </c>
      <c r="Z24" s="333" t="str">
        <f>IF(Z23="","",VLOOKUP(Z23,'参考様式１（勤務表_シフト記号表）'!$C$6:$L$47,10,FALSE))</f>
        <v/>
      </c>
      <c r="AA24" s="333" t="str">
        <f>IF(AA23="","",VLOOKUP(AA23,'参考様式１（勤務表_シフト記号表）'!$C$6:$L$47,10,FALSE))</f>
        <v/>
      </c>
      <c r="AB24" s="333" t="str">
        <f>IF(AB23="","",VLOOKUP(AB23,'参考様式１（勤務表_シフト記号表）'!$C$6:$L$47,10,FALSE))</f>
        <v/>
      </c>
      <c r="AC24" s="334" t="str">
        <f>IF(AC23="","",VLOOKUP(AC23,'参考様式１（勤務表_シフト記号表）'!$C$6:$L$47,10,FALSE))</f>
        <v/>
      </c>
      <c r="AD24" s="332" t="str">
        <f>IF(AD23="","",VLOOKUP(AD23,'参考様式１（勤務表_シフト記号表）'!$C$6:$L$47,10,FALSE))</f>
        <v/>
      </c>
      <c r="AE24" s="333" t="str">
        <f>IF(AE23="","",VLOOKUP(AE23,'参考様式１（勤務表_シフト記号表）'!$C$6:$L$47,10,FALSE))</f>
        <v/>
      </c>
      <c r="AF24" s="333" t="str">
        <f>IF(AF23="","",VLOOKUP(AF23,'参考様式１（勤務表_シフト記号表）'!$C$6:$L$47,10,FALSE))</f>
        <v/>
      </c>
      <c r="AG24" s="333" t="str">
        <f>IF(AG23="","",VLOOKUP(AG23,'参考様式１（勤務表_シフト記号表）'!$C$6:$L$47,10,FALSE))</f>
        <v/>
      </c>
      <c r="AH24" s="333" t="str">
        <f>IF(AH23="","",VLOOKUP(AH23,'参考様式１（勤務表_シフト記号表）'!$C$6:$L$47,10,FALSE))</f>
        <v/>
      </c>
      <c r="AI24" s="333" t="str">
        <f>IF(AI23="","",VLOOKUP(AI23,'参考様式１（勤務表_シフト記号表）'!$C$6:$L$47,10,FALSE))</f>
        <v/>
      </c>
      <c r="AJ24" s="334" t="str">
        <f>IF(AJ23="","",VLOOKUP(AJ23,'参考様式１（勤務表_シフト記号表）'!$C$6:$L$47,10,FALSE))</f>
        <v/>
      </c>
      <c r="AK24" s="332" t="str">
        <f>IF(AK23="","",VLOOKUP(AK23,'参考様式１（勤務表_シフト記号表）'!$C$6:$L$47,10,FALSE))</f>
        <v/>
      </c>
      <c r="AL24" s="333" t="str">
        <f>IF(AL23="","",VLOOKUP(AL23,'参考様式１（勤務表_シフト記号表）'!$C$6:$L$47,10,FALSE))</f>
        <v/>
      </c>
      <c r="AM24" s="333" t="str">
        <f>IF(AM23="","",VLOOKUP(AM23,'参考様式１（勤務表_シフト記号表）'!$C$6:$L$47,10,FALSE))</f>
        <v/>
      </c>
      <c r="AN24" s="333" t="str">
        <f>IF(AN23="","",VLOOKUP(AN23,'参考様式１（勤務表_シフト記号表）'!$C$6:$L$47,10,FALSE))</f>
        <v/>
      </c>
      <c r="AO24" s="333" t="str">
        <f>IF(AO23="","",VLOOKUP(AO23,'参考様式１（勤務表_シフト記号表）'!$C$6:$L$47,10,FALSE))</f>
        <v/>
      </c>
      <c r="AP24" s="333" t="str">
        <f>IF(AP23="","",VLOOKUP(AP23,'参考様式１（勤務表_シフト記号表）'!$C$6:$L$47,10,FALSE))</f>
        <v/>
      </c>
      <c r="AQ24" s="334" t="str">
        <f>IF(AQ23="","",VLOOKUP(AQ23,'参考様式１（勤務表_シフト記号表）'!$C$6:$L$47,10,FALSE))</f>
        <v/>
      </c>
      <c r="AR24" s="332" t="str">
        <f>IF(AR23="","",VLOOKUP(AR23,'参考様式１（勤務表_シフト記号表）'!$C$6:$L$47,10,FALSE))</f>
        <v/>
      </c>
      <c r="AS24" s="333" t="str">
        <f>IF(AS23="","",VLOOKUP(AS23,'参考様式１（勤務表_シフト記号表）'!$C$6:$L$47,10,FALSE))</f>
        <v/>
      </c>
      <c r="AT24" s="333" t="str">
        <f>IF(AT23="","",VLOOKUP(AT23,'参考様式１（勤務表_シフト記号表）'!$C$6:$L$47,10,FALSE))</f>
        <v/>
      </c>
      <c r="AU24" s="333" t="str">
        <f>IF(AU23="","",VLOOKUP(AU23,'参考様式１（勤務表_シフト記号表）'!$C$6:$L$47,10,FALSE))</f>
        <v/>
      </c>
      <c r="AV24" s="333" t="str">
        <f>IF(AV23="","",VLOOKUP(AV23,'参考様式１（勤務表_シフト記号表）'!$C$6:$L$47,10,FALSE))</f>
        <v/>
      </c>
      <c r="AW24" s="333" t="str">
        <f>IF(AW23="","",VLOOKUP(AW23,'参考様式１（勤務表_シフト記号表）'!$C$6:$L$47,10,FALSE))</f>
        <v/>
      </c>
      <c r="AX24" s="334" t="str">
        <f>IF(AX23="","",VLOOKUP(AX23,'参考様式１（勤務表_シフト記号表）'!$C$6:$L$47,10,FALSE))</f>
        <v/>
      </c>
      <c r="AY24" s="332" t="str">
        <f>IF(AY23="","",VLOOKUP(AY23,'参考様式１（勤務表_シフト記号表）'!$C$6:$L$47,10,FALSE))</f>
        <v/>
      </c>
      <c r="AZ24" s="333" t="str">
        <f>IF(AZ23="","",VLOOKUP(AZ23,'参考様式１（勤務表_シフト記号表）'!$C$6:$L$47,10,FALSE))</f>
        <v/>
      </c>
      <c r="BA24" s="333" t="str">
        <f>IF(BA23="","",VLOOKUP(BA23,'参考様式１（勤務表_シフト記号表）'!$C$6:$L$47,10,FALSE))</f>
        <v/>
      </c>
      <c r="BB24" s="1230">
        <f>IF($BE$3="４週",SUM(W24:AX24),IF($BE$3="暦月",SUM(W24:BA24),""))</f>
        <v>0</v>
      </c>
      <c r="BC24" s="1231"/>
      <c r="BD24" s="1232">
        <f>IF($BE$3="４週",BB24/4,IF($BE$3="暦月",(BB24/($BE$8/7)),""))</f>
        <v>0</v>
      </c>
      <c r="BE24" s="1231"/>
      <c r="BF24" s="1227"/>
      <c r="BG24" s="1228"/>
      <c r="BH24" s="1228"/>
      <c r="BI24" s="1228"/>
      <c r="BJ24" s="1229"/>
    </row>
    <row r="25" spans="2:62" ht="20.25" customHeight="1" x14ac:dyDescent="0.45">
      <c r="B25" s="1197">
        <f>B23+1</f>
        <v>5</v>
      </c>
      <c r="C25" s="1199"/>
      <c r="D25" s="1200"/>
      <c r="E25" s="327"/>
      <c r="F25" s="328"/>
      <c r="G25" s="327"/>
      <c r="H25" s="328"/>
      <c r="I25" s="1203"/>
      <c r="J25" s="1204"/>
      <c r="K25" s="1207"/>
      <c r="L25" s="1208"/>
      <c r="M25" s="1208"/>
      <c r="N25" s="1200"/>
      <c r="O25" s="1211"/>
      <c r="P25" s="1212"/>
      <c r="Q25" s="1212"/>
      <c r="R25" s="1212"/>
      <c r="S25" s="1213"/>
      <c r="T25" s="337" t="s">
        <v>454</v>
      </c>
      <c r="U25" s="338"/>
      <c r="V25" s="339"/>
      <c r="W25" s="340"/>
      <c r="X25" s="341"/>
      <c r="Y25" s="341"/>
      <c r="Z25" s="341"/>
      <c r="AA25" s="341"/>
      <c r="AB25" s="341"/>
      <c r="AC25" s="342"/>
      <c r="AD25" s="340"/>
      <c r="AE25" s="341"/>
      <c r="AF25" s="341"/>
      <c r="AG25" s="341"/>
      <c r="AH25" s="341"/>
      <c r="AI25" s="341"/>
      <c r="AJ25" s="342"/>
      <c r="AK25" s="340"/>
      <c r="AL25" s="341"/>
      <c r="AM25" s="341"/>
      <c r="AN25" s="341"/>
      <c r="AO25" s="341"/>
      <c r="AP25" s="341"/>
      <c r="AQ25" s="342"/>
      <c r="AR25" s="340"/>
      <c r="AS25" s="341"/>
      <c r="AT25" s="341"/>
      <c r="AU25" s="341"/>
      <c r="AV25" s="341"/>
      <c r="AW25" s="341"/>
      <c r="AX25" s="342"/>
      <c r="AY25" s="340"/>
      <c r="AZ25" s="341"/>
      <c r="BA25" s="343"/>
      <c r="BB25" s="1217"/>
      <c r="BC25" s="1218"/>
      <c r="BD25" s="1179"/>
      <c r="BE25" s="1180"/>
      <c r="BF25" s="1181"/>
      <c r="BG25" s="1182"/>
      <c r="BH25" s="1182"/>
      <c r="BI25" s="1182"/>
      <c r="BJ25" s="1183"/>
    </row>
    <row r="26" spans="2:62" ht="20.25" customHeight="1" x14ac:dyDescent="0.45">
      <c r="B26" s="1220"/>
      <c r="C26" s="1233"/>
      <c r="D26" s="1234"/>
      <c r="E26" s="327"/>
      <c r="F26" s="328">
        <f>C25</f>
        <v>0</v>
      </c>
      <c r="G26" s="327"/>
      <c r="H26" s="328">
        <f>I25</f>
        <v>0</v>
      </c>
      <c r="I26" s="1235"/>
      <c r="J26" s="1236"/>
      <c r="K26" s="1237"/>
      <c r="L26" s="1238"/>
      <c r="M26" s="1238"/>
      <c r="N26" s="1234"/>
      <c r="O26" s="1211"/>
      <c r="P26" s="1212"/>
      <c r="Q26" s="1212"/>
      <c r="R26" s="1212"/>
      <c r="S26" s="1213"/>
      <c r="T26" s="344" t="s">
        <v>455</v>
      </c>
      <c r="U26" s="345"/>
      <c r="V26" s="346"/>
      <c r="W26" s="332" t="str">
        <f>IF(W25="","",VLOOKUP(W25,'参考様式１（勤務表_シフト記号表）'!$C$6:$L$47,10,FALSE))</f>
        <v/>
      </c>
      <c r="X26" s="333" t="str">
        <f>IF(X25="","",VLOOKUP(X25,'参考様式１（勤務表_シフト記号表）'!$C$6:$L$47,10,FALSE))</f>
        <v/>
      </c>
      <c r="Y26" s="333" t="str">
        <f>IF(Y25="","",VLOOKUP(Y25,'参考様式１（勤務表_シフト記号表）'!$C$6:$L$47,10,FALSE))</f>
        <v/>
      </c>
      <c r="Z26" s="333" t="str">
        <f>IF(Z25="","",VLOOKUP(Z25,'参考様式１（勤務表_シフト記号表）'!$C$6:$L$47,10,FALSE))</f>
        <v/>
      </c>
      <c r="AA26" s="333" t="str">
        <f>IF(AA25="","",VLOOKUP(AA25,'参考様式１（勤務表_シフト記号表）'!$C$6:$L$47,10,FALSE))</f>
        <v/>
      </c>
      <c r="AB26" s="333" t="str">
        <f>IF(AB25="","",VLOOKUP(AB25,'参考様式１（勤務表_シフト記号表）'!$C$6:$L$47,10,FALSE))</f>
        <v/>
      </c>
      <c r="AC26" s="334" t="str">
        <f>IF(AC25="","",VLOOKUP(AC25,'参考様式１（勤務表_シフト記号表）'!$C$6:$L$47,10,FALSE))</f>
        <v/>
      </c>
      <c r="AD26" s="332" t="str">
        <f>IF(AD25="","",VLOOKUP(AD25,'参考様式１（勤務表_シフト記号表）'!$C$6:$L$47,10,FALSE))</f>
        <v/>
      </c>
      <c r="AE26" s="333" t="str">
        <f>IF(AE25="","",VLOOKUP(AE25,'参考様式１（勤務表_シフト記号表）'!$C$6:$L$47,10,FALSE))</f>
        <v/>
      </c>
      <c r="AF26" s="333" t="str">
        <f>IF(AF25="","",VLOOKUP(AF25,'参考様式１（勤務表_シフト記号表）'!$C$6:$L$47,10,FALSE))</f>
        <v/>
      </c>
      <c r="AG26" s="333" t="str">
        <f>IF(AG25="","",VLOOKUP(AG25,'参考様式１（勤務表_シフト記号表）'!$C$6:$L$47,10,FALSE))</f>
        <v/>
      </c>
      <c r="AH26" s="333" t="str">
        <f>IF(AH25="","",VLOOKUP(AH25,'参考様式１（勤務表_シフト記号表）'!$C$6:$L$47,10,FALSE))</f>
        <v/>
      </c>
      <c r="AI26" s="333" t="str">
        <f>IF(AI25="","",VLOOKUP(AI25,'参考様式１（勤務表_シフト記号表）'!$C$6:$L$47,10,FALSE))</f>
        <v/>
      </c>
      <c r="AJ26" s="334" t="str">
        <f>IF(AJ25="","",VLOOKUP(AJ25,'参考様式１（勤務表_シフト記号表）'!$C$6:$L$47,10,FALSE))</f>
        <v/>
      </c>
      <c r="AK26" s="332" t="str">
        <f>IF(AK25="","",VLOOKUP(AK25,'参考様式１（勤務表_シフト記号表）'!$C$6:$L$47,10,FALSE))</f>
        <v/>
      </c>
      <c r="AL26" s="333" t="str">
        <f>IF(AL25="","",VLOOKUP(AL25,'参考様式１（勤務表_シフト記号表）'!$C$6:$L$47,10,FALSE))</f>
        <v/>
      </c>
      <c r="AM26" s="333" t="str">
        <f>IF(AM25="","",VLOOKUP(AM25,'参考様式１（勤務表_シフト記号表）'!$C$6:$L$47,10,FALSE))</f>
        <v/>
      </c>
      <c r="AN26" s="333" t="str">
        <f>IF(AN25="","",VLOOKUP(AN25,'参考様式１（勤務表_シフト記号表）'!$C$6:$L$47,10,FALSE))</f>
        <v/>
      </c>
      <c r="AO26" s="333" t="str">
        <f>IF(AO25="","",VLOOKUP(AO25,'参考様式１（勤務表_シフト記号表）'!$C$6:$L$47,10,FALSE))</f>
        <v/>
      </c>
      <c r="AP26" s="333" t="str">
        <f>IF(AP25="","",VLOOKUP(AP25,'参考様式１（勤務表_シフト記号表）'!$C$6:$L$47,10,FALSE))</f>
        <v/>
      </c>
      <c r="AQ26" s="334" t="str">
        <f>IF(AQ25="","",VLOOKUP(AQ25,'参考様式１（勤務表_シフト記号表）'!$C$6:$L$47,10,FALSE))</f>
        <v/>
      </c>
      <c r="AR26" s="332" t="str">
        <f>IF(AR25="","",VLOOKUP(AR25,'参考様式１（勤務表_シフト記号表）'!$C$6:$L$47,10,FALSE))</f>
        <v/>
      </c>
      <c r="AS26" s="333" t="str">
        <f>IF(AS25="","",VLOOKUP(AS25,'参考様式１（勤務表_シフト記号表）'!$C$6:$L$47,10,FALSE))</f>
        <v/>
      </c>
      <c r="AT26" s="333" t="str">
        <f>IF(AT25="","",VLOOKUP(AT25,'参考様式１（勤務表_シフト記号表）'!$C$6:$L$47,10,FALSE))</f>
        <v/>
      </c>
      <c r="AU26" s="333" t="str">
        <f>IF(AU25="","",VLOOKUP(AU25,'参考様式１（勤務表_シフト記号表）'!$C$6:$L$47,10,FALSE))</f>
        <v/>
      </c>
      <c r="AV26" s="333" t="str">
        <f>IF(AV25="","",VLOOKUP(AV25,'参考様式１（勤務表_シフト記号表）'!$C$6:$L$47,10,FALSE))</f>
        <v/>
      </c>
      <c r="AW26" s="333" t="str">
        <f>IF(AW25="","",VLOOKUP(AW25,'参考様式１（勤務表_シフト記号表）'!$C$6:$L$47,10,FALSE))</f>
        <v/>
      </c>
      <c r="AX26" s="334" t="str">
        <f>IF(AX25="","",VLOOKUP(AX25,'参考様式１（勤務表_シフト記号表）'!$C$6:$L$47,10,FALSE))</f>
        <v/>
      </c>
      <c r="AY26" s="332" t="str">
        <f>IF(AY25="","",VLOOKUP(AY25,'参考様式１（勤務表_シフト記号表）'!$C$6:$L$47,10,FALSE))</f>
        <v/>
      </c>
      <c r="AZ26" s="333" t="str">
        <f>IF(AZ25="","",VLOOKUP(AZ25,'参考様式１（勤務表_シフト記号表）'!$C$6:$L$47,10,FALSE))</f>
        <v/>
      </c>
      <c r="BA26" s="333" t="str">
        <f>IF(BA25="","",VLOOKUP(BA25,'参考様式１（勤務表_シフト記号表）'!$C$6:$L$47,10,FALSE))</f>
        <v/>
      </c>
      <c r="BB26" s="1230">
        <f>IF($BE$3="４週",SUM(W26:AX26),IF($BE$3="暦月",SUM(W26:BA26),""))</f>
        <v>0</v>
      </c>
      <c r="BC26" s="1231"/>
      <c r="BD26" s="1232">
        <f>IF($BE$3="４週",BB26/4,IF($BE$3="暦月",(BB26/($BE$8/7)),""))</f>
        <v>0</v>
      </c>
      <c r="BE26" s="1231"/>
      <c r="BF26" s="1227"/>
      <c r="BG26" s="1228"/>
      <c r="BH26" s="1228"/>
      <c r="BI26" s="1228"/>
      <c r="BJ26" s="1229"/>
    </row>
    <row r="27" spans="2:62" ht="20.25" customHeight="1" x14ac:dyDescent="0.45">
      <c r="B27" s="1197">
        <f>B25+1</f>
        <v>6</v>
      </c>
      <c r="C27" s="1199"/>
      <c r="D27" s="1200"/>
      <c r="E27" s="327"/>
      <c r="F27" s="328"/>
      <c r="G27" s="327"/>
      <c r="H27" s="328"/>
      <c r="I27" s="1203"/>
      <c r="J27" s="1204"/>
      <c r="K27" s="1207"/>
      <c r="L27" s="1208"/>
      <c r="M27" s="1208"/>
      <c r="N27" s="1200"/>
      <c r="O27" s="1211"/>
      <c r="P27" s="1212"/>
      <c r="Q27" s="1212"/>
      <c r="R27" s="1212"/>
      <c r="S27" s="1213"/>
      <c r="T27" s="347" t="s">
        <v>454</v>
      </c>
      <c r="V27" s="348"/>
      <c r="W27" s="340"/>
      <c r="X27" s="341"/>
      <c r="Y27" s="341"/>
      <c r="Z27" s="341"/>
      <c r="AA27" s="341"/>
      <c r="AB27" s="341"/>
      <c r="AC27" s="342"/>
      <c r="AD27" s="340"/>
      <c r="AE27" s="341"/>
      <c r="AF27" s="341"/>
      <c r="AG27" s="341"/>
      <c r="AH27" s="341"/>
      <c r="AI27" s="341"/>
      <c r="AJ27" s="342"/>
      <c r="AK27" s="340"/>
      <c r="AL27" s="341"/>
      <c r="AM27" s="341"/>
      <c r="AN27" s="341"/>
      <c r="AO27" s="341"/>
      <c r="AP27" s="341"/>
      <c r="AQ27" s="342"/>
      <c r="AR27" s="340"/>
      <c r="AS27" s="341"/>
      <c r="AT27" s="341"/>
      <c r="AU27" s="341"/>
      <c r="AV27" s="341"/>
      <c r="AW27" s="341"/>
      <c r="AX27" s="342"/>
      <c r="AY27" s="340"/>
      <c r="AZ27" s="341"/>
      <c r="BA27" s="343"/>
      <c r="BB27" s="1217"/>
      <c r="BC27" s="1218"/>
      <c r="BD27" s="1179"/>
      <c r="BE27" s="1180"/>
      <c r="BF27" s="1181"/>
      <c r="BG27" s="1182"/>
      <c r="BH27" s="1182"/>
      <c r="BI27" s="1182"/>
      <c r="BJ27" s="1183"/>
    </row>
    <row r="28" spans="2:62" ht="20.25" customHeight="1" x14ac:dyDescent="0.45">
      <c r="B28" s="1220"/>
      <c r="C28" s="1233"/>
      <c r="D28" s="1234"/>
      <c r="E28" s="327"/>
      <c r="F28" s="328">
        <f>C27</f>
        <v>0</v>
      </c>
      <c r="G28" s="327"/>
      <c r="H28" s="328">
        <f>I27</f>
        <v>0</v>
      </c>
      <c r="I28" s="1235"/>
      <c r="J28" s="1236"/>
      <c r="K28" s="1237"/>
      <c r="L28" s="1238"/>
      <c r="M28" s="1238"/>
      <c r="N28" s="1234"/>
      <c r="O28" s="1211"/>
      <c r="P28" s="1212"/>
      <c r="Q28" s="1212"/>
      <c r="R28" s="1212"/>
      <c r="S28" s="1213"/>
      <c r="T28" s="329" t="s">
        <v>455</v>
      </c>
      <c r="U28" s="330"/>
      <c r="V28" s="331"/>
      <c r="W28" s="332" t="str">
        <f>IF(W27="","",VLOOKUP(W27,'参考様式１（勤務表_シフト記号表）'!$C$6:$L$47,10,FALSE))</f>
        <v/>
      </c>
      <c r="X28" s="333" t="str">
        <f>IF(X27="","",VLOOKUP(X27,'参考様式１（勤務表_シフト記号表）'!$C$6:$L$47,10,FALSE))</f>
        <v/>
      </c>
      <c r="Y28" s="333" t="str">
        <f>IF(Y27="","",VLOOKUP(Y27,'参考様式１（勤務表_シフト記号表）'!$C$6:$L$47,10,FALSE))</f>
        <v/>
      </c>
      <c r="Z28" s="333" t="str">
        <f>IF(Z27="","",VLOOKUP(Z27,'参考様式１（勤務表_シフト記号表）'!$C$6:$L$47,10,FALSE))</f>
        <v/>
      </c>
      <c r="AA28" s="333" t="str">
        <f>IF(AA27="","",VLOOKUP(AA27,'参考様式１（勤務表_シフト記号表）'!$C$6:$L$47,10,FALSE))</f>
        <v/>
      </c>
      <c r="AB28" s="333" t="str">
        <f>IF(AB27="","",VLOOKUP(AB27,'参考様式１（勤務表_シフト記号表）'!$C$6:$L$47,10,FALSE))</f>
        <v/>
      </c>
      <c r="AC28" s="334" t="str">
        <f>IF(AC27="","",VLOOKUP(AC27,'参考様式１（勤務表_シフト記号表）'!$C$6:$L$47,10,FALSE))</f>
        <v/>
      </c>
      <c r="AD28" s="332" t="str">
        <f>IF(AD27="","",VLOOKUP(AD27,'参考様式１（勤務表_シフト記号表）'!$C$6:$L$47,10,FALSE))</f>
        <v/>
      </c>
      <c r="AE28" s="333" t="str">
        <f>IF(AE27="","",VLOOKUP(AE27,'参考様式１（勤務表_シフト記号表）'!$C$6:$L$47,10,FALSE))</f>
        <v/>
      </c>
      <c r="AF28" s="333" t="str">
        <f>IF(AF27="","",VLOOKUP(AF27,'参考様式１（勤務表_シフト記号表）'!$C$6:$L$47,10,FALSE))</f>
        <v/>
      </c>
      <c r="AG28" s="333" t="str">
        <f>IF(AG27="","",VLOOKUP(AG27,'参考様式１（勤務表_シフト記号表）'!$C$6:$L$47,10,FALSE))</f>
        <v/>
      </c>
      <c r="AH28" s="333" t="str">
        <f>IF(AH27="","",VLOOKUP(AH27,'参考様式１（勤務表_シフト記号表）'!$C$6:$L$47,10,FALSE))</f>
        <v/>
      </c>
      <c r="AI28" s="333" t="str">
        <f>IF(AI27="","",VLOOKUP(AI27,'参考様式１（勤務表_シフト記号表）'!$C$6:$L$47,10,FALSE))</f>
        <v/>
      </c>
      <c r="AJ28" s="334" t="str">
        <f>IF(AJ27="","",VLOOKUP(AJ27,'参考様式１（勤務表_シフト記号表）'!$C$6:$L$47,10,FALSE))</f>
        <v/>
      </c>
      <c r="AK28" s="332" t="str">
        <f>IF(AK27="","",VLOOKUP(AK27,'参考様式１（勤務表_シフト記号表）'!$C$6:$L$47,10,FALSE))</f>
        <v/>
      </c>
      <c r="AL28" s="333" t="str">
        <f>IF(AL27="","",VLOOKUP(AL27,'参考様式１（勤務表_シフト記号表）'!$C$6:$L$47,10,FALSE))</f>
        <v/>
      </c>
      <c r="AM28" s="333" t="str">
        <f>IF(AM27="","",VLOOKUP(AM27,'参考様式１（勤務表_シフト記号表）'!$C$6:$L$47,10,FALSE))</f>
        <v/>
      </c>
      <c r="AN28" s="333" t="str">
        <f>IF(AN27="","",VLOOKUP(AN27,'参考様式１（勤務表_シフト記号表）'!$C$6:$L$47,10,FALSE))</f>
        <v/>
      </c>
      <c r="AO28" s="333" t="str">
        <f>IF(AO27="","",VLOOKUP(AO27,'参考様式１（勤務表_シフト記号表）'!$C$6:$L$47,10,FALSE))</f>
        <v/>
      </c>
      <c r="AP28" s="333" t="str">
        <f>IF(AP27="","",VLOOKUP(AP27,'参考様式１（勤務表_シフト記号表）'!$C$6:$L$47,10,FALSE))</f>
        <v/>
      </c>
      <c r="AQ28" s="334" t="str">
        <f>IF(AQ27="","",VLOOKUP(AQ27,'参考様式１（勤務表_シフト記号表）'!$C$6:$L$47,10,FALSE))</f>
        <v/>
      </c>
      <c r="AR28" s="332" t="str">
        <f>IF(AR27="","",VLOOKUP(AR27,'参考様式１（勤務表_シフト記号表）'!$C$6:$L$47,10,FALSE))</f>
        <v/>
      </c>
      <c r="AS28" s="333" t="str">
        <f>IF(AS27="","",VLOOKUP(AS27,'参考様式１（勤務表_シフト記号表）'!$C$6:$L$47,10,FALSE))</f>
        <v/>
      </c>
      <c r="AT28" s="333" t="str">
        <f>IF(AT27="","",VLOOKUP(AT27,'参考様式１（勤務表_シフト記号表）'!$C$6:$L$47,10,FALSE))</f>
        <v/>
      </c>
      <c r="AU28" s="333" t="str">
        <f>IF(AU27="","",VLOOKUP(AU27,'参考様式１（勤務表_シフト記号表）'!$C$6:$L$47,10,FALSE))</f>
        <v/>
      </c>
      <c r="AV28" s="333" t="str">
        <f>IF(AV27="","",VLOOKUP(AV27,'参考様式１（勤務表_シフト記号表）'!$C$6:$L$47,10,FALSE))</f>
        <v/>
      </c>
      <c r="AW28" s="333" t="str">
        <f>IF(AW27="","",VLOOKUP(AW27,'参考様式１（勤務表_シフト記号表）'!$C$6:$L$47,10,FALSE))</f>
        <v/>
      </c>
      <c r="AX28" s="334" t="str">
        <f>IF(AX27="","",VLOOKUP(AX27,'参考様式１（勤務表_シフト記号表）'!$C$6:$L$47,10,FALSE))</f>
        <v/>
      </c>
      <c r="AY28" s="332" t="str">
        <f>IF(AY27="","",VLOOKUP(AY27,'参考様式１（勤務表_シフト記号表）'!$C$6:$L$47,10,FALSE))</f>
        <v/>
      </c>
      <c r="AZ28" s="333" t="str">
        <f>IF(AZ27="","",VLOOKUP(AZ27,'参考様式１（勤務表_シフト記号表）'!$C$6:$L$47,10,FALSE))</f>
        <v/>
      </c>
      <c r="BA28" s="333" t="str">
        <f>IF(BA27="","",VLOOKUP(BA27,'参考様式１（勤務表_シフト記号表）'!$C$6:$L$47,10,FALSE))</f>
        <v/>
      </c>
      <c r="BB28" s="1230">
        <f>IF($BE$3="４週",SUM(W28:AX28),IF($BE$3="暦月",SUM(W28:BA28),""))</f>
        <v>0</v>
      </c>
      <c r="BC28" s="1231"/>
      <c r="BD28" s="1232">
        <f>IF($BE$3="４週",BB28/4,IF($BE$3="暦月",(BB28/($BE$8/7)),""))</f>
        <v>0</v>
      </c>
      <c r="BE28" s="1231"/>
      <c r="BF28" s="1227"/>
      <c r="BG28" s="1228"/>
      <c r="BH28" s="1228"/>
      <c r="BI28" s="1228"/>
      <c r="BJ28" s="1229"/>
    </row>
    <row r="29" spans="2:62" ht="20.25" customHeight="1" x14ac:dyDescent="0.45">
      <c r="B29" s="1197">
        <f>B27+1</f>
        <v>7</v>
      </c>
      <c r="C29" s="1199"/>
      <c r="D29" s="1200"/>
      <c r="E29" s="327"/>
      <c r="F29" s="328"/>
      <c r="G29" s="327"/>
      <c r="H29" s="328"/>
      <c r="I29" s="1203"/>
      <c r="J29" s="1204"/>
      <c r="K29" s="1207"/>
      <c r="L29" s="1208"/>
      <c r="M29" s="1208"/>
      <c r="N29" s="1200"/>
      <c r="O29" s="1211"/>
      <c r="P29" s="1212"/>
      <c r="Q29" s="1212"/>
      <c r="R29" s="1212"/>
      <c r="S29" s="1213"/>
      <c r="T29" s="337" t="s">
        <v>454</v>
      </c>
      <c r="U29" s="338"/>
      <c r="V29" s="339"/>
      <c r="W29" s="340"/>
      <c r="X29" s="341"/>
      <c r="Y29" s="341"/>
      <c r="Z29" s="341"/>
      <c r="AA29" s="341"/>
      <c r="AB29" s="341"/>
      <c r="AC29" s="342"/>
      <c r="AD29" s="340"/>
      <c r="AE29" s="341"/>
      <c r="AF29" s="341"/>
      <c r="AG29" s="341"/>
      <c r="AH29" s="341"/>
      <c r="AI29" s="341"/>
      <c r="AJ29" s="342"/>
      <c r="AK29" s="340"/>
      <c r="AL29" s="341"/>
      <c r="AM29" s="341"/>
      <c r="AN29" s="341"/>
      <c r="AO29" s="341"/>
      <c r="AP29" s="341"/>
      <c r="AQ29" s="342"/>
      <c r="AR29" s="340"/>
      <c r="AS29" s="341"/>
      <c r="AT29" s="341"/>
      <c r="AU29" s="341"/>
      <c r="AV29" s="341"/>
      <c r="AW29" s="341"/>
      <c r="AX29" s="342"/>
      <c r="AY29" s="340"/>
      <c r="AZ29" s="341"/>
      <c r="BA29" s="343"/>
      <c r="BB29" s="1217"/>
      <c r="BC29" s="1218"/>
      <c r="BD29" s="1179"/>
      <c r="BE29" s="1180"/>
      <c r="BF29" s="1181"/>
      <c r="BG29" s="1182"/>
      <c r="BH29" s="1182"/>
      <c r="BI29" s="1182"/>
      <c r="BJ29" s="1183"/>
    </row>
    <row r="30" spans="2:62" ht="20.25" customHeight="1" x14ac:dyDescent="0.45">
      <c r="B30" s="1220"/>
      <c r="C30" s="1233"/>
      <c r="D30" s="1234"/>
      <c r="E30" s="327"/>
      <c r="F30" s="328">
        <f>C29</f>
        <v>0</v>
      </c>
      <c r="G30" s="327"/>
      <c r="H30" s="328">
        <f>I29</f>
        <v>0</v>
      </c>
      <c r="I30" s="1235"/>
      <c r="J30" s="1236"/>
      <c r="K30" s="1237"/>
      <c r="L30" s="1238"/>
      <c r="M30" s="1238"/>
      <c r="N30" s="1234"/>
      <c r="O30" s="1211"/>
      <c r="P30" s="1212"/>
      <c r="Q30" s="1212"/>
      <c r="R30" s="1212"/>
      <c r="S30" s="1213"/>
      <c r="T30" s="329" t="s">
        <v>455</v>
      </c>
      <c r="U30" s="330"/>
      <c r="V30" s="331"/>
      <c r="W30" s="332" t="str">
        <f>IF(W29="","",VLOOKUP(W29,'参考様式１（勤務表_シフト記号表）'!$C$6:$L$47,10,FALSE))</f>
        <v/>
      </c>
      <c r="X30" s="333" t="str">
        <f>IF(X29="","",VLOOKUP(X29,'参考様式１（勤務表_シフト記号表）'!$C$6:$L$47,10,FALSE))</f>
        <v/>
      </c>
      <c r="Y30" s="333" t="str">
        <f>IF(Y29="","",VLOOKUP(Y29,'参考様式１（勤務表_シフト記号表）'!$C$6:$L$47,10,FALSE))</f>
        <v/>
      </c>
      <c r="Z30" s="333" t="str">
        <f>IF(Z29="","",VLOOKUP(Z29,'参考様式１（勤務表_シフト記号表）'!$C$6:$L$47,10,FALSE))</f>
        <v/>
      </c>
      <c r="AA30" s="333" t="str">
        <f>IF(AA29="","",VLOOKUP(AA29,'参考様式１（勤務表_シフト記号表）'!$C$6:$L$47,10,FALSE))</f>
        <v/>
      </c>
      <c r="AB30" s="333" t="str">
        <f>IF(AB29="","",VLOOKUP(AB29,'参考様式１（勤務表_シフト記号表）'!$C$6:$L$47,10,FALSE))</f>
        <v/>
      </c>
      <c r="AC30" s="334" t="str">
        <f>IF(AC29="","",VLOOKUP(AC29,'参考様式１（勤務表_シフト記号表）'!$C$6:$L$47,10,FALSE))</f>
        <v/>
      </c>
      <c r="AD30" s="332" t="str">
        <f>IF(AD29="","",VLOOKUP(AD29,'参考様式１（勤務表_シフト記号表）'!$C$6:$L$47,10,FALSE))</f>
        <v/>
      </c>
      <c r="AE30" s="333" t="str">
        <f>IF(AE29="","",VLOOKUP(AE29,'参考様式１（勤務表_シフト記号表）'!$C$6:$L$47,10,FALSE))</f>
        <v/>
      </c>
      <c r="AF30" s="333" t="str">
        <f>IF(AF29="","",VLOOKUP(AF29,'参考様式１（勤務表_シフト記号表）'!$C$6:$L$47,10,FALSE))</f>
        <v/>
      </c>
      <c r="AG30" s="333" t="str">
        <f>IF(AG29="","",VLOOKUP(AG29,'参考様式１（勤務表_シフト記号表）'!$C$6:$L$47,10,FALSE))</f>
        <v/>
      </c>
      <c r="AH30" s="333" t="str">
        <f>IF(AH29="","",VLOOKUP(AH29,'参考様式１（勤務表_シフト記号表）'!$C$6:$L$47,10,FALSE))</f>
        <v/>
      </c>
      <c r="AI30" s="333" t="str">
        <f>IF(AI29="","",VLOOKUP(AI29,'参考様式１（勤務表_シフト記号表）'!$C$6:$L$47,10,FALSE))</f>
        <v/>
      </c>
      <c r="AJ30" s="334" t="str">
        <f>IF(AJ29="","",VLOOKUP(AJ29,'参考様式１（勤務表_シフト記号表）'!$C$6:$L$47,10,FALSE))</f>
        <v/>
      </c>
      <c r="AK30" s="332" t="str">
        <f>IF(AK29="","",VLOOKUP(AK29,'参考様式１（勤務表_シフト記号表）'!$C$6:$L$47,10,FALSE))</f>
        <v/>
      </c>
      <c r="AL30" s="333" t="str">
        <f>IF(AL29="","",VLOOKUP(AL29,'参考様式１（勤務表_シフト記号表）'!$C$6:$L$47,10,FALSE))</f>
        <v/>
      </c>
      <c r="AM30" s="333" t="str">
        <f>IF(AM29="","",VLOOKUP(AM29,'参考様式１（勤務表_シフト記号表）'!$C$6:$L$47,10,FALSE))</f>
        <v/>
      </c>
      <c r="AN30" s="333" t="str">
        <f>IF(AN29="","",VLOOKUP(AN29,'参考様式１（勤務表_シフト記号表）'!$C$6:$L$47,10,FALSE))</f>
        <v/>
      </c>
      <c r="AO30" s="333" t="str">
        <f>IF(AO29="","",VLOOKUP(AO29,'参考様式１（勤務表_シフト記号表）'!$C$6:$L$47,10,FALSE))</f>
        <v/>
      </c>
      <c r="AP30" s="333" t="str">
        <f>IF(AP29="","",VLOOKUP(AP29,'参考様式１（勤務表_シフト記号表）'!$C$6:$L$47,10,FALSE))</f>
        <v/>
      </c>
      <c r="AQ30" s="334" t="str">
        <f>IF(AQ29="","",VLOOKUP(AQ29,'参考様式１（勤務表_シフト記号表）'!$C$6:$L$47,10,FALSE))</f>
        <v/>
      </c>
      <c r="AR30" s="332" t="str">
        <f>IF(AR29="","",VLOOKUP(AR29,'参考様式１（勤務表_シフト記号表）'!$C$6:$L$47,10,FALSE))</f>
        <v/>
      </c>
      <c r="AS30" s="333" t="str">
        <f>IF(AS29="","",VLOOKUP(AS29,'参考様式１（勤務表_シフト記号表）'!$C$6:$L$47,10,FALSE))</f>
        <v/>
      </c>
      <c r="AT30" s="333" t="str">
        <f>IF(AT29="","",VLOOKUP(AT29,'参考様式１（勤務表_シフト記号表）'!$C$6:$L$47,10,FALSE))</f>
        <v/>
      </c>
      <c r="AU30" s="333" t="str">
        <f>IF(AU29="","",VLOOKUP(AU29,'参考様式１（勤務表_シフト記号表）'!$C$6:$L$47,10,FALSE))</f>
        <v/>
      </c>
      <c r="AV30" s="333" t="str">
        <f>IF(AV29="","",VLOOKUP(AV29,'参考様式１（勤務表_シフト記号表）'!$C$6:$L$47,10,FALSE))</f>
        <v/>
      </c>
      <c r="AW30" s="333" t="str">
        <f>IF(AW29="","",VLOOKUP(AW29,'参考様式１（勤務表_シフト記号表）'!$C$6:$L$47,10,FALSE))</f>
        <v/>
      </c>
      <c r="AX30" s="334" t="str">
        <f>IF(AX29="","",VLOOKUP(AX29,'参考様式１（勤務表_シフト記号表）'!$C$6:$L$47,10,FALSE))</f>
        <v/>
      </c>
      <c r="AY30" s="332" t="str">
        <f>IF(AY29="","",VLOOKUP(AY29,'参考様式１（勤務表_シフト記号表）'!$C$6:$L$47,10,FALSE))</f>
        <v/>
      </c>
      <c r="AZ30" s="333" t="str">
        <f>IF(AZ29="","",VLOOKUP(AZ29,'参考様式１（勤務表_シフト記号表）'!$C$6:$L$47,10,FALSE))</f>
        <v/>
      </c>
      <c r="BA30" s="333" t="str">
        <f>IF(BA29="","",VLOOKUP(BA29,'参考様式１（勤務表_シフト記号表）'!$C$6:$L$47,10,FALSE))</f>
        <v/>
      </c>
      <c r="BB30" s="1230">
        <f>IF($BE$3="４週",SUM(W30:AX30),IF($BE$3="暦月",SUM(W30:BA30),""))</f>
        <v>0</v>
      </c>
      <c r="BC30" s="1231"/>
      <c r="BD30" s="1232">
        <f>IF($BE$3="４週",BB30/4,IF($BE$3="暦月",(BB30/($BE$8/7)),""))</f>
        <v>0</v>
      </c>
      <c r="BE30" s="1231"/>
      <c r="BF30" s="1227"/>
      <c r="BG30" s="1228"/>
      <c r="BH30" s="1228"/>
      <c r="BI30" s="1228"/>
      <c r="BJ30" s="1229"/>
    </row>
    <row r="31" spans="2:62" ht="20.25" customHeight="1" x14ac:dyDescent="0.45">
      <c r="B31" s="1197">
        <f>B29+1</f>
        <v>8</v>
      </c>
      <c r="C31" s="1199"/>
      <c r="D31" s="1200"/>
      <c r="E31" s="327"/>
      <c r="F31" s="328"/>
      <c r="G31" s="327"/>
      <c r="H31" s="328"/>
      <c r="I31" s="1203"/>
      <c r="J31" s="1204"/>
      <c r="K31" s="1207"/>
      <c r="L31" s="1208"/>
      <c r="M31" s="1208"/>
      <c r="N31" s="1200"/>
      <c r="O31" s="1211"/>
      <c r="P31" s="1212"/>
      <c r="Q31" s="1212"/>
      <c r="R31" s="1212"/>
      <c r="S31" s="1213"/>
      <c r="T31" s="337" t="s">
        <v>454</v>
      </c>
      <c r="U31" s="338"/>
      <c r="V31" s="339"/>
      <c r="W31" s="340"/>
      <c r="X31" s="341"/>
      <c r="Y31" s="341"/>
      <c r="Z31" s="341"/>
      <c r="AA31" s="341"/>
      <c r="AB31" s="341"/>
      <c r="AC31" s="342"/>
      <c r="AD31" s="340"/>
      <c r="AE31" s="341"/>
      <c r="AF31" s="341"/>
      <c r="AG31" s="341"/>
      <c r="AH31" s="341"/>
      <c r="AI31" s="341"/>
      <c r="AJ31" s="342"/>
      <c r="AK31" s="340"/>
      <c r="AL31" s="341"/>
      <c r="AM31" s="341"/>
      <c r="AN31" s="341"/>
      <c r="AO31" s="341"/>
      <c r="AP31" s="341"/>
      <c r="AQ31" s="342"/>
      <c r="AR31" s="340"/>
      <c r="AS31" s="341"/>
      <c r="AT31" s="341"/>
      <c r="AU31" s="341"/>
      <c r="AV31" s="341"/>
      <c r="AW31" s="341"/>
      <c r="AX31" s="342"/>
      <c r="AY31" s="340"/>
      <c r="AZ31" s="341"/>
      <c r="BA31" s="343"/>
      <c r="BB31" s="1217"/>
      <c r="BC31" s="1218"/>
      <c r="BD31" s="1179"/>
      <c r="BE31" s="1180"/>
      <c r="BF31" s="1181"/>
      <c r="BG31" s="1182"/>
      <c r="BH31" s="1182"/>
      <c r="BI31" s="1182"/>
      <c r="BJ31" s="1183"/>
    </row>
    <row r="32" spans="2:62" ht="20.25" customHeight="1" x14ac:dyDescent="0.45">
      <c r="B32" s="1220"/>
      <c r="C32" s="1233"/>
      <c r="D32" s="1234"/>
      <c r="E32" s="327"/>
      <c r="F32" s="328">
        <f>C31</f>
        <v>0</v>
      </c>
      <c r="G32" s="327"/>
      <c r="H32" s="328">
        <f>I31</f>
        <v>0</v>
      </c>
      <c r="I32" s="1235"/>
      <c r="J32" s="1236"/>
      <c r="K32" s="1237"/>
      <c r="L32" s="1238"/>
      <c r="M32" s="1238"/>
      <c r="N32" s="1234"/>
      <c r="O32" s="1211"/>
      <c r="P32" s="1212"/>
      <c r="Q32" s="1212"/>
      <c r="R32" s="1212"/>
      <c r="S32" s="1213"/>
      <c r="T32" s="329" t="s">
        <v>455</v>
      </c>
      <c r="U32" s="330"/>
      <c r="V32" s="331"/>
      <c r="W32" s="332" t="str">
        <f>IF(W31="","",VLOOKUP(W31,'参考様式１（勤務表_シフト記号表）'!$C$6:$L$47,10,FALSE))</f>
        <v/>
      </c>
      <c r="X32" s="333" t="str">
        <f>IF(X31="","",VLOOKUP(X31,'参考様式１（勤務表_シフト記号表）'!$C$6:$L$47,10,FALSE))</f>
        <v/>
      </c>
      <c r="Y32" s="333" t="str">
        <f>IF(Y31="","",VLOOKUP(Y31,'参考様式１（勤務表_シフト記号表）'!$C$6:$L$47,10,FALSE))</f>
        <v/>
      </c>
      <c r="Z32" s="333" t="str">
        <f>IF(Z31="","",VLOOKUP(Z31,'参考様式１（勤務表_シフト記号表）'!$C$6:$L$47,10,FALSE))</f>
        <v/>
      </c>
      <c r="AA32" s="333" t="str">
        <f>IF(AA31="","",VLOOKUP(AA31,'参考様式１（勤務表_シフト記号表）'!$C$6:$L$47,10,FALSE))</f>
        <v/>
      </c>
      <c r="AB32" s="333" t="str">
        <f>IF(AB31="","",VLOOKUP(AB31,'参考様式１（勤務表_シフト記号表）'!$C$6:$L$47,10,FALSE))</f>
        <v/>
      </c>
      <c r="AC32" s="334" t="str">
        <f>IF(AC31="","",VLOOKUP(AC31,'参考様式１（勤務表_シフト記号表）'!$C$6:$L$47,10,FALSE))</f>
        <v/>
      </c>
      <c r="AD32" s="332" t="str">
        <f>IF(AD31="","",VLOOKUP(AD31,'参考様式１（勤務表_シフト記号表）'!$C$6:$L$47,10,FALSE))</f>
        <v/>
      </c>
      <c r="AE32" s="333" t="str">
        <f>IF(AE31="","",VLOOKUP(AE31,'参考様式１（勤務表_シフト記号表）'!$C$6:$L$47,10,FALSE))</f>
        <v/>
      </c>
      <c r="AF32" s="333" t="str">
        <f>IF(AF31="","",VLOOKUP(AF31,'参考様式１（勤務表_シフト記号表）'!$C$6:$L$47,10,FALSE))</f>
        <v/>
      </c>
      <c r="AG32" s="333" t="str">
        <f>IF(AG31="","",VLOOKUP(AG31,'参考様式１（勤務表_シフト記号表）'!$C$6:$L$47,10,FALSE))</f>
        <v/>
      </c>
      <c r="AH32" s="333" t="str">
        <f>IF(AH31="","",VLOOKUP(AH31,'参考様式１（勤務表_シフト記号表）'!$C$6:$L$47,10,FALSE))</f>
        <v/>
      </c>
      <c r="AI32" s="333" t="str">
        <f>IF(AI31="","",VLOOKUP(AI31,'参考様式１（勤務表_シフト記号表）'!$C$6:$L$47,10,FALSE))</f>
        <v/>
      </c>
      <c r="AJ32" s="334" t="str">
        <f>IF(AJ31="","",VLOOKUP(AJ31,'参考様式１（勤務表_シフト記号表）'!$C$6:$L$47,10,FALSE))</f>
        <v/>
      </c>
      <c r="AK32" s="332" t="str">
        <f>IF(AK31="","",VLOOKUP(AK31,'参考様式１（勤務表_シフト記号表）'!$C$6:$L$47,10,FALSE))</f>
        <v/>
      </c>
      <c r="AL32" s="333" t="str">
        <f>IF(AL31="","",VLOOKUP(AL31,'参考様式１（勤務表_シフト記号表）'!$C$6:$L$47,10,FALSE))</f>
        <v/>
      </c>
      <c r="AM32" s="333" t="str">
        <f>IF(AM31="","",VLOOKUP(AM31,'参考様式１（勤務表_シフト記号表）'!$C$6:$L$47,10,FALSE))</f>
        <v/>
      </c>
      <c r="AN32" s="333" t="str">
        <f>IF(AN31="","",VLOOKUP(AN31,'参考様式１（勤務表_シフト記号表）'!$C$6:$L$47,10,FALSE))</f>
        <v/>
      </c>
      <c r="AO32" s="333" t="str">
        <f>IF(AO31="","",VLOOKUP(AO31,'参考様式１（勤務表_シフト記号表）'!$C$6:$L$47,10,FALSE))</f>
        <v/>
      </c>
      <c r="AP32" s="333" t="str">
        <f>IF(AP31="","",VLOOKUP(AP31,'参考様式１（勤務表_シフト記号表）'!$C$6:$L$47,10,FALSE))</f>
        <v/>
      </c>
      <c r="AQ32" s="334" t="str">
        <f>IF(AQ31="","",VLOOKUP(AQ31,'参考様式１（勤務表_シフト記号表）'!$C$6:$L$47,10,FALSE))</f>
        <v/>
      </c>
      <c r="AR32" s="332" t="str">
        <f>IF(AR31="","",VLOOKUP(AR31,'参考様式１（勤務表_シフト記号表）'!$C$6:$L$47,10,FALSE))</f>
        <v/>
      </c>
      <c r="AS32" s="333" t="str">
        <f>IF(AS31="","",VLOOKUP(AS31,'参考様式１（勤務表_シフト記号表）'!$C$6:$L$47,10,FALSE))</f>
        <v/>
      </c>
      <c r="AT32" s="333" t="str">
        <f>IF(AT31="","",VLOOKUP(AT31,'参考様式１（勤務表_シフト記号表）'!$C$6:$L$47,10,FALSE))</f>
        <v/>
      </c>
      <c r="AU32" s="333" t="str">
        <f>IF(AU31="","",VLOOKUP(AU31,'参考様式１（勤務表_シフト記号表）'!$C$6:$L$47,10,FALSE))</f>
        <v/>
      </c>
      <c r="AV32" s="333" t="str">
        <f>IF(AV31="","",VLOOKUP(AV31,'参考様式１（勤務表_シフト記号表）'!$C$6:$L$47,10,FALSE))</f>
        <v/>
      </c>
      <c r="AW32" s="333" t="str">
        <f>IF(AW31="","",VLOOKUP(AW31,'参考様式１（勤務表_シフト記号表）'!$C$6:$L$47,10,FALSE))</f>
        <v/>
      </c>
      <c r="AX32" s="334" t="str">
        <f>IF(AX31="","",VLOOKUP(AX31,'参考様式１（勤務表_シフト記号表）'!$C$6:$L$47,10,FALSE))</f>
        <v/>
      </c>
      <c r="AY32" s="332" t="str">
        <f>IF(AY31="","",VLOOKUP(AY31,'参考様式１（勤務表_シフト記号表）'!$C$6:$L$47,10,FALSE))</f>
        <v/>
      </c>
      <c r="AZ32" s="333" t="str">
        <f>IF(AZ31="","",VLOOKUP(AZ31,'参考様式１（勤務表_シフト記号表）'!$C$6:$L$47,10,FALSE))</f>
        <v/>
      </c>
      <c r="BA32" s="333" t="str">
        <f>IF(BA31="","",VLOOKUP(BA31,'参考様式１（勤務表_シフト記号表）'!$C$6:$L$47,10,FALSE))</f>
        <v/>
      </c>
      <c r="BB32" s="1230">
        <f>IF($BE$3="４週",SUM(W32:AX32),IF($BE$3="暦月",SUM(W32:BA32),""))</f>
        <v>0</v>
      </c>
      <c r="BC32" s="1231"/>
      <c r="BD32" s="1232">
        <f>IF($BE$3="４週",BB32/4,IF($BE$3="暦月",(BB32/($BE$8/7)),""))</f>
        <v>0</v>
      </c>
      <c r="BE32" s="1231"/>
      <c r="BF32" s="1227"/>
      <c r="BG32" s="1228"/>
      <c r="BH32" s="1228"/>
      <c r="BI32" s="1228"/>
      <c r="BJ32" s="1229"/>
    </row>
    <row r="33" spans="2:62" ht="20.25" customHeight="1" x14ac:dyDescent="0.45">
      <c r="B33" s="1197">
        <f>B31+1</f>
        <v>9</v>
      </c>
      <c r="C33" s="1199"/>
      <c r="D33" s="1200"/>
      <c r="E33" s="327"/>
      <c r="F33" s="328"/>
      <c r="G33" s="327"/>
      <c r="H33" s="328"/>
      <c r="I33" s="1203"/>
      <c r="J33" s="1204"/>
      <c r="K33" s="1207"/>
      <c r="L33" s="1208"/>
      <c r="M33" s="1208"/>
      <c r="N33" s="1200"/>
      <c r="O33" s="1211"/>
      <c r="P33" s="1212"/>
      <c r="Q33" s="1212"/>
      <c r="R33" s="1212"/>
      <c r="S33" s="1213"/>
      <c r="T33" s="337" t="s">
        <v>454</v>
      </c>
      <c r="U33" s="338"/>
      <c r="V33" s="339"/>
      <c r="W33" s="340"/>
      <c r="X33" s="341"/>
      <c r="Y33" s="341"/>
      <c r="Z33" s="341"/>
      <c r="AA33" s="341"/>
      <c r="AB33" s="341"/>
      <c r="AC33" s="342"/>
      <c r="AD33" s="340"/>
      <c r="AE33" s="341"/>
      <c r="AF33" s="341"/>
      <c r="AG33" s="341"/>
      <c r="AH33" s="341"/>
      <c r="AI33" s="341"/>
      <c r="AJ33" s="342"/>
      <c r="AK33" s="340"/>
      <c r="AL33" s="341"/>
      <c r="AM33" s="341"/>
      <c r="AN33" s="341"/>
      <c r="AO33" s="341"/>
      <c r="AP33" s="341"/>
      <c r="AQ33" s="342"/>
      <c r="AR33" s="340"/>
      <c r="AS33" s="341"/>
      <c r="AT33" s="341"/>
      <c r="AU33" s="341"/>
      <c r="AV33" s="341"/>
      <c r="AW33" s="341"/>
      <c r="AX33" s="342"/>
      <c r="AY33" s="340"/>
      <c r="AZ33" s="341"/>
      <c r="BA33" s="343"/>
      <c r="BB33" s="1217"/>
      <c r="BC33" s="1218"/>
      <c r="BD33" s="1179"/>
      <c r="BE33" s="1180"/>
      <c r="BF33" s="1181"/>
      <c r="BG33" s="1182"/>
      <c r="BH33" s="1182"/>
      <c r="BI33" s="1182"/>
      <c r="BJ33" s="1183"/>
    </row>
    <row r="34" spans="2:62" ht="20.25" customHeight="1" x14ac:dyDescent="0.45">
      <c r="B34" s="1220"/>
      <c r="C34" s="1233"/>
      <c r="D34" s="1234"/>
      <c r="E34" s="327"/>
      <c r="F34" s="328">
        <f>C33</f>
        <v>0</v>
      </c>
      <c r="G34" s="327"/>
      <c r="H34" s="328">
        <f>I33</f>
        <v>0</v>
      </c>
      <c r="I34" s="1235"/>
      <c r="J34" s="1236"/>
      <c r="K34" s="1237"/>
      <c r="L34" s="1238"/>
      <c r="M34" s="1238"/>
      <c r="N34" s="1234"/>
      <c r="O34" s="1211"/>
      <c r="P34" s="1212"/>
      <c r="Q34" s="1212"/>
      <c r="R34" s="1212"/>
      <c r="S34" s="1213"/>
      <c r="T34" s="344" t="s">
        <v>455</v>
      </c>
      <c r="U34" s="345"/>
      <c r="V34" s="346"/>
      <c r="W34" s="332" t="str">
        <f>IF(W33="","",VLOOKUP(W33,'参考様式１（勤務表_シフト記号表）'!$C$6:$L$47,10,FALSE))</f>
        <v/>
      </c>
      <c r="X34" s="333" t="str">
        <f>IF(X33="","",VLOOKUP(X33,'参考様式１（勤務表_シフト記号表）'!$C$6:$L$47,10,FALSE))</f>
        <v/>
      </c>
      <c r="Y34" s="333" t="str">
        <f>IF(Y33="","",VLOOKUP(Y33,'参考様式１（勤務表_シフト記号表）'!$C$6:$L$47,10,FALSE))</f>
        <v/>
      </c>
      <c r="Z34" s="333" t="str">
        <f>IF(Z33="","",VLOOKUP(Z33,'参考様式１（勤務表_シフト記号表）'!$C$6:$L$47,10,FALSE))</f>
        <v/>
      </c>
      <c r="AA34" s="333" t="str">
        <f>IF(AA33="","",VLOOKUP(AA33,'参考様式１（勤務表_シフト記号表）'!$C$6:$L$47,10,FALSE))</f>
        <v/>
      </c>
      <c r="AB34" s="333" t="str">
        <f>IF(AB33="","",VLOOKUP(AB33,'参考様式１（勤務表_シフト記号表）'!$C$6:$L$47,10,FALSE))</f>
        <v/>
      </c>
      <c r="AC34" s="334" t="str">
        <f>IF(AC33="","",VLOOKUP(AC33,'参考様式１（勤務表_シフト記号表）'!$C$6:$L$47,10,FALSE))</f>
        <v/>
      </c>
      <c r="AD34" s="332" t="str">
        <f>IF(AD33="","",VLOOKUP(AD33,'参考様式１（勤務表_シフト記号表）'!$C$6:$L$47,10,FALSE))</f>
        <v/>
      </c>
      <c r="AE34" s="333" t="str">
        <f>IF(AE33="","",VLOOKUP(AE33,'参考様式１（勤務表_シフト記号表）'!$C$6:$L$47,10,FALSE))</f>
        <v/>
      </c>
      <c r="AF34" s="333" t="str">
        <f>IF(AF33="","",VLOOKUP(AF33,'参考様式１（勤務表_シフト記号表）'!$C$6:$L$47,10,FALSE))</f>
        <v/>
      </c>
      <c r="AG34" s="333" t="str">
        <f>IF(AG33="","",VLOOKUP(AG33,'参考様式１（勤務表_シフト記号表）'!$C$6:$L$47,10,FALSE))</f>
        <v/>
      </c>
      <c r="AH34" s="333" t="str">
        <f>IF(AH33="","",VLOOKUP(AH33,'参考様式１（勤務表_シフト記号表）'!$C$6:$L$47,10,FALSE))</f>
        <v/>
      </c>
      <c r="AI34" s="333" t="str">
        <f>IF(AI33="","",VLOOKUP(AI33,'参考様式１（勤務表_シフト記号表）'!$C$6:$L$47,10,FALSE))</f>
        <v/>
      </c>
      <c r="AJ34" s="334" t="str">
        <f>IF(AJ33="","",VLOOKUP(AJ33,'参考様式１（勤務表_シフト記号表）'!$C$6:$L$47,10,FALSE))</f>
        <v/>
      </c>
      <c r="AK34" s="332" t="str">
        <f>IF(AK33="","",VLOOKUP(AK33,'参考様式１（勤務表_シフト記号表）'!$C$6:$L$47,10,FALSE))</f>
        <v/>
      </c>
      <c r="AL34" s="333" t="str">
        <f>IF(AL33="","",VLOOKUP(AL33,'参考様式１（勤務表_シフト記号表）'!$C$6:$L$47,10,FALSE))</f>
        <v/>
      </c>
      <c r="AM34" s="333" t="str">
        <f>IF(AM33="","",VLOOKUP(AM33,'参考様式１（勤務表_シフト記号表）'!$C$6:$L$47,10,FALSE))</f>
        <v/>
      </c>
      <c r="AN34" s="333" t="str">
        <f>IF(AN33="","",VLOOKUP(AN33,'参考様式１（勤務表_シフト記号表）'!$C$6:$L$47,10,FALSE))</f>
        <v/>
      </c>
      <c r="AO34" s="333" t="str">
        <f>IF(AO33="","",VLOOKUP(AO33,'参考様式１（勤務表_シフト記号表）'!$C$6:$L$47,10,FALSE))</f>
        <v/>
      </c>
      <c r="AP34" s="333" t="str">
        <f>IF(AP33="","",VLOOKUP(AP33,'参考様式１（勤務表_シフト記号表）'!$C$6:$L$47,10,FALSE))</f>
        <v/>
      </c>
      <c r="AQ34" s="334" t="str">
        <f>IF(AQ33="","",VLOOKUP(AQ33,'参考様式１（勤務表_シフト記号表）'!$C$6:$L$47,10,FALSE))</f>
        <v/>
      </c>
      <c r="AR34" s="332" t="str">
        <f>IF(AR33="","",VLOOKUP(AR33,'参考様式１（勤務表_シフト記号表）'!$C$6:$L$47,10,FALSE))</f>
        <v/>
      </c>
      <c r="AS34" s="333" t="str">
        <f>IF(AS33="","",VLOOKUP(AS33,'参考様式１（勤務表_シフト記号表）'!$C$6:$L$47,10,FALSE))</f>
        <v/>
      </c>
      <c r="AT34" s="333" t="str">
        <f>IF(AT33="","",VLOOKUP(AT33,'参考様式１（勤務表_シフト記号表）'!$C$6:$L$47,10,FALSE))</f>
        <v/>
      </c>
      <c r="AU34" s="333" t="str">
        <f>IF(AU33="","",VLOOKUP(AU33,'参考様式１（勤務表_シフト記号表）'!$C$6:$L$47,10,FALSE))</f>
        <v/>
      </c>
      <c r="AV34" s="333" t="str">
        <f>IF(AV33="","",VLOOKUP(AV33,'参考様式１（勤務表_シフト記号表）'!$C$6:$L$47,10,FALSE))</f>
        <v/>
      </c>
      <c r="AW34" s="333" t="str">
        <f>IF(AW33="","",VLOOKUP(AW33,'参考様式１（勤務表_シフト記号表）'!$C$6:$L$47,10,FALSE))</f>
        <v/>
      </c>
      <c r="AX34" s="334" t="str">
        <f>IF(AX33="","",VLOOKUP(AX33,'参考様式１（勤務表_シフト記号表）'!$C$6:$L$47,10,FALSE))</f>
        <v/>
      </c>
      <c r="AY34" s="332" t="str">
        <f>IF(AY33="","",VLOOKUP(AY33,'参考様式１（勤務表_シフト記号表）'!$C$6:$L$47,10,FALSE))</f>
        <v/>
      </c>
      <c r="AZ34" s="333" t="str">
        <f>IF(AZ33="","",VLOOKUP(AZ33,'参考様式１（勤務表_シフト記号表）'!$C$6:$L$47,10,FALSE))</f>
        <v/>
      </c>
      <c r="BA34" s="333" t="str">
        <f>IF(BA33="","",VLOOKUP(BA33,'参考様式１（勤務表_シフト記号表）'!$C$6:$L$47,10,FALSE))</f>
        <v/>
      </c>
      <c r="BB34" s="1230">
        <f>IF($BE$3="４週",SUM(W34:AX34),IF($BE$3="暦月",SUM(W34:BA34),""))</f>
        <v>0</v>
      </c>
      <c r="BC34" s="1231"/>
      <c r="BD34" s="1232">
        <f>IF($BE$3="４週",BB34/4,IF($BE$3="暦月",(BB34/($BE$8/7)),""))</f>
        <v>0</v>
      </c>
      <c r="BE34" s="1231"/>
      <c r="BF34" s="1227"/>
      <c r="BG34" s="1228"/>
      <c r="BH34" s="1228"/>
      <c r="BI34" s="1228"/>
      <c r="BJ34" s="1229"/>
    </row>
    <row r="35" spans="2:62" ht="20.25" customHeight="1" x14ac:dyDescent="0.45">
      <c r="B35" s="1197">
        <f>B33+1</f>
        <v>10</v>
      </c>
      <c r="C35" s="1199"/>
      <c r="D35" s="1200"/>
      <c r="E35" s="327"/>
      <c r="F35" s="328"/>
      <c r="G35" s="327"/>
      <c r="H35" s="328"/>
      <c r="I35" s="1203"/>
      <c r="J35" s="1204"/>
      <c r="K35" s="1207"/>
      <c r="L35" s="1208"/>
      <c r="M35" s="1208"/>
      <c r="N35" s="1200"/>
      <c r="O35" s="1211"/>
      <c r="P35" s="1212"/>
      <c r="Q35" s="1212"/>
      <c r="R35" s="1212"/>
      <c r="S35" s="1213"/>
      <c r="T35" s="347" t="s">
        <v>454</v>
      </c>
      <c r="V35" s="348"/>
      <c r="W35" s="340"/>
      <c r="X35" s="341"/>
      <c r="Y35" s="341"/>
      <c r="Z35" s="341"/>
      <c r="AA35" s="341"/>
      <c r="AB35" s="341"/>
      <c r="AC35" s="342"/>
      <c r="AD35" s="340"/>
      <c r="AE35" s="341"/>
      <c r="AF35" s="341"/>
      <c r="AG35" s="341"/>
      <c r="AH35" s="341"/>
      <c r="AI35" s="341"/>
      <c r="AJ35" s="342"/>
      <c r="AK35" s="340"/>
      <c r="AL35" s="341"/>
      <c r="AM35" s="341"/>
      <c r="AN35" s="341"/>
      <c r="AO35" s="341"/>
      <c r="AP35" s="341"/>
      <c r="AQ35" s="342"/>
      <c r="AR35" s="340"/>
      <c r="AS35" s="341"/>
      <c r="AT35" s="341"/>
      <c r="AU35" s="341"/>
      <c r="AV35" s="341"/>
      <c r="AW35" s="341"/>
      <c r="AX35" s="342"/>
      <c r="AY35" s="340"/>
      <c r="AZ35" s="341"/>
      <c r="BA35" s="343"/>
      <c r="BB35" s="1217"/>
      <c r="BC35" s="1218"/>
      <c r="BD35" s="1179"/>
      <c r="BE35" s="1180"/>
      <c r="BF35" s="1181"/>
      <c r="BG35" s="1182"/>
      <c r="BH35" s="1182"/>
      <c r="BI35" s="1182"/>
      <c r="BJ35" s="1183"/>
    </row>
    <row r="36" spans="2:62" ht="20.25" customHeight="1" x14ac:dyDescent="0.45">
      <c r="B36" s="1220"/>
      <c r="C36" s="1233"/>
      <c r="D36" s="1234"/>
      <c r="E36" s="327"/>
      <c r="F36" s="328">
        <f>C35</f>
        <v>0</v>
      </c>
      <c r="G36" s="327"/>
      <c r="H36" s="328">
        <f>I35</f>
        <v>0</v>
      </c>
      <c r="I36" s="1235"/>
      <c r="J36" s="1236"/>
      <c r="K36" s="1237"/>
      <c r="L36" s="1238"/>
      <c r="M36" s="1238"/>
      <c r="N36" s="1234"/>
      <c r="O36" s="1211"/>
      <c r="P36" s="1212"/>
      <c r="Q36" s="1212"/>
      <c r="R36" s="1212"/>
      <c r="S36" s="1213"/>
      <c r="T36" s="344" t="s">
        <v>455</v>
      </c>
      <c r="U36" s="345"/>
      <c r="V36" s="346"/>
      <c r="W36" s="332" t="str">
        <f>IF(W35="","",VLOOKUP(W35,'参考様式１（勤務表_シフト記号表）'!$C$6:$L$47,10,FALSE))</f>
        <v/>
      </c>
      <c r="X36" s="333" t="str">
        <f>IF(X35="","",VLOOKUP(X35,'参考様式１（勤務表_シフト記号表）'!$C$6:$L$47,10,FALSE))</f>
        <v/>
      </c>
      <c r="Y36" s="333" t="str">
        <f>IF(Y35="","",VLOOKUP(Y35,'参考様式１（勤務表_シフト記号表）'!$C$6:$L$47,10,FALSE))</f>
        <v/>
      </c>
      <c r="Z36" s="333" t="str">
        <f>IF(Z35="","",VLOOKUP(Z35,'参考様式１（勤務表_シフト記号表）'!$C$6:$L$47,10,FALSE))</f>
        <v/>
      </c>
      <c r="AA36" s="333" t="str">
        <f>IF(AA35="","",VLOOKUP(AA35,'参考様式１（勤務表_シフト記号表）'!$C$6:$L$47,10,FALSE))</f>
        <v/>
      </c>
      <c r="AB36" s="333" t="str">
        <f>IF(AB35="","",VLOOKUP(AB35,'参考様式１（勤務表_シフト記号表）'!$C$6:$L$47,10,FALSE))</f>
        <v/>
      </c>
      <c r="AC36" s="334" t="str">
        <f>IF(AC35="","",VLOOKUP(AC35,'参考様式１（勤務表_シフト記号表）'!$C$6:$L$47,10,FALSE))</f>
        <v/>
      </c>
      <c r="AD36" s="332" t="str">
        <f>IF(AD35="","",VLOOKUP(AD35,'参考様式１（勤務表_シフト記号表）'!$C$6:$L$47,10,FALSE))</f>
        <v/>
      </c>
      <c r="AE36" s="333" t="str">
        <f>IF(AE35="","",VLOOKUP(AE35,'参考様式１（勤務表_シフト記号表）'!$C$6:$L$47,10,FALSE))</f>
        <v/>
      </c>
      <c r="AF36" s="333" t="str">
        <f>IF(AF35="","",VLOOKUP(AF35,'参考様式１（勤務表_シフト記号表）'!$C$6:$L$47,10,FALSE))</f>
        <v/>
      </c>
      <c r="AG36" s="333" t="str">
        <f>IF(AG35="","",VLOOKUP(AG35,'参考様式１（勤務表_シフト記号表）'!$C$6:$L$47,10,FALSE))</f>
        <v/>
      </c>
      <c r="AH36" s="333" t="str">
        <f>IF(AH35="","",VLOOKUP(AH35,'参考様式１（勤務表_シフト記号表）'!$C$6:$L$47,10,FALSE))</f>
        <v/>
      </c>
      <c r="AI36" s="333" t="str">
        <f>IF(AI35="","",VLOOKUP(AI35,'参考様式１（勤務表_シフト記号表）'!$C$6:$L$47,10,FALSE))</f>
        <v/>
      </c>
      <c r="AJ36" s="334" t="str">
        <f>IF(AJ35="","",VLOOKUP(AJ35,'参考様式１（勤務表_シフト記号表）'!$C$6:$L$47,10,FALSE))</f>
        <v/>
      </c>
      <c r="AK36" s="332" t="str">
        <f>IF(AK35="","",VLOOKUP(AK35,'参考様式１（勤務表_シフト記号表）'!$C$6:$L$47,10,FALSE))</f>
        <v/>
      </c>
      <c r="AL36" s="333" t="str">
        <f>IF(AL35="","",VLOOKUP(AL35,'参考様式１（勤務表_シフト記号表）'!$C$6:$L$47,10,FALSE))</f>
        <v/>
      </c>
      <c r="AM36" s="333" t="str">
        <f>IF(AM35="","",VLOOKUP(AM35,'参考様式１（勤務表_シフト記号表）'!$C$6:$L$47,10,FALSE))</f>
        <v/>
      </c>
      <c r="AN36" s="333" t="str">
        <f>IF(AN35="","",VLOOKUP(AN35,'参考様式１（勤務表_シフト記号表）'!$C$6:$L$47,10,FALSE))</f>
        <v/>
      </c>
      <c r="AO36" s="333" t="str">
        <f>IF(AO35="","",VLOOKUP(AO35,'参考様式１（勤務表_シフト記号表）'!$C$6:$L$47,10,FALSE))</f>
        <v/>
      </c>
      <c r="AP36" s="333" t="str">
        <f>IF(AP35="","",VLOOKUP(AP35,'参考様式１（勤務表_シフト記号表）'!$C$6:$L$47,10,FALSE))</f>
        <v/>
      </c>
      <c r="AQ36" s="334" t="str">
        <f>IF(AQ35="","",VLOOKUP(AQ35,'参考様式１（勤務表_シフト記号表）'!$C$6:$L$47,10,FALSE))</f>
        <v/>
      </c>
      <c r="AR36" s="332" t="str">
        <f>IF(AR35="","",VLOOKUP(AR35,'参考様式１（勤務表_シフト記号表）'!$C$6:$L$47,10,FALSE))</f>
        <v/>
      </c>
      <c r="AS36" s="333" t="str">
        <f>IF(AS35="","",VLOOKUP(AS35,'参考様式１（勤務表_シフト記号表）'!$C$6:$L$47,10,FALSE))</f>
        <v/>
      </c>
      <c r="AT36" s="333" t="str">
        <f>IF(AT35="","",VLOOKUP(AT35,'参考様式１（勤務表_シフト記号表）'!$C$6:$L$47,10,FALSE))</f>
        <v/>
      </c>
      <c r="AU36" s="333" t="str">
        <f>IF(AU35="","",VLOOKUP(AU35,'参考様式１（勤務表_シフト記号表）'!$C$6:$L$47,10,FALSE))</f>
        <v/>
      </c>
      <c r="AV36" s="333" t="str">
        <f>IF(AV35="","",VLOOKUP(AV35,'参考様式１（勤務表_シフト記号表）'!$C$6:$L$47,10,FALSE))</f>
        <v/>
      </c>
      <c r="AW36" s="333" t="str">
        <f>IF(AW35="","",VLOOKUP(AW35,'参考様式１（勤務表_シフト記号表）'!$C$6:$L$47,10,FALSE))</f>
        <v/>
      </c>
      <c r="AX36" s="334" t="str">
        <f>IF(AX35="","",VLOOKUP(AX35,'参考様式１（勤務表_シフト記号表）'!$C$6:$L$47,10,FALSE))</f>
        <v/>
      </c>
      <c r="AY36" s="332" t="str">
        <f>IF(AY35="","",VLOOKUP(AY35,'参考様式１（勤務表_シフト記号表）'!$C$6:$L$47,10,FALSE))</f>
        <v/>
      </c>
      <c r="AZ36" s="333" t="str">
        <f>IF(AZ35="","",VLOOKUP(AZ35,'参考様式１（勤務表_シフト記号表）'!$C$6:$L$47,10,FALSE))</f>
        <v/>
      </c>
      <c r="BA36" s="333" t="str">
        <f>IF(BA35="","",VLOOKUP(BA35,'参考様式１（勤務表_シフト記号表）'!$C$6:$L$47,10,FALSE))</f>
        <v/>
      </c>
      <c r="BB36" s="1230">
        <f>IF($BE$3="４週",SUM(W36:AX36),IF($BE$3="暦月",SUM(W36:BA36),""))</f>
        <v>0</v>
      </c>
      <c r="BC36" s="1231"/>
      <c r="BD36" s="1232">
        <f>IF($BE$3="４週",BB36/4,IF($BE$3="暦月",(BB36/($BE$8/7)),""))</f>
        <v>0</v>
      </c>
      <c r="BE36" s="1231"/>
      <c r="BF36" s="1227"/>
      <c r="BG36" s="1228"/>
      <c r="BH36" s="1228"/>
      <c r="BI36" s="1228"/>
      <c r="BJ36" s="1229"/>
    </row>
    <row r="37" spans="2:62" ht="20.25" customHeight="1" x14ac:dyDescent="0.45">
      <c r="B37" s="1197">
        <f>B35+1</f>
        <v>11</v>
      </c>
      <c r="C37" s="1199"/>
      <c r="D37" s="1200"/>
      <c r="E37" s="327"/>
      <c r="F37" s="328"/>
      <c r="G37" s="327"/>
      <c r="H37" s="328"/>
      <c r="I37" s="1203"/>
      <c r="J37" s="1204"/>
      <c r="K37" s="1207"/>
      <c r="L37" s="1208"/>
      <c r="M37" s="1208"/>
      <c r="N37" s="1200"/>
      <c r="O37" s="1211"/>
      <c r="P37" s="1212"/>
      <c r="Q37" s="1212"/>
      <c r="R37" s="1212"/>
      <c r="S37" s="1213"/>
      <c r="T37" s="347" t="s">
        <v>454</v>
      </c>
      <c r="V37" s="348"/>
      <c r="W37" s="340"/>
      <c r="X37" s="341"/>
      <c r="Y37" s="341"/>
      <c r="Z37" s="341"/>
      <c r="AA37" s="341"/>
      <c r="AB37" s="341"/>
      <c r="AC37" s="342"/>
      <c r="AD37" s="340"/>
      <c r="AE37" s="341"/>
      <c r="AF37" s="341"/>
      <c r="AG37" s="341"/>
      <c r="AH37" s="341"/>
      <c r="AI37" s="341"/>
      <c r="AJ37" s="342"/>
      <c r="AK37" s="340"/>
      <c r="AL37" s="341"/>
      <c r="AM37" s="341"/>
      <c r="AN37" s="341"/>
      <c r="AO37" s="341"/>
      <c r="AP37" s="341"/>
      <c r="AQ37" s="342"/>
      <c r="AR37" s="340"/>
      <c r="AS37" s="341"/>
      <c r="AT37" s="341"/>
      <c r="AU37" s="341"/>
      <c r="AV37" s="341"/>
      <c r="AW37" s="341"/>
      <c r="AX37" s="342"/>
      <c r="AY37" s="340"/>
      <c r="AZ37" s="341"/>
      <c r="BA37" s="343"/>
      <c r="BB37" s="1217"/>
      <c r="BC37" s="1218"/>
      <c r="BD37" s="1179"/>
      <c r="BE37" s="1180"/>
      <c r="BF37" s="1181"/>
      <c r="BG37" s="1182"/>
      <c r="BH37" s="1182"/>
      <c r="BI37" s="1182"/>
      <c r="BJ37" s="1183"/>
    </row>
    <row r="38" spans="2:62" ht="20.25" customHeight="1" x14ac:dyDescent="0.45">
      <c r="B38" s="1220"/>
      <c r="C38" s="1233"/>
      <c r="D38" s="1234"/>
      <c r="E38" s="327"/>
      <c r="F38" s="328">
        <f>C37</f>
        <v>0</v>
      </c>
      <c r="G38" s="327"/>
      <c r="H38" s="328">
        <f>I37</f>
        <v>0</v>
      </c>
      <c r="I38" s="1235"/>
      <c r="J38" s="1236"/>
      <c r="K38" s="1237"/>
      <c r="L38" s="1238"/>
      <c r="M38" s="1238"/>
      <c r="N38" s="1234"/>
      <c r="O38" s="1211"/>
      <c r="P38" s="1212"/>
      <c r="Q38" s="1212"/>
      <c r="R38" s="1212"/>
      <c r="S38" s="1213"/>
      <c r="T38" s="344" t="s">
        <v>455</v>
      </c>
      <c r="U38" s="345"/>
      <c r="V38" s="346"/>
      <c r="W38" s="332" t="str">
        <f>IF(W37="","",VLOOKUP(W37,'参考様式１（勤務表_シフト記号表）'!$C$6:$L$47,10,FALSE))</f>
        <v/>
      </c>
      <c r="X38" s="333" t="str">
        <f>IF(X37="","",VLOOKUP(X37,'参考様式１（勤務表_シフト記号表）'!$C$6:$L$47,10,FALSE))</f>
        <v/>
      </c>
      <c r="Y38" s="333" t="str">
        <f>IF(Y37="","",VLOOKUP(Y37,'参考様式１（勤務表_シフト記号表）'!$C$6:$L$47,10,FALSE))</f>
        <v/>
      </c>
      <c r="Z38" s="333" t="str">
        <f>IF(Z37="","",VLOOKUP(Z37,'参考様式１（勤務表_シフト記号表）'!$C$6:$L$47,10,FALSE))</f>
        <v/>
      </c>
      <c r="AA38" s="333" t="str">
        <f>IF(AA37="","",VLOOKUP(AA37,'参考様式１（勤務表_シフト記号表）'!$C$6:$L$47,10,FALSE))</f>
        <v/>
      </c>
      <c r="AB38" s="333" t="str">
        <f>IF(AB37="","",VLOOKUP(AB37,'参考様式１（勤務表_シフト記号表）'!$C$6:$L$47,10,FALSE))</f>
        <v/>
      </c>
      <c r="AC38" s="334" t="str">
        <f>IF(AC37="","",VLOOKUP(AC37,'参考様式１（勤務表_シフト記号表）'!$C$6:$L$47,10,FALSE))</f>
        <v/>
      </c>
      <c r="AD38" s="332" t="str">
        <f>IF(AD37="","",VLOOKUP(AD37,'参考様式１（勤務表_シフト記号表）'!$C$6:$L$47,10,FALSE))</f>
        <v/>
      </c>
      <c r="AE38" s="333" t="str">
        <f>IF(AE37="","",VLOOKUP(AE37,'参考様式１（勤務表_シフト記号表）'!$C$6:$L$47,10,FALSE))</f>
        <v/>
      </c>
      <c r="AF38" s="333" t="str">
        <f>IF(AF37="","",VLOOKUP(AF37,'参考様式１（勤務表_シフト記号表）'!$C$6:$L$47,10,FALSE))</f>
        <v/>
      </c>
      <c r="AG38" s="333" t="str">
        <f>IF(AG37="","",VLOOKUP(AG37,'参考様式１（勤務表_シフト記号表）'!$C$6:$L$47,10,FALSE))</f>
        <v/>
      </c>
      <c r="AH38" s="333" t="str">
        <f>IF(AH37="","",VLOOKUP(AH37,'参考様式１（勤務表_シフト記号表）'!$C$6:$L$47,10,FALSE))</f>
        <v/>
      </c>
      <c r="AI38" s="333" t="str">
        <f>IF(AI37="","",VLOOKUP(AI37,'参考様式１（勤務表_シフト記号表）'!$C$6:$L$47,10,FALSE))</f>
        <v/>
      </c>
      <c r="AJ38" s="334" t="str">
        <f>IF(AJ37="","",VLOOKUP(AJ37,'参考様式１（勤務表_シフト記号表）'!$C$6:$L$47,10,FALSE))</f>
        <v/>
      </c>
      <c r="AK38" s="332" t="str">
        <f>IF(AK37="","",VLOOKUP(AK37,'参考様式１（勤務表_シフト記号表）'!$C$6:$L$47,10,FALSE))</f>
        <v/>
      </c>
      <c r="AL38" s="333" t="str">
        <f>IF(AL37="","",VLOOKUP(AL37,'参考様式１（勤務表_シフト記号表）'!$C$6:$L$47,10,FALSE))</f>
        <v/>
      </c>
      <c r="AM38" s="333" t="str">
        <f>IF(AM37="","",VLOOKUP(AM37,'参考様式１（勤務表_シフト記号表）'!$C$6:$L$47,10,FALSE))</f>
        <v/>
      </c>
      <c r="AN38" s="333" t="str">
        <f>IF(AN37="","",VLOOKUP(AN37,'参考様式１（勤務表_シフト記号表）'!$C$6:$L$47,10,FALSE))</f>
        <v/>
      </c>
      <c r="AO38" s="333" t="str">
        <f>IF(AO37="","",VLOOKUP(AO37,'参考様式１（勤務表_シフト記号表）'!$C$6:$L$47,10,FALSE))</f>
        <v/>
      </c>
      <c r="AP38" s="333" t="str">
        <f>IF(AP37="","",VLOOKUP(AP37,'参考様式１（勤務表_シフト記号表）'!$C$6:$L$47,10,FALSE))</f>
        <v/>
      </c>
      <c r="AQ38" s="334" t="str">
        <f>IF(AQ37="","",VLOOKUP(AQ37,'参考様式１（勤務表_シフト記号表）'!$C$6:$L$47,10,FALSE))</f>
        <v/>
      </c>
      <c r="AR38" s="332" t="str">
        <f>IF(AR37="","",VLOOKUP(AR37,'参考様式１（勤務表_シフト記号表）'!$C$6:$L$47,10,FALSE))</f>
        <v/>
      </c>
      <c r="AS38" s="333" t="str">
        <f>IF(AS37="","",VLOOKUP(AS37,'参考様式１（勤務表_シフト記号表）'!$C$6:$L$47,10,FALSE))</f>
        <v/>
      </c>
      <c r="AT38" s="333" t="str">
        <f>IF(AT37="","",VLOOKUP(AT37,'参考様式１（勤務表_シフト記号表）'!$C$6:$L$47,10,FALSE))</f>
        <v/>
      </c>
      <c r="AU38" s="333" t="str">
        <f>IF(AU37="","",VLOOKUP(AU37,'参考様式１（勤務表_シフト記号表）'!$C$6:$L$47,10,FALSE))</f>
        <v/>
      </c>
      <c r="AV38" s="333" t="str">
        <f>IF(AV37="","",VLOOKUP(AV37,'参考様式１（勤務表_シフト記号表）'!$C$6:$L$47,10,FALSE))</f>
        <v/>
      </c>
      <c r="AW38" s="333" t="str">
        <f>IF(AW37="","",VLOOKUP(AW37,'参考様式１（勤務表_シフト記号表）'!$C$6:$L$47,10,FALSE))</f>
        <v/>
      </c>
      <c r="AX38" s="334" t="str">
        <f>IF(AX37="","",VLOOKUP(AX37,'参考様式１（勤務表_シフト記号表）'!$C$6:$L$47,10,FALSE))</f>
        <v/>
      </c>
      <c r="AY38" s="332" t="str">
        <f>IF(AY37="","",VLOOKUP(AY37,'参考様式１（勤務表_シフト記号表）'!$C$6:$L$47,10,FALSE))</f>
        <v/>
      </c>
      <c r="AZ38" s="333" t="str">
        <f>IF(AZ37="","",VLOOKUP(AZ37,'参考様式１（勤務表_シフト記号表）'!$C$6:$L$47,10,FALSE))</f>
        <v/>
      </c>
      <c r="BA38" s="333" t="str">
        <f>IF(BA37="","",VLOOKUP(BA37,'参考様式１（勤務表_シフト記号表）'!$C$6:$L$47,10,FALSE))</f>
        <v/>
      </c>
      <c r="BB38" s="1230">
        <f>IF($BE$3="４週",SUM(W38:AX38),IF($BE$3="暦月",SUM(W38:BA38),""))</f>
        <v>0</v>
      </c>
      <c r="BC38" s="1231"/>
      <c r="BD38" s="1232">
        <f>IF($BE$3="４週",BB38/4,IF($BE$3="暦月",(BB38/($BE$8/7)),""))</f>
        <v>0</v>
      </c>
      <c r="BE38" s="1231"/>
      <c r="BF38" s="1227"/>
      <c r="BG38" s="1228"/>
      <c r="BH38" s="1228"/>
      <c r="BI38" s="1228"/>
      <c r="BJ38" s="1229"/>
    </row>
    <row r="39" spans="2:62" ht="20.25" customHeight="1" x14ac:dyDescent="0.45">
      <c r="B39" s="1197">
        <f>B37+1</f>
        <v>12</v>
      </c>
      <c r="C39" s="1199"/>
      <c r="D39" s="1200"/>
      <c r="E39" s="327"/>
      <c r="F39" s="328"/>
      <c r="G39" s="327"/>
      <c r="H39" s="328"/>
      <c r="I39" s="1203"/>
      <c r="J39" s="1204"/>
      <c r="K39" s="1207"/>
      <c r="L39" s="1208"/>
      <c r="M39" s="1208"/>
      <c r="N39" s="1200"/>
      <c r="O39" s="1211"/>
      <c r="P39" s="1212"/>
      <c r="Q39" s="1212"/>
      <c r="R39" s="1212"/>
      <c r="S39" s="1213"/>
      <c r="T39" s="347" t="s">
        <v>454</v>
      </c>
      <c r="V39" s="348"/>
      <c r="W39" s="340"/>
      <c r="X39" s="341"/>
      <c r="Y39" s="341"/>
      <c r="Z39" s="341"/>
      <c r="AA39" s="341"/>
      <c r="AB39" s="341"/>
      <c r="AC39" s="342"/>
      <c r="AD39" s="340"/>
      <c r="AE39" s="341"/>
      <c r="AF39" s="341"/>
      <c r="AG39" s="341"/>
      <c r="AH39" s="341"/>
      <c r="AI39" s="341"/>
      <c r="AJ39" s="342"/>
      <c r="AK39" s="340"/>
      <c r="AL39" s="341"/>
      <c r="AM39" s="341"/>
      <c r="AN39" s="341"/>
      <c r="AO39" s="341"/>
      <c r="AP39" s="341"/>
      <c r="AQ39" s="342"/>
      <c r="AR39" s="340"/>
      <c r="AS39" s="341"/>
      <c r="AT39" s="341"/>
      <c r="AU39" s="341"/>
      <c r="AV39" s="341"/>
      <c r="AW39" s="341"/>
      <c r="AX39" s="342"/>
      <c r="AY39" s="340"/>
      <c r="AZ39" s="341"/>
      <c r="BA39" s="343"/>
      <c r="BB39" s="1217"/>
      <c r="BC39" s="1218"/>
      <c r="BD39" s="1179"/>
      <c r="BE39" s="1180"/>
      <c r="BF39" s="1181"/>
      <c r="BG39" s="1182"/>
      <c r="BH39" s="1182"/>
      <c r="BI39" s="1182"/>
      <c r="BJ39" s="1183"/>
    </row>
    <row r="40" spans="2:62" ht="20.25" customHeight="1" x14ac:dyDescent="0.45">
      <c r="B40" s="1220"/>
      <c r="C40" s="1233"/>
      <c r="D40" s="1234"/>
      <c r="E40" s="327"/>
      <c r="F40" s="328">
        <f>C39</f>
        <v>0</v>
      </c>
      <c r="G40" s="327"/>
      <c r="H40" s="328">
        <f>I39</f>
        <v>0</v>
      </c>
      <c r="I40" s="1235"/>
      <c r="J40" s="1236"/>
      <c r="K40" s="1237"/>
      <c r="L40" s="1238"/>
      <c r="M40" s="1238"/>
      <c r="N40" s="1234"/>
      <c r="O40" s="1211"/>
      <c r="P40" s="1212"/>
      <c r="Q40" s="1212"/>
      <c r="R40" s="1212"/>
      <c r="S40" s="1213"/>
      <c r="T40" s="344" t="s">
        <v>455</v>
      </c>
      <c r="U40" s="345"/>
      <c r="V40" s="346"/>
      <c r="W40" s="332" t="str">
        <f>IF(W39="","",VLOOKUP(W39,'参考様式１（勤務表_シフト記号表）'!$C$6:$L$47,10,FALSE))</f>
        <v/>
      </c>
      <c r="X40" s="333" t="str">
        <f>IF(X39="","",VLOOKUP(X39,'参考様式１（勤務表_シフト記号表）'!$C$6:$L$47,10,FALSE))</f>
        <v/>
      </c>
      <c r="Y40" s="333" t="str">
        <f>IF(Y39="","",VLOOKUP(Y39,'参考様式１（勤務表_シフト記号表）'!$C$6:$L$47,10,FALSE))</f>
        <v/>
      </c>
      <c r="Z40" s="333" t="str">
        <f>IF(Z39="","",VLOOKUP(Z39,'参考様式１（勤務表_シフト記号表）'!$C$6:$L$47,10,FALSE))</f>
        <v/>
      </c>
      <c r="AA40" s="333" t="str">
        <f>IF(AA39="","",VLOOKUP(AA39,'参考様式１（勤務表_シフト記号表）'!$C$6:$L$47,10,FALSE))</f>
        <v/>
      </c>
      <c r="AB40" s="333" t="str">
        <f>IF(AB39="","",VLOOKUP(AB39,'参考様式１（勤務表_シフト記号表）'!$C$6:$L$47,10,FALSE))</f>
        <v/>
      </c>
      <c r="AC40" s="334" t="str">
        <f>IF(AC39="","",VLOOKUP(AC39,'参考様式１（勤務表_シフト記号表）'!$C$6:$L$47,10,FALSE))</f>
        <v/>
      </c>
      <c r="AD40" s="332" t="str">
        <f>IF(AD39="","",VLOOKUP(AD39,'参考様式１（勤務表_シフト記号表）'!$C$6:$L$47,10,FALSE))</f>
        <v/>
      </c>
      <c r="AE40" s="333" t="str">
        <f>IF(AE39="","",VLOOKUP(AE39,'参考様式１（勤務表_シフト記号表）'!$C$6:$L$47,10,FALSE))</f>
        <v/>
      </c>
      <c r="AF40" s="333" t="str">
        <f>IF(AF39="","",VLOOKUP(AF39,'参考様式１（勤務表_シフト記号表）'!$C$6:$L$47,10,FALSE))</f>
        <v/>
      </c>
      <c r="AG40" s="333" t="str">
        <f>IF(AG39="","",VLOOKUP(AG39,'参考様式１（勤務表_シフト記号表）'!$C$6:$L$47,10,FALSE))</f>
        <v/>
      </c>
      <c r="AH40" s="333" t="str">
        <f>IF(AH39="","",VLOOKUP(AH39,'参考様式１（勤務表_シフト記号表）'!$C$6:$L$47,10,FALSE))</f>
        <v/>
      </c>
      <c r="AI40" s="333" t="str">
        <f>IF(AI39="","",VLOOKUP(AI39,'参考様式１（勤務表_シフト記号表）'!$C$6:$L$47,10,FALSE))</f>
        <v/>
      </c>
      <c r="AJ40" s="334" t="str">
        <f>IF(AJ39="","",VLOOKUP(AJ39,'参考様式１（勤務表_シフト記号表）'!$C$6:$L$47,10,FALSE))</f>
        <v/>
      </c>
      <c r="AK40" s="332" t="str">
        <f>IF(AK39="","",VLOOKUP(AK39,'参考様式１（勤務表_シフト記号表）'!$C$6:$L$47,10,FALSE))</f>
        <v/>
      </c>
      <c r="AL40" s="333" t="str">
        <f>IF(AL39="","",VLOOKUP(AL39,'参考様式１（勤務表_シフト記号表）'!$C$6:$L$47,10,FALSE))</f>
        <v/>
      </c>
      <c r="AM40" s="333" t="str">
        <f>IF(AM39="","",VLOOKUP(AM39,'参考様式１（勤務表_シフト記号表）'!$C$6:$L$47,10,FALSE))</f>
        <v/>
      </c>
      <c r="AN40" s="333" t="str">
        <f>IF(AN39="","",VLOOKUP(AN39,'参考様式１（勤務表_シフト記号表）'!$C$6:$L$47,10,FALSE))</f>
        <v/>
      </c>
      <c r="AO40" s="333" t="str">
        <f>IF(AO39="","",VLOOKUP(AO39,'参考様式１（勤務表_シフト記号表）'!$C$6:$L$47,10,FALSE))</f>
        <v/>
      </c>
      <c r="AP40" s="333" t="str">
        <f>IF(AP39="","",VLOOKUP(AP39,'参考様式１（勤務表_シフト記号表）'!$C$6:$L$47,10,FALSE))</f>
        <v/>
      </c>
      <c r="AQ40" s="334" t="str">
        <f>IF(AQ39="","",VLOOKUP(AQ39,'参考様式１（勤務表_シフト記号表）'!$C$6:$L$47,10,FALSE))</f>
        <v/>
      </c>
      <c r="AR40" s="332" t="str">
        <f>IF(AR39="","",VLOOKUP(AR39,'参考様式１（勤務表_シフト記号表）'!$C$6:$L$47,10,FALSE))</f>
        <v/>
      </c>
      <c r="AS40" s="333" t="str">
        <f>IF(AS39="","",VLOOKUP(AS39,'参考様式１（勤務表_シフト記号表）'!$C$6:$L$47,10,FALSE))</f>
        <v/>
      </c>
      <c r="AT40" s="333" t="str">
        <f>IF(AT39="","",VLOOKUP(AT39,'参考様式１（勤務表_シフト記号表）'!$C$6:$L$47,10,FALSE))</f>
        <v/>
      </c>
      <c r="AU40" s="333" t="str">
        <f>IF(AU39="","",VLOOKUP(AU39,'参考様式１（勤務表_シフト記号表）'!$C$6:$L$47,10,FALSE))</f>
        <v/>
      </c>
      <c r="AV40" s="333" t="str">
        <f>IF(AV39="","",VLOOKUP(AV39,'参考様式１（勤務表_シフト記号表）'!$C$6:$L$47,10,FALSE))</f>
        <v/>
      </c>
      <c r="AW40" s="333" t="str">
        <f>IF(AW39="","",VLOOKUP(AW39,'参考様式１（勤務表_シフト記号表）'!$C$6:$L$47,10,FALSE))</f>
        <v/>
      </c>
      <c r="AX40" s="334" t="str">
        <f>IF(AX39="","",VLOOKUP(AX39,'参考様式１（勤務表_シフト記号表）'!$C$6:$L$47,10,FALSE))</f>
        <v/>
      </c>
      <c r="AY40" s="332" t="str">
        <f>IF(AY39="","",VLOOKUP(AY39,'参考様式１（勤務表_シフト記号表）'!$C$6:$L$47,10,FALSE))</f>
        <v/>
      </c>
      <c r="AZ40" s="333" t="str">
        <f>IF(AZ39="","",VLOOKUP(AZ39,'参考様式１（勤務表_シフト記号表）'!$C$6:$L$47,10,FALSE))</f>
        <v/>
      </c>
      <c r="BA40" s="333" t="str">
        <f>IF(BA39="","",VLOOKUP(BA39,'参考様式１（勤務表_シフト記号表）'!$C$6:$L$47,10,FALSE))</f>
        <v/>
      </c>
      <c r="BB40" s="1230">
        <f>IF($BE$3="４週",SUM(W40:AX40),IF($BE$3="暦月",SUM(W40:BA40),""))</f>
        <v>0</v>
      </c>
      <c r="BC40" s="1231"/>
      <c r="BD40" s="1232">
        <f>IF($BE$3="４週",BB40/4,IF($BE$3="暦月",(BB40/($BE$8/7)),""))</f>
        <v>0</v>
      </c>
      <c r="BE40" s="1231"/>
      <c r="BF40" s="1227"/>
      <c r="BG40" s="1228"/>
      <c r="BH40" s="1228"/>
      <c r="BI40" s="1228"/>
      <c r="BJ40" s="1229"/>
    </row>
    <row r="41" spans="2:62" ht="20.25" customHeight="1" x14ac:dyDescent="0.45">
      <c r="B41" s="1197">
        <f>B39+1</f>
        <v>13</v>
      </c>
      <c r="C41" s="1199"/>
      <c r="D41" s="1200"/>
      <c r="E41" s="327"/>
      <c r="F41" s="328"/>
      <c r="G41" s="327"/>
      <c r="H41" s="328"/>
      <c r="I41" s="1203"/>
      <c r="J41" s="1204"/>
      <c r="K41" s="1207"/>
      <c r="L41" s="1208"/>
      <c r="M41" s="1208"/>
      <c r="N41" s="1200"/>
      <c r="O41" s="1211"/>
      <c r="P41" s="1212"/>
      <c r="Q41" s="1212"/>
      <c r="R41" s="1212"/>
      <c r="S41" s="1213"/>
      <c r="T41" s="347" t="s">
        <v>454</v>
      </c>
      <c r="V41" s="348"/>
      <c r="W41" s="340"/>
      <c r="X41" s="341"/>
      <c r="Y41" s="341"/>
      <c r="Z41" s="341"/>
      <c r="AA41" s="341"/>
      <c r="AB41" s="341"/>
      <c r="AC41" s="342"/>
      <c r="AD41" s="340"/>
      <c r="AE41" s="341"/>
      <c r="AF41" s="341"/>
      <c r="AG41" s="341"/>
      <c r="AH41" s="341"/>
      <c r="AI41" s="341"/>
      <c r="AJ41" s="342"/>
      <c r="AK41" s="340"/>
      <c r="AL41" s="341"/>
      <c r="AM41" s="341"/>
      <c r="AN41" s="341"/>
      <c r="AO41" s="341"/>
      <c r="AP41" s="341"/>
      <c r="AQ41" s="342"/>
      <c r="AR41" s="340"/>
      <c r="AS41" s="341"/>
      <c r="AT41" s="341"/>
      <c r="AU41" s="341"/>
      <c r="AV41" s="341"/>
      <c r="AW41" s="341"/>
      <c r="AX41" s="342"/>
      <c r="AY41" s="340"/>
      <c r="AZ41" s="341"/>
      <c r="BA41" s="343"/>
      <c r="BB41" s="1217"/>
      <c r="BC41" s="1218"/>
      <c r="BD41" s="1179"/>
      <c r="BE41" s="1180"/>
      <c r="BF41" s="1181"/>
      <c r="BG41" s="1182"/>
      <c r="BH41" s="1182"/>
      <c r="BI41" s="1182"/>
      <c r="BJ41" s="1183"/>
    </row>
    <row r="42" spans="2:62" ht="20.25" customHeight="1" x14ac:dyDescent="0.45">
      <c r="B42" s="1220"/>
      <c r="C42" s="1233"/>
      <c r="D42" s="1234"/>
      <c r="E42" s="327"/>
      <c r="F42" s="328">
        <f>C41</f>
        <v>0</v>
      </c>
      <c r="G42" s="327"/>
      <c r="H42" s="328">
        <f>I41</f>
        <v>0</v>
      </c>
      <c r="I42" s="1235"/>
      <c r="J42" s="1236"/>
      <c r="K42" s="1237"/>
      <c r="L42" s="1238"/>
      <c r="M42" s="1238"/>
      <c r="N42" s="1234"/>
      <c r="O42" s="1211"/>
      <c r="P42" s="1212"/>
      <c r="Q42" s="1212"/>
      <c r="R42" s="1212"/>
      <c r="S42" s="1213"/>
      <c r="T42" s="344" t="s">
        <v>455</v>
      </c>
      <c r="U42" s="345"/>
      <c r="V42" s="346"/>
      <c r="W42" s="332" t="str">
        <f>IF(W41="","",VLOOKUP(W41,'参考様式１（勤務表_シフト記号表）'!$C$6:$L$47,10,FALSE))</f>
        <v/>
      </c>
      <c r="X42" s="333" t="str">
        <f>IF(X41="","",VLOOKUP(X41,'参考様式１（勤務表_シフト記号表）'!$C$6:$L$47,10,FALSE))</f>
        <v/>
      </c>
      <c r="Y42" s="333" t="str">
        <f>IF(Y41="","",VLOOKUP(Y41,'参考様式１（勤務表_シフト記号表）'!$C$6:$L$47,10,FALSE))</f>
        <v/>
      </c>
      <c r="Z42" s="333" t="str">
        <f>IF(Z41="","",VLOOKUP(Z41,'参考様式１（勤務表_シフト記号表）'!$C$6:$L$47,10,FALSE))</f>
        <v/>
      </c>
      <c r="AA42" s="333" t="str">
        <f>IF(AA41="","",VLOOKUP(AA41,'参考様式１（勤務表_シフト記号表）'!$C$6:$L$47,10,FALSE))</f>
        <v/>
      </c>
      <c r="AB42" s="333" t="str">
        <f>IF(AB41="","",VLOOKUP(AB41,'参考様式１（勤務表_シフト記号表）'!$C$6:$L$47,10,FALSE))</f>
        <v/>
      </c>
      <c r="AC42" s="334" t="str">
        <f>IF(AC41="","",VLOOKUP(AC41,'参考様式１（勤務表_シフト記号表）'!$C$6:$L$47,10,FALSE))</f>
        <v/>
      </c>
      <c r="AD42" s="332" t="str">
        <f>IF(AD41="","",VLOOKUP(AD41,'参考様式１（勤務表_シフト記号表）'!$C$6:$L$47,10,FALSE))</f>
        <v/>
      </c>
      <c r="AE42" s="333" t="str">
        <f>IF(AE41="","",VLOOKUP(AE41,'参考様式１（勤務表_シフト記号表）'!$C$6:$L$47,10,FALSE))</f>
        <v/>
      </c>
      <c r="AF42" s="333" t="str">
        <f>IF(AF41="","",VLOOKUP(AF41,'参考様式１（勤務表_シフト記号表）'!$C$6:$L$47,10,FALSE))</f>
        <v/>
      </c>
      <c r="AG42" s="333" t="str">
        <f>IF(AG41="","",VLOOKUP(AG41,'参考様式１（勤務表_シフト記号表）'!$C$6:$L$47,10,FALSE))</f>
        <v/>
      </c>
      <c r="AH42" s="333" t="str">
        <f>IF(AH41="","",VLOOKUP(AH41,'参考様式１（勤務表_シフト記号表）'!$C$6:$L$47,10,FALSE))</f>
        <v/>
      </c>
      <c r="AI42" s="333" t="str">
        <f>IF(AI41="","",VLOOKUP(AI41,'参考様式１（勤務表_シフト記号表）'!$C$6:$L$47,10,FALSE))</f>
        <v/>
      </c>
      <c r="AJ42" s="334" t="str">
        <f>IF(AJ41="","",VLOOKUP(AJ41,'参考様式１（勤務表_シフト記号表）'!$C$6:$L$47,10,FALSE))</f>
        <v/>
      </c>
      <c r="AK42" s="332" t="str">
        <f>IF(AK41="","",VLOOKUP(AK41,'参考様式１（勤務表_シフト記号表）'!$C$6:$L$47,10,FALSE))</f>
        <v/>
      </c>
      <c r="AL42" s="333" t="str">
        <f>IF(AL41="","",VLOOKUP(AL41,'参考様式１（勤務表_シフト記号表）'!$C$6:$L$47,10,FALSE))</f>
        <v/>
      </c>
      <c r="AM42" s="333" t="str">
        <f>IF(AM41="","",VLOOKUP(AM41,'参考様式１（勤務表_シフト記号表）'!$C$6:$L$47,10,FALSE))</f>
        <v/>
      </c>
      <c r="AN42" s="333" t="str">
        <f>IF(AN41="","",VLOOKUP(AN41,'参考様式１（勤務表_シフト記号表）'!$C$6:$L$47,10,FALSE))</f>
        <v/>
      </c>
      <c r="AO42" s="333" t="str">
        <f>IF(AO41="","",VLOOKUP(AO41,'参考様式１（勤務表_シフト記号表）'!$C$6:$L$47,10,FALSE))</f>
        <v/>
      </c>
      <c r="AP42" s="333" t="str">
        <f>IF(AP41="","",VLOOKUP(AP41,'参考様式１（勤務表_シフト記号表）'!$C$6:$L$47,10,FALSE))</f>
        <v/>
      </c>
      <c r="AQ42" s="334" t="str">
        <f>IF(AQ41="","",VLOOKUP(AQ41,'参考様式１（勤務表_シフト記号表）'!$C$6:$L$47,10,FALSE))</f>
        <v/>
      </c>
      <c r="AR42" s="332" t="str">
        <f>IF(AR41="","",VLOOKUP(AR41,'参考様式１（勤務表_シフト記号表）'!$C$6:$L$47,10,FALSE))</f>
        <v/>
      </c>
      <c r="AS42" s="333" t="str">
        <f>IF(AS41="","",VLOOKUP(AS41,'参考様式１（勤務表_シフト記号表）'!$C$6:$L$47,10,FALSE))</f>
        <v/>
      </c>
      <c r="AT42" s="333" t="str">
        <f>IF(AT41="","",VLOOKUP(AT41,'参考様式１（勤務表_シフト記号表）'!$C$6:$L$47,10,FALSE))</f>
        <v/>
      </c>
      <c r="AU42" s="333" t="str">
        <f>IF(AU41="","",VLOOKUP(AU41,'参考様式１（勤務表_シフト記号表）'!$C$6:$L$47,10,FALSE))</f>
        <v/>
      </c>
      <c r="AV42" s="333" t="str">
        <f>IF(AV41="","",VLOOKUP(AV41,'参考様式１（勤務表_シフト記号表）'!$C$6:$L$47,10,FALSE))</f>
        <v/>
      </c>
      <c r="AW42" s="333" t="str">
        <f>IF(AW41="","",VLOOKUP(AW41,'参考様式１（勤務表_シフト記号表）'!$C$6:$L$47,10,FALSE))</f>
        <v/>
      </c>
      <c r="AX42" s="334" t="str">
        <f>IF(AX41="","",VLOOKUP(AX41,'参考様式１（勤務表_シフト記号表）'!$C$6:$L$47,10,FALSE))</f>
        <v/>
      </c>
      <c r="AY42" s="332" t="str">
        <f>IF(AY41="","",VLOOKUP(AY41,'参考様式１（勤務表_シフト記号表）'!$C$6:$L$47,10,FALSE))</f>
        <v/>
      </c>
      <c r="AZ42" s="333" t="str">
        <f>IF(AZ41="","",VLOOKUP(AZ41,'参考様式１（勤務表_シフト記号表）'!$C$6:$L$47,10,FALSE))</f>
        <v/>
      </c>
      <c r="BA42" s="333" t="str">
        <f>IF(BA41="","",VLOOKUP(BA41,'参考様式１（勤務表_シフト記号表）'!$C$6:$L$47,10,FALSE))</f>
        <v/>
      </c>
      <c r="BB42" s="1230">
        <f>IF($BE$3="４週",SUM(W42:AX42),IF($BE$3="暦月",SUM(W42:BA42),""))</f>
        <v>0</v>
      </c>
      <c r="BC42" s="1231"/>
      <c r="BD42" s="1232">
        <f>IF($BE$3="４週",BB42/4,IF($BE$3="暦月",(BB42/($BE$8/7)),""))</f>
        <v>0</v>
      </c>
      <c r="BE42" s="1231"/>
      <c r="BF42" s="1227"/>
      <c r="BG42" s="1228"/>
      <c r="BH42" s="1228"/>
      <c r="BI42" s="1228"/>
      <c r="BJ42" s="1229"/>
    </row>
    <row r="43" spans="2:62" ht="20.25" customHeight="1" x14ac:dyDescent="0.45">
      <c r="B43" s="1197">
        <f>B41+1</f>
        <v>14</v>
      </c>
      <c r="C43" s="1199"/>
      <c r="D43" s="1200"/>
      <c r="E43" s="327"/>
      <c r="F43" s="328"/>
      <c r="G43" s="327"/>
      <c r="H43" s="328"/>
      <c r="I43" s="1203"/>
      <c r="J43" s="1204"/>
      <c r="K43" s="1207"/>
      <c r="L43" s="1208"/>
      <c r="M43" s="1208"/>
      <c r="N43" s="1200"/>
      <c r="O43" s="1211"/>
      <c r="P43" s="1212"/>
      <c r="Q43" s="1212"/>
      <c r="R43" s="1212"/>
      <c r="S43" s="1213"/>
      <c r="T43" s="347" t="s">
        <v>454</v>
      </c>
      <c r="V43" s="348"/>
      <c r="W43" s="340"/>
      <c r="X43" s="341"/>
      <c r="Y43" s="341"/>
      <c r="Z43" s="341"/>
      <c r="AA43" s="341"/>
      <c r="AB43" s="341"/>
      <c r="AC43" s="342"/>
      <c r="AD43" s="340"/>
      <c r="AE43" s="341"/>
      <c r="AF43" s="341"/>
      <c r="AG43" s="341"/>
      <c r="AH43" s="341"/>
      <c r="AI43" s="341"/>
      <c r="AJ43" s="342"/>
      <c r="AK43" s="340"/>
      <c r="AL43" s="341"/>
      <c r="AM43" s="341"/>
      <c r="AN43" s="341"/>
      <c r="AO43" s="341"/>
      <c r="AP43" s="341"/>
      <c r="AQ43" s="342"/>
      <c r="AR43" s="340"/>
      <c r="AS43" s="341"/>
      <c r="AT43" s="341"/>
      <c r="AU43" s="341"/>
      <c r="AV43" s="341"/>
      <c r="AW43" s="341"/>
      <c r="AX43" s="342"/>
      <c r="AY43" s="340"/>
      <c r="AZ43" s="341"/>
      <c r="BA43" s="343"/>
      <c r="BB43" s="1217"/>
      <c r="BC43" s="1218"/>
      <c r="BD43" s="1179"/>
      <c r="BE43" s="1180"/>
      <c r="BF43" s="1181"/>
      <c r="BG43" s="1182"/>
      <c r="BH43" s="1182"/>
      <c r="BI43" s="1182"/>
      <c r="BJ43" s="1183"/>
    </row>
    <row r="44" spans="2:62" ht="20.25" customHeight="1" x14ac:dyDescent="0.45">
      <c r="B44" s="1220"/>
      <c r="C44" s="1233"/>
      <c r="D44" s="1234"/>
      <c r="E44" s="327"/>
      <c r="F44" s="328">
        <f>C43</f>
        <v>0</v>
      </c>
      <c r="G44" s="327"/>
      <c r="H44" s="328">
        <f>I43</f>
        <v>0</v>
      </c>
      <c r="I44" s="1235"/>
      <c r="J44" s="1236"/>
      <c r="K44" s="1237"/>
      <c r="L44" s="1238"/>
      <c r="M44" s="1238"/>
      <c r="N44" s="1234"/>
      <c r="O44" s="1211"/>
      <c r="P44" s="1212"/>
      <c r="Q44" s="1212"/>
      <c r="R44" s="1212"/>
      <c r="S44" s="1213"/>
      <c r="T44" s="344" t="s">
        <v>455</v>
      </c>
      <c r="U44" s="345"/>
      <c r="V44" s="346"/>
      <c r="W44" s="332" t="str">
        <f>IF(W43="","",VLOOKUP(W43,'参考様式１（勤務表_シフト記号表）'!$C$6:$L$47,10,FALSE))</f>
        <v/>
      </c>
      <c r="X44" s="333" t="str">
        <f>IF(X43="","",VLOOKUP(X43,'参考様式１（勤務表_シフト記号表）'!$C$6:$L$47,10,FALSE))</f>
        <v/>
      </c>
      <c r="Y44" s="333" t="str">
        <f>IF(Y43="","",VLOOKUP(Y43,'参考様式１（勤務表_シフト記号表）'!$C$6:$L$47,10,FALSE))</f>
        <v/>
      </c>
      <c r="Z44" s="333" t="str">
        <f>IF(Z43="","",VLOOKUP(Z43,'参考様式１（勤務表_シフト記号表）'!$C$6:$L$47,10,FALSE))</f>
        <v/>
      </c>
      <c r="AA44" s="333" t="str">
        <f>IF(AA43="","",VLOOKUP(AA43,'参考様式１（勤務表_シフト記号表）'!$C$6:$L$47,10,FALSE))</f>
        <v/>
      </c>
      <c r="AB44" s="333" t="str">
        <f>IF(AB43="","",VLOOKUP(AB43,'参考様式１（勤務表_シフト記号表）'!$C$6:$L$47,10,FALSE))</f>
        <v/>
      </c>
      <c r="AC44" s="334" t="str">
        <f>IF(AC43="","",VLOOKUP(AC43,'参考様式１（勤務表_シフト記号表）'!$C$6:$L$47,10,FALSE))</f>
        <v/>
      </c>
      <c r="AD44" s="332" t="str">
        <f>IF(AD43="","",VLOOKUP(AD43,'参考様式１（勤務表_シフト記号表）'!$C$6:$L$47,10,FALSE))</f>
        <v/>
      </c>
      <c r="AE44" s="333" t="str">
        <f>IF(AE43="","",VLOOKUP(AE43,'参考様式１（勤務表_シフト記号表）'!$C$6:$L$47,10,FALSE))</f>
        <v/>
      </c>
      <c r="AF44" s="333" t="str">
        <f>IF(AF43="","",VLOOKUP(AF43,'参考様式１（勤務表_シフト記号表）'!$C$6:$L$47,10,FALSE))</f>
        <v/>
      </c>
      <c r="AG44" s="333" t="str">
        <f>IF(AG43="","",VLOOKUP(AG43,'参考様式１（勤務表_シフト記号表）'!$C$6:$L$47,10,FALSE))</f>
        <v/>
      </c>
      <c r="AH44" s="333" t="str">
        <f>IF(AH43="","",VLOOKUP(AH43,'参考様式１（勤務表_シフト記号表）'!$C$6:$L$47,10,FALSE))</f>
        <v/>
      </c>
      <c r="AI44" s="333" t="str">
        <f>IF(AI43="","",VLOOKUP(AI43,'参考様式１（勤務表_シフト記号表）'!$C$6:$L$47,10,FALSE))</f>
        <v/>
      </c>
      <c r="AJ44" s="334" t="str">
        <f>IF(AJ43="","",VLOOKUP(AJ43,'参考様式１（勤務表_シフト記号表）'!$C$6:$L$47,10,FALSE))</f>
        <v/>
      </c>
      <c r="AK44" s="332" t="str">
        <f>IF(AK43="","",VLOOKUP(AK43,'参考様式１（勤務表_シフト記号表）'!$C$6:$L$47,10,FALSE))</f>
        <v/>
      </c>
      <c r="AL44" s="333" t="str">
        <f>IF(AL43="","",VLOOKUP(AL43,'参考様式１（勤務表_シフト記号表）'!$C$6:$L$47,10,FALSE))</f>
        <v/>
      </c>
      <c r="AM44" s="333" t="str">
        <f>IF(AM43="","",VLOOKUP(AM43,'参考様式１（勤務表_シフト記号表）'!$C$6:$L$47,10,FALSE))</f>
        <v/>
      </c>
      <c r="AN44" s="333" t="str">
        <f>IF(AN43="","",VLOOKUP(AN43,'参考様式１（勤務表_シフト記号表）'!$C$6:$L$47,10,FALSE))</f>
        <v/>
      </c>
      <c r="AO44" s="333" t="str">
        <f>IF(AO43="","",VLOOKUP(AO43,'参考様式１（勤務表_シフト記号表）'!$C$6:$L$47,10,FALSE))</f>
        <v/>
      </c>
      <c r="AP44" s="333" t="str">
        <f>IF(AP43="","",VLOOKUP(AP43,'参考様式１（勤務表_シフト記号表）'!$C$6:$L$47,10,FALSE))</f>
        <v/>
      </c>
      <c r="AQ44" s="334" t="str">
        <f>IF(AQ43="","",VLOOKUP(AQ43,'参考様式１（勤務表_シフト記号表）'!$C$6:$L$47,10,FALSE))</f>
        <v/>
      </c>
      <c r="AR44" s="332" t="str">
        <f>IF(AR43="","",VLOOKUP(AR43,'参考様式１（勤務表_シフト記号表）'!$C$6:$L$47,10,FALSE))</f>
        <v/>
      </c>
      <c r="AS44" s="333" t="str">
        <f>IF(AS43="","",VLOOKUP(AS43,'参考様式１（勤務表_シフト記号表）'!$C$6:$L$47,10,FALSE))</f>
        <v/>
      </c>
      <c r="AT44" s="333" t="str">
        <f>IF(AT43="","",VLOOKUP(AT43,'参考様式１（勤務表_シフト記号表）'!$C$6:$L$47,10,FALSE))</f>
        <v/>
      </c>
      <c r="AU44" s="333" t="str">
        <f>IF(AU43="","",VLOOKUP(AU43,'参考様式１（勤務表_シフト記号表）'!$C$6:$L$47,10,FALSE))</f>
        <v/>
      </c>
      <c r="AV44" s="333" t="str">
        <f>IF(AV43="","",VLOOKUP(AV43,'参考様式１（勤務表_シフト記号表）'!$C$6:$L$47,10,FALSE))</f>
        <v/>
      </c>
      <c r="AW44" s="333" t="str">
        <f>IF(AW43="","",VLOOKUP(AW43,'参考様式１（勤務表_シフト記号表）'!$C$6:$L$47,10,FALSE))</f>
        <v/>
      </c>
      <c r="AX44" s="334" t="str">
        <f>IF(AX43="","",VLOOKUP(AX43,'参考様式１（勤務表_シフト記号表）'!$C$6:$L$47,10,FALSE))</f>
        <v/>
      </c>
      <c r="AY44" s="332" t="str">
        <f>IF(AY43="","",VLOOKUP(AY43,'参考様式１（勤務表_シフト記号表）'!$C$6:$L$47,10,FALSE))</f>
        <v/>
      </c>
      <c r="AZ44" s="333" t="str">
        <f>IF(AZ43="","",VLOOKUP(AZ43,'参考様式１（勤務表_シフト記号表）'!$C$6:$L$47,10,FALSE))</f>
        <v/>
      </c>
      <c r="BA44" s="333" t="str">
        <f>IF(BA43="","",VLOOKUP(BA43,'参考様式１（勤務表_シフト記号表）'!$C$6:$L$47,10,FALSE))</f>
        <v/>
      </c>
      <c r="BB44" s="1230">
        <f>IF($BE$3="４週",SUM(W44:AX44),IF($BE$3="暦月",SUM(W44:BA44),""))</f>
        <v>0</v>
      </c>
      <c r="BC44" s="1231"/>
      <c r="BD44" s="1232">
        <f>IF($BE$3="４週",BB44/4,IF($BE$3="暦月",(BB44/($BE$8/7)),""))</f>
        <v>0</v>
      </c>
      <c r="BE44" s="1231"/>
      <c r="BF44" s="1227"/>
      <c r="BG44" s="1228"/>
      <c r="BH44" s="1228"/>
      <c r="BI44" s="1228"/>
      <c r="BJ44" s="1229"/>
    </row>
    <row r="45" spans="2:62" ht="20.25" customHeight="1" x14ac:dyDescent="0.45">
      <c r="B45" s="1197">
        <f>B43+1</f>
        <v>15</v>
      </c>
      <c r="C45" s="1199"/>
      <c r="D45" s="1200"/>
      <c r="E45" s="327"/>
      <c r="F45" s="328"/>
      <c r="G45" s="327"/>
      <c r="H45" s="328"/>
      <c r="I45" s="1203"/>
      <c r="J45" s="1204"/>
      <c r="K45" s="1207"/>
      <c r="L45" s="1208"/>
      <c r="M45" s="1208"/>
      <c r="N45" s="1200"/>
      <c r="O45" s="1211"/>
      <c r="P45" s="1212"/>
      <c r="Q45" s="1212"/>
      <c r="R45" s="1212"/>
      <c r="S45" s="1213"/>
      <c r="T45" s="347" t="s">
        <v>454</v>
      </c>
      <c r="V45" s="348"/>
      <c r="W45" s="340"/>
      <c r="X45" s="341"/>
      <c r="Y45" s="341"/>
      <c r="Z45" s="341"/>
      <c r="AA45" s="341"/>
      <c r="AB45" s="341"/>
      <c r="AC45" s="342"/>
      <c r="AD45" s="340"/>
      <c r="AE45" s="341"/>
      <c r="AF45" s="341"/>
      <c r="AG45" s="341"/>
      <c r="AH45" s="341"/>
      <c r="AI45" s="341"/>
      <c r="AJ45" s="342"/>
      <c r="AK45" s="340"/>
      <c r="AL45" s="341"/>
      <c r="AM45" s="341"/>
      <c r="AN45" s="341"/>
      <c r="AO45" s="341"/>
      <c r="AP45" s="341"/>
      <c r="AQ45" s="342"/>
      <c r="AR45" s="340"/>
      <c r="AS45" s="341"/>
      <c r="AT45" s="341"/>
      <c r="AU45" s="341"/>
      <c r="AV45" s="341"/>
      <c r="AW45" s="341"/>
      <c r="AX45" s="342"/>
      <c r="AY45" s="340"/>
      <c r="AZ45" s="341"/>
      <c r="BA45" s="343"/>
      <c r="BB45" s="1217"/>
      <c r="BC45" s="1218"/>
      <c r="BD45" s="1179"/>
      <c r="BE45" s="1180"/>
      <c r="BF45" s="1181"/>
      <c r="BG45" s="1182"/>
      <c r="BH45" s="1182"/>
      <c r="BI45" s="1182"/>
      <c r="BJ45" s="1183"/>
    </row>
    <row r="46" spans="2:62" ht="20.25" customHeight="1" x14ac:dyDescent="0.45">
      <c r="B46" s="1220"/>
      <c r="C46" s="1233"/>
      <c r="D46" s="1234"/>
      <c r="E46" s="327"/>
      <c r="F46" s="328">
        <f>C45</f>
        <v>0</v>
      </c>
      <c r="G46" s="327"/>
      <c r="H46" s="328">
        <f>I45</f>
        <v>0</v>
      </c>
      <c r="I46" s="1235"/>
      <c r="J46" s="1236"/>
      <c r="K46" s="1237"/>
      <c r="L46" s="1238"/>
      <c r="M46" s="1238"/>
      <c r="N46" s="1234"/>
      <c r="O46" s="1211"/>
      <c r="P46" s="1212"/>
      <c r="Q46" s="1212"/>
      <c r="R46" s="1212"/>
      <c r="S46" s="1213"/>
      <c r="T46" s="344" t="s">
        <v>455</v>
      </c>
      <c r="U46" s="345"/>
      <c r="V46" s="346"/>
      <c r="W46" s="332" t="str">
        <f>IF(W45="","",VLOOKUP(W45,'参考様式１（勤務表_シフト記号表）'!$C$6:$L$47,10,FALSE))</f>
        <v/>
      </c>
      <c r="X46" s="333" t="str">
        <f>IF(X45="","",VLOOKUP(X45,'参考様式１（勤務表_シフト記号表）'!$C$6:$L$47,10,FALSE))</f>
        <v/>
      </c>
      <c r="Y46" s="333" t="str">
        <f>IF(Y45="","",VLOOKUP(Y45,'参考様式１（勤務表_シフト記号表）'!$C$6:$L$47,10,FALSE))</f>
        <v/>
      </c>
      <c r="Z46" s="333" t="str">
        <f>IF(Z45="","",VLOOKUP(Z45,'参考様式１（勤務表_シフト記号表）'!$C$6:$L$47,10,FALSE))</f>
        <v/>
      </c>
      <c r="AA46" s="333" t="str">
        <f>IF(AA45="","",VLOOKUP(AA45,'参考様式１（勤務表_シフト記号表）'!$C$6:$L$47,10,FALSE))</f>
        <v/>
      </c>
      <c r="AB46" s="333" t="str">
        <f>IF(AB45="","",VLOOKUP(AB45,'参考様式１（勤務表_シフト記号表）'!$C$6:$L$47,10,FALSE))</f>
        <v/>
      </c>
      <c r="AC46" s="334" t="str">
        <f>IF(AC45="","",VLOOKUP(AC45,'参考様式１（勤務表_シフト記号表）'!$C$6:$L$47,10,FALSE))</f>
        <v/>
      </c>
      <c r="AD46" s="332" t="str">
        <f>IF(AD45="","",VLOOKUP(AD45,'参考様式１（勤務表_シフト記号表）'!$C$6:$L$47,10,FALSE))</f>
        <v/>
      </c>
      <c r="AE46" s="333" t="str">
        <f>IF(AE45="","",VLOOKUP(AE45,'参考様式１（勤務表_シフト記号表）'!$C$6:$L$47,10,FALSE))</f>
        <v/>
      </c>
      <c r="AF46" s="333" t="str">
        <f>IF(AF45="","",VLOOKUP(AF45,'参考様式１（勤務表_シフト記号表）'!$C$6:$L$47,10,FALSE))</f>
        <v/>
      </c>
      <c r="AG46" s="333" t="str">
        <f>IF(AG45="","",VLOOKUP(AG45,'参考様式１（勤務表_シフト記号表）'!$C$6:$L$47,10,FALSE))</f>
        <v/>
      </c>
      <c r="AH46" s="333" t="str">
        <f>IF(AH45="","",VLOOKUP(AH45,'参考様式１（勤務表_シフト記号表）'!$C$6:$L$47,10,FALSE))</f>
        <v/>
      </c>
      <c r="AI46" s="333" t="str">
        <f>IF(AI45="","",VLOOKUP(AI45,'参考様式１（勤務表_シフト記号表）'!$C$6:$L$47,10,FALSE))</f>
        <v/>
      </c>
      <c r="AJ46" s="334" t="str">
        <f>IF(AJ45="","",VLOOKUP(AJ45,'参考様式１（勤務表_シフト記号表）'!$C$6:$L$47,10,FALSE))</f>
        <v/>
      </c>
      <c r="AK46" s="332" t="str">
        <f>IF(AK45="","",VLOOKUP(AK45,'参考様式１（勤務表_シフト記号表）'!$C$6:$L$47,10,FALSE))</f>
        <v/>
      </c>
      <c r="AL46" s="333" t="str">
        <f>IF(AL45="","",VLOOKUP(AL45,'参考様式１（勤務表_シフト記号表）'!$C$6:$L$47,10,FALSE))</f>
        <v/>
      </c>
      <c r="AM46" s="333" t="str">
        <f>IF(AM45="","",VLOOKUP(AM45,'参考様式１（勤務表_シフト記号表）'!$C$6:$L$47,10,FALSE))</f>
        <v/>
      </c>
      <c r="AN46" s="333" t="str">
        <f>IF(AN45="","",VLOOKUP(AN45,'参考様式１（勤務表_シフト記号表）'!$C$6:$L$47,10,FALSE))</f>
        <v/>
      </c>
      <c r="AO46" s="333" t="str">
        <f>IF(AO45="","",VLOOKUP(AO45,'参考様式１（勤務表_シフト記号表）'!$C$6:$L$47,10,FALSE))</f>
        <v/>
      </c>
      <c r="AP46" s="333" t="str">
        <f>IF(AP45="","",VLOOKUP(AP45,'参考様式１（勤務表_シフト記号表）'!$C$6:$L$47,10,FALSE))</f>
        <v/>
      </c>
      <c r="AQ46" s="334" t="str">
        <f>IF(AQ45="","",VLOOKUP(AQ45,'参考様式１（勤務表_シフト記号表）'!$C$6:$L$47,10,FALSE))</f>
        <v/>
      </c>
      <c r="AR46" s="332" t="str">
        <f>IF(AR45="","",VLOOKUP(AR45,'参考様式１（勤務表_シフト記号表）'!$C$6:$L$47,10,FALSE))</f>
        <v/>
      </c>
      <c r="AS46" s="333" t="str">
        <f>IF(AS45="","",VLOOKUP(AS45,'参考様式１（勤務表_シフト記号表）'!$C$6:$L$47,10,FALSE))</f>
        <v/>
      </c>
      <c r="AT46" s="333" t="str">
        <f>IF(AT45="","",VLOOKUP(AT45,'参考様式１（勤務表_シフト記号表）'!$C$6:$L$47,10,FALSE))</f>
        <v/>
      </c>
      <c r="AU46" s="333" t="str">
        <f>IF(AU45="","",VLOOKUP(AU45,'参考様式１（勤務表_シフト記号表）'!$C$6:$L$47,10,FALSE))</f>
        <v/>
      </c>
      <c r="AV46" s="333" t="str">
        <f>IF(AV45="","",VLOOKUP(AV45,'参考様式１（勤務表_シフト記号表）'!$C$6:$L$47,10,FALSE))</f>
        <v/>
      </c>
      <c r="AW46" s="333" t="str">
        <f>IF(AW45="","",VLOOKUP(AW45,'参考様式１（勤務表_シフト記号表）'!$C$6:$L$47,10,FALSE))</f>
        <v/>
      </c>
      <c r="AX46" s="334" t="str">
        <f>IF(AX45="","",VLOOKUP(AX45,'参考様式１（勤務表_シフト記号表）'!$C$6:$L$47,10,FALSE))</f>
        <v/>
      </c>
      <c r="AY46" s="332" t="str">
        <f>IF(AY45="","",VLOOKUP(AY45,'参考様式１（勤務表_シフト記号表）'!$C$6:$L$47,10,FALSE))</f>
        <v/>
      </c>
      <c r="AZ46" s="333" t="str">
        <f>IF(AZ45="","",VLOOKUP(AZ45,'参考様式１（勤務表_シフト記号表）'!$C$6:$L$47,10,FALSE))</f>
        <v/>
      </c>
      <c r="BA46" s="333" t="str">
        <f>IF(BA45="","",VLOOKUP(BA45,'参考様式１（勤務表_シフト記号表）'!$C$6:$L$47,10,FALSE))</f>
        <v/>
      </c>
      <c r="BB46" s="1230">
        <f>IF($BE$3="４週",SUM(W46:AX46),IF($BE$3="暦月",SUM(W46:BA46),""))</f>
        <v>0</v>
      </c>
      <c r="BC46" s="1231"/>
      <c r="BD46" s="1232">
        <f>IF($BE$3="４週",BB46/4,IF($BE$3="暦月",(BB46/($BE$8/7)),""))</f>
        <v>0</v>
      </c>
      <c r="BE46" s="1231"/>
      <c r="BF46" s="1227"/>
      <c r="BG46" s="1228"/>
      <c r="BH46" s="1228"/>
      <c r="BI46" s="1228"/>
      <c r="BJ46" s="1229"/>
    </row>
    <row r="47" spans="2:62" ht="20.25" customHeight="1" x14ac:dyDescent="0.45">
      <c r="B47" s="1197">
        <f>B45+1</f>
        <v>16</v>
      </c>
      <c r="C47" s="1199"/>
      <c r="D47" s="1200"/>
      <c r="E47" s="327"/>
      <c r="F47" s="328"/>
      <c r="G47" s="327"/>
      <c r="H47" s="328"/>
      <c r="I47" s="1203"/>
      <c r="J47" s="1204"/>
      <c r="K47" s="1207"/>
      <c r="L47" s="1208"/>
      <c r="M47" s="1208"/>
      <c r="N47" s="1200"/>
      <c r="O47" s="1211"/>
      <c r="P47" s="1212"/>
      <c r="Q47" s="1212"/>
      <c r="R47" s="1212"/>
      <c r="S47" s="1213"/>
      <c r="T47" s="347" t="s">
        <v>454</v>
      </c>
      <c r="V47" s="348"/>
      <c r="W47" s="340"/>
      <c r="X47" s="341"/>
      <c r="Y47" s="341"/>
      <c r="Z47" s="341"/>
      <c r="AA47" s="341"/>
      <c r="AB47" s="341"/>
      <c r="AC47" s="342"/>
      <c r="AD47" s="340"/>
      <c r="AE47" s="341"/>
      <c r="AF47" s="341"/>
      <c r="AG47" s="341"/>
      <c r="AH47" s="341"/>
      <c r="AI47" s="341"/>
      <c r="AJ47" s="342"/>
      <c r="AK47" s="340"/>
      <c r="AL47" s="341"/>
      <c r="AM47" s="341"/>
      <c r="AN47" s="341"/>
      <c r="AO47" s="341"/>
      <c r="AP47" s="341"/>
      <c r="AQ47" s="342"/>
      <c r="AR47" s="340"/>
      <c r="AS47" s="341"/>
      <c r="AT47" s="341"/>
      <c r="AU47" s="341"/>
      <c r="AV47" s="341"/>
      <c r="AW47" s="341"/>
      <c r="AX47" s="342"/>
      <c r="AY47" s="340"/>
      <c r="AZ47" s="341"/>
      <c r="BA47" s="343"/>
      <c r="BB47" s="1217"/>
      <c r="BC47" s="1218"/>
      <c r="BD47" s="1179"/>
      <c r="BE47" s="1180"/>
      <c r="BF47" s="1181"/>
      <c r="BG47" s="1182"/>
      <c r="BH47" s="1182"/>
      <c r="BI47" s="1182"/>
      <c r="BJ47" s="1183"/>
    </row>
    <row r="48" spans="2:62" ht="20.25" customHeight="1" x14ac:dyDescent="0.45">
      <c r="B48" s="1220"/>
      <c r="C48" s="1233"/>
      <c r="D48" s="1234"/>
      <c r="E48" s="327"/>
      <c r="F48" s="328">
        <f>C47</f>
        <v>0</v>
      </c>
      <c r="G48" s="327"/>
      <c r="H48" s="328">
        <f>I47</f>
        <v>0</v>
      </c>
      <c r="I48" s="1235"/>
      <c r="J48" s="1236"/>
      <c r="K48" s="1237"/>
      <c r="L48" s="1238"/>
      <c r="M48" s="1238"/>
      <c r="N48" s="1234"/>
      <c r="O48" s="1211"/>
      <c r="P48" s="1212"/>
      <c r="Q48" s="1212"/>
      <c r="R48" s="1212"/>
      <c r="S48" s="1213"/>
      <c r="T48" s="344" t="s">
        <v>455</v>
      </c>
      <c r="U48" s="345"/>
      <c r="V48" s="346"/>
      <c r="W48" s="332" t="str">
        <f>IF(W47="","",VLOOKUP(W47,'参考様式１（勤務表_シフト記号表）'!$C$6:$L$47,10,FALSE))</f>
        <v/>
      </c>
      <c r="X48" s="333" t="str">
        <f>IF(X47="","",VLOOKUP(X47,'参考様式１（勤務表_シフト記号表）'!$C$6:$L$47,10,FALSE))</f>
        <v/>
      </c>
      <c r="Y48" s="333" t="str">
        <f>IF(Y47="","",VLOOKUP(Y47,'参考様式１（勤務表_シフト記号表）'!$C$6:$L$47,10,FALSE))</f>
        <v/>
      </c>
      <c r="Z48" s="333" t="str">
        <f>IF(Z47="","",VLOOKUP(Z47,'参考様式１（勤務表_シフト記号表）'!$C$6:$L$47,10,FALSE))</f>
        <v/>
      </c>
      <c r="AA48" s="333" t="str">
        <f>IF(AA47="","",VLOOKUP(AA47,'参考様式１（勤務表_シフト記号表）'!$C$6:$L$47,10,FALSE))</f>
        <v/>
      </c>
      <c r="AB48" s="333" t="str">
        <f>IF(AB47="","",VLOOKUP(AB47,'参考様式１（勤務表_シフト記号表）'!$C$6:$L$47,10,FALSE))</f>
        <v/>
      </c>
      <c r="AC48" s="334" t="str">
        <f>IF(AC47="","",VLOOKUP(AC47,'参考様式１（勤務表_シフト記号表）'!$C$6:$L$47,10,FALSE))</f>
        <v/>
      </c>
      <c r="AD48" s="332" t="str">
        <f>IF(AD47="","",VLOOKUP(AD47,'参考様式１（勤務表_シフト記号表）'!$C$6:$L$47,10,FALSE))</f>
        <v/>
      </c>
      <c r="AE48" s="333" t="str">
        <f>IF(AE47="","",VLOOKUP(AE47,'参考様式１（勤務表_シフト記号表）'!$C$6:$L$47,10,FALSE))</f>
        <v/>
      </c>
      <c r="AF48" s="333" t="str">
        <f>IF(AF47="","",VLOOKUP(AF47,'参考様式１（勤務表_シフト記号表）'!$C$6:$L$47,10,FALSE))</f>
        <v/>
      </c>
      <c r="AG48" s="333" t="str">
        <f>IF(AG47="","",VLOOKUP(AG47,'参考様式１（勤務表_シフト記号表）'!$C$6:$L$47,10,FALSE))</f>
        <v/>
      </c>
      <c r="AH48" s="333" t="str">
        <f>IF(AH47="","",VLOOKUP(AH47,'参考様式１（勤務表_シフト記号表）'!$C$6:$L$47,10,FALSE))</f>
        <v/>
      </c>
      <c r="AI48" s="333" t="str">
        <f>IF(AI47="","",VLOOKUP(AI47,'参考様式１（勤務表_シフト記号表）'!$C$6:$L$47,10,FALSE))</f>
        <v/>
      </c>
      <c r="AJ48" s="334" t="str">
        <f>IF(AJ47="","",VLOOKUP(AJ47,'参考様式１（勤務表_シフト記号表）'!$C$6:$L$47,10,FALSE))</f>
        <v/>
      </c>
      <c r="AK48" s="332" t="str">
        <f>IF(AK47="","",VLOOKUP(AK47,'参考様式１（勤務表_シフト記号表）'!$C$6:$L$47,10,FALSE))</f>
        <v/>
      </c>
      <c r="AL48" s="333" t="str">
        <f>IF(AL47="","",VLOOKUP(AL47,'参考様式１（勤務表_シフト記号表）'!$C$6:$L$47,10,FALSE))</f>
        <v/>
      </c>
      <c r="AM48" s="333" t="str">
        <f>IF(AM47="","",VLOOKUP(AM47,'参考様式１（勤務表_シフト記号表）'!$C$6:$L$47,10,FALSE))</f>
        <v/>
      </c>
      <c r="AN48" s="333" t="str">
        <f>IF(AN47="","",VLOOKUP(AN47,'参考様式１（勤務表_シフト記号表）'!$C$6:$L$47,10,FALSE))</f>
        <v/>
      </c>
      <c r="AO48" s="333" t="str">
        <f>IF(AO47="","",VLOOKUP(AO47,'参考様式１（勤務表_シフト記号表）'!$C$6:$L$47,10,FALSE))</f>
        <v/>
      </c>
      <c r="AP48" s="333" t="str">
        <f>IF(AP47="","",VLOOKUP(AP47,'参考様式１（勤務表_シフト記号表）'!$C$6:$L$47,10,FALSE))</f>
        <v/>
      </c>
      <c r="AQ48" s="334" t="str">
        <f>IF(AQ47="","",VLOOKUP(AQ47,'参考様式１（勤務表_シフト記号表）'!$C$6:$L$47,10,FALSE))</f>
        <v/>
      </c>
      <c r="AR48" s="332" t="str">
        <f>IF(AR47="","",VLOOKUP(AR47,'参考様式１（勤務表_シフト記号表）'!$C$6:$L$47,10,FALSE))</f>
        <v/>
      </c>
      <c r="AS48" s="333" t="str">
        <f>IF(AS47="","",VLOOKUP(AS47,'参考様式１（勤務表_シフト記号表）'!$C$6:$L$47,10,FALSE))</f>
        <v/>
      </c>
      <c r="AT48" s="333" t="str">
        <f>IF(AT47="","",VLOOKUP(AT47,'参考様式１（勤務表_シフト記号表）'!$C$6:$L$47,10,FALSE))</f>
        <v/>
      </c>
      <c r="AU48" s="333" t="str">
        <f>IF(AU47="","",VLOOKUP(AU47,'参考様式１（勤務表_シフト記号表）'!$C$6:$L$47,10,FALSE))</f>
        <v/>
      </c>
      <c r="AV48" s="333" t="str">
        <f>IF(AV47="","",VLOOKUP(AV47,'参考様式１（勤務表_シフト記号表）'!$C$6:$L$47,10,FALSE))</f>
        <v/>
      </c>
      <c r="AW48" s="333" t="str">
        <f>IF(AW47="","",VLOOKUP(AW47,'参考様式１（勤務表_シフト記号表）'!$C$6:$L$47,10,FALSE))</f>
        <v/>
      </c>
      <c r="AX48" s="334" t="str">
        <f>IF(AX47="","",VLOOKUP(AX47,'参考様式１（勤務表_シフト記号表）'!$C$6:$L$47,10,FALSE))</f>
        <v/>
      </c>
      <c r="AY48" s="332" t="str">
        <f>IF(AY47="","",VLOOKUP(AY47,'参考様式１（勤務表_シフト記号表）'!$C$6:$L$47,10,FALSE))</f>
        <v/>
      </c>
      <c r="AZ48" s="333" t="str">
        <f>IF(AZ47="","",VLOOKUP(AZ47,'参考様式１（勤務表_シフト記号表）'!$C$6:$L$47,10,FALSE))</f>
        <v/>
      </c>
      <c r="BA48" s="333" t="str">
        <f>IF(BA47="","",VLOOKUP(BA47,'参考様式１（勤務表_シフト記号表）'!$C$6:$L$47,10,FALSE))</f>
        <v/>
      </c>
      <c r="BB48" s="1230">
        <f>IF($BE$3="４週",SUM(W48:AX48),IF($BE$3="暦月",SUM(W48:BA48),""))</f>
        <v>0</v>
      </c>
      <c r="BC48" s="1231"/>
      <c r="BD48" s="1232">
        <f>IF($BE$3="４週",BB48/4,IF($BE$3="暦月",(BB48/($BE$8/7)),""))</f>
        <v>0</v>
      </c>
      <c r="BE48" s="1231"/>
      <c r="BF48" s="1227"/>
      <c r="BG48" s="1228"/>
      <c r="BH48" s="1228"/>
      <c r="BI48" s="1228"/>
      <c r="BJ48" s="1229"/>
    </row>
    <row r="49" spans="2:62" ht="20.25" customHeight="1" x14ac:dyDescent="0.45">
      <c r="B49" s="1197">
        <f>B47+1</f>
        <v>17</v>
      </c>
      <c r="C49" s="1199"/>
      <c r="D49" s="1200"/>
      <c r="E49" s="327"/>
      <c r="F49" s="328"/>
      <c r="G49" s="327"/>
      <c r="H49" s="328"/>
      <c r="I49" s="1203"/>
      <c r="J49" s="1204"/>
      <c r="K49" s="1207"/>
      <c r="L49" s="1208"/>
      <c r="M49" s="1208"/>
      <c r="N49" s="1200"/>
      <c r="O49" s="1211"/>
      <c r="P49" s="1212"/>
      <c r="Q49" s="1212"/>
      <c r="R49" s="1212"/>
      <c r="S49" s="1213"/>
      <c r="T49" s="347" t="s">
        <v>454</v>
      </c>
      <c r="V49" s="348"/>
      <c r="W49" s="340"/>
      <c r="X49" s="341"/>
      <c r="Y49" s="341"/>
      <c r="Z49" s="341"/>
      <c r="AA49" s="341"/>
      <c r="AB49" s="341"/>
      <c r="AC49" s="342"/>
      <c r="AD49" s="340"/>
      <c r="AE49" s="341"/>
      <c r="AF49" s="341"/>
      <c r="AG49" s="341"/>
      <c r="AH49" s="341"/>
      <c r="AI49" s="341"/>
      <c r="AJ49" s="342"/>
      <c r="AK49" s="340"/>
      <c r="AL49" s="341"/>
      <c r="AM49" s="341"/>
      <c r="AN49" s="341"/>
      <c r="AO49" s="341"/>
      <c r="AP49" s="341"/>
      <c r="AQ49" s="342"/>
      <c r="AR49" s="340"/>
      <c r="AS49" s="341"/>
      <c r="AT49" s="341"/>
      <c r="AU49" s="341"/>
      <c r="AV49" s="341"/>
      <c r="AW49" s="341"/>
      <c r="AX49" s="342"/>
      <c r="AY49" s="340"/>
      <c r="AZ49" s="341"/>
      <c r="BA49" s="343"/>
      <c r="BB49" s="1217"/>
      <c r="BC49" s="1218"/>
      <c r="BD49" s="1179"/>
      <c r="BE49" s="1180"/>
      <c r="BF49" s="1181"/>
      <c r="BG49" s="1182"/>
      <c r="BH49" s="1182"/>
      <c r="BI49" s="1182"/>
      <c r="BJ49" s="1183"/>
    </row>
    <row r="50" spans="2:62" ht="20.25" customHeight="1" x14ac:dyDescent="0.45">
      <c r="B50" s="1220"/>
      <c r="C50" s="1233"/>
      <c r="D50" s="1234"/>
      <c r="E50" s="327"/>
      <c r="F50" s="328">
        <f>C49</f>
        <v>0</v>
      </c>
      <c r="G50" s="327"/>
      <c r="H50" s="328">
        <f>I49</f>
        <v>0</v>
      </c>
      <c r="I50" s="1235"/>
      <c r="J50" s="1236"/>
      <c r="K50" s="1237"/>
      <c r="L50" s="1238"/>
      <c r="M50" s="1238"/>
      <c r="N50" s="1234"/>
      <c r="O50" s="1211"/>
      <c r="P50" s="1212"/>
      <c r="Q50" s="1212"/>
      <c r="R50" s="1212"/>
      <c r="S50" s="1213"/>
      <c r="T50" s="344" t="s">
        <v>455</v>
      </c>
      <c r="U50" s="345"/>
      <c r="V50" s="346"/>
      <c r="W50" s="332" t="str">
        <f>IF(W49="","",VLOOKUP(W49,'参考様式１（勤務表_シフト記号表）'!$C$6:$L$47,10,FALSE))</f>
        <v/>
      </c>
      <c r="X50" s="333" t="str">
        <f>IF(X49="","",VLOOKUP(X49,'参考様式１（勤務表_シフト記号表）'!$C$6:$L$47,10,FALSE))</f>
        <v/>
      </c>
      <c r="Y50" s="333" t="str">
        <f>IF(Y49="","",VLOOKUP(Y49,'参考様式１（勤務表_シフト記号表）'!$C$6:$L$47,10,FALSE))</f>
        <v/>
      </c>
      <c r="Z50" s="333" t="str">
        <f>IF(Z49="","",VLOOKUP(Z49,'参考様式１（勤務表_シフト記号表）'!$C$6:$L$47,10,FALSE))</f>
        <v/>
      </c>
      <c r="AA50" s="333" t="str">
        <f>IF(AA49="","",VLOOKUP(AA49,'参考様式１（勤務表_シフト記号表）'!$C$6:$L$47,10,FALSE))</f>
        <v/>
      </c>
      <c r="AB50" s="333" t="str">
        <f>IF(AB49="","",VLOOKUP(AB49,'参考様式１（勤務表_シフト記号表）'!$C$6:$L$47,10,FALSE))</f>
        <v/>
      </c>
      <c r="AC50" s="334" t="str">
        <f>IF(AC49="","",VLOOKUP(AC49,'参考様式１（勤務表_シフト記号表）'!$C$6:$L$47,10,FALSE))</f>
        <v/>
      </c>
      <c r="AD50" s="332" t="str">
        <f>IF(AD49="","",VLOOKUP(AD49,'参考様式１（勤務表_シフト記号表）'!$C$6:$L$47,10,FALSE))</f>
        <v/>
      </c>
      <c r="AE50" s="333" t="str">
        <f>IF(AE49="","",VLOOKUP(AE49,'参考様式１（勤務表_シフト記号表）'!$C$6:$L$47,10,FALSE))</f>
        <v/>
      </c>
      <c r="AF50" s="333" t="str">
        <f>IF(AF49="","",VLOOKUP(AF49,'参考様式１（勤務表_シフト記号表）'!$C$6:$L$47,10,FALSE))</f>
        <v/>
      </c>
      <c r="AG50" s="333" t="str">
        <f>IF(AG49="","",VLOOKUP(AG49,'参考様式１（勤務表_シフト記号表）'!$C$6:$L$47,10,FALSE))</f>
        <v/>
      </c>
      <c r="AH50" s="333" t="str">
        <f>IF(AH49="","",VLOOKUP(AH49,'参考様式１（勤務表_シフト記号表）'!$C$6:$L$47,10,FALSE))</f>
        <v/>
      </c>
      <c r="AI50" s="333" t="str">
        <f>IF(AI49="","",VLOOKUP(AI49,'参考様式１（勤務表_シフト記号表）'!$C$6:$L$47,10,FALSE))</f>
        <v/>
      </c>
      <c r="AJ50" s="334" t="str">
        <f>IF(AJ49="","",VLOOKUP(AJ49,'参考様式１（勤務表_シフト記号表）'!$C$6:$L$47,10,FALSE))</f>
        <v/>
      </c>
      <c r="AK50" s="332" t="str">
        <f>IF(AK49="","",VLOOKUP(AK49,'参考様式１（勤務表_シフト記号表）'!$C$6:$L$47,10,FALSE))</f>
        <v/>
      </c>
      <c r="AL50" s="333" t="str">
        <f>IF(AL49="","",VLOOKUP(AL49,'参考様式１（勤務表_シフト記号表）'!$C$6:$L$47,10,FALSE))</f>
        <v/>
      </c>
      <c r="AM50" s="333" t="str">
        <f>IF(AM49="","",VLOOKUP(AM49,'参考様式１（勤務表_シフト記号表）'!$C$6:$L$47,10,FALSE))</f>
        <v/>
      </c>
      <c r="AN50" s="333" t="str">
        <f>IF(AN49="","",VLOOKUP(AN49,'参考様式１（勤務表_シフト記号表）'!$C$6:$L$47,10,FALSE))</f>
        <v/>
      </c>
      <c r="AO50" s="333" t="str">
        <f>IF(AO49="","",VLOOKUP(AO49,'参考様式１（勤務表_シフト記号表）'!$C$6:$L$47,10,FALSE))</f>
        <v/>
      </c>
      <c r="AP50" s="333" t="str">
        <f>IF(AP49="","",VLOOKUP(AP49,'参考様式１（勤務表_シフト記号表）'!$C$6:$L$47,10,FALSE))</f>
        <v/>
      </c>
      <c r="AQ50" s="334" t="str">
        <f>IF(AQ49="","",VLOOKUP(AQ49,'参考様式１（勤務表_シフト記号表）'!$C$6:$L$47,10,FALSE))</f>
        <v/>
      </c>
      <c r="AR50" s="332" t="str">
        <f>IF(AR49="","",VLOOKUP(AR49,'参考様式１（勤務表_シフト記号表）'!$C$6:$L$47,10,FALSE))</f>
        <v/>
      </c>
      <c r="AS50" s="333" t="str">
        <f>IF(AS49="","",VLOOKUP(AS49,'参考様式１（勤務表_シフト記号表）'!$C$6:$L$47,10,FALSE))</f>
        <v/>
      </c>
      <c r="AT50" s="333" t="str">
        <f>IF(AT49="","",VLOOKUP(AT49,'参考様式１（勤務表_シフト記号表）'!$C$6:$L$47,10,FALSE))</f>
        <v/>
      </c>
      <c r="AU50" s="333" t="str">
        <f>IF(AU49="","",VLOOKUP(AU49,'参考様式１（勤務表_シフト記号表）'!$C$6:$L$47,10,FALSE))</f>
        <v/>
      </c>
      <c r="AV50" s="333" t="str">
        <f>IF(AV49="","",VLOOKUP(AV49,'参考様式１（勤務表_シフト記号表）'!$C$6:$L$47,10,FALSE))</f>
        <v/>
      </c>
      <c r="AW50" s="333" t="str">
        <f>IF(AW49="","",VLOOKUP(AW49,'参考様式１（勤務表_シフト記号表）'!$C$6:$L$47,10,FALSE))</f>
        <v/>
      </c>
      <c r="AX50" s="334" t="str">
        <f>IF(AX49="","",VLOOKUP(AX49,'参考様式１（勤務表_シフト記号表）'!$C$6:$L$47,10,FALSE))</f>
        <v/>
      </c>
      <c r="AY50" s="332" t="str">
        <f>IF(AY49="","",VLOOKUP(AY49,'参考様式１（勤務表_シフト記号表）'!$C$6:$L$47,10,FALSE))</f>
        <v/>
      </c>
      <c r="AZ50" s="333" t="str">
        <f>IF(AZ49="","",VLOOKUP(AZ49,'参考様式１（勤務表_シフト記号表）'!$C$6:$L$47,10,FALSE))</f>
        <v/>
      </c>
      <c r="BA50" s="333" t="str">
        <f>IF(BA49="","",VLOOKUP(BA49,'参考様式１（勤務表_シフト記号表）'!$C$6:$L$47,10,FALSE))</f>
        <v/>
      </c>
      <c r="BB50" s="1230">
        <f>IF($BE$3="４週",SUM(W50:AX50),IF($BE$3="暦月",SUM(W50:BA50),""))</f>
        <v>0</v>
      </c>
      <c r="BC50" s="1231"/>
      <c r="BD50" s="1232">
        <f>IF($BE$3="４週",BB50/4,IF($BE$3="暦月",(BB50/($BE$8/7)),""))</f>
        <v>0</v>
      </c>
      <c r="BE50" s="1231"/>
      <c r="BF50" s="1227"/>
      <c r="BG50" s="1228"/>
      <c r="BH50" s="1228"/>
      <c r="BI50" s="1228"/>
      <c r="BJ50" s="1229"/>
    </row>
    <row r="51" spans="2:62" ht="20.25" customHeight="1" x14ac:dyDescent="0.45">
      <c r="B51" s="1197">
        <f>B49+1</f>
        <v>18</v>
      </c>
      <c r="C51" s="1199"/>
      <c r="D51" s="1200"/>
      <c r="E51" s="327"/>
      <c r="F51" s="328"/>
      <c r="G51" s="327"/>
      <c r="H51" s="328"/>
      <c r="I51" s="1203"/>
      <c r="J51" s="1204"/>
      <c r="K51" s="1207"/>
      <c r="L51" s="1208"/>
      <c r="M51" s="1208"/>
      <c r="N51" s="1200"/>
      <c r="O51" s="1211"/>
      <c r="P51" s="1212"/>
      <c r="Q51" s="1212"/>
      <c r="R51" s="1212"/>
      <c r="S51" s="1213"/>
      <c r="T51" s="347" t="s">
        <v>454</v>
      </c>
      <c r="V51" s="348"/>
      <c r="W51" s="340"/>
      <c r="X51" s="341"/>
      <c r="Y51" s="341"/>
      <c r="Z51" s="341"/>
      <c r="AA51" s="341"/>
      <c r="AB51" s="341"/>
      <c r="AC51" s="342"/>
      <c r="AD51" s="340"/>
      <c r="AE51" s="341"/>
      <c r="AF51" s="341"/>
      <c r="AG51" s="341"/>
      <c r="AH51" s="341"/>
      <c r="AI51" s="341"/>
      <c r="AJ51" s="342"/>
      <c r="AK51" s="340"/>
      <c r="AL51" s="341"/>
      <c r="AM51" s="341"/>
      <c r="AN51" s="341"/>
      <c r="AO51" s="341"/>
      <c r="AP51" s="341"/>
      <c r="AQ51" s="342"/>
      <c r="AR51" s="340"/>
      <c r="AS51" s="341"/>
      <c r="AT51" s="341"/>
      <c r="AU51" s="341"/>
      <c r="AV51" s="341"/>
      <c r="AW51" s="341"/>
      <c r="AX51" s="342"/>
      <c r="AY51" s="340"/>
      <c r="AZ51" s="341"/>
      <c r="BA51" s="343"/>
      <c r="BB51" s="1217"/>
      <c r="BC51" s="1218"/>
      <c r="BD51" s="1179"/>
      <c r="BE51" s="1180"/>
      <c r="BF51" s="1181"/>
      <c r="BG51" s="1182"/>
      <c r="BH51" s="1182"/>
      <c r="BI51" s="1182"/>
      <c r="BJ51" s="1183"/>
    </row>
    <row r="52" spans="2:62" ht="20.25" customHeight="1" x14ac:dyDescent="0.45">
      <c r="B52" s="1220"/>
      <c r="C52" s="1233"/>
      <c r="D52" s="1234"/>
      <c r="E52" s="327"/>
      <c r="F52" s="328">
        <f>C51</f>
        <v>0</v>
      </c>
      <c r="G52" s="327"/>
      <c r="H52" s="328">
        <f>I51</f>
        <v>0</v>
      </c>
      <c r="I52" s="1235"/>
      <c r="J52" s="1236"/>
      <c r="K52" s="1237"/>
      <c r="L52" s="1238"/>
      <c r="M52" s="1238"/>
      <c r="N52" s="1234"/>
      <c r="O52" s="1211"/>
      <c r="P52" s="1212"/>
      <c r="Q52" s="1212"/>
      <c r="R52" s="1212"/>
      <c r="S52" s="1213"/>
      <c r="T52" s="344" t="s">
        <v>455</v>
      </c>
      <c r="U52" s="345"/>
      <c r="V52" s="346"/>
      <c r="W52" s="332" t="str">
        <f>IF(W51="","",VLOOKUP(W51,'参考様式１（勤務表_シフト記号表）'!$C$6:$L$47,10,FALSE))</f>
        <v/>
      </c>
      <c r="X52" s="333" t="str">
        <f>IF(X51="","",VLOOKUP(X51,'参考様式１（勤務表_シフト記号表）'!$C$6:$L$47,10,FALSE))</f>
        <v/>
      </c>
      <c r="Y52" s="333" t="str">
        <f>IF(Y51="","",VLOOKUP(Y51,'参考様式１（勤務表_シフト記号表）'!$C$6:$L$47,10,FALSE))</f>
        <v/>
      </c>
      <c r="Z52" s="333" t="str">
        <f>IF(Z51="","",VLOOKUP(Z51,'参考様式１（勤務表_シフト記号表）'!$C$6:$L$47,10,FALSE))</f>
        <v/>
      </c>
      <c r="AA52" s="333" t="str">
        <f>IF(AA51="","",VLOOKUP(AA51,'参考様式１（勤務表_シフト記号表）'!$C$6:$L$47,10,FALSE))</f>
        <v/>
      </c>
      <c r="AB52" s="333" t="str">
        <f>IF(AB51="","",VLOOKUP(AB51,'参考様式１（勤務表_シフト記号表）'!$C$6:$L$47,10,FALSE))</f>
        <v/>
      </c>
      <c r="AC52" s="334" t="str">
        <f>IF(AC51="","",VLOOKUP(AC51,'参考様式１（勤務表_シフト記号表）'!$C$6:$L$47,10,FALSE))</f>
        <v/>
      </c>
      <c r="AD52" s="332" t="str">
        <f>IF(AD51="","",VLOOKUP(AD51,'参考様式１（勤務表_シフト記号表）'!$C$6:$L$47,10,FALSE))</f>
        <v/>
      </c>
      <c r="AE52" s="333" t="str">
        <f>IF(AE51="","",VLOOKUP(AE51,'参考様式１（勤務表_シフト記号表）'!$C$6:$L$47,10,FALSE))</f>
        <v/>
      </c>
      <c r="AF52" s="333" t="str">
        <f>IF(AF51="","",VLOOKUP(AF51,'参考様式１（勤務表_シフト記号表）'!$C$6:$L$47,10,FALSE))</f>
        <v/>
      </c>
      <c r="AG52" s="333" t="str">
        <f>IF(AG51="","",VLOOKUP(AG51,'参考様式１（勤務表_シフト記号表）'!$C$6:$L$47,10,FALSE))</f>
        <v/>
      </c>
      <c r="AH52" s="333" t="str">
        <f>IF(AH51="","",VLOOKUP(AH51,'参考様式１（勤務表_シフト記号表）'!$C$6:$L$47,10,FALSE))</f>
        <v/>
      </c>
      <c r="AI52" s="333" t="str">
        <f>IF(AI51="","",VLOOKUP(AI51,'参考様式１（勤務表_シフト記号表）'!$C$6:$L$47,10,FALSE))</f>
        <v/>
      </c>
      <c r="AJ52" s="334" t="str">
        <f>IF(AJ51="","",VLOOKUP(AJ51,'参考様式１（勤務表_シフト記号表）'!$C$6:$L$47,10,FALSE))</f>
        <v/>
      </c>
      <c r="AK52" s="332" t="str">
        <f>IF(AK51="","",VLOOKUP(AK51,'参考様式１（勤務表_シフト記号表）'!$C$6:$L$47,10,FALSE))</f>
        <v/>
      </c>
      <c r="AL52" s="333" t="str">
        <f>IF(AL51="","",VLOOKUP(AL51,'参考様式１（勤務表_シフト記号表）'!$C$6:$L$47,10,FALSE))</f>
        <v/>
      </c>
      <c r="AM52" s="333" t="str">
        <f>IF(AM51="","",VLOOKUP(AM51,'参考様式１（勤務表_シフト記号表）'!$C$6:$L$47,10,FALSE))</f>
        <v/>
      </c>
      <c r="AN52" s="333" t="str">
        <f>IF(AN51="","",VLOOKUP(AN51,'参考様式１（勤務表_シフト記号表）'!$C$6:$L$47,10,FALSE))</f>
        <v/>
      </c>
      <c r="AO52" s="333" t="str">
        <f>IF(AO51="","",VLOOKUP(AO51,'参考様式１（勤務表_シフト記号表）'!$C$6:$L$47,10,FALSE))</f>
        <v/>
      </c>
      <c r="AP52" s="333" t="str">
        <f>IF(AP51="","",VLOOKUP(AP51,'参考様式１（勤務表_シフト記号表）'!$C$6:$L$47,10,FALSE))</f>
        <v/>
      </c>
      <c r="AQ52" s="334" t="str">
        <f>IF(AQ51="","",VLOOKUP(AQ51,'参考様式１（勤務表_シフト記号表）'!$C$6:$L$47,10,FALSE))</f>
        <v/>
      </c>
      <c r="AR52" s="332" t="str">
        <f>IF(AR51="","",VLOOKUP(AR51,'参考様式１（勤務表_シフト記号表）'!$C$6:$L$47,10,FALSE))</f>
        <v/>
      </c>
      <c r="AS52" s="333" t="str">
        <f>IF(AS51="","",VLOOKUP(AS51,'参考様式１（勤務表_シフト記号表）'!$C$6:$L$47,10,FALSE))</f>
        <v/>
      </c>
      <c r="AT52" s="333" t="str">
        <f>IF(AT51="","",VLOOKUP(AT51,'参考様式１（勤務表_シフト記号表）'!$C$6:$L$47,10,FALSE))</f>
        <v/>
      </c>
      <c r="AU52" s="333" t="str">
        <f>IF(AU51="","",VLOOKUP(AU51,'参考様式１（勤務表_シフト記号表）'!$C$6:$L$47,10,FALSE))</f>
        <v/>
      </c>
      <c r="AV52" s="333" t="str">
        <f>IF(AV51="","",VLOOKUP(AV51,'参考様式１（勤務表_シフト記号表）'!$C$6:$L$47,10,FALSE))</f>
        <v/>
      </c>
      <c r="AW52" s="333" t="str">
        <f>IF(AW51="","",VLOOKUP(AW51,'参考様式１（勤務表_シフト記号表）'!$C$6:$L$47,10,FALSE))</f>
        <v/>
      </c>
      <c r="AX52" s="334" t="str">
        <f>IF(AX51="","",VLOOKUP(AX51,'参考様式１（勤務表_シフト記号表）'!$C$6:$L$47,10,FALSE))</f>
        <v/>
      </c>
      <c r="AY52" s="332" t="str">
        <f>IF(AY51="","",VLOOKUP(AY51,'参考様式１（勤務表_シフト記号表）'!$C$6:$L$47,10,FALSE))</f>
        <v/>
      </c>
      <c r="AZ52" s="333" t="str">
        <f>IF(AZ51="","",VLOOKUP(AZ51,'参考様式１（勤務表_シフト記号表）'!$C$6:$L$47,10,FALSE))</f>
        <v/>
      </c>
      <c r="BA52" s="333" t="str">
        <f>IF(BA51="","",VLOOKUP(BA51,'参考様式１（勤務表_シフト記号表）'!$C$6:$L$47,10,FALSE))</f>
        <v/>
      </c>
      <c r="BB52" s="1230">
        <f>IF($BE$3="４週",SUM(W52:AX52),IF($BE$3="暦月",SUM(W52:BA52),""))</f>
        <v>0</v>
      </c>
      <c r="BC52" s="1231"/>
      <c r="BD52" s="1232">
        <f>IF($BE$3="４週",BB52/4,IF($BE$3="暦月",(BB52/($BE$8/7)),""))</f>
        <v>0</v>
      </c>
      <c r="BE52" s="1231"/>
      <c r="BF52" s="1227"/>
      <c r="BG52" s="1228"/>
      <c r="BH52" s="1228"/>
      <c r="BI52" s="1228"/>
      <c r="BJ52" s="1229"/>
    </row>
    <row r="53" spans="2:62" ht="20.25" customHeight="1" x14ac:dyDescent="0.45">
      <c r="B53" s="1197">
        <f>B51+1</f>
        <v>19</v>
      </c>
      <c r="C53" s="1199"/>
      <c r="D53" s="1200"/>
      <c r="E53" s="335"/>
      <c r="F53" s="336"/>
      <c r="G53" s="335"/>
      <c r="H53" s="336"/>
      <c r="I53" s="1203"/>
      <c r="J53" s="1204"/>
      <c r="K53" s="1207"/>
      <c r="L53" s="1208"/>
      <c r="M53" s="1208"/>
      <c r="N53" s="1200"/>
      <c r="O53" s="1211"/>
      <c r="P53" s="1212"/>
      <c r="Q53" s="1212"/>
      <c r="R53" s="1212"/>
      <c r="S53" s="1213"/>
      <c r="T53" s="337" t="s">
        <v>454</v>
      </c>
      <c r="U53" s="338"/>
      <c r="V53" s="339"/>
      <c r="W53" s="340"/>
      <c r="X53" s="341"/>
      <c r="Y53" s="341"/>
      <c r="Z53" s="341"/>
      <c r="AA53" s="341"/>
      <c r="AB53" s="341"/>
      <c r="AC53" s="342"/>
      <c r="AD53" s="340"/>
      <c r="AE53" s="341"/>
      <c r="AF53" s="341"/>
      <c r="AG53" s="341"/>
      <c r="AH53" s="341"/>
      <c r="AI53" s="341"/>
      <c r="AJ53" s="342"/>
      <c r="AK53" s="340"/>
      <c r="AL53" s="341"/>
      <c r="AM53" s="341"/>
      <c r="AN53" s="341"/>
      <c r="AO53" s="341"/>
      <c r="AP53" s="341"/>
      <c r="AQ53" s="342"/>
      <c r="AR53" s="340"/>
      <c r="AS53" s="341"/>
      <c r="AT53" s="341"/>
      <c r="AU53" s="341"/>
      <c r="AV53" s="341"/>
      <c r="AW53" s="341"/>
      <c r="AX53" s="342"/>
      <c r="AY53" s="340"/>
      <c r="AZ53" s="341"/>
      <c r="BA53" s="343"/>
      <c r="BB53" s="1217"/>
      <c r="BC53" s="1218"/>
      <c r="BD53" s="1179"/>
      <c r="BE53" s="1180"/>
      <c r="BF53" s="1181"/>
      <c r="BG53" s="1182"/>
      <c r="BH53" s="1182"/>
      <c r="BI53" s="1182"/>
      <c r="BJ53" s="1183"/>
    </row>
    <row r="54" spans="2:62" ht="20.25" customHeight="1" x14ac:dyDescent="0.45">
      <c r="B54" s="1220"/>
      <c r="C54" s="1233"/>
      <c r="D54" s="1234"/>
      <c r="E54" s="327"/>
      <c r="F54" s="328">
        <f>C53</f>
        <v>0</v>
      </c>
      <c r="G54" s="327"/>
      <c r="H54" s="328">
        <f>I53</f>
        <v>0</v>
      </c>
      <c r="I54" s="1235"/>
      <c r="J54" s="1236"/>
      <c r="K54" s="1237"/>
      <c r="L54" s="1238"/>
      <c r="M54" s="1238"/>
      <c r="N54" s="1234"/>
      <c r="O54" s="1211"/>
      <c r="P54" s="1212"/>
      <c r="Q54" s="1212"/>
      <c r="R54" s="1212"/>
      <c r="S54" s="1213"/>
      <c r="T54" s="344" t="s">
        <v>455</v>
      </c>
      <c r="U54" s="330"/>
      <c r="V54" s="331"/>
      <c r="W54" s="332" t="str">
        <f>IF(W53="","",VLOOKUP(W53,'参考様式１（勤務表_シフト記号表）'!$C$6:$L$47,10,FALSE))</f>
        <v/>
      </c>
      <c r="X54" s="333" t="str">
        <f>IF(X53="","",VLOOKUP(X53,'参考様式１（勤務表_シフト記号表）'!$C$6:$L$47,10,FALSE))</f>
        <v/>
      </c>
      <c r="Y54" s="333" t="str">
        <f>IF(Y53="","",VLOOKUP(Y53,'参考様式１（勤務表_シフト記号表）'!$C$6:$L$47,10,FALSE))</f>
        <v/>
      </c>
      <c r="Z54" s="333" t="str">
        <f>IF(Z53="","",VLOOKUP(Z53,'参考様式１（勤務表_シフト記号表）'!$C$6:$L$47,10,FALSE))</f>
        <v/>
      </c>
      <c r="AA54" s="333" t="str">
        <f>IF(AA53="","",VLOOKUP(AA53,'参考様式１（勤務表_シフト記号表）'!$C$6:$L$47,10,FALSE))</f>
        <v/>
      </c>
      <c r="AB54" s="333" t="str">
        <f>IF(AB53="","",VLOOKUP(AB53,'参考様式１（勤務表_シフト記号表）'!$C$6:$L$47,10,FALSE))</f>
        <v/>
      </c>
      <c r="AC54" s="334" t="str">
        <f>IF(AC53="","",VLOOKUP(AC53,'参考様式１（勤務表_シフト記号表）'!$C$6:$L$47,10,FALSE))</f>
        <v/>
      </c>
      <c r="AD54" s="332" t="str">
        <f>IF(AD53="","",VLOOKUP(AD53,'参考様式１（勤務表_シフト記号表）'!$C$6:$L$47,10,FALSE))</f>
        <v/>
      </c>
      <c r="AE54" s="333" t="str">
        <f>IF(AE53="","",VLOOKUP(AE53,'参考様式１（勤務表_シフト記号表）'!$C$6:$L$47,10,FALSE))</f>
        <v/>
      </c>
      <c r="AF54" s="333" t="str">
        <f>IF(AF53="","",VLOOKUP(AF53,'参考様式１（勤務表_シフト記号表）'!$C$6:$L$47,10,FALSE))</f>
        <v/>
      </c>
      <c r="AG54" s="333" t="str">
        <f>IF(AG53="","",VLOOKUP(AG53,'参考様式１（勤務表_シフト記号表）'!$C$6:$L$47,10,FALSE))</f>
        <v/>
      </c>
      <c r="AH54" s="333" t="str">
        <f>IF(AH53="","",VLOOKUP(AH53,'参考様式１（勤務表_シフト記号表）'!$C$6:$L$47,10,FALSE))</f>
        <v/>
      </c>
      <c r="AI54" s="333" t="str">
        <f>IF(AI53="","",VLOOKUP(AI53,'参考様式１（勤務表_シフト記号表）'!$C$6:$L$47,10,FALSE))</f>
        <v/>
      </c>
      <c r="AJ54" s="334" t="str">
        <f>IF(AJ53="","",VLOOKUP(AJ53,'参考様式１（勤務表_シフト記号表）'!$C$6:$L$47,10,FALSE))</f>
        <v/>
      </c>
      <c r="AK54" s="332" t="str">
        <f>IF(AK53="","",VLOOKUP(AK53,'参考様式１（勤務表_シフト記号表）'!$C$6:$L$47,10,FALSE))</f>
        <v/>
      </c>
      <c r="AL54" s="333" t="str">
        <f>IF(AL53="","",VLOOKUP(AL53,'参考様式１（勤務表_シフト記号表）'!$C$6:$L$47,10,FALSE))</f>
        <v/>
      </c>
      <c r="AM54" s="333" t="str">
        <f>IF(AM53="","",VLOOKUP(AM53,'参考様式１（勤務表_シフト記号表）'!$C$6:$L$47,10,FALSE))</f>
        <v/>
      </c>
      <c r="AN54" s="333" t="str">
        <f>IF(AN53="","",VLOOKUP(AN53,'参考様式１（勤務表_シフト記号表）'!$C$6:$L$47,10,FALSE))</f>
        <v/>
      </c>
      <c r="AO54" s="333" t="str">
        <f>IF(AO53="","",VLOOKUP(AO53,'参考様式１（勤務表_シフト記号表）'!$C$6:$L$47,10,FALSE))</f>
        <v/>
      </c>
      <c r="AP54" s="333" t="str">
        <f>IF(AP53="","",VLOOKUP(AP53,'参考様式１（勤務表_シフト記号表）'!$C$6:$L$47,10,FALSE))</f>
        <v/>
      </c>
      <c r="AQ54" s="334" t="str">
        <f>IF(AQ53="","",VLOOKUP(AQ53,'参考様式１（勤務表_シフト記号表）'!$C$6:$L$47,10,FALSE))</f>
        <v/>
      </c>
      <c r="AR54" s="332" t="str">
        <f>IF(AR53="","",VLOOKUP(AR53,'参考様式１（勤務表_シフト記号表）'!$C$6:$L$47,10,FALSE))</f>
        <v/>
      </c>
      <c r="AS54" s="333" t="str">
        <f>IF(AS53="","",VLOOKUP(AS53,'参考様式１（勤務表_シフト記号表）'!$C$6:$L$47,10,FALSE))</f>
        <v/>
      </c>
      <c r="AT54" s="333" t="str">
        <f>IF(AT53="","",VLOOKUP(AT53,'参考様式１（勤務表_シフト記号表）'!$C$6:$L$47,10,FALSE))</f>
        <v/>
      </c>
      <c r="AU54" s="333" t="str">
        <f>IF(AU53="","",VLOOKUP(AU53,'参考様式１（勤務表_シフト記号表）'!$C$6:$L$47,10,FALSE))</f>
        <v/>
      </c>
      <c r="AV54" s="333" t="str">
        <f>IF(AV53="","",VLOOKUP(AV53,'参考様式１（勤務表_シフト記号表）'!$C$6:$L$47,10,FALSE))</f>
        <v/>
      </c>
      <c r="AW54" s="333" t="str">
        <f>IF(AW53="","",VLOOKUP(AW53,'参考様式１（勤務表_シフト記号表）'!$C$6:$L$47,10,FALSE))</f>
        <v/>
      </c>
      <c r="AX54" s="334" t="str">
        <f>IF(AX53="","",VLOOKUP(AX53,'参考様式１（勤務表_シフト記号表）'!$C$6:$L$47,10,FALSE))</f>
        <v/>
      </c>
      <c r="AY54" s="332" t="str">
        <f>IF(AY53="","",VLOOKUP(AY53,'参考様式１（勤務表_シフト記号表）'!$C$6:$L$47,10,FALSE))</f>
        <v/>
      </c>
      <c r="AZ54" s="333" t="str">
        <f>IF(AZ53="","",VLOOKUP(AZ53,'参考様式１（勤務表_シフト記号表）'!$C$6:$L$47,10,FALSE))</f>
        <v/>
      </c>
      <c r="BA54" s="333" t="str">
        <f>IF(BA53="","",VLOOKUP(BA53,'参考様式１（勤務表_シフト記号表）'!$C$6:$L$47,10,FALSE))</f>
        <v/>
      </c>
      <c r="BB54" s="1230">
        <f>IF($BE$3="４週",SUM(W54:AX54),IF($BE$3="暦月",SUM(W54:BA54),""))</f>
        <v>0</v>
      </c>
      <c r="BC54" s="1231"/>
      <c r="BD54" s="1232">
        <f>IF($BE$3="４週",BB54/4,IF($BE$3="暦月",(BB54/($BE$8/7)),""))</f>
        <v>0</v>
      </c>
      <c r="BE54" s="1231"/>
      <c r="BF54" s="1227"/>
      <c r="BG54" s="1228"/>
      <c r="BH54" s="1228"/>
      <c r="BI54" s="1228"/>
      <c r="BJ54" s="1229"/>
    </row>
    <row r="55" spans="2:62" ht="20.25" customHeight="1" x14ac:dyDescent="0.45">
      <c r="B55" s="1197">
        <f>B53+1</f>
        <v>20</v>
      </c>
      <c r="C55" s="1199"/>
      <c r="D55" s="1200"/>
      <c r="E55" s="335"/>
      <c r="F55" s="336"/>
      <c r="G55" s="335"/>
      <c r="H55" s="336"/>
      <c r="I55" s="1203"/>
      <c r="J55" s="1204"/>
      <c r="K55" s="1207"/>
      <c r="L55" s="1208"/>
      <c r="M55" s="1208"/>
      <c r="N55" s="1200"/>
      <c r="O55" s="1211"/>
      <c r="P55" s="1212"/>
      <c r="Q55" s="1212"/>
      <c r="R55" s="1212"/>
      <c r="S55" s="1213"/>
      <c r="T55" s="337" t="s">
        <v>454</v>
      </c>
      <c r="U55" s="338"/>
      <c r="V55" s="339"/>
      <c r="W55" s="340"/>
      <c r="X55" s="341"/>
      <c r="Y55" s="341"/>
      <c r="Z55" s="341"/>
      <c r="AA55" s="341"/>
      <c r="AB55" s="341"/>
      <c r="AC55" s="342"/>
      <c r="AD55" s="340"/>
      <c r="AE55" s="341"/>
      <c r="AF55" s="341"/>
      <c r="AG55" s="341"/>
      <c r="AH55" s="341"/>
      <c r="AI55" s="341"/>
      <c r="AJ55" s="342"/>
      <c r="AK55" s="340"/>
      <c r="AL55" s="341"/>
      <c r="AM55" s="341"/>
      <c r="AN55" s="341"/>
      <c r="AO55" s="341"/>
      <c r="AP55" s="341"/>
      <c r="AQ55" s="342"/>
      <c r="AR55" s="340"/>
      <c r="AS55" s="341"/>
      <c r="AT55" s="341"/>
      <c r="AU55" s="341"/>
      <c r="AV55" s="341"/>
      <c r="AW55" s="341"/>
      <c r="AX55" s="342"/>
      <c r="AY55" s="340"/>
      <c r="AZ55" s="341"/>
      <c r="BA55" s="343"/>
      <c r="BB55" s="1217"/>
      <c r="BC55" s="1218"/>
      <c r="BD55" s="1179"/>
      <c r="BE55" s="1180"/>
      <c r="BF55" s="1181"/>
      <c r="BG55" s="1182"/>
      <c r="BH55" s="1182"/>
      <c r="BI55" s="1182"/>
      <c r="BJ55" s="1183"/>
    </row>
    <row r="56" spans="2:62" ht="20.25" customHeight="1" x14ac:dyDescent="0.45">
      <c r="B56" s="1220"/>
      <c r="C56" s="1233"/>
      <c r="D56" s="1234"/>
      <c r="E56" s="327"/>
      <c r="F56" s="328">
        <f>C55</f>
        <v>0</v>
      </c>
      <c r="G56" s="327"/>
      <c r="H56" s="328">
        <f>I55</f>
        <v>0</v>
      </c>
      <c r="I56" s="1235"/>
      <c r="J56" s="1236"/>
      <c r="K56" s="1237"/>
      <c r="L56" s="1238"/>
      <c r="M56" s="1238"/>
      <c r="N56" s="1234"/>
      <c r="O56" s="1211"/>
      <c r="P56" s="1212"/>
      <c r="Q56" s="1212"/>
      <c r="R56" s="1212"/>
      <c r="S56" s="1213"/>
      <c r="T56" s="344" t="s">
        <v>455</v>
      </c>
      <c r="U56" s="345"/>
      <c r="V56" s="346"/>
      <c r="W56" s="332" t="str">
        <f>IF(W55="","",VLOOKUP(W55,'参考様式１（勤務表_シフト記号表）'!$C$6:$L$47,10,FALSE))</f>
        <v/>
      </c>
      <c r="X56" s="333" t="str">
        <f>IF(X55="","",VLOOKUP(X55,'参考様式１（勤務表_シフト記号表）'!$C$6:$L$47,10,FALSE))</f>
        <v/>
      </c>
      <c r="Y56" s="333" t="str">
        <f>IF(Y55="","",VLOOKUP(Y55,'参考様式１（勤務表_シフト記号表）'!$C$6:$L$47,10,FALSE))</f>
        <v/>
      </c>
      <c r="Z56" s="333" t="str">
        <f>IF(Z55="","",VLOOKUP(Z55,'参考様式１（勤務表_シフト記号表）'!$C$6:$L$47,10,FALSE))</f>
        <v/>
      </c>
      <c r="AA56" s="333" t="str">
        <f>IF(AA55="","",VLOOKUP(AA55,'参考様式１（勤務表_シフト記号表）'!$C$6:$L$47,10,FALSE))</f>
        <v/>
      </c>
      <c r="AB56" s="333" t="str">
        <f>IF(AB55="","",VLOOKUP(AB55,'参考様式１（勤務表_シフト記号表）'!$C$6:$L$47,10,FALSE))</f>
        <v/>
      </c>
      <c r="AC56" s="334" t="str">
        <f>IF(AC55="","",VLOOKUP(AC55,'参考様式１（勤務表_シフト記号表）'!$C$6:$L$47,10,FALSE))</f>
        <v/>
      </c>
      <c r="AD56" s="332" t="str">
        <f>IF(AD55="","",VLOOKUP(AD55,'参考様式１（勤務表_シフト記号表）'!$C$6:$L$47,10,FALSE))</f>
        <v/>
      </c>
      <c r="AE56" s="333" t="str">
        <f>IF(AE55="","",VLOOKUP(AE55,'参考様式１（勤務表_シフト記号表）'!$C$6:$L$47,10,FALSE))</f>
        <v/>
      </c>
      <c r="AF56" s="333" t="str">
        <f>IF(AF55="","",VLOOKUP(AF55,'参考様式１（勤務表_シフト記号表）'!$C$6:$L$47,10,FALSE))</f>
        <v/>
      </c>
      <c r="AG56" s="333" t="str">
        <f>IF(AG55="","",VLOOKUP(AG55,'参考様式１（勤務表_シフト記号表）'!$C$6:$L$47,10,FALSE))</f>
        <v/>
      </c>
      <c r="AH56" s="333" t="str">
        <f>IF(AH55="","",VLOOKUP(AH55,'参考様式１（勤務表_シフト記号表）'!$C$6:$L$47,10,FALSE))</f>
        <v/>
      </c>
      <c r="AI56" s="333" t="str">
        <f>IF(AI55="","",VLOOKUP(AI55,'参考様式１（勤務表_シフト記号表）'!$C$6:$L$47,10,FALSE))</f>
        <v/>
      </c>
      <c r="AJ56" s="334" t="str">
        <f>IF(AJ55="","",VLOOKUP(AJ55,'参考様式１（勤務表_シフト記号表）'!$C$6:$L$47,10,FALSE))</f>
        <v/>
      </c>
      <c r="AK56" s="332" t="str">
        <f>IF(AK55="","",VLOOKUP(AK55,'参考様式１（勤務表_シフト記号表）'!$C$6:$L$47,10,FALSE))</f>
        <v/>
      </c>
      <c r="AL56" s="333" t="str">
        <f>IF(AL55="","",VLOOKUP(AL55,'参考様式１（勤務表_シフト記号表）'!$C$6:$L$47,10,FALSE))</f>
        <v/>
      </c>
      <c r="AM56" s="333" t="str">
        <f>IF(AM55="","",VLOOKUP(AM55,'参考様式１（勤務表_シフト記号表）'!$C$6:$L$47,10,FALSE))</f>
        <v/>
      </c>
      <c r="AN56" s="333" t="str">
        <f>IF(AN55="","",VLOOKUP(AN55,'参考様式１（勤務表_シフト記号表）'!$C$6:$L$47,10,FALSE))</f>
        <v/>
      </c>
      <c r="AO56" s="333" t="str">
        <f>IF(AO55="","",VLOOKUP(AO55,'参考様式１（勤務表_シフト記号表）'!$C$6:$L$47,10,FALSE))</f>
        <v/>
      </c>
      <c r="AP56" s="333" t="str">
        <f>IF(AP55="","",VLOOKUP(AP55,'参考様式１（勤務表_シフト記号表）'!$C$6:$L$47,10,FALSE))</f>
        <v/>
      </c>
      <c r="AQ56" s="334" t="str">
        <f>IF(AQ55="","",VLOOKUP(AQ55,'参考様式１（勤務表_シフト記号表）'!$C$6:$L$47,10,FALSE))</f>
        <v/>
      </c>
      <c r="AR56" s="332" t="str">
        <f>IF(AR55="","",VLOOKUP(AR55,'参考様式１（勤務表_シフト記号表）'!$C$6:$L$47,10,FALSE))</f>
        <v/>
      </c>
      <c r="AS56" s="333" t="str">
        <f>IF(AS55="","",VLOOKUP(AS55,'参考様式１（勤務表_シフト記号表）'!$C$6:$L$47,10,FALSE))</f>
        <v/>
      </c>
      <c r="AT56" s="333" t="str">
        <f>IF(AT55="","",VLOOKUP(AT55,'参考様式１（勤務表_シフト記号表）'!$C$6:$L$47,10,FALSE))</f>
        <v/>
      </c>
      <c r="AU56" s="333" t="str">
        <f>IF(AU55="","",VLOOKUP(AU55,'参考様式１（勤務表_シフト記号表）'!$C$6:$L$47,10,FALSE))</f>
        <v/>
      </c>
      <c r="AV56" s="333" t="str">
        <f>IF(AV55="","",VLOOKUP(AV55,'参考様式１（勤務表_シフト記号表）'!$C$6:$L$47,10,FALSE))</f>
        <v/>
      </c>
      <c r="AW56" s="333" t="str">
        <f>IF(AW55="","",VLOOKUP(AW55,'参考様式１（勤務表_シフト記号表）'!$C$6:$L$47,10,FALSE))</f>
        <v/>
      </c>
      <c r="AX56" s="334" t="str">
        <f>IF(AX55="","",VLOOKUP(AX55,'参考様式１（勤務表_シフト記号表）'!$C$6:$L$47,10,FALSE))</f>
        <v/>
      </c>
      <c r="AY56" s="332" t="str">
        <f>IF(AY55="","",VLOOKUP(AY55,'参考様式１（勤務表_シフト記号表）'!$C$6:$L$47,10,FALSE))</f>
        <v/>
      </c>
      <c r="AZ56" s="333" t="str">
        <f>IF(AZ55="","",VLOOKUP(AZ55,'参考様式１（勤務表_シフト記号表）'!$C$6:$L$47,10,FALSE))</f>
        <v/>
      </c>
      <c r="BA56" s="333" t="str">
        <f>IF(BA55="","",VLOOKUP(BA55,'参考様式１（勤務表_シフト記号表）'!$C$6:$L$47,10,FALSE))</f>
        <v/>
      </c>
      <c r="BB56" s="1230">
        <f>IF($BE$3="４週",SUM(W56:AX56),IF($BE$3="暦月",SUM(W56:BA56),""))</f>
        <v>0</v>
      </c>
      <c r="BC56" s="1231"/>
      <c r="BD56" s="1232">
        <f>IF($BE$3="４週",BB56/4,IF($BE$3="暦月",(BB56/($BE$8/7)),""))</f>
        <v>0</v>
      </c>
      <c r="BE56" s="1231"/>
      <c r="BF56" s="1227"/>
      <c r="BG56" s="1228"/>
      <c r="BH56" s="1228"/>
      <c r="BI56" s="1228"/>
      <c r="BJ56" s="1229"/>
    </row>
    <row r="57" spans="2:62" ht="20.25" customHeight="1" x14ac:dyDescent="0.45">
      <c r="B57" s="1197">
        <f>B55+1</f>
        <v>21</v>
      </c>
      <c r="C57" s="1199"/>
      <c r="D57" s="1200"/>
      <c r="E57" s="327"/>
      <c r="F57" s="328"/>
      <c r="G57" s="327"/>
      <c r="H57" s="328"/>
      <c r="I57" s="1203"/>
      <c r="J57" s="1204"/>
      <c r="K57" s="1207"/>
      <c r="L57" s="1208"/>
      <c r="M57" s="1208"/>
      <c r="N57" s="1200"/>
      <c r="O57" s="1211"/>
      <c r="P57" s="1212"/>
      <c r="Q57" s="1212"/>
      <c r="R57" s="1212"/>
      <c r="S57" s="1213"/>
      <c r="T57" s="347" t="s">
        <v>454</v>
      </c>
      <c r="V57" s="348"/>
      <c r="W57" s="340"/>
      <c r="X57" s="341"/>
      <c r="Y57" s="341"/>
      <c r="Z57" s="341"/>
      <c r="AA57" s="341"/>
      <c r="AB57" s="341"/>
      <c r="AC57" s="342"/>
      <c r="AD57" s="340"/>
      <c r="AE57" s="341"/>
      <c r="AF57" s="341"/>
      <c r="AG57" s="341"/>
      <c r="AH57" s="341"/>
      <c r="AI57" s="341"/>
      <c r="AJ57" s="342"/>
      <c r="AK57" s="340"/>
      <c r="AL57" s="341"/>
      <c r="AM57" s="341"/>
      <c r="AN57" s="341"/>
      <c r="AO57" s="341"/>
      <c r="AP57" s="341"/>
      <c r="AQ57" s="342"/>
      <c r="AR57" s="340"/>
      <c r="AS57" s="341"/>
      <c r="AT57" s="341"/>
      <c r="AU57" s="341"/>
      <c r="AV57" s="341"/>
      <c r="AW57" s="341"/>
      <c r="AX57" s="342"/>
      <c r="AY57" s="340"/>
      <c r="AZ57" s="341"/>
      <c r="BA57" s="343"/>
      <c r="BB57" s="1217"/>
      <c r="BC57" s="1218"/>
      <c r="BD57" s="1179"/>
      <c r="BE57" s="1180"/>
      <c r="BF57" s="1181"/>
      <c r="BG57" s="1182"/>
      <c r="BH57" s="1182"/>
      <c r="BI57" s="1182"/>
      <c r="BJ57" s="1183"/>
    </row>
    <row r="58" spans="2:62" ht="20.25" customHeight="1" x14ac:dyDescent="0.45">
      <c r="B58" s="1220"/>
      <c r="C58" s="1233"/>
      <c r="D58" s="1234"/>
      <c r="E58" s="327"/>
      <c r="F58" s="328">
        <f>C57</f>
        <v>0</v>
      </c>
      <c r="G58" s="327"/>
      <c r="H58" s="328">
        <f>I57</f>
        <v>0</v>
      </c>
      <c r="I58" s="1235"/>
      <c r="J58" s="1236"/>
      <c r="K58" s="1237"/>
      <c r="L58" s="1238"/>
      <c r="M58" s="1238"/>
      <c r="N58" s="1234"/>
      <c r="O58" s="1211"/>
      <c r="P58" s="1212"/>
      <c r="Q58" s="1212"/>
      <c r="R58" s="1212"/>
      <c r="S58" s="1213"/>
      <c r="T58" s="344" t="s">
        <v>455</v>
      </c>
      <c r="U58" s="345"/>
      <c r="V58" s="346"/>
      <c r="W58" s="332" t="str">
        <f>IF(W57="","",VLOOKUP(W57,'参考様式１（勤務表_シフト記号表）'!$C$6:$L$47,10,FALSE))</f>
        <v/>
      </c>
      <c r="X58" s="333" t="str">
        <f>IF(X57="","",VLOOKUP(X57,'参考様式１（勤務表_シフト記号表）'!$C$6:$L$47,10,FALSE))</f>
        <v/>
      </c>
      <c r="Y58" s="333" t="str">
        <f>IF(Y57="","",VLOOKUP(Y57,'参考様式１（勤務表_シフト記号表）'!$C$6:$L$47,10,FALSE))</f>
        <v/>
      </c>
      <c r="Z58" s="333" t="str">
        <f>IF(Z57="","",VLOOKUP(Z57,'参考様式１（勤務表_シフト記号表）'!$C$6:$L$47,10,FALSE))</f>
        <v/>
      </c>
      <c r="AA58" s="333" t="str">
        <f>IF(AA57="","",VLOOKUP(AA57,'参考様式１（勤務表_シフト記号表）'!$C$6:$L$47,10,FALSE))</f>
        <v/>
      </c>
      <c r="AB58" s="333" t="str">
        <f>IF(AB57="","",VLOOKUP(AB57,'参考様式１（勤務表_シフト記号表）'!$C$6:$L$47,10,FALSE))</f>
        <v/>
      </c>
      <c r="AC58" s="334" t="str">
        <f>IF(AC57="","",VLOOKUP(AC57,'参考様式１（勤務表_シフト記号表）'!$C$6:$L$47,10,FALSE))</f>
        <v/>
      </c>
      <c r="AD58" s="332" t="str">
        <f>IF(AD57="","",VLOOKUP(AD57,'参考様式１（勤務表_シフト記号表）'!$C$6:$L$47,10,FALSE))</f>
        <v/>
      </c>
      <c r="AE58" s="333" t="str">
        <f>IF(AE57="","",VLOOKUP(AE57,'参考様式１（勤務表_シフト記号表）'!$C$6:$L$47,10,FALSE))</f>
        <v/>
      </c>
      <c r="AF58" s="333" t="str">
        <f>IF(AF57="","",VLOOKUP(AF57,'参考様式１（勤務表_シフト記号表）'!$C$6:$L$47,10,FALSE))</f>
        <v/>
      </c>
      <c r="AG58" s="333" t="str">
        <f>IF(AG57="","",VLOOKUP(AG57,'参考様式１（勤務表_シフト記号表）'!$C$6:$L$47,10,FALSE))</f>
        <v/>
      </c>
      <c r="AH58" s="333" t="str">
        <f>IF(AH57="","",VLOOKUP(AH57,'参考様式１（勤務表_シフト記号表）'!$C$6:$L$47,10,FALSE))</f>
        <v/>
      </c>
      <c r="AI58" s="333" t="str">
        <f>IF(AI57="","",VLOOKUP(AI57,'参考様式１（勤務表_シフト記号表）'!$C$6:$L$47,10,FALSE))</f>
        <v/>
      </c>
      <c r="AJ58" s="334" t="str">
        <f>IF(AJ57="","",VLOOKUP(AJ57,'参考様式１（勤務表_シフト記号表）'!$C$6:$L$47,10,FALSE))</f>
        <v/>
      </c>
      <c r="AK58" s="332" t="str">
        <f>IF(AK57="","",VLOOKUP(AK57,'参考様式１（勤務表_シフト記号表）'!$C$6:$L$47,10,FALSE))</f>
        <v/>
      </c>
      <c r="AL58" s="333" t="str">
        <f>IF(AL57="","",VLOOKUP(AL57,'参考様式１（勤務表_シフト記号表）'!$C$6:$L$47,10,FALSE))</f>
        <v/>
      </c>
      <c r="AM58" s="333" t="str">
        <f>IF(AM57="","",VLOOKUP(AM57,'参考様式１（勤務表_シフト記号表）'!$C$6:$L$47,10,FALSE))</f>
        <v/>
      </c>
      <c r="AN58" s="333" t="str">
        <f>IF(AN57="","",VLOOKUP(AN57,'参考様式１（勤務表_シフト記号表）'!$C$6:$L$47,10,FALSE))</f>
        <v/>
      </c>
      <c r="AO58" s="333" t="str">
        <f>IF(AO57="","",VLOOKUP(AO57,'参考様式１（勤務表_シフト記号表）'!$C$6:$L$47,10,FALSE))</f>
        <v/>
      </c>
      <c r="AP58" s="333" t="str">
        <f>IF(AP57="","",VLOOKUP(AP57,'参考様式１（勤務表_シフト記号表）'!$C$6:$L$47,10,FALSE))</f>
        <v/>
      </c>
      <c r="AQ58" s="334" t="str">
        <f>IF(AQ57="","",VLOOKUP(AQ57,'参考様式１（勤務表_シフト記号表）'!$C$6:$L$47,10,FALSE))</f>
        <v/>
      </c>
      <c r="AR58" s="332" t="str">
        <f>IF(AR57="","",VLOOKUP(AR57,'参考様式１（勤務表_シフト記号表）'!$C$6:$L$47,10,FALSE))</f>
        <v/>
      </c>
      <c r="AS58" s="333" t="str">
        <f>IF(AS57="","",VLOOKUP(AS57,'参考様式１（勤務表_シフト記号表）'!$C$6:$L$47,10,FALSE))</f>
        <v/>
      </c>
      <c r="AT58" s="333" t="str">
        <f>IF(AT57="","",VLOOKUP(AT57,'参考様式１（勤務表_シフト記号表）'!$C$6:$L$47,10,FALSE))</f>
        <v/>
      </c>
      <c r="AU58" s="333" t="str">
        <f>IF(AU57="","",VLOOKUP(AU57,'参考様式１（勤務表_シフト記号表）'!$C$6:$L$47,10,FALSE))</f>
        <v/>
      </c>
      <c r="AV58" s="333" t="str">
        <f>IF(AV57="","",VLOOKUP(AV57,'参考様式１（勤務表_シフト記号表）'!$C$6:$L$47,10,FALSE))</f>
        <v/>
      </c>
      <c r="AW58" s="333" t="str">
        <f>IF(AW57="","",VLOOKUP(AW57,'参考様式１（勤務表_シフト記号表）'!$C$6:$L$47,10,FALSE))</f>
        <v/>
      </c>
      <c r="AX58" s="334" t="str">
        <f>IF(AX57="","",VLOOKUP(AX57,'参考様式１（勤務表_シフト記号表）'!$C$6:$L$47,10,FALSE))</f>
        <v/>
      </c>
      <c r="AY58" s="332" t="str">
        <f>IF(AY57="","",VLOOKUP(AY57,'参考様式１（勤務表_シフト記号表）'!$C$6:$L$47,10,FALSE))</f>
        <v/>
      </c>
      <c r="AZ58" s="333" t="str">
        <f>IF(AZ57="","",VLOOKUP(AZ57,'参考様式１（勤務表_シフト記号表）'!$C$6:$L$47,10,FALSE))</f>
        <v/>
      </c>
      <c r="BA58" s="333" t="str">
        <f>IF(BA57="","",VLOOKUP(BA57,'参考様式１（勤務表_シフト記号表）'!$C$6:$L$47,10,FALSE))</f>
        <v/>
      </c>
      <c r="BB58" s="1230">
        <f>IF($BE$3="４週",SUM(W58:AX58),IF($BE$3="暦月",SUM(W58:BA58),""))</f>
        <v>0</v>
      </c>
      <c r="BC58" s="1231"/>
      <c r="BD58" s="1232">
        <f>IF($BE$3="４週",BB58/4,IF($BE$3="暦月",(BB58/($BE$8/7)),""))</f>
        <v>0</v>
      </c>
      <c r="BE58" s="1231"/>
      <c r="BF58" s="1227"/>
      <c r="BG58" s="1228"/>
      <c r="BH58" s="1228"/>
      <c r="BI58" s="1228"/>
      <c r="BJ58" s="1229"/>
    </row>
    <row r="59" spans="2:62" ht="20.25" customHeight="1" x14ac:dyDescent="0.45">
      <c r="B59" s="1197">
        <f>B57+1</f>
        <v>22</v>
      </c>
      <c r="C59" s="1199"/>
      <c r="D59" s="1200"/>
      <c r="E59" s="327"/>
      <c r="F59" s="328"/>
      <c r="G59" s="327"/>
      <c r="H59" s="328"/>
      <c r="I59" s="1203"/>
      <c r="J59" s="1204"/>
      <c r="K59" s="1207"/>
      <c r="L59" s="1208"/>
      <c r="M59" s="1208"/>
      <c r="N59" s="1200"/>
      <c r="O59" s="1211"/>
      <c r="P59" s="1212"/>
      <c r="Q59" s="1212"/>
      <c r="R59" s="1212"/>
      <c r="S59" s="1213"/>
      <c r="T59" s="347" t="s">
        <v>454</v>
      </c>
      <c r="V59" s="348"/>
      <c r="W59" s="340"/>
      <c r="X59" s="341"/>
      <c r="Y59" s="341"/>
      <c r="Z59" s="341"/>
      <c r="AA59" s="341"/>
      <c r="AB59" s="341"/>
      <c r="AC59" s="342"/>
      <c r="AD59" s="340"/>
      <c r="AE59" s="341"/>
      <c r="AF59" s="341"/>
      <c r="AG59" s="341"/>
      <c r="AH59" s="341"/>
      <c r="AI59" s="341"/>
      <c r="AJ59" s="342"/>
      <c r="AK59" s="340"/>
      <c r="AL59" s="341"/>
      <c r="AM59" s="341"/>
      <c r="AN59" s="341"/>
      <c r="AO59" s="341"/>
      <c r="AP59" s="341"/>
      <c r="AQ59" s="342"/>
      <c r="AR59" s="340"/>
      <c r="AS59" s="341"/>
      <c r="AT59" s="341"/>
      <c r="AU59" s="341"/>
      <c r="AV59" s="341"/>
      <c r="AW59" s="341"/>
      <c r="AX59" s="342"/>
      <c r="AY59" s="340"/>
      <c r="AZ59" s="341"/>
      <c r="BA59" s="343"/>
      <c r="BB59" s="1217"/>
      <c r="BC59" s="1218"/>
      <c r="BD59" s="1179"/>
      <c r="BE59" s="1180"/>
      <c r="BF59" s="1181"/>
      <c r="BG59" s="1182"/>
      <c r="BH59" s="1182"/>
      <c r="BI59" s="1182"/>
      <c r="BJ59" s="1183"/>
    </row>
    <row r="60" spans="2:62" ht="20.25" customHeight="1" x14ac:dyDescent="0.45">
      <c r="B60" s="1220"/>
      <c r="C60" s="1233"/>
      <c r="D60" s="1234"/>
      <c r="E60" s="327"/>
      <c r="F60" s="328">
        <f>C59</f>
        <v>0</v>
      </c>
      <c r="G60" s="327"/>
      <c r="H60" s="328">
        <f>I59</f>
        <v>0</v>
      </c>
      <c r="I60" s="1235"/>
      <c r="J60" s="1236"/>
      <c r="K60" s="1237"/>
      <c r="L60" s="1238"/>
      <c r="M60" s="1238"/>
      <c r="N60" s="1234"/>
      <c r="O60" s="1211"/>
      <c r="P60" s="1212"/>
      <c r="Q60" s="1212"/>
      <c r="R60" s="1212"/>
      <c r="S60" s="1213"/>
      <c r="T60" s="344" t="s">
        <v>455</v>
      </c>
      <c r="U60" s="345"/>
      <c r="V60" s="346"/>
      <c r="W60" s="332" t="str">
        <f>IF(W59="","",VLOOKUP(W59,'参考様式１（勤務表_シフト記号表）'!$C$6:$L$47,10,FALSE))</f>
        <v/>
      </c>
      <c r="X60" s="333" t="str">
        <f>IF(X59="","",VLOOKUP(X59,'参考様式１（勤務表_シフト記号表）'!$C$6:$L$47,10,FALSE))</f>
        <v/>
      </c>
      <c r="Y60" s="333" t="str">
        <f>IF(Y59="","",VLOOKUP(Y59,'参考様式１（勤務表_シフト記号表）'!$C$6:$L$47,10,FALSE))</f>
        <v/>
      </c>
      <c r="Z60" s="333" t="str">
        <f>IF(Z59="","",VLOOKUP(Z59,'参考様式１（勤務表_シフト記号表）'!$C$6:$L$47,10,FALSE))</f>
        <v/>
      </c>
      <c r="AA60" s="333" t="str">
        <f>IF(AA59="","",VLOOKUP(AA59,'参考様式１（勤務表_シフト記号表）'!$C$6:$L$47,10,FALSE))</f>
        <v/>
      </c>
      <c r="AB60" s="333" t="str">
        <f>IF(AB59="","",VLOOKUP(AB59,'参考様式１（勤務表_シフト記号表）'!$C$6:$L$47,10,FALSE))</f>
        <v/>
      </c>
      <c r="AC60" s="334" t="str">
        <f>IF(AC59="","",VLOOKUP(AC59,'参考様式１（勤務表_シフト記号表）'!$C$6:$L$47,10,FALSE))</f>
        <v/>
      </c>
      <c r="AD60" s="332" t="str">
        <f>IF(AD59="","",VLOOKUP(AD59,'参考様式１（勤務表_シフト記号表）'!$C$6:$L$47,10,FALSE))</f>
        <v/>
      </c>
      <c r="AE60" s="333" t="str">
        <f>IF(AE59="","",VLOOKUP(AE59,'参考様式１（勤務表_シフト記号表）'!$C$6:$L$47,10,FALSE))</f>
        <v/>
      </c>
      <c r="AF60" s="333" t="str">
        <f>IF(AF59="","",VLOOKUP(AF59,'参考様式１（勤務表_シフト記号表）'!$C$6:$L$47,10,FALSE))</f>
        <v/>
      </c>
      <c r="AG60" s="333" t="str">
        <f>IF(AG59="","",VLOOKUP(AG59,'参考様式１（勤務表_シフト記号表）'!$C$6:$L$47,10,FALSE))</f>
        <v/>
      </c>
      <c r="AH60" s="333" t="str">
        <f>IF(AH59="","",VLOOKUP(AH59,'参考様式１（勤務表_シフト記号表）'!$C$6:$L$47,10,FALSE))</f>
        <v/>
      </c>
      <c r="AI60" s="333" t="str">
        <f>IF(AI59="","",VLOOKUP(AI59,'参考様式１（勤務表_シフト記号表）'!$C$6:$L$47,10,FALSE))</f>
        <v/>
      </c>
      <c r="AJ60" s="334" t="str">
        <f>IF(AJ59="","",VLOOKUP(AJ59,'参考様式１（勤務表_シフト記号表）'!$C$6:$L$47,10,FALSE))</f>
        <v/>
      </c>
      <c r="AK60" s="332" t="str">
        <f>IF(AK59="","",VLOOKUP(AK59,'参考様式１（勤務表_シフト記号表）'!$C$6:$L$47,10,FALSE))</f>
        <v/>
      </c>
      <c r="AL60" s="333" t="str">
        <f>IF(AL59="","",VLOOKUP(AL59,'参考様式１（勤務表_シフト記号表）'!$C$6:$L$47,10,FALSE))</f>
        <v/>
      </c>
      <c r="AM60" s="333" t="str">
        <f>IF(AM59="","",VLOOKUP(AM59,'参考様式１（勤務表_シフト記号表）'!$C$6:$L$47,10,FALSE))</f>
        <v/>
      </c>
      <c r="AN60" s="333" t="str">
        <f>IF(AN59="","",VLOOKUP(AN59,'参考様式１（勤務表_シフト記号表）'!$C$6:$L$47,10,FALSE))</f>
        <v/>
      </c>
      <c r="AO60" s="333" t="str">
        <f>IF(AO59="","",VLOOKUP(AO59,'参考様式１（勤務表_シフト記号表）'!$C$6:$L$47,10,FALSE))</f>
        <v/>
      </c>
      <c r="AP60" s="333" t="str">
        <f>IF(AP59="","",VLOOKUP(AP59,'参考様式１（勤務表_シフト記号表）'!$C$6:$L$47,10,FALSE))</f>
        <v/>
      </c>
      <c r="AQ60" s="334" t="str">
        <f>IF(AQ59="","",VLOOKUP(AQ59,'参考様式１（勤務表_シフト記号表）'!$C$6:$L$47,10,FALSE))</f>
        <v/>
      </c>
      <c r="AR60" s="332" t="str">
        <f>IF(AR59="","",VLOOKUP(AR59,'参考様式１（勤務表_シフト記号表）'!$C$6:$L$47,10,FALSE))</f>
        <v/>
      </c>
      <c r="AS60" s="333" t="str">
        <f>IF(AS59="","",VLOOKUP(AS59,'参考様式１（勤務表_シフト記号表）'!$C$6:$L$47,10,FALSE))</f>
        <v/>
      </c>
      <c r="AT60" s="333" t="str">
        <f>IF(AT59="","",VLOOKUP(AT59,'参考様式１（勤務表_シフト記号表）'!$C$6:$L$47,10,FALSE))</f>
        <v/>
      </c>
      <c r="AU60" s="333" t="str">
        <f>IF(AU59="","",VLOOKUP(AU59,'参考様式１（勤務表_シフト記号表）'!$C$6:$L$47,10,FALSE))</f>
        <v/>
      </c>
      <c r="AV60" s="333" t="str">
        <f>IF(AV59="","",VLOOKUP(AV59,'参考様式１（勤務表_シフト記号表）'!$C$6:$L$47,10,FALSE))</f>
        <v/>
      </c>
      <c r="AW60" s="333" t="str">
        <f>IF(AW59="","",VLOOKUP(AW59,'参考様式１（勤務表_シフト記号表）'!$C$6:$L$47,10,FALSE))</f>
        <v/>
      </c>
      <c r="AX60" s="334" t="str">
        <f>IF(AX59="","",VLOOKUP(AX59,'参考様式１（勤務表_シフト記号表）'!$C$6:$L$47,10,FALSE))</f>
        <v/>
      </c>
      <c r="AY60" s="332" t="str">
        <f>IF(AY59="","",VLOOKUP(AY59,'参考様式１（勤務表_シフト記号表）'!$C$6:$L$47,10,FALSE))</f>
        <v/>
      </c>
      <c r="AZ60" s="333" t="str">
        <f>IF(AZ59="","",VLOOKUP(AZ59,'参考様式１（勤務表_シフト記号表）'!$C$6:$L$47,10,FALSE))</f>
        <v/>
      </c>
      <c r="BA60" s="333" t="str">
        <f>IF(BA59="","",VLOOKUP(BA59,'参考様式１（勤務表_シフト記号表）'!$C$6:$L$47,10,FALSE))</f>
        <v/>
      </c>
      <c r="BB60" s="1230">
        <f>IF($BE$3="４週",SUM(W60:AX60),IF($BE$3="暦月",SUM(W60:BA60),""))</f>
        <v>0</v>
      </c>
      <c r="BC60" s="1231"/>
      <c r="BD60" s="1232">
        <f>IF($BE$3="４週",BB60/4,IF($BE$3="暦月",(BB60/($BE$8/7)),""))</f>
        <v>0</v>
      </c>
      <c r="BE60" s="1231"/>
      <c r="BF60" s="1227"/>
      <c r="BG60" s="1228"/>
      <c r="BH60" s="1228"/>
      <c r="BI60" s="1228"/>
      <c r="BJ60" s="1229"/>
    </row>
    <row r="61" spans="2:62" ht="20.25" customHeight="1" x14ac:dyDescent="0.45">
      <c r="B61" s="1197">
        <f>B59+1</f>
        <v>23</v>
      </c>
      <c r="C61" s="1199"/>
      <c r="D61" s="1200"/>
      <c r="E61" s="327"/>
      <c r="F61" s="328"/>
      <c r="G61" s="327"/>
      <c r="H61" s="328"/>
      <c r="I61" s="1203"/>
      <c r="J61" s="1204"/>
      <c r="K61" s="1207"/>
      <c r="L61" s="1208"/>
      <c r="M61" s="1208"/>
      <c r="N61" s="1200"/>
      <c r="O61" s="1211"/>
      <c r="P61" s="1212"/>
      <c r="Q61" s="1212"/>
      <c r="R61" s="1212"/>
      <c r="S61" s="1213"/>
      <c r="T61" s="347" t="s">
        <v>454</v>
      </c>
      <c r="V61" s="348"/>
      <c r="W61" s="340"/>
      <c r="X61" s="341"/>
      <c r="Y61" s="341"/>
      <c r="Z61" s="341"/>
      <c r="AA61" s="341"/>
      <c r="AB61" s="341"/>
      <c r="AC61" s="342"/>
      <c r="AD61" s="340"/>
      <c r="AE61" s="341"/>
      <c r="AF61" s="341"/>
      <c r="AG61" s="341"/>
      <c r="AH61" s="341"/>
      <c r="AI61" s="341"/>
      <c r="AJ61" s="342"/>
      <c r="AK61" s="340"/>
      <c r="AL61" s="341"/>
      <c r="AM61" s="341"/>
      <c r="AN61" s="341"/>
      <c r="AO61" s="341"/>
      <c r="AP61" s="341"/>
      <c r="AQ61" s="342"/>
      <c r="AR61" s="340"/>
      <c r="AS61" s="341"/>
      <c r="AT61" s="341"/>
      <c r="AU61" s="341"/>
      <c r="AV61" s="341"/>
      <c r="AW61" s="341"/>
      <c r="AX61" s="342"/>
      <c r="AY61" s="340"/>
      <c r="AZ61" s="341"/>
      <c r="BA61" s="343"/>
      <c r="BB61" s="1217"/>
      <c r="BC61" s="1218"/>
      <c r="BD61" s="1179"/>
      <c r="BE61" s="1180"/>
      <c r="BF61" s="1181"/>
      <c r="BG61" s="1182"/>
      <c r="BH61" s="1182"/>
      <c r="BI61" s="1182"/>
      <c r="BJ61" s="1183"/>
    </row>
    <row r="62" spans="2:62" ht="20.25" customHeight="1" x14ac:dyDescent="0.45">
      <c r="B62" s="1220"/>
      <c r="C62" s="1233"/>
      <c r="D62" s="1234"/>
      <c r="E62" s="327"/>
      <c r="F62" s="328">
        <f>C61</f>
        <v>0</v>
      </c>
      <c r="G62" s="327"/>
      <c r="H62" s="328">
        <f>I61</f>
        <v>0</v>
      </c>
      <c r="I62" s="1235"/>
      <c r="J62" s="1236"/>
      <c r="K62" s="1237"/>
      <c r="L62" s="1238"/>
      <c r="M62" s="1238"/>
      <c r="N62" s="1234"/>
      <c r="O62" s="1211"/>
      <c r="P62" s="1212"/>
      <c r="Q62" s="1212"/>
      <c r="R62" s="1212"/>
      <c r="S62" s="1213"/>
      <c r="T62" s="344" t="s">
        <v>455</v>
      </c>
      <c r="U62" s="345"/>
      <c r="V62" s="346"/>
      <c r="W62" s="332" t="str">
        <f>IF(W61="","",VLOOKUP(W61,'参考様式１（勤務表_シフト記号表）'!$C$6:$L$47,10,FALSE))</f>
        <v/>
      </c>
      <c r="X62" s="333" t="str">
        <f>IF(X61="","",VLOOKUP(X61,'参考様式１（勤務表_シフト記号表）'!$C$6:$L$47,10,FALSE))</f>
        <v/>
      </c>
      <c r="Y62" s="333" t="str">
        <f>IF(Y61="","",VLOOKUP(Y61,'参考様式１（勤務表_シフト記号表）'!$C$6:$L$47,10,FALSE))</f>
        <v/>
      </c>
      <c r="Z62" s="333" t="str">
        <f>IF(Z61="","",VLOOKUP(Z61,'参考様式１（勤務表_シフト記号表）'!$C$6:$L$47,10,FALSE))</f>
        <v/>
      </c>
      <c r="AA62" s="333" t="str">
        <f>IF(AA61="","",VLOOKUP(AA61,'参考様式１（勤務表_シフト記号表）'!$C$6:$L$47,10,FALSE))</f>
        <v/>
      </c>
      <c r="AB62" s="333" t="str">
        <f>IF(AB61="","",VLOOKUP(AB61,'参考様式１（勤務表_シフト記号表）'!$C$6:$L$47,10,FALSE))</f>
        <v/>
      </c>
      <c r="AC62" s="334" t="str">
        <f>IF(AC61="","",VLOOKUP(AC61,'参考様式１（勤務表_シフト記号表）'!$C$6:$L$47,10,FALSE))</f>
        <v/>
      </c>
      <c r="AD62" s="332" t="str">
        <f>IF(AD61="","",VLOOKUP(AD61,'参考様式１（勤務表_シフト記号表）'!$C$6:$L$47,10,FALSE))</f>
        <v/>
      </c>
      <c r="AE62" s="333" t="str">
        <f>IF(AE61="","",VLOOKUP(AE61,'参考様式１（勤務表_シフト記号表）'!$C$6:$L$47,10,FALSE))</f>
        <v/>
      </c>
      <c r="AF62" s="333" t="str">
        <f>IF(AF61="","",VLOOKUP(AF61,'参考様式１（勤務表_シフト記号表）'!$C$6:$L$47,10,FALSE))</f>
        <v/>
      </c>
      <c r="AG62" s="333" t="str">
        <f>IF(AG61="","",VLOOKUP(AG61,'参考様式１（勤務表_シフト記号表）'!$C$6:$L$47,10,FALSE))</f>
        <v/>
      </c>
      <c r="AH62" s="333" t="str">
        <f>IF(AH61="","",VLOOKUP(AH61,'参考様式１（勤務表_シフト記号表）'!$C$6:$L$47,10,FALSE))</f>
        <v/>
      </c>
      <c r="AI62" s="333" t="str">
        <f>IF(AI61="","",VLOOKUP(AI61,'参考様式１（勤務表_シフト記号表）'!$C$6:$L$47,10,FALSE))</f>
        <v/>
      </c>
      <c r="AJ62" s="334" t="str">
        <f>IF(AJ61="","",VLOOKUP(AJ61,'参考様式１（勤務表_シフト記号表）'!$C$6:$L$47,10,FALSE))</f>
        <v/>
      </c>
      <c r="AK62" s="332" t="str">
        <f>IF(AK61="","",VLOOKUP(AK61,'参考様式１（勤務表_シフト記号表）'!$C$6:$L$47,10,FALSE))</f>
        <v/>
      </c>
      <c r="AL62" s="333" t="str">
        <f>IF(AL61="","",VLOOKUP(AL61,'参考様式１（勤務表_シフト記号表）'!$C$6:$L$47,10,FALSE))</f>
        <v/>
      </c>
      <c r="AM62" s="333" t="str">
        <f>IF(AM61="","",VLOOKUP(AM61,'参考様式１（勤務表_シフト記号表）'!$C$6:$L$47,10,FALSE))</f>
        <v/>
      </c>
      <c r="AN62" s="333" t="str">
        <f>IF(AN61="","",VLOOKUP(AN61,'参考様式１（勤務表_シフト記号表）'!$C$6:$L$47,10,FALSE))</f>
        <v/>
      </c>
      <c r="AO62" s="333" t="str">
        <f>IF(AO61="","",VLOOKUP(AO61,'参考様式１（勤務表_シフト記号表）'!$C$6:$L$47,10,FALSE))</f>
        <v/>
      </c>
      <c r="AP62" s="333" t="str">
        <f>IF(AP61="","",VLOOKUP(AP61,'参考様式１（勤務表_シフト記号表）'!$C$6:$L$47,10,FALSE))</f>
        <v/>
      </c>
      <c r="AQ62" s="334" t="str">
        <f>IF(AQ61="","",VLOOKUP(AQ61,'参考様式１（勤務表_シフト記号表）'!$C$6:$L$47,10,FALSE))</f>
        <v/>
      </c>
      <c r="AR62" s="332" t="str">
        <f>IF(AR61="","",VLOOKUP(AR61,'参考様式１（勤務表_シフト記号表）'!$C$6:$L$47,10,FALSE))</f>
        <v/>
      </c>
      <c r="AS62" s="333" t="str">
        <f>IF(AS61="","",VLOOKUP(AS61,'参考様式１（勤務表_シフト記号表）'!$C$6:$L$47,10,FALSE))</f>
        <v/>
      </c>
      <c r="AT62" s="333" t="str">
        <f>IF(AT61="","",VLOOKUP(AT61,'参考様式１（勤務表_シフト記号表）'!$C$6:$L$47,10,FALSE))</f>
        <v/>
      </c>
      <c r="AU62" s="333" t="str">
        <f>IF(AU61="","",VLOOKUP(AU61,'参考様式１（勤務表_シフト記号表）'!$C$6:$L$47,10,FALSE))</f>
        <v/>
      </c>
      <c r="AV62" s="333" t="str">
        <f>IF(AV61="","",VLOOKUP(AV61,'参考様式１（勤務表_シフト記号表）'!$C$6:$L$47,10,FALSE))</f>
        <v/>
      </c>
      <c r="AW62" s="333" t="str">
        <f>IF(AW61="","",VLOOKUP(AW61,'参考様式１（勤務表_シフト記号表）'!$C$6:$L$47,10,FALSE))</f>
        <v/>
      </c>
      <c r="AX62" s="334" t="str">
        <f>IF(AX61="","",VLOOKUP(AX61,'参考様式１（勤務表_シフト記号表）'!$C$6:$L$47,10,FALSE))</f>
        <v/>
      </c>
      <c r="AY62" s="332" t="str">
        <f>IF(AY61="","",VLOOKUP(AY61,'参考様式１（勤務表_シフト記号表）'!$C$6:$L$47,10,FALSE))</f>
        <v/>
      </c>
      <c r="AZ62" s="333" t="str">
        <f>IF(AZ61="","",VLOOKUP(AZ61,'参考様式１（勤務表_シフト記号表）'!$C$6:$L$47,10,FALSE))</f>
        <v/>
      </c>
      <c r="BA62" s="333" t="str">
        <f>IF(BA61="","",VLOOKUP(BA61,'参考様式１（勤務表_シフト記号表）'!$C$6:$L$47,10,FALSE))</f>
        <v/>
      </c>
      <c r="BB62" s="1230">
        <f>IF($BE$3="４週",SUM(W62:AX62),IF($BE$3="暦月",SUM(W62:BA62),""))</f>
        <v>0</v>
      </c>
      <c r="BC62" s="1231"/>
      <c r="BD62" s="1232">
        <f>IF($BE$3="４週",BB62/4,IF($BE$3="暦月",(BB62/($BE$8/7)),""))</f>
        <v>0</v>
      </c>
      <c r="BE62" s="1231"/>
      <c r="BF62" s="1227"/>
      <c r="BG62" s="1228"/>
      <c r="BH62" s="1228"/>
      <c r="BI62" s="1228"/>
      <c r="BJ62" s="1229"/>
    </row>
    <row r="63" spans="2:62" ht="20.25" customHeight="1" x14ac:dyDescent="0.45">
      <c r="B63" s="1197">
        <f>B61+1</f>
        <v>24</v>
      </c>
      <c r="C63" s="1199"/>
      <c r="D63" s="1200"/>
      <c r="E63" s="327"/>
      <c r="F63" s="328"/>
      <c r="G63" s="327"/>
      <c r="H63" s="328"/>
      <c r="I63" s="1203"/>
      <c r="J63" s="1204"/>
      <c r="K63" s="1207"/>
      <c r="L63" s="1208"/>
      <c r="M63" s="1208"/>
      <c r="N63" s="1200"/>
      <c r="O63" s="1211"/>
      <c r="P63" s="1212"/>
      <c r="Q63" s="1212"/>
      <c r="R63" s="1212"/>
      <c r="S63" s="1213"/>
      <c r="T63" s="347" t="s">
        <v>454</v>
      </c>
      <c r="V63" s="348"/>
      <c r="W63" s="340"/>
      <c r="X63" s="341"/>
      <c r="Y63" s="341"/>
      <c r="Z63" s="341"/>
      <c r="AA63" s="341"/>
      <c r="AB63" s="341"/>
      <c r="AC63" s="342"/>
      <c r="AD63" s="340"/>
      <c r="AE63" s="341"/>
      <c r="AF63" s="341"/>
      <c r="AG63" s="341"/>
      <c r="AH63" s="341"/>
      <c r="AI63" s="341"/>
      <c r="AJ63" s="342"/>
      <c r="AK63" s="340"/>
      <c r="AL63" s="341"/>
      <c r="AM63" s="341"/>
      <c r="AN63" s="341"/>
      <c r="AO63" s="341"/>
      <c r="AP63" s="341"/>
      <c r="AQ63" s="342"/>
      <c r="AR63" s="340"/>
      <c r="AS63" s="341"/>
      <c r="AT63" s="341"/>
      <c r="AU63" s="341"/>
      <c r="AV63" s="341"/>
      <c r="AW63" s="341"/>
      <c r="AX63" s="342"/>
      <c r="AY63" s="340"/>
      <c r="AZ63" s="341"/>
      <c r="BA63" s="343"/>
      <c r="BB63" s="1217"/>
      <c r="BC63" s="1218"/>
      <c r="BD63" s="1179"/>
      <c r="BE63" s="1180"/>
      <c r="BF63" s="1181"/>
      <c r="BG63" s="1182"/>
      <c r="BH63" s="1182"/>
      <c r="BI63" s="1182"/>
      <c r="BJ63" s="1183"/>
    </row>
    <row r="64" spans="2:62" ht="20.25" customHeight="1" x14ac:dyDescent="0.45">
      <c r="B64" s="1220"/>
      <c r="C64" s="1233"/>
      <c r="D64" s="1234"/>
      <c r="E64" s="327"/>
      <c r="F64" s="328">
        <f>C63</f>
        <v>0</v>
      </c>
      <c r="G64" s="327"/>
      <c r="H64" s="328">
        <f>I63</f>
        <v>0</v>
      </c>
      <c r="I64" s="1235"/>
      <c r="J64" s="1236"/>
      <c r="K64" s="1237"/>
      <c r="L64" s="1238"/>
      <c r="M64" s="1238"/>
      <c r="N64" s="1234"/>
      <c r="O64" s="1211"/>
      <c r="P64" s="1212"/>
      <c r="Q64" s="1212"/>
      <c r="R64" s="1212"/>
      <c r="S64" s="1213"/>
      <c r="T64" s="344" t="s">
        <v>455</v>
      </c>
      <c r="U64" s="345"/>
      <c r="V64" s="346"/>
      <c r="W64" s="332" t="str">
        <f>IF(W63="","",VLOOKUP(W63,'参考様式１（勤務表_シフト記号表）'!$C$6:$L$47,10,FALSE))</f>
        <v/>
      </c>
      <c r="X64" s="333" t="str">
        <f>IF(X63="","",VLOOKUP(X63,'参考様式１（勤務表_シフト記号表）'!$C$6:$L$47,10,FALSE))</f>
        <v/>
      </c>
      <c r="Y64" s="333" t="str">
        <f>IF(Y63="","",VLOOKUP(Y63,'参考様式１（勤務表_シフト記号表）'!$C$6:$L$47,10,FALSE))</f>
        <v/>
      </c>
      <c r="Z64" s="333" t="str">
        <f>IF(Z63="","",VLOOKUP(Z63,'参考様式１（勤務表_シフト記号表）'!$C$6:$L$47,10,FALSE))</f>
        <v/>
      </c>
      <c r="AA64" s="333" t="str">
        <f>IF(AA63="","",VLOOKUP(AA63,'参考様式１（勤務表_シフト記号表）'!$C$6:$L$47,10,FALSE))</f>
        <v/>
      </c>
      <c r="AB64" s="333" t="str">
        <f>IF(AB63="","",VLOOKUP(AB63,'参考様式１（勤務表_シフト記号表）'!$C$6:$L$47,10,FALSE))</f>
        <v/>
      </c>
      <c r="AC64" s="334" t="str">
        <f>IF(AC63="","",VLOOKUP(AC63,'参考様式１（勤務表_シフト記号表）'!$C$6:$L$47,10,FALSE))</f>
        <v/>
      </c>
      <c r="AD64" s="332" t="str">
        <f>IF(AD63="","",VLOOKUP(AD63,'参考様式１（勤務表_シフト記号表）'!$C$6:$L$47,10,FALSE))</f>
        <v/>
      </c>
      <c r="AE64" s="333" t="str">
        <f>IF(AE63="","",VLOOKUP(AE63,'参考様式１（勤務表_シフト記号表）'!$C$6:$L$47,10,FALSE))</f>
        <v/>
      </c>
      <c r="AF64" s="333" t="str">
        <f>IF(AF63="","",VLOOKUP(AF63,'参考様式１（勤務表_シフト記号表）'!$C$6:$L$47,10,FALSE))</f>
        <v/>
      </c>
      <c r="AG64" s="333" t="str">
        <f>IF(AG63="","",VLOOKUP(AG63,'参考様式１（勤務表_シフト記号表）'!$C$6:$L$47,10,FALSE))</f>
        <v/>
      </c>
      <c r="AH64" s="333" t="str">
        <f>IF(AH63="","",VLOOKUP(AH63,'参考様式１（勤務表_シフト記号表）'!$C$6:$L$47,10,FALSE))</f>
        <v/>
      </c>
      <c r="AI64" s="333" t="str">
        <f>IF(AI63="","",VLOOKUP(AI63,'参考様式１（勤務表_シフト記号表）'!$C$6:$L$47,10,FALSE))</f>
        <v/>
      </c>
      <c r="AJ64" s="334" t="str">
        <f>IF(AJ63="","",VLOOKUP(AJ63,'参考様式１（勤務表_シフト記号表）'!$C$6:$L$47,10,FALSE))</f>
        <v/>
      </c>
      <c r="AK64" s="332" t="str">
        <f>IF(AK63="","",VLOOKUP(AK63,'参考様式１（勤務表_シフト記号表）'!$C$6:$L$47,10,FALSE))</f>
        <v/>
      </c>
      <c r="AL64" s="333" t="str">
        <f>IF(AL63="","",VLOOKUP(AL63,'参考様式１（勤務表_シフト記号表）'!$C$6:$L$47,10,FALSE))</f>
        <v/>
      </c>
      <c r="AM64" s="333" t="str">
        <f>IF(AM63="","",VLOOKUP(AM63,'参考様式１（勤務表_シフト記号表）'!$C$6:$L$47,10,FALSE))</f>
        <v/>
      </c>
      <c r="AN64" s="333" t="str">
        <f>IF(AN63="","",VLOOKUP(AN63,'参考様式１（勤務表_シフト記号表）'!$C$6:$L$47,10,FALSE))</f>
        <v/>
      </c>
      <c r="AO64" s="333" t="str">
        <f>IF(AO63="","",VLOOKUP(AO63,'参考様式１（勤務表_シフト記号表）'!$C$6:$L$47,10,FALSE))</f>
        <v/>
      </c>
      <c r="AP64" s="333" t="str">
        <f>IF(AP63="","",VLOOKUP(AP63,'参考様式１（勤務表_シフト記号表）'!$C$6:$L$47,10,FALSE))</f>
        <v/>
      </c>
      <c r="AQ64" s="334" t="str">
        <f>IF(AQ63="","",VLOOKUP(AQ63,'参考様式１（勤務表_シフト記号表）'!$C$6:$L$47,10,FALSE))</f>
        <v/>
      </c>
      <c r="AR64" s="332" t="str">
        <f>IF(AR63="","",VLOOKUP(AR63,'参考様式１（勤務表_シフト記号表）'!$C$6:$L$47,10,FALSE))</f>
        <v/>
      </c>
      <c r="AS64" s="333" t="str">
        <f>IF(AS63="","",VLOOKUP(AS63,'参考様式１（勤務表_シフト記号表）'!$C$6:$L$47,10,FALSE))</f>
        <v/>
      </c>
      <c r="AT64" s="333" t="str">
        <f>IF(AT63="","",VLOOKUP(AT63,'参考様式１（勤務表_シフト記号表）'!$C$6:$L$47,10,FALSE))</f>
        <v/>
      </c>
      <c r="AU64" s="333" t="str">
        <f>IF(AU63="","",VLOOKUP(AU63,'参考様式１（勤務表_シフト記号表）'!$C$6:$L$47,10,FALSE))</f>
        <v/>
      </c>
      <c r="AV64" s="333" t="str">
        <f>IF(AV63="","",VLOOKUP(AV63,'参考様式１（勤務表_シフト記号表）'!$C$6:$L$47,10,FALSE))</f>
        <v/>
      </c>
      <c r="AW64" s="333" t="str">
        <f>IF(AW63="","",VLOOKUP(AW63,'参考様式１（勤務表_シフト記号表）'!$C$6:$L$47,10,FALSE))</f>
        <v/>
      </c>
      <c r="AX64" s="334" t="str">
        <f>IF(AX63="","",VLOOKUP(AX63,'参考様式１（勤務表_シフト記号表）'!$C$6:$L$47,10,FALSE))</f>
        <v/>
      </c>
      <c r="AY64" s="332" t="str">
        <f>IF(AY63="","",VLOOKUP(AY63,'参考様式１（勤務表_シフト記号表）'!$C$6:$L$47,10,FALSE))</f>
        <v/>
      </c>
      <c r="AZ64" s="333" t="str">
        <f>IF(AZ63="","",VLOOKUP(AZ63,'参考様式１（勤務表_シフト記号表）'!$C$6:$L$47,10,FALSE))</f>
        <v/>
      </c>
      <c r="BA64" s="333" t="str">
        <f>IF(BA63="","",VLOOKUP(BA63,'参考様式１（勤務表_シフト記号表）'!$C$6:$L$47,10,FALSE))</f>
        <v/>
      </c>
      <c r="BB64" s="1230">
        <f>IF($BE$3="４週",SUM(W64:AX64),IF($BE$3="暦月",SUM(W64:BA64),""))</f>
        <v>0</v>
      </c>
      <c r="BC64" s="1231"/>
      <c r="BD64" s="1232">
        <f>IF($BE$3="４週",BB64/4,IF($BE$3="暦月",(BB64/($BE$8/7)),""))</f>
        <v>0</v>
      </c>
      <c r="BE64" s="1231"/>
      <c r="BF64" s="1227"/>
      <c r="BG64" s="1228"/>
      <c r="BH64" s="1228"/>
      <c r="BI64" s="1228"/>
      <c r="BJ64" s="1229"/>
    </row>
    <row r="65" spans="2:62" ht="20.25" customHeight="1" x14ac:dyDescent="0.45">
      <c r="B65" s="1197">
        <f>B63+1</f>
        <v>25</v>
      </c>
      <c r="C65" s="1199"/>
      <c r="D65" s="1200"/>
      <c r="E65" s="327"/>
      <c r="F65" s="328"/>
      <c r="G65" s="327"/>
      <c r="H65" s="328"/>
      <c r="I65" s="1203"/>
      <c r="J65" s="1204"/>
      <c r="K65" s="1207"/>
      <c r="L65" s="1208"/>
      <c r="M65" s="1208"/>
      <c r="N65" s="1200"/>
      <c r="O65" s="1211"/>
      <c r="P65" s="1212"/>
      <c r="Q65" s="1212"/>
      <c r="R65" s="1212"/>
      <c r="S65" s="1213"/>
      <c r="T65" s="347" t="s">
        <v>454</v>
      </c>
      <c r="V65" s="348"/>
      <c r="W65" s="340"/>
      <c r="X65" s="341"/>
      <c r="Y65" s="341"/>
      <c r="Z65" s="341"/>
      <c r="AA65" s="341"/>
      <c r="AB65" s="341"/>
      <c r="AC65" s="342"/>
      <c r="AD65" s="340"/>
      <c r="AE65" s="341"/>
      <c r="AF65" s="341"/>
      <c r="AG65" s="341"/>
      <c r="AH65" s="341"/>
      <c r="AI65" s="341"/>
      <c r="AJ65" s="342"/>
      <c r="AK65" s="340"/>
      <c r="AL65" s="341"/>
      <c r="AM65" s="341"/>
      <c r="AN65" s="341"/>
      <c r="AO65" s="341"/>
      <c r="AP65" s="341"/>
      <c r="AQ65" s="342"/>
      <c r="AR65" s="340"/>
      <c r="AS65" s="341"/>
      <c r="AT65" s="341"/>
      <c r="AU65" s="341"/>
      <c r="AV65" s="341"/>
      <c r="AW65" s="341"/>
      <c r="AX65" s="342"/>
      <c r="AY65" s="340"/>
      <c r="AZ65" s="341"/>
      <c r="BA65" s="343"/>
      <c r="BB65" s="1217"/>
      <c r="BC65" s="1218"/>
      <c r="BD65" s="1179"/>
      <c r="BE65" s="1180"/>
      <c r="BF65" s="1181"/>
      <c r="BG65" s="1182"/>
      <c r="BH65" s="1182"/>
      <c r="BI65" s="1182"/>
      <c r="BJ65" s="1183"/>
    </row>
    <row r="66" spans="2:62" ht="20.25" customHeight="1" x14ac:dyDescent="0.45">
      <c r="B66" s="1220"/>
      <c r="C66" s="1233"/>
      <c r="D66" s="1234"/>
      <c r="E66" s="327"/>
      <c r="F66" s="328">
        <f>C65</f>
        <v>0</v>
      </c>
      <c r="G66" s="327"/>
      <c r="H66" s="328">
        <f>I65</f>
        <v>0</v>
      </c>
      <c r="I66" s="1235"/>
      <c r="J66" s="1236"/>
      <c r="K66" s="1237"/>
      <c r="L66" s="1238"/>
      <c r="M66" s="1238"/>
      <c r="N66" s="1234"/>
      <c r="O66" s="1211"/>
      <c r="P66" s="1212"/>
      <c r="Q66" s="1212"/>
      <c r="R66" s="1212"/>
      <c r="S66" s="1213"/>
      <c r="T66" s="344" t="s">
        <v>455</v>
      </c>
      <c r="U66" s="345"/>
      <c r="V66" s="346"/>
      <c r="W66" s="332" t="str">
        <f>IF(W65="","",VLOOKUP(W65,'参考様式１（勤務表_シフト記号表）'!$C$6:$L$47,10,FALSE))</f>
        <v/>
      </c>
      <c r="X66" s="333" t="str">
        <f>IF(X65="","",VLOOKUP(X65,'参考様式１（勤務表_シフト記号表）'!$C$6:$L$47,10,FALSE))</f>
        <v/>
      </c>
      <c r="Y66" s="333" t="str">
        <f>IF(Y65="","",VLOOKUP(Y65,'参考様式１（勤務表_シフト記号表）'!$C$6:$L$47,10,FALSE))</f>
        <v/>
      </c>
      <c r="Z66" s="333" t="str">
        <f>IF(Z65="","",VLOOKUP(Z65,'参考様式１（勤務表_シフト記号表）'!$C$6:$L$47,10,FALSE))</f>
        <v/>
      </c>
      <c r="AA66" s="333" t="str">
        <f>IF(AA65="","",VLOOKUP(AA65,'参考様式１（勤務表_シフト記号表）'!$C$6:$L$47,10,FALSE))</f>
        <v/>
      </c>
      <c r="AB66" s="333" t="str">
        <f>IF(AB65="","",VLOOKUP(AB65,'参考様式１（勤務表_シフト記号表）'!$C$6:$L$47,10,FALSE))</f>
        <v/>
      </c>
      <c r="AC66" s="334" t="str">
        <f>IF(AC65="","",VLOOKUP(AC65,'参考様式１（勤務表_シフト記号表）'!$C$6:$L$47,10,FALSE))</f>
        <v/>
      </c>
      <c r="AD66" s="332" t="str">
        <f>IF(AD65="","",VLOOKUP(AD65,'参考様式１（勤務表_シフト記号表）'!$C$6:$L$47,10,FALSE))</f>
        <v/>
      </c>
      <c r="AE66" s="333" t="str">
        <f>IF(AE65="","",VLOOKUP(AE65,'参考様式１（勤務表_シフト記号表）'!$C$6:$L$47,10,FALSE))</f>
        <v/>
      </c>
      <c r="AF66" s="333" t="str">
        <f>IF(AF65="","",VLOOKUP(AF65,'参考様式１（勤務表_シフト記号表）'!$C$6:$L$47,10,FALSE))</f>
        <v/>
      </c>
      <c r="AG66" s="333" t="str">
        <f>IF(AG65="","",VLOOKUP(AG65,'参考様式１（勤務表_シフト記号表）'!$C$6:$L$47,10,FALSE))</f>
        <v/>
      </c>
      <c r="AH66" s="333" t="str">
        <f>IF(AH65="","",VLOOKUP(AH65,'参考様式１（勤務表_シフト記号表）'!$C$6:$L$47,10,FALSE))</f>
        <v/>
      </c>
      <c r="AI66" s="333" t="str">
        <f>IF(AI65="","",VLOOKUP(AI65,'参考様式１（勤務表_シフト記号表）'!$C$6:$L$47,10,FALSE))</f>
        <v/>
      </c>
      <c r="AJ66" s="334" t="str">
        <f>IF(AJ65="","",VLOOKUP(AJ65,'参考様式１（勤務表_シフト記号表）'!$C$6:$L$47,10,FALSE))</f>
        <v/>
      </c>
      <c r="AK66" s="332" t="str">
        <f>IF(AK65="","",VLOOKUP(AK65,'参考様式１（勤務表_シフト記号表）'!$C$6:$L$47,10,FALSE))</f>
        <v/>
      </c>
      <c r="AL66" s="333" t="str">
        <f>IF(AL65="","",VLOOKUP(AL65,'参考様式１（勤務表_シフト記号表）'!$C$6:$L$47,10,FALSE))</f>
        <v/>
      </c>
      <c r="AM66" s="333" t="str">
        <f>IF(AM65="","",VLOOKUP(AM65,'参考様式１（勤務表_シフト記号表）'!$C$6:$L$47,10,FALSE))</f>
        <v/>
      </c>
      <c r="AN66" s="333" t="str">
        <f>IF(AN65="","",VLOOKUP(AN65,'参考様式１（勤務表_シフト記号表）'!$C$6:$L$47,10,FALSE))</f>
        <v/>
      </c>
      <c r="AO66" s="333" t="str">
        <f>IF(AO65="","",VLOOKUP(AO65,'参考様式１（勤務表_シフト記号表）'!$C$6:$L$47,10,FALSE))</f>
        <v/>
      </c>
      <c r="AP66" s="333" t="str">
        <f>IF(AP65="","",VLOOKUP(AP65,'参考様式１（勤務表_シフト記号表）'!$C$6:$L$47,10,FALSE))</f>
        <v/>
      </c>
      <c r="AQ66" s="334" t="str">
        <f>IF(AQ65="","",VLOOKUP(AQ65,'参考様式１（勤務表_シフト記号表）'!$C$6:$L$47,10,FALSE))</f>
        <v/>
      </c>
      <c r="AR66" s="332" t="str">
        <f>IF(AR65="","",VLOOKUP(AR65,'参考様式１（勤務表_シフト記号表）'!$C$6:$L$47,10,FALSE))</f>
        <v/>
      </c>
      <c r="AS66" s="333" t="str">
        <f>IF(AS65="","",VLOOKUP(AS65,'参考様式１（勤務表_シフト記号表）'!$C$6:$L$47,10,FALSE))</f>
        <v/>
      </c>
      <c r="AT66" s="333" t="str">
        <f>IF(AT65="","",VLOOKUP(AT65,'参考様式１（勤務表_シフト記号表）'!$C$6:$L$47,10,FALSE))</f>
        <v/>
      </c>
      <c r="AU66" s="333" t="str">
        <f>IF(AU65="","",VLOOKUP(AU65,'参考様式１（勤務表_シフト記号表）'!$C$6:$L$47,10,FALSE))</f>
        <v/>
      </c>
      <c r="AV66" s="333" t="str">
        <f>IF(AV65="","",VLOOKUP(AV65,'参考様式１（勤務表_シフト記号表）'!$C$6:$L$47,10,FALSE))</f>
        <v/>
      </c>
      <c r="AW66" s="333" t="str">
        <f>IF(AW65="","",VLOOKUP(AW65,'参考様式１（勤務表_シフト記号表）'!$C$6:$L$47,10,FALSE))</f>
        <v/>
      </c>
      <c r="AX66" s="334" t="str">
        <f>IF(AX65="","",VLOOKUP(AX65,'参考様式１（勤務表_シフト記号表）'!$C$6:$L$47,10,FALSE))</f>
        <v/>
      </c>
      <c r="AY66" s="332" t="str">
        <f>IF(AY65="","",VLOOKUP(AY65,'参考様式１（勤務表_シフト記号表）'!$C$6:$L$47,10,FALSE))</f>
        <v/>
      </c>
      <c r="AZ66" s="333" t="str">
        <f>IF(AZ65="","",VLOOKUP(AZ65,'参考様式１（勤務表_シフト記号表）'!$C$6:$L$47,10,FALSE))</f>
        <v/>
      </c>
      <c r="BA66" s="333" t="str">
        <f>IF(BA65="","",VLOOKUP(BA65,'参考様式１（勤務表_シフト記号表）'!$C$6:$L$47,10,FALSE))</f>
        <v/>
      </c>
      <c r="BB66" s="1230">
        <f>IF($BE$3="４週",SUM(W66:AX66),IF($BE$3="暦月",SUM(W66:BA66),""))</f>
        <v>0</v>
      </c>
      <c r="BC66" s="1231"/>
      <c r="BD66" s="1232">
        <f>IF($BE$3="４週",BB66/4,IF($BE$3="暦月",(BB66/($BE$8/7)),""))</f>
        <v>0</v>
      </c>
      <c r="BE66" s="1231"/>
      <c r="BF66" s="1227"/>
      <c r="BG66" s="1228"/>
      <c r="BH66" s="1228"/>
      <c r="BI66" s="1228"/>
      <c r="BJ66" s="1229"/>
    </row>
    <row r="67" spans="2:62" ht="20.25" customHeight="1" x14ac:dyDescent="0.45">
      <c r="B67" s="1197">
        <f>B65+1</f>
        <v>26</v>
      </c>
      <c r="C67" s="1199"/>
      <c r="D67" s="1200"/>
      <c r="E67" s="327"/>
      <c r="F67" s="328"/>
      <c r="G67" s="327"/>
      <c r="H67" s="328"/>
      <c r="I67" s="1203"/>
      <c r="J67" s="1204"/>
      <c r="K67" s="1207"/>
      <c r="L67" s="1208"/>
      <c r="M67" s="1208"/>
      <c r="N67" s="1200"/>
      <c r="O67" s="1211"/>
      <c r="P67" s="1212"/>
      <c r="Q67" s="1212"/>
      <c r="R67" s="1212"/>
      <c r="S67" s="1213"/>
      <c r="T67" s="347" t="s">
        <v>454</v>
      </c>
      <c r="V67" s="348"/>
      <c r="W67" s="340"/>
      <c r="X67" s="341"/>
      <c r="Y67" s="341"/>
      <c r="Z67" s="341"/>
      <c r="AA67" s="341"/>
      <c r="AB67" s="341"/>
      <c r="AC67" s="342"/>
      <c r="AD67" s="340"/>
      <c r="AE67" s="341"/>
      <c r="AF67" s="341"/>
      <c r="AG67" s="341"/>
      <c r="AH67" s="341"/>
      <c r="AI67" s="341"/>
      <c r="AJ67" s="342"/>
      <c r="AK67" s="340"/>
      <c r="AL67" s="341"/>
      <c r="AM67" s="341"/>
      <c r="AN67" s="341"/>
      <c r="AO67" s="341"/>
      <c r="AP67" s="341"/>
      <c r="AQ67" s="342"/>
      <c r="AR67" s="340"/>
      <c r="AS67" s="341"/>
      <c r="AT67" s="341"/>
      <c r="AU67" s="341"/>
      <c r="AV67" s="341"/>
      <c r="AW67" s="341"/>
      <c r="AX67" s="342"/>
      <c r="AY67" s="340"/>
      <c r="AZ67" s="341"/>
      <c r="BA67" s="343"/>
      <c r="BB67" s="1217"/>
      <c r="BC67" s="1218"/>
      <c r="BD67" s="1179"/>
      <c r="BE67" s="1180"/>
      <c r="BF67" s="1181"/>
      <c r="BG67" s="1182"/>
      <c r="BH67" s="1182"/>
      <c r="BI67" s="1182"/>
      <c r="BJ67" s="1183"/>
    </row>
    <row r="68" spans="2:62" ht="20.25" customHeight="1" x14ac:dyDescent="0.45">
      <c r="B68" s="1220"/>
      <c r="C68" s="1233"/>
      <c r="D68" s="1234"/>
      <c r="E68" s="327"/>
      <c r="F68" s="328">
        <f>C67</f>
        <v>0</v>
      </c>
      <c r="G68" s="327"/>
      <c r="H68" s="328">
        <f>I67</f>
        <v>0</v>
      </c>
      <c r="I68" s="1235"/>
      <c r="J68" s="1236"/>
      <c r="K68" s="1237"/>
      <c r="L68" s="1238"/>
      <c r="M68" s="1238"/>
      <c r="N68" s="1234"/>
      <c r="O68" s="1211"/>
      <c r="P68" s="1212"/>
      <c r="Q68" s="1212"/>
      <c r="R68" s="1212"/>
      <c r="S68" s="1213"/>
      <c r="T68" s="344" t="s">
        <v>455</v>
      </c>
      <c r="U68" s="345"/>
      <c r="V68" s="346"/>
      <c r="W68" s="332" t="str">
        <f>IF(W67="","",VLOOKUP(W67,'参考様式１（勤務表_シフト記号表）'!$C$6:$L$47,10,FALSE))</f>
        <v/>
      </c>
      <c r="X68" s="333" t="str">
        <f>IF(X67="","",VLOOKUP(X67,'参考様式１（勤務表_シフト記号表）'!$C$6:$L$47,10,FALSE))</f>
        <v/>
      </c>
      <c r="Y68" s="333" t="str">
        <f>IF(Y67="","",VLOOKUP(Y67,'参考様式１（勤務表_シフト記号表）'!$C$6:$L$47,10,FALSE))</f>
        <v/>
      </c>
      <c r="Z68" s="333" t="str">
        <f>IF(Z67="","",VLOOKUP(Z67,'参考様式１（勤務表_シフト記号表）'!$C$6:$L$47,10,FALSE))</f>
        <v/>
      </c>
      <c r="AA68" s="333" t="str">
        <f>IF(AA67="","",VLOOKUP(AA67,'参考様式１（勤務表_シフト記号表）'!$C$6:$L$47,10,FALSE))</f>
        <v/>
      </c>
      <c r="AB68" s="333" t="str">
        <f>IF(AB67="","",VLOOKUP(AB67,'参考様式１（勤務表_シフト記号表）'!$C$6:$L$47,10,FALSE))</f>
        <v/>
      </c>
      <c r="AC68" s="334" t="str">
        <f>IF(AC67="","",VLOOKUP(AC67,'参考様式１（勤務表_シフト記号表）'!$C$6:$L$47,10,FALSE))</f>
        <v/>
      </c>
      <c r="AD68" s="332" t="str">
        <f>IF(AD67="","",VLOOKUP(AD67,'参考様式１（勤務表_シフト記号表）'!$C$6:$L$47,10,FALSE))</f>
        <v/>
      </c>
      <c r="AE68" s="333" t="str">
        <f>IF(AE67="","",VLOOKUP(AE67,'参考様式１（勤務表_シフト記号表）'!$C$6:$L$47,10,FALSE))</f>
        <v/>
      </c>
      <c r="AF68" s="333" t="str">
        <f>IF(AF67="","",VLOOKUP(AF67,'参考様式１（勤務表_シフト記号表）'!$C$6:$L$47,10,FALSE))</f>
        <v/>
      </c>
      <c r="AG68" s="333" t="str">
        <f>IF(AG67="","",VLOOKUP(AG67,'参考様式１（勤務表_シフト記号表）'!$C$6:$L$47,10,FALSE))</f>
        <v/>
      </c>
      <c r="AH68" s="333" t="str">
        <f>IF(AH67="","",VLOOKUP(AH67,'参考様式１（勤務表_シフト記号表）'!$C$6:$L$47,10,FALSE))</f>
        <v/>
      </c>
      <c r="AI68" s="333" t="str">
        <f>IF(AI67="","",VLOOKUP(AI67,'参考様式１（勤務表_シフト記号表）'!$C$6:$L$47,10,FALSE))</f>
        <v/>
      </c>
      <c r="AJ68" s="334" t="str">
        <f>IF(AJ67="","",VLOOKUP(AJ67,'参考様式１（勤務表_シフト記号表）'!$C$6:$L$47,10,FALSE))</f>
        <v/>
      </c>
      <c r="AK68" s="332" t="str">
        <f>IF(AK67="","",VLOOKUP(AK67,'参考様式１（勤務表_シフト記号表）'!$C$6:$L$47,10,FALSE))</f>
        <v/>
      </c>
      <c r="AL68" s="333" t="str">
        <f>IF(AL67="","",VLOOKUP(AL67,'参考様式１（勤務表_シフト記号表）'!$C$6:$L$47,10,FALSE))</f>
        <v/>
      </c>
      <c r="AM68" s="333" t="str">
        <f>IF(AM67="","",VLOOKUP(AM67,'参考様式１（勤務表_シフト記号表）'!$C$6:$L$47,10,FALSE))</f>
        <v/>
      </c>
      <c r="AN68" s="333" t="str">
        <f>IF(AN67="","",VLOOKUP(AN67,'参考様式１（勤務表_シフト記号表）'!$C$6:$L$47,10,FALSE))</f>
        <v/>
      </c>
      <c r="AO68" s="333" t="str">
        <f>IF(AO67="","",VLOOKUP(AO67,'参考様式１（勤務表_シフト記号表）'!$C$6:$L$47,10,FALSE))</f>
        <v/>
      </c>
      <c r="AP68" s="333" t="str">
        <f>IF(AP67="","",VLOOKUP(AP67,'参考様式１（勤務表_シフト記号表）'!$C$6:$L$47,10,FALSE))</f>
        <v/>
      </c>
      <c r="AQ68" s="334" t="str">
        <f>IF(AQ67="","",VLOOKUP(AQ67,'参考様式１（勤務表_シフト記号表）'!$C$6:$L$47,10,FALSE))</f>
        <v/>
      </c>
      <c r="AR68" s="332" t="str">
        <f>IF(AR67="","",VLOOKUP(AR67,'参考様式１（勤務表_シフト記号表）'!$C$6:$L$47,10,FALSE))</f>
        <v/>
      </c>
      <c r="AS68" s="333" t="str">
        <f>IF(AS67="","",VLOOKUP(AS67,'参考様式１（勤務表_シフト記号表）'!$C$6:$L$47,10,FALSE))</f>
        <v/>
      </c>
      <c r="AT68" s="333" t="str">
        <f>IF(AT67="","",VLOOKUP(AT67,'参考様式１（勤務表_シフト記号表）'!$C$6:$L$47,10,FALSE))</f>
        <v/>
      </c>
      <c r="AU68" s="333" t="str">
        <f>IF(AU67="","",VLOOKUP(AU67,'参考様式１（勤務表_シフト記号表）'!$C$6:$L$47,10,FALSE))</f>
        <v/>
      </c>
      <c r="AV68" s="333" t="str">
        <f>IF(AV67="","",VLOOKUP(AV67,'参考様式１（勤務表_シフト記号表）'!$C$6:$L$47,10,FALSE))</f>
        <v/>
      </c>
      <c r="AW68" s="333" t="str">
        <f>IF(AW67="","",VLOOKUP(AW67,'参考様式１（勤務表_シフト記号表）'!$C$6:$L$47,10,FALSE))</f>
        <v/>
      </c>
      <c r="AX68" s="334" t="str">
        <f>IF(AX67="","",VLOOKUP(AX67,'参考様式１（勤務表_シフト記号表）'!$C$6:$L$47,10,FALSE))</f>
        <v/>
      </c>
      <c r="AY68" s="332" t="str">
        <f>IF(AY67="","",VLOOKUP(AY67,'参考様式１（勤務表_シフト記号表）'!$C$6:$L$47,10,FALSE))</f>
        <v/>
      </c>
      <c r="AZ68" s="333" t="str">
        <f>IF(AZ67="","",VLOOKUP(AZ67,'参考様式１（勤務表_シフト記号表）'!$C$6:$L$47,10,FALSE))</f>
        <v/>
      </c>
      <c r="BA68" s="333" t="str">
        <f>IF(BA67="","",VLOOKUP(BA67,'参考様式１（勤務表_シフト記号表）'!$C$6:$L$47,10,FALSE))</f>
        <v/>
      </c>
      <c r="BB68" s="1230">
        <f>IF($BE$3="４週",SUM(W68:AX68),IF($BE$3="暦月",SUM(W68:BA68),""))</f>
        <v>0</v>
      </c>
      <c r="BC68" s="1231"/>
      <c r="BD68" s="1232">
        <f>IF($BE$3="４週",BB68/4,IF($BE$3="暦月",(BB68/($BE$8/7)),""))</f>
        <v>0</v>
      </c>
      <c r="BE68" s="1231"/>
      <c r="BF68" s="1227"/>
      <c r="BG68" s="1228"/>
      <c r="BH68" s="1228"/>
      <c r="BI68" s="1228"/>
      <c r="BJ68" s="1229"/>
    </row>
    <row r="69" spans="2:62" ht="20.25" customHeight="1" x14ac:dyDescent="0.45">
      <c r="B69" s="1197">
        <f>B67+1</f>
        <v>27</v>
      </c>
      <c r="C69" s="1199"/>
      <c r="D69" s="1200"/>
      <c r="E69" s="327"/>
      <c r="F69" s="328"/>
      <c r="G69" s="327"/>
      <c r="H69" s="328"/>
      <c r="I69" s="1203"/>
      <c r="J69" s="1204"/>
      <c r="K69" s="1207"/>
      <c r="L69" s="1208"/>
      <c r="M69" s="1208"/>
      <c r="N69" s="1200"/>
      <c r="O69" s="1211"/>
      <c r="P69" s="1212"/>
      <c r="Q69" s="1212"/>
      <c r="R69" s="1212"/>
      <c r="S69" s="1213"/>
      <c r="T69" s="347" t="s">
        <v>454</v>
      </c>
      <c r="V69" s="348"/>
      <c r="W69" s="340"/>
      <c r="X69" s="341"/>
      <c r="Y69" s="341"/>
      <c r="Z69" s="341"/>
      <c r="AA69" s="341"/>
      <c r="AB69" s="341"/>
      <c r="AC69" s="342"/>
      <c r="AD69" s="340"/>
      <c r="AE69" s="341"/>
      <c r="AF69" s="341"/>
      <c r="AG69" s="341"/>
      <c r="AH69" s="341"/>
      <c r="AI69" s="341"/>
      <c r="AJ69" s="342"/>
      <c r="AK69" s="340"/>
      <c r="AL69" s="341"/>
      <c r="AM69" s="341"/>
      <c r="AN69" s="341"/>
      <c r="AO69" s="341"/>
      <c r="AP69" s="341"/>
      <c r="AQ69" s="342"/>
      <c r="AR69" s="340"/>
      <c r="AS69" s="341"/>
      <c r="AT69" s="341"/>
      <c r="AU69" s="341"/>
      <c r="AV69" s="341"/>
      <c r="AW69" s="341"/>
      <c r="AX69" s="342"/>
      <c r="AY69" s="340"/>
      <c r="AZ69" s="341"/>
      <c r="BA69" s="343"/>
      <c r="BB69" s="1217"/>
      <c r="BC69" s="1218"/>
      <c r="BD69" s="1179"/>
      <c r="BE69" s="1180"/>
      <c r="BF69" s="1181"/>
      <c r="BG69" s="1182"/>
      <c r="BH69" s="1182"/>
      <c r="BI69" s="1182"/>
      <c r="BJ69" s="1183"/>
    </row>
    <row r="70" spans="2:62" ht="20.25" customHeight="1" x14ac:dyDescent="0.45">
      <c r="B70" s="1220"/>
      <c r="C70" s="1233"/>
      <c r="D70" s="1234"/>
      <c r="E70" s="327"/>
      <c r="F70" s="328">
        <f>C69</f>
        <v>0</v>
      </c>
      <c r="G70" s="327"/>
      <c r="H70" s="328">
        <f>I69</f>
        <v>0</v>
      </c>
      <c r="I70" s="1235"/>
      <c r="J70" s="1236"/>
      <c r="K70" s="1237"/>
      <c r="L70" s="1238"/>
      <c r="M70" s="1238"/>
      <c r="N70" s="1234"/>
      <c r="O70" s="1211"/>
      <c r="P70" s="1212"/>
      <c r="Q70" s="1212"/>
      <c r="R70" s="1212"/>
      <c r="S70" s="1213"/>
      <c r="T70" s="344" t="s">
        <v>455</v>
      </c>
      <c r="U70" s="345"/>
      <c r="V70" s="346"/>
      <c r="W70" s="332" t="str">
        <f>IF(W69="","",VLOOKUP(W69,'参考様式１（勤務表_シフト記号表）'!$C$6:$L$47,10,FALSE))</f>
        <v/>
      </c>
      <c r="X70" s="333" t="str">
        <f>IF(X69="","",VLOOKUP(X69,'参考様式１（勤務表_シフト記号表）'!$C$6:$L$47,10,FALSE))</f>
        <v/>
      </c>
      <c r="Y70" s="333" t="str">
        <f>IF(Y69="","",VLOOKUP(Y69,'参考様式１（勤務表_シフト記号表）'!$C$6:$L$47,10,FALSE))</f>
        <v/>
      </c>
      <c r="Z70" s="333" t="str">
        <f>IF(Z69="","",VLOOKUP(Z69,'参考様式１（勤務表_シフト記号表）'!$C$6:$L$47,10,FALSE))</f>
        <v/>
      </c>
      <c r="AA70" s="333" t="str">
        <f>IF(AA69="","",VLOOKUP(AA69,'参考様式１（勤務表_シフト記号表）'!$C$6:$L$47,10,FALSE))</f>
        <v/>
      </c>
      <c r="AB70" s="333" t="str">
        <f>IF(AB69="","",VLOOKUP(AB69,'参考様式１（勤務表_シフト記号表）'!$C$6:$L$47,10,FALSE))</f>
        <v/>
      </c>
      <c r="AC70" s="334" t="str">
        <f>IF(AC69="","",VLOOKUP(AC69,'参考様式１（勤務表_シフト記号表）'!$C$6:$L$47,10,FALSE))</f>
        <v/>
      </c>
      <c r="AD70" s="332" t="str">
        <f>IF(AD69="","",VLOOKUP(AD69,'参考様式１（勤務表_シフト記号表）'!$C$6:$L$47,10,FALSE))</f>
        <v/>
      </c>
      <c r="AE70" s="333" t="str">
        <f>IF(AE69="","",VLOOKUP(AE69,'参考様式１（勤務表_シフト記号表）'!$C$6:$L$47,10,FALSE))</f>
        <v/>
      </c>
      <c r="AF70" s="333" t="str">
        <f>IF(AF69="","",VLOOKUP(AF69,'参考様式１（勤務表_シフト記号表）'!$C$6:$L$47,10,FALSE))</f>
        <v/>
      </c>
      <c r="AG70" s="333" t="str">
        <f>IF(AG69="","",VLOOKUP(AG69,'参考様式１（勤務表_シフト記号表）'!$C$6:$L$47,10,FALSE))</f>
        <v/>
      </c>
      <c r="AH70" s="333" t="str">
        <f>IF(AH69="","",VLOOKUP(AH69,'参考様式１（勤務表_シフト記号表）'!$C$6:$L$47,10,FALSE))</f>
        <v/>
      </c>
      <c r="AI70" s="333" t="str">
        <f>IF(AI69="","",VLOOKUP(AI69,'参考様式１（勤務表_シフト記号表）'!$C$6:$L$47,10,FALSE))</f>
        <v/>
      </c>
      <c r="AJ70" s="334" t="str">
        <f>IF(AJ69="","",VLOOKUP(AJ69,'参考様式１（勤務表_シフト記号表）'!$C$6:$L$47,10,FALSE))</f>
        <v/>
      </c>
      <c r="AK70" s="332" t="str">
        <f>IF(AK69="","",VLOOKUP(AK69,'参考様式１（勤務表_シフト記号表）'!$C$6:$L$47,10,FALSE))</f>
        <v/>
      </c>
      <c r="AL70" s="333" t="str">
        <f>IF(AL69="","",VLOOKUP(AL69,'参考様式１（勤務表_シフト記号表）'!$C$6:$L$47,10,FALSE))</f>
        <v/>
      </c>
      <c r="AM70" s="333" t="str">
        <f>IF(AM69="","",VLOOKUP(AM69,'参考様式１（勤務表_シフト記号表）'!$C$6:$L$47,10,FALSE))</f>
        <v/>
      </c>
      <c r="AN70" s="333" t="str">
        <f>IF(AN69="","",VLOOKUP(AN69,'参考様式１（勤務表_シフト記号表）'!$C$6:$L$47,10,FALSE))</f>
        <v/>
      </c>
      <c r="AO70" s="333" t="str">
        <f>IF(AO69="","",VLOOKUP(AO69,'参考様式１（勤務表_シフト記号表）'!$C$6:$L$47,10,FALSE))</f>
        <v/>
      </c>
      <c r="AP70" s="333" t="str">
        <f>IF(AP69="","",VLOOKUP(AP69,'参考様式１（勤務表_シフト記号表）'!$C$6:$L$47,10,FALSE))</f>
        <v/>
      </c>
      <c r="AQ70" s="334" t="str">
        <f>IF(AQ69="","",VLOOKUP(AQ69,'参考様式１（勤務表_シフト記号表）'!$C$6:$L$47,10,FALSE))</f>
        <v/>
      </c>
      <c r="AR70" s="332" t="str">
        <f>IF(AR69="","",VLOOKUP(AR69,'参考様式１（勤務表_シフト記号表）'!$C$6:$L$47,10,FALSE))</f>
        <v/>
      </c>
      <c r="AS70" s="333" t="str">
        <f>IF(AS69="","",VLOOKUP(AS69,'参考様式１（勤務表_シフト記号表）'!$C$6:$L$47,10,FALSE))</f>
        <v/>
      </c>
      <c r="AT70" s="333" t="str">
        <f>IF(AT69="","",VLOOKUP(AT69,'参考様式１（勤務表_シフト記号表）'!$C$6:$L$47,10,FALSE))</f>
        <v/>
      </c>
      <c r="AU70" s="333" t="str">
        <f>IF(AU69="","",VLOOKUP(AU69,'参考様式１（勤務表_シフト記号表）'!$C$6:$L$47,10,FALSE))</f>
        <v/>
      </c>
      <c r="AV70" s="333" t="str">
        <f>IF(AV69="","",VLOOKUP(AV69,'参考様式１（勤務表_シフト記号表）'!$C$6:$L$47,10,FALSE))</f>
        <v/>
      </c>
      <c r="AW70" s="333" t="str">
        <f>IF(AW69="","",VLOOKUP(AW69,'参考様式１（勤務表_シフト記号表）'!$C$6:$L$47,10,FALSE))</f>
        <v/>
      </c>
      <c r="AX70" s="334" t="str">
        <f>IF(AX69="","",VLOOKUP(AX69,'参考様式１（勤務表_シフト記号表）'!$C$6:$L$47,10,FALSE))</f>
        <v/>
      </c>
      <c r="AY70" s="332" t="str">
        <f>IF(AY69="","",VLOOKUP(AY69,'参考様式１（勤務表_シフト記号表）'!$C$6:$L$47,10,FALSE))</f>
        <v/>
      </c>
      <c r="AZ70" s="333" t="str">
        <f>IF(AZ69="","",VLOOKUP(AZ69,'参考様式１（勤務表_シフト記号表）'!$C$6:$L$47,10,FALSE))</f>
        <v/>
      </c>
      <c r="BA70" s="333" t="str">
        <f>IF(BA69="","",VLOOKUP(BA69,'参考様式１（勤務表_シフト記号表）'!$C$6:$L$47,10,FALSE))</f>
        <v/>
      </c>
      <c r="BB70" s="1230">
        <f>IF($BE$3="４週",SUM(W70:AX70),IF($BE$3="暦月",SUM(W70:BA70),""))</f>
        <v>0</v>
      </c>
      <c r="BC70" s="1231"/>
      <c r="BD70" s="1232">
        <f>IF($BE$3="４週",BB70/4,IF($BE$3="暦月",(BB70/($BE$8/7)),""))</f>
        <v>0</v>
      </c>
      <c r="BE70" s="1231"/>
      <c r="BF70" s="1227"/>
      <c r="BG70" s="1228"/>
      <c r="BH70" s="1228"/>
      <c r="BI70" s="1228"/>
      <c r="BJ70" s="1229"/>
    </row>
    <row r="71" spans="2:62" ht="20.25" customHeight="1" x14ac:dyDescent="0.45">
      <c r="B71" s="1197">
        <f>B69+1</f>
        <v>28</v>
      </c>
      <c r="C71" s="1199"/>
      <c r="D71" s="1200"/>
      <c r="E71" s="327"/>
      <c r="F71" s="328"/>
      <c r="G71" s="327"/>
      <c r="H71" s="328"/>
      <c r="I71" s="1203"/>
      <c r="J71" s="1204"/>
      <c r="K71" s="1207"/>
      <c r="L71" s="1208"/>
      <c r="M71" s="1208"/>
      <c r="N71" s="1200"/>
      <c r="O71" s="1211"/>
      <c r="P71" s="1212"/>
      <c r="Q71" s="1212"/>
      <c r="R71" s="1212"/>
      <c r="S71" s="1213"/>
      <c r="T71" s="347" t="s">
        <v>454</v>
      </c>
      <c r="V71" s="348"/>
      <c r="W71" s="340"/>
      <c r="X71" s="341"/>
      <c r="Y71" s="341"/>
      <c r="Z71" s="341"/>
      <c r="AA71" s="341"/>
      <c r="AB71" s="341"/>
      <c r="AC71" s="342"/>
      <c r="AD71" s="340"/>
      <c r="AE71" s="341"/>
      <c r="AF71" s="341"/>
      <c r="AG71" s="341"/>
      <c r="AH71" s="341"/>
      <c r="AI71" s="341"/>
      <c r="AJ71" s="342"/>
      <c r="AK71" s="340"/>
      <c r="AL71" s="341"/>
      <c r="AM71" s="341"/>
      <c r="AN71" s="341"/>
      <c r="AO71" s="341"/>
      <c r="AP71" s="341"/>
      <c r="AQ71" s="342"/>
      <c r="AR71" s="340"/>
      <c r="AS71" s="341"/>
      <c r="AT71" s="341"/>
      <c r="AU71" s="341"/>
      <c r="AV71" s="341"/>
      <c r="AW71" s="341"/>
      <c r="AX71" s="342"/>
      <c r="AY71" s="340"/>
      <c r="AZ71" s="341"/>
      <c r="BA71" s="343"/>
      <c r="BB71" s="1217"/>
      <c r="BC71" s="1218"/>
      <c r="BD71" s="1179"/>
      <c r="BE71" s="1180"/>
      <c r="BF71" s="1181"/>
      <c r="BG71" s="1182"/>
      <c r="BH71" s="1182"/>
      <c r="BI71" s="1182"/>
      <c r="BJ71" s="1183"/>
    </row>
    <row r="72" spans="2:62" ht="20.25" customHeight="1" x14ac:dyDescent="0.45">
      <c r="B72" s="1220"/>
      <c r="C72" s="1233"/>
      <c r="D72" s="1234"/>
      <c r="E72" s="327"/>
      <c r="F72" s="328">
        <f>C71</f>
        <v>0</v>
      </c>
      <c r="G72" s="327"/>
      <c r="H72" s="328">
        <f>I71</f>
        <v>0</v>
      </c>
      <c r="I72" s="1235"/>
      <c r="J72" s="1236"/>
      <c r="K72" s="1237"/>
      <c r="L72" s="1238"/>
      <c r="M72" s="1238"/>
      <c r="N72" s="1234"/>
      <c r="O72" s="1211"/>
      <c r="P72" s="1212"/>
      <c r="Q72" s="1212"/>
      <c r="R72" s="1212"/>
      <c r="S72" s="1213"/>
      <c r="T72" s="344" t="s">
        <v>455</v>
      </c>
      <c r="U72" s="345"/>
      <c r="V72" s="346"/>
      <c r="W72" s="332" t="str">
        <f>IF(W71="","",VLOOKUP(W71,'参考様式１（勤務表_シフト記号表）'!$C$6:$L$47,10,FALSE))</f>
        <v/>
      </c>
      <c r="X72" s="333" t="str">
        <f>IF(X71="","",VLOOKUP(X71,'参考様式１（勤務表_シフト記号表）'!$C$6:$L$47,10,FALSE))</f>
        <v/>
      </c>
      <c r="Y72" s="333" t="str">
        <f>IF(Y71="","",VLOOKUP(Y71,'参考様式１（勤務表_シフト記号表）'!$C$6:$L$47,10,FALSE))</f>
        <v/>
      </c>
      <c r="Z72" s="333" t="str">
        <f>IF(Z71="","",VLOOKUP(Z71,'参考様式１（勤務表_シフト記号表）'!$C$6:$L$47,10,FALSE))</f>
        <v/>
      </c>
      <c r="AA72" s="333" t="str">
        <f>IF(AA71="","",VLOOKUP(AA71,'参考様式１（勤務表_シフト記号表）'!$C$6:$L$47,10,FALSE))</f>
        <v/>
      </c>
      <c r="AB72" s="333" t="str">
        <f>IF(AB71="","",VLOOKUP(AB71,'参考様式１（勤務表_シフト記号表）'!$C$6:$L$47,10,FALSE))</f>
        <v/>
      </c>
      <c r="AC72" s="334" t="str">
        <f>IF(AC71="","",VLOOKUP(AC71,'参考様式１（勤務表_シフト記号表）'!$C$6:$L$47,10,FALSE))</f>
        <v/>
      </c>
      <c r="AD72" s="332" t="str">
        <f>IF(AD71="","",VLOOKUP(AD71,'参考様式１（勤務表_シフト記号表）'!$C$6:$L$47,10,FALSE))</f>
        <v/>
      </c>
      <c r="AE72" s="333" t="str">
        <f>IF(AE71="","",VLOOKUP(AE71,'参考様式１（勤務表_シフト記号表）'!$C$6:$L$47,10,FALSE))</f>
        <v/>
      </c>
      <c r="AF72" s="333" t="str">
        <f>IF(AF71="","",VLOOKUP(AF71,'参考様式１（勤務表_シフト記号表）'!$C$6:$L$47,10,FALSE))</f>
        <v/>
      </c>
      <c r="AG72" s="333" t="str">
        <f>IF(AG71="","",VLOOKUP(AG71,'参考様式１（勤務表_シフト記号表）'!$C$6:$L$47,10,FALSE))</f>
        <v/>
      </c>
      <c r="AH72" s="333" t="str">
        <f>IF(AH71="","",VLOOKUP(AH71,'参考様式１（勤務表_シフト記号表）'!$C$6:$L$47,10,FALSE))</f>
        <v/>
      </c>
      <c r="AI72" s="333" t="str">
        <f>IF(AI71="","",VLOOKUP(AI71,'参考様式１（勤務表_シフト記号表）'!$C$6:$L$47,10,FALSE))</f>
        <v/>
      </c>
      <c r="AJ72" s="334" t="str">
        <f>IF(AJ71="","",VLOOKUP(AJ71,'参考様式１（勤務表_シフト記号表）'!$C$6:$L$47,10,FALSE))</f>
        <v/>
      </c>
      <c r="AK72" s="332" t="str">
        <f>IF(AK71="","",VLOOKUP(AK71,'参考様式１（勤務表_シフト記号表）'!$C$6:$L$47,10,FALSE))</f>
        <v/>
      </c>
      <c r="AL72" s="333" t="str">
        <f>IF(AL71="","",VLOOKUP(AL71,'参考様式１（勤務表_シフト記号表）'!$C$6:$L$47,10,FALSE))</f>
        <v/>
      </c>
      <c r="AM72" s="333" t="str">
        <f>IF(AM71="","",VLOOKUP(AM71,'参考様式１（勤務表_シフト記号表）'!$C$6:$L$47,10,FALSE))</f>
        <v/>
      </c>
      <c r="AN72" s="333" t="str">
        <f>IF(AN71="","",VLOOKUP(AN71,'参考様式１（勤務表_シフト記号表）'!$C$6:$L$47,10,FALSE))</f>
        <v/>
      </c>
      <c r="AO72" s="333" t="str">
        <f>IF(AO71="","",VLOOKUP(AO71,'参考様式１（勤務表_シフト記号表）'!$C$6:$L$47,10,FALSE))</f>
        <v/>
      </c>
      <c r="AP72" s="333" t="str">
        <f>IF(AP71="","",VLOOKUP(AP71,'参考様式１（勤務表_シフト記号表）'!$C$6:$L$47,10,FALSE))</f>
        <v/>
      </c>
      <c r="AQ72" s="334" t="str">
        <f>IF(AQ71="","",VLOOKUP(AQ71,'参考様式１（勤務表_シフト記号表）'!$C$6:$L$47,10,FALSE))</f>
        <v/>
      </c>
      <c r="AR72" s="332" t="str">
        <f>IF(AR71="","",VLOOKUP(AR71,'参考様式１（勤務表_シフト記号表）'!$C$6:$L$47,10,FALSE))</f>
        <v/>
      </c>
      <c r="AS72" s="333" t="str">
        <f>IF(AS71="","",VLOOKUP(AS71,'参考様式１（勤務表_シフト記号表）'!$C$6:$L$47,10,FALSE))</f>
        <v/>
      </c>
      <c r="AT72" s="333" t="str">
        <f>IF(AT71="","",VLOOKUP(AT71,'参考様式１（勤務表_シフト記号表）'!$C$6:$L$47,10,FALSE))</f>
        <v/>
      </c>
      <c r="AU72" s="333" t="str">
        <f>IF(AU71="","",VLOOKUP(AU71,'参考様式１（勤務表_シフト記号表）'!$C$6:$L$47,10,FALSE))</f>
        <v/>
      </c>
      <c r="AV72" s="333" t="str">
        <f>IF(AV71="","",VLOOKUP(AV71,'参考様式１（勤務表_シフト記号表）'!$C$6:$L$47,10,FALSE))</f>
        <v/>
      </c>
      <c r="AW72" s="333" t="str">
        <f>IF(AW71="","",VLOOKUP(AW71,'参考様式１（勤務表_シフト記号表）'!$C$6:$L$47,10,FALSE))</f>
        <v/>
      </c>
      <c r="AX72" s="334" t="str">
        <f>IF(AX71="","",VLOOKUP(AX71,'参考様式１（勤務表_シフト記号表）'!$C$6:$L$47,10,FALSE))</f>
        <v/>
      </c>
      <c r="AY72" s="332" t="str">
        <f>IF(AY71="","",VLOOKUP(AY71,'参考様式１（勤務表_シフト記号表）'!$C$6:$L$47,10,FALSE))</f>
        <v/>
      </c>
      <c r="AZ72" s="333" t="str">
        <f>IF(AZ71="","",VLOOKUP(AZ71,'参考様式１（勤務表_シフト記号表）'!$C$6:$L$47,10,FALSE))</f>
        <v/>
      </c>
      <c r="BA72" s="333" t="str">
        <f>IF(BA71="","",VLOOKUP(BA71,'参考様式１（勤務表_シフト記号表）'!$C$6:$L$47,10,FALSE))</f>
        <v/>
      </c>
      <c r="BB72" s="1230">
        <f>IF($BE$3="４週",SUM(W72:AX72),IF($BE$3="暦月",SUM(W72:BA72),""))</f>
        <v>0</v>
      </c>
      <c r="BC72" s="1231"/>
      <c r="BD72" s="1232">
        <f>IF($BE$3="４週",BB72/4,IF($BE$3="暦月",(BB72/($BE$8/7)),""))</f>
        <v>0</v>
      </c>
      <c r="BE72" s="1231"/>
      <c r="BF72" s="1227"/>
      <c r="BG72" s="1228"/>
      <c r="BH72" s="1228"/>
      <c r="BI72" s="1228"/>
      <c r="BJ72" s="1229"/>
    </row>
    <row r="73" spans="2:62" ht="20.25" customHeight="1" x14ac:dyDescent="0.45">
      <c r="B73" s="1197">
        <f>B71+1</f>
        <v>29</v>
      </c>
      <c r="C73" s="1199"/>
      <c r="D73" s="1200"/>
      <c r="E73" s="327"/>
      <c r="F73" s="328"/>
      <c r="G73" s="327"/>
      <c r="H73" s="328"/>
      <c r="I73" s="1203"/>
      <c r="J73" s="1204"/>
      <c r="K73" s="1207"/>
      <c r="L73" s="1208"/>
      <c r="M73" s="1208"/>
      <c r="N73" s="1200"/>
      <c r="O73" s="1211"/>
      <c r="P73" s="1212"/>
      <c r="Q73" s="1212"/>
      <c r="R73" s="1212"/>
      <c r="S73" s="1213"/>
      <c r="T73" s="347" t="s">
        <v>454</v>
      </c>
      <c r="V73" s="348"/>
      <c r="W73" s="340"/>
      <c r="X73" s="341"/>
      <c r="Y73" s="341"/>
      <c r="Z73" s="341"/>
      <c r="AA73" s="341"/>
      <c r="AB73" s="341"/>
      <c r="AC73" s="342"/>
      <c r="AD73" s="340"/>
      <c r="AE73" s="341"/>
      <c r="AF73" s="341"/>
      <c r="AG73" s="341"/>
      <c r="AH73" s="341"/>
      <c r="AI73" s="341"/>
      <c r="AJ73" s="342"/>
      <c r="AK73" s="340"/>
      <c r="AL73" s="341"/>
      <c r="AM73" s="341"/>
      <c r="AN73" s="341"/>
      <c r="AO73" s="341"/>
      <c r="AP73" s="341"/>
      <c r="AQ73" s="342"/>
      <c r="AR73" s="340"/>
      <c r="AS73" s="341"/>
      <c r="AT73" s="341"/>
      <c r="AU73" s="341"/>
      <c r="AV73" s="341"/>
      <c r="AW73" s="341"/>
      <c r="AX73" s="342"/>
      <c r="AY73" s="340"/>
      <c r="AZ73" s="341"/>
      <c r="BA73" s="343"/>
      <c r="BB73" s="1217"/>
      <c r="BC73" s="1218"/>
      <c r="BD73" s="1179"/>
      <c r="BE73" s="1180"/>
      <c r="BF73" s="1181"/>
      <c r="BG73" s="1182"/>
      <c r="BH73" s="1182"/>
      <c r="BI73" s="1182"/>
      <c r="BJ73" s="1183"/>
    </row>
    <row r="74" spans="2:62" ht="20.25" customHeight="1" x14ac:dyDescent="0.45">
      <c r="B74" s="1220"/>
      <c r="C74" s="1221"/>
      <c r="D74" s="1222"/>
      <c r="E74" s="349"/>
      <c r="F74" s="350">
        <f>C73</f>
        <v>0</v>
      </c>
      <c r="G74" s="349"/>
      <c r="H74" s="350">
        <f>I73</f>
        <v>0</v>
      </c>
      <c r="I74" s="1223"/>
      <c r="J74" s="1224"/>
      <c r="K74" s="1225"/>
      <c r="L74" s="1226"/>
      <c r="M74" s="1226"/>
      <c r="N74" s="1222"/>
      <c r="O74" s="1211"/>
      <c r="P74" s="1212"/>
      <c r="Q74" s="1212"/>
      <c r="R74" s="1212"/>
      <c r="S74" s="1213"/>
      <c r="T74" s="344" t="s">
        <v>455</v>
      </c>
      <c r="U74" s="345"/>
      <c r="V74" s="346"/>
      <c r="W74" s="332" t="str">
        <f>IF(W73="","",VLOOKUP(W73,'参考様式１（勤務表_シフト記号表）'!$C$6:$L$47,10,FALSE))</f>
        <v/>
      </c>
      <c r="X74" s="333" t="str">
        <f>IF(X73="","",VLOOKUP(X73,'参考様式１（勤務表_シフト記号表）'!$C$6:$L$47,10,FALSE))</f>
        <v/>
      </c>
      <c r="Y74" s="333" t="str">
        <f>IF(Y73="","",VLOOKUP(Y73,'参考様式１（勤務表_シフト記号表）'!$C$6:$L$47,10,FALSE))</f>
        <v/>
      </c>
      <c r="Z74" s="333" t="str">
        <f>IF(Z73="","",VLOOKUP(Z73,'参考様式１（勤務表_シフト記号表）'!$C$6:$L$47,10,FALSE))</f>
        <v/>
      </c>
      <c r="AA74" s="333" t="str">
        <f>IF(AA73="","",VLOOKUP(AA73,'参考様式１（勤務表_シフト記号表）'!$C$6:$L$47,10,FALSE))</f>
        <v/>
      </c>
      <c r="AB74" s="333" t="str">
        <f>IF(AB73="","",VLOOKUP(AB73,'参考様式１（勤務表_シフト記号表）'!$C$6:$L$47,10,FALSE))</f>
        <v/>
      </c>
      <c r="AC74" s="334" t="str">
        <f>IF(AC73="","",VLOOKUP(AC73,'参考様式１（勤務表_シフト記号表）'!$C$6:$L$47,10,FALSE))</f>
        <v/>
      </c>
      <c r="AD74" s="332" t="str">
        <f>IF(AD73="","",VLOOKUP(AD73,'参考様式１（勤務表_シフト記号表）'!$C$6:$L$47,10,FALSE))</f>
        <v/>
      </c>
      <c r="AE74" s="333" t="str">
        <f>IF(AE73="","",VLOOKUP(AE73,'参考様式１（勤務表_シフト記号表）'!$C$6:$L$47,10,FALSE))</f>
        <v/>
      </c>
      <c r="AF74" s="333" t="str">
        <f>IF(AF73="","",VLOOKUP(AF73,'参考様式１（勤務表_シフト記号表）'!$C$6:$L$47,10,FALSE))</f>
        <v/>
      </c>
      <c r="AG74" s="333" t="str">
        <f>IF(AG73="","",VLOOKUP(AG73,'参考様式１（勤務表_シフト記号表）'!$C$6:$L$47,10,FALSE))</f>
        <v/>
      </c>
      <c r="AH74" s="333" t="str">
        <f>IF(AH73="","",VLOOKUP(AH73,'参考様式１（勤務表_シフト記号表）'!$C$6:$L$47,10,FALSE))</f>
        <v/>
      </c>
      <c r="AI74" s="333" t="str">
        <f>IF(AI73="","",VLOOKUP(AI73,'参考様式１（勤務表_シフト記号表）'!$C$6:$L$47,10,FALSE))</f>
        <v/>
      </c>
      <c r="AJ74" s="334" t="str">
        <f>IF(AJ73="","",VLOOKUP(AJ73,'参考様式１（勤務表_シフト記号表）'!$C$6:$L$47,10,FALSE))</f>
        <v/>
      </c>
      <c r="AK74" s="332" t="str">
        <f>IF(AK73="","",VLOOKUP(AK73,'参考様式１（勤務表_シフト記号表）'!$C$6:$L$47,10,FALSE))</f>
        <v/>
      </c>
      <c r="AL74" s="333" t="str">
        <f>IF(AL73="","",VLOOKUP(AL73,'参考様式１（勤務表_シフト記号表）'!$C$6:$L$47,10,FALSE))</f>
        <v/>
      </c>
      <c r="AM74" s="333" t="str">
        <f>IF(AM73="","",VLOOKUP(AM73,'参考様式１（勤務表_シフト記号表）'!$C$6:$L$47,10,FALSE))</f>
        <v/>
      </c>
      <c r="AN74" s="333" t="str">
        <f>IF(AN73="","",VLOOKUP(AN73,'参考様式１（勤務表_シフト記号表）'!$C$6:$L$47,10,FALSE))</f>
        <v/>
      </c>
      <c r="AO74" s="333" t="str">
        <f>IF(AO73="","",VLOOKUP(AO73,'参考様式１（勤務表_シフト記号表）'!$C$6:$L$47,10,FALSE))</f>
        <v/>
      </c>
      <c r="AP74" s="333" t="str">
        <f>IF(AP73="","",VLOOKUP(AP73,'参考様式１（勤務表_シフト記号表）'!$C$6:$L$47,10,FALSE))</f>
        <v/>
      </c>
      <c r="AQ74" s="334" t="str">
        <f>IF(AQ73="","",VLOOKUP(AQ73,'参考様式１（勤務表_シフト記号表）'!$C$6:$L$47,10,FALSE))</f>
        <v/>
      </c>
      <c r="AR74" s="332" t="str">
        <f>IF(AR73="","",VLOOKUP(AR73,'参考様式１（勤務表_シフト記号表）'!$C$6:$L$47,10,FALSE))</f>
        <v/>
      </c>
      <c r="AS74" s="333" t="str">
        <f>IF(AS73="","",VLOOKUP(AS73,'参考様式１（勤務表_シフト記号表）'!$C$6:$L$47,10,FALSE))</f>
        <v/>
      </c>
      <c r="AT74" s="333" t="str">
        <f>IF(AT73="","",VLOOKUP(AT73,'参考様式１（勤務表_シフト記号表）'!$C$6:$L$47,10,FALSE))</f>
        <v/>
      </c>
      <c r="AU74" s="333" t="str">
        <f>IF(AU73="","",VLOOKUP(AU73,'参考様式１（勤務表_シフト記号表）'!$C$6:$L$47,10,FALSE))</f>
        <v/>
      </c>
      <c r="AV74" s="333" t="str">
        <f>IF(AV73="","",VLOOKUP(AV73,'参考様式１（勤務表_シフト記号表）'!$C$6:$L$47,10,FALSE))</f>
        <v/>
      </c>
      <c r="AW74" s="333" t="str">
        <f>IF(AW73="","",VLOOKUP(AW73,'参考様式１（勤務表_シフト記号表）'!$C$6:$L$47,10,FALSE))</f>
        <v/>
      </c>
      <c r="AX74" s="334" t="str">
        <f>IF(AX73="","",VLOOKUP(AX73,'参考様式１（勤務表_シフト記号表）'!$C$6:$L$47,10,FALSE))</f>
        <v/>
      </c>
      <c r="AY74" s="332" t="str">
        <f>IF(AY73="","",VLOOKUP(AY73,'参考様式１（勤務表_シフト記号表）'!$C$6:$L$47,10,FALSE))</f>
        <v/>
      </c>
      <c r="AZ74" s="333" t="str">
        <f>IF(AZ73="","",VLOOKUP(AZ73,'参考様式１（勤務表_シフト記号表）'!$C$6:$L$47,10,FALSE))</f>
        <v/>
      </c>
      <c r="BA74" s="333" t="str">
        <f>IF(BA73="","",VLOOKUP(BA73,'参考様式１（勤務表_シフト記号表）'!$C$6:$L$47,10,FALSE))</f>
        <v/>
      </c>
      <c r="BB74" s="1194">
        <f>IF($BE$3="４週",SUM(W74:AX74),IF($BE$3="暦月",SUM(W74:BA74),""))</f>
        <v>0</v>
      </c>
      <c r="BC74" s="1195"/>
      <c r="BD74" s="1196">
        <f>IF($BE$3="４週",BB74/4,IF($BE$3="暦月",(BB74/($BE$8/7)),""))</f>
        <v>0</v>
      </c>
      <c r="BE74" s="1195"/>
      <c r="BF74" s="1191"/>
      <c r="BG74" s="1192"/>
      <c r="BH74" s="1192"/>
      <c r="BI74" s="1192"/>
      <c r="BJ74" s="1193"/>
    </row>
    <row r="75" spans="2:62" ht="20.25" customHeight="1" x14ac:dyDescent="0.45">
      <c r="B75" s="1197">
        <f>B73+1</f>
        <v>30</v>
      </c>
      <c r="C75" s="1199"/>
      <c r="D75" s="1200"/>
      <c r="E75" s="327"/>
      <c r="F75" s="328"/>
      <c r="G75" s="327"/>
      <c r="H75" s="328"/>
      <c r="I75" s="1203"/>
      <c r="J75" s="1204"/>
      <c r="K75" s="1207"/>
      <c r="L75" s="1208"/>
      <c r="M75" s="1208"/>
      <c r="N75" s="1200"/>
      <c r="O75" s="1211"/>
      <c r="P75" s="1212"/>
      <c r="Q75" s="1212"/>
      <c r="R75" s="1212"/>
      <c r="S75" s="1213"/>
      <c r="T75" s="347" t="s">
        <v>454</v>
      </c>
      <c r="V75" s="348"/>
      <c r="W75" s="340"/>
      <c r="X75" s="341"/>
      <c r="Y75" s="341"/>
      <c r="Z75" s="341"/>
      <c r="AA75" s="341"/>
      <c r="AB75" s="341"/>
      <c r="AC75" s="342"/>
      <c r="AD75" s="340"/>
      <c r="AE75" s="341"/>
      <c r="AF75" s="341"/>
      <c r="AG75" s="341"/>
      <c r="AH75" s="341"/>
      <c r="AI75" s="341"/>
      <c r="AJ75" s="342"/>
      <c r="AK75" s="340"/>
      <c r="AL75" s="341"/>
      <c r="AM75" s="341"/>
      <c r="AN75" s="341"/>
      <c r="AO75" s="341"/>
      <c r="AP75" s="341"/>
      <c r="AQ75" s="342"/>
      <c r="AR75" s="340"/>
      <c r="AS75" s="341"/>
      <c r="AT75" s="341"/>
      <c r="AU75" s="341"/>
      <c r="AV75" s="341"/>
      <c r="AW75" s="341"/>
      <c r="AX75" s="342"/>
      <c r="AY75" s="340"/>
      <c r="AZ75" s="341"/>
      <c r="BA75" s="343"/>
      <c r="BB75" s="1217"/>
      <c r="BC75" s="1218"/>
      <c r="BD75" s="1179"/>
      <c r="BE75" s="1180"/>
      <c r="BF75" s="1181"/>
      <c r="BG75" s="1182"/>
      <c r="BH75" s="1182"/>
      <c r="BI75" s="1182"/>
      <c r="BJ75" s="1183"/>
    </row>
    <row r="76" spans="2:62" ht="20.25" customHeight="1" x14ac:dyDescent="0.45">
      <c r="B76" s="1220"/>
      <c r="C76" s="1221"/>
      <c r="D76" s="1222"/>
      <c r="E76" s="349"/>
      <c r="F76" s="350">
        <f>C75</f>
        <v>0</v>
      </c>
      <c r="G76" s="349"/>
      <c r="H76" s="350">
        <f>I75</f>
        <v>0</v>
      </c>
      <c r="I76" s="1223"/>
      <c r="J76" s="1224"/>
      <c r="K76" s="1225"/>
      <c r="L76" s="1226"/>
      <c r="M76" s="1226"/>
      <c r="N76" s="1222"/>
      <c r="O76" s="1211"/>
      <c r="P76" s="1212"/>
      <c r="Q76" s="1212"/>
      <c r="R76" s="1212"/>
      <c r="S76" s="1213"/>
      <c r="T76" s="344" t="s">
        <v>455</v>
      </c>
      <c r="U76" s="345"/>
      <c r="V76" s="346"/>
      <c r="W76" s="332" t="str">
        <f>IF(W75="","",VLOOKUP(W75,'参考様式１（勤務表_シフト記号表）'!$C$6:$L$47,10,FALSE))</f>
        <v/>
      </c>
      <c r="X76" s="333" t="str">
        <f>IF(X75="","",VLOOKUP(X75,'参考様式１（勤務表_シフト記号表）'!$C$6:$L$47,10,FALSE))</f>
        <v/>
      </c>
      <c r="Y76" s="333" t="str">
        <f>IF(Y75="","",VLOOKUP(Y75,'参考様式１（勤務表_シフト記号表）'!$C$6:$L$47,10,FALSE))</f>
        <v/>
      </c>
      <c r="Z76" s="333" t="str">
        <f>IF(Z75="","",VLOOKUP(Z75,'参考様式１（勤務表_シフト記号表）'!$C$6:$L$47,10,FALSE))</f>
        <v/>
      </c>
      <c r="AA76" s="333" t="str">
        <f>IF(AA75="","",VLOOKUP(AA75,'参考様式１（勤務表_シフト記号表）'!$C$6:$L$47,10,FALSE))</f>
        <v/>
      </c>
      <c r="AB76" s="333" t="str">
        <f>IF(AB75="","",VLOOKUP(AB75,'参考様式１（勤務表_シフト記号表）'!$C$6:$L$47,10,FALSE))</f>
        <v/>
      </c>
      <c r="AC76" s="334" t="str">
        <f>IF(AC75="","",VLOOKUP(AC75,'参考様式１（勤務表_シフト記号表）'!$C$6:$L$47,10,FALSE))</f>
        <v/>
      </c>
      <c r="AD76" s="332" t="str">
        <f>IF(AD75="","",VLOOKUP(AD75,'参考様式１（勤務表_シフト記号表）'!$C$6:$L$47,10,FALSE))</f>
        <v/>
      </c>
      <c r="AE76" s="333" t="str">
        <f>IF(AE75="","",VLOOKUP(AE75,'参考様式１（勤務表_シフト記号表）'!$C$6:$L$47,10,FALSE))</f>
        <v/>
      </c>
      <c r="AF76" s="333" t="str">
        <f>IF(AF75="","",VLOOKUP(AF75,'参考様式１（勤務表_シフト記号表）'!$C$6:$L$47,10,FALSE))</f>
        <v/>
      </c>
      <c r="AG76" s="333" t="str">
        <f>IF(AG75="","",VLOOKUP(AG75,'参考様式１（勤務表_シフト記号表）'!$C$6:$L$47,10,FALSE))</f>
        <v/>
      </c>
      <c r="AH76" s="333" t="str">
        <f>IF(AH75="","",VLOOKUP(AH75,'参考様式１（勤務表_シフト記号表）'!$C$6:$L$47,10,FALSE))</f>
        <v/>
      </c>
      <c r="AI76" s="333" t="str">
        <f>IF(AI75="","",VLOOKUP(AI75,'参考様式１（勤務表_シフト記号表）'!$C$6:$L$47,10,FALSE))</f>
        <v/>
      </c>
      <c r="AJ76" s="334" t="str">
        <f>IF(AJ75="","",VLOOKUP(AJ75,'参考様式１（勤務表_シフト記号表）'!$C$6:$L$47,10,FALSE))</f>
        <v/>
      </c>
      <c r="AK76" s="332" t="str">
        <f>IF(AK75="","",VLOOKUP(AK75,'参考様式１（勤務表_シフト記号表）'!$C$6:$L$47,10,FALSE))</f>
        <v/>
      </c>
      <c r="AL76" s="333" t="str">
        <f>IF(AL75="","",VLOOKUP(AL75,'参考様式１（勤務表_シフト記号表）'!$C$6:$L$47,10,FALSE))</f>
        <v/>
      </c>
      <c r="AM76" s="333" t="str">
        <f>IF(AM75="","",VLOOKUP(AM75,'参考様式１（勤務表_シフト記号表）'!$C$6:$L$47,10,FALSE))</f>
        <v/>
      </c>
      <c r="AN76" s="333" t="str">
        <f>IF(AN75="","",VLOOKUP(AN75,'参考様式１（勤務表_シフト記号表）'!$C$6:$L$47,10,FALSE))</f>
        <v/>
      </c>
      <c r="AO76" s="333" t="str">
        <f>IF(AO75="","",VLOOKUP(AO75,'参考様式１（勤務表_シフト記号表）'!$C$6:$L$47,10,FALSE))</f>
        <v/>
      </c>
      <c r="AP76" s="333" t="str">
        <f>IF(AP75="","",VLOOKUP(AP75,'参考様式１（勤務表_シフト記号表）'!$C$6:$L$47,10,FALSE))</f>
        <v/>
      </c>
      <c r="AQ76" s="334" t="str">
        <f>IF(AQ75="","",VLOOKUP(AQ75,'参考様式１（勤務表_シフト記号表）'!$C$6:$L$47,10,FALSE))</f>
        <v/>
      </c>
      <c r="AR76" s="332" t="str">
        <f>IF(AR75="","",VLOOKUP(AR75,'参考様式１（勤務表_シフト記号表）'!$C$6:$L$47,10,FALSE))</f>
        <v/>
      </c>
      <c r="AS76" s="333" t="str">
        <f>IF(AS75="","",VLOOKUP(AS75,'参考様式１（勤務表_シフト記号表）'!$C$6:$L$47,10,FALSE))</f>
        <v/>
      </c>
      <c r="AT76" s="333" t="str">
        <f>IF(AT75="","",VLOOKUP(AT75,'参考様式１（勤務表_シフト記号表）'!$C$6:$L$47,10,FALSE))</f>
        <v/>
      </c>
      <c r="AU76" s="333" t="str">
        <f>IF(AU75="","",VLOOKUP(AU75,'参考様式１（勤務表_シフト記号表）'!$C$6:$L$47,10,FALSE))</f>
        <v/>
      </c>
      <c r="AV76" s="333" t="str">
        <f>IF(AV75="","",VLOOKUP(AV75,'参考様式１（勤務表_シフト記号表）'!$C$6:$L$47,10,FALSE))</f>
        <v/>
      </c>
      <c r="AW76" s="333" t="str">
        <f>IF(AW75="","",VLOOKUP(AW75,'参考様式１（勤務表_シフト記号表）'!$C$6:$L$47,10,FALSE))</f>
        <v/>
      </c>
      <c r="AX76" s="334" t="str">
        <f>IF(AX75="","",VLOOKUP(AX75,'参考様式１（勤務表_シフト記号表）'!$C$6:$L$47,10,FALSE))</f>
        <v/>
      </c>
      <c r="AY76" s="332" t="str">
        <f>IF(AY75="","",VLOOKUP(AY75,'参考様式１（勤務表_シフト記号表）'!$C$6:$L$47,10,FALSE))</f>
        <v/>
      </c>
      <c r="AZ76" s="333" t="str">
        <f>IF(AZ75="","",VLOOKUP(AZ75,'参考様式１（勤務表_シフト記号表）'!$C$6:$L$47,10,FALSE))</f>
        <v/>
      </c>
      <c r="BA76" s="333" t="str">
        <f>IF(BA75="","",VLOOKUP(BA75,'参考様式１（勤務表_シフト記号表）'!$C$6:$L$47,10,FALSE))</f>
        <v/>
      </c>
      <c r="BB76" s="1194">
        <f>IF($BE$3="４週",SUM(W76:AX76),IF($BE$3="暦月",SUM(W76:BA76),""))</f>
        <v>0</v>
      </c>
      <c r="BC76" s="1195"/>
      <c r="BD76" s="1196">
        <f>IF($BE$3="４週",BB76/4,IF($BE$3="暦月",(BB76/($BE$8/7)),""))</f>
        <v>0</v>
      </c>
      <c r="BE76" s="1195"/>
      <c r="BF76" s="1191"/>
      <c r="BG76" s="1192"/>
      <c r="BH76" s="1192"/>
      <c r="BI76" s="1192"/>
      <c r="BJ76" s="1193"/>
    </row>
    <row r="77" spans="2:62" ht="20.25" customHeight="1" x14ac:dyDescent="0.45">
      <c r="B77" s="1197">
        <f>B75+1</f>
        <v>31</v>
      </c>
      <c r="C77" s="1199"/>
      <c r="D77" s="1200"/>
      <c r="E77" s="327"/>
      <c r="F77" s="328"/>
      <c r="G77" s="327"/>
      <c r="H77" s="328"/>
      <c r="I77" s="1203"/>
      <c r="J77" s="1204"/>
      <c r="K77" s="1207"/>
      <c r="L77" s="1208"/>
      <c r="M77" s="1208"/>
      <c r="N77" s="1200"/>
      <c r="O77" s="1211"/>
      <c r="P77" s="1212"/>
      <c r="Q77" s="1212"/>
      <c r="R77" s="1212"/>
      <c r="S77" s="1213"/>
      <c r="T77" s="347" t="s">
        <v>454</v>
      </c>
      <c r="V77" s="348"/>
      <c r="W77" s="340"/>
      <c r="X77" s="341"/>
      <c r="Y77" s="341"/>
      <c r="Z77" s="341"/>
      <c r="AA77" s="341"/>
      <c r="AB77" s="341"/>
      <c r="AC77" s="342"/>
      <c r="AD77" s="340"/>
      <c r="AE77" s="341"/>
      <c r="AF77" s="341"/>
      <c r="AG77" s="341"/>
      <c r="AH77" s="341"/>
      <c r="AI77" s="341"/>
      <c r="AJ77" s="342"/>
      <c r="AK77" s="340"/>
      <c r="AL77" s="341"/>
      <c r="AM77" s="341"/>
      <c r="AN77" s="341"/>
      <c r="AO77" s="341"/>
      <c r="AP77" s="341"/>
      <c r="AQ77" s="342"/>
      <c r="AR77" s="340"/>
      <c r="AS77" s="341"/>
      <c r="AT77" s="341"/>
      <c r="AU77" s="341"/>
      <c r="AV77" s="341"/>
      <c r="AW77" s="341"/>
      <c r="AX77" s="342"/>
      <c r="AY77" s="340"/>
      <c r="AZ77" s="341"/>
      <c r="BA77" s="343"/>
      <c r="BB77" s="1217"/>
      <c r="BC77" s="1218"/>
      <c r="BD77" s="1179"/>
      <c r="BE77" s="1180"/>
      <c r="BF77" s="1181"/>
      <c r="BG77" s="1182"/>
      <c r="BH77" s="1182"/>
      <c r="BI77" s="1182"/>
      <c r="BJ77" s="1183"/>
    </row>
    <row r="78" spans="2:62" ht="20.25" customHeight="1" x14ac:dyDescent="0.45">
      <c r="B78" s="1220"/>
      <c r="C78" s="1221"/>
      <c r="D78" s="1222"/>
      <c r="E78" s="349"/>
      <c r="F78" s="350">
        <f>C77</f>
        <v>0</v>
      </c>
      <c r="G78" s="349"/>
      <c r="H78" s="350">
        <f>I77</f>
        <v>0</v>
      </c>
      <c r="I78" s="1223"/>
      <c r="J78" s="1224"/>
      <c r="K78" s="1225"/>
      <c r="L78" s="1226"/>
      <c r="M78" s="1226"/>
      <c r="N78" s="1222"/>
      <c r="O78" s="1211"/>
      <c r="P78" s="1212"/>
      <c r="Q78" s="1212"/>
      <c r="R78" s="1212"/>
      <c r="S78" s="1213"/>
      <c r="T78" s="344" t="s">
        <v>455</v>
      </c>
      <c r="U78" s="345"/>
      <c r="V78" s="346"/>
      <c r="W78" s="332" t="str">
        <f>IF(W77="","",VLOOKUP(W77,'参考様式１（勤務表_シフト記号表）'!$C$6:$L$47,10,FALSE))</f>
        <v/>
      </c>
      <c r="X78" s="333" t="str">
        <f>IF(X77="","",VLOOKUP(X77,'参考様式１（勤務表_シフト記号表）'!$C$6:$L$47,10,FALSE))</f>
        <v/>
      </c>
      <c r="Y78" s="333" t="str">
        <f>IF(Y77="","",VLOOKUP(Y77,'参考様式１（勤務表_シフト記号表）'!$C$6:$L$47,10,FALSE))</f>
        <v/>
      </c>
      <c r="Z78" s="333" t="str">
        <f>IF(Z77="","",VLOOKUP(Z77,'参考様式１（勤務表_シフト記号表）'!$C$6:$L$47,10,FALSE))</f>
        <v/>
      </c>
      <c r="AA78" s="333" t="str">
        <f>IF(AA77="","",VLOOKUP(AA77,'参考様式１（勤務表_シフト記号表）'!$C$6:$L$47,10,FALSE))</f>
        <v/>
      </c>
      <c r="AB78" s="333" t="str">
        <f>IF(AB77="","",VLOOKUP(AB77,'参考様式１（勤務表_シフト記号表）'!$C$6:$L$47,10,FALSE))</f>
        <v/>
      </c>
      <c r="AC78" s="334" t="str">
        <f>IF(AC77="","",VLOOKUP(AC77,'参考様式１（勤務表_シフト記号表）'!$C$6:$L$47,10,FALSE))</f>
        <v/>
      </c>
      <c r="AD78" s="332" t="str">
        <f>IF(AD77="","",VLOOKUP(AD77,'参考様式１（勤務表_シフト記号表）'!$C$6:$L$47,10,FALSE))</f>
        <v/>
      </c>
      <c r="AE78" s="333" t="str">
        <f>IF(AE77="","",VLOOKUP(AE77,'参考様式１（勤務表_シフト記号表）'!$C$6:$L$47,10,FALSE))</f>
        <v/>
      </c>
      <c r="AF78" s="333" t="str">
        <f>IF(AF77="","",VLOOKUP(AF77,'参考様式１（勤務表_シフト記号表）'!$C$6:$L$47,10,FALSE))</f>
        <v/>
      </c>
      <c r="AG78" s="333" t="str">
        <f>IF(AG77="","",VLOOKUP(AG77,'参考様式１（勤務表_シフト記号表）'!$C$6:$L$47,10,FALSE))</f>
        <v/>
      </c>
      <c r="AH78" s="333" t="str">
        <f>IF(AH77="","",VLOOKUP(AH77,'参考様式１（勤務表_シフト記号表）'!$C$6:$L$47,10,FALSE))</f>
        <v/>
      </c>
      <c r="AI78" s="333" t="str">
        <f>IF(AI77="","",VLOOKUP(AI77,'参考様式１（勤務表_シフト記号表）'!$C$6:$L$47,10,FALSE))</f>
        <v/>
      </c>
      <c r="AJ78" s="334" t="str">
        <f>IF(AJ77="","",VLOOKUP(AJ77,'参考様式１（勤務表_シフト記号表）'!$C$6:$L$47,10,FALSE))</f>
        <v/>
      </c>
      <c r="AK78" s="332" t="str">
        <f>IF(AK77="","",VLOOKUP(AK77,'参考様式１（勤務表_シフト記号表）'!$C$6:$L$47,10,FALSE))</f>
        <v/>
      </c>
      <c r="AL78" s="333" t="str">
        <f>IF(AL77="","",VLOOKUP(AL77,'参考様式１（勤務表_シフト記号表）'!$C$6:$L$47,10,FALSE))</f>
        <v/>
      </c>
      <c r="AM78" s="333" t="str">
        <f>IF(AM77="","",VLOOKUP(AM77,'参考様式１（勤務表_シフト記号表）'!$C$6:$L$47,10,FALSE))</f>
        <v/>
      </c>
      <c r="AN78" s="333" t="str">
        <f>IF(AN77="","",VLOOKUP(AN77,'参考様式１（勤務表_シフト記号表）'!$C$6:$L$47,10,FALSE))</f>
        <v/>
      </c>
      <c r="AO78" s="333" t="str">
        <f>IF(AO77="","",VLOOKUP(AO77,'参考様式１（勤務表_シフト記号表）'!$C$6:$L$47,10,FALSE))</f>
        <v/>
      </c>
      <c r="AP78" s="333" t="str">
        <f>IF(AP77="","",VLOOKUP(AP77,'参考様式１（勤務表_シフト記号表）'!$C$6:$L$47,10,FALSE))</f>
        <v/>
      </c>
      <c r="AQ78" s="334" t="str">
        <f>IF(AQ77="","",VLOOKUP(AQ77,'参考様式１（勤務表_シフト記号表）'!$C$6:$L$47,10,FALSE))</f>
        <v/>
      </c>
      <c r="AR78" s="332" t="str">
        <f>IF(AR77="","",VLOOKUP(AR77,'参考様式１（勤務表_シフト記号表）'!$C$6:$L$47,10,FALSE))</f>
        <v/>
      </c>
      <c r="AS78" s="333" t="str">
        <f>IF(AS77="","",VLOOKUP(AS77,'参考様式１（勤務表_シフト記号表）'!$C$6:$L$47,10,FALSE))</f>
        <v/>
      </c>
      <c r="AT78" s="333" t="str">
        <f>IF(AT77="","",VLOOKUP(AT77,'参考様式１（勤務表_シフト記号表）'!$C$6:$L$47,10,FALSE))</f>
        <v/>
      </c>
      <c r="AU78" s="333" t="str">
        <f>IF(AU77="","",VLOOKUP(AU77,'参考様式１（勤務表_シフト記号表）'!$C$6:$L$47,10,FALSE))</f>
        <v/>
      </c>
      <c r="AV78" s="333" t="str">
        <f>IF(AV77="","",VLOOKUP(AV77,'参考様式１（勤務表_シフト記号表）'!$C$6:$L$47,10,FALSE))</f>
        <v/>
      </c>
      <c r="AW78" s="333" t="str">
        <f>IF(AW77="","",VLOOKUP(AW77,'参考様式１（勤務表_シフト記号表）'!$C$6:$L$47,10,FALSE))</f>
        <v/>
      </c>
      <c r="AX78" s="334" t="str">
        <f>IF(AX77="","",VLOOKUP(AX77,'参考様式１（勤務表_シフト記号表）'!$C$6:$L$47,10,FALSE))</f>
        <v/>
      </c>
      <c r="AY78" s="332" t="str">
        <f>IF(AY77="","",VLOOKUP(AY77,'参考様式１（勤務表_シフト記号表）'!$C$6:$L$47,10,FALSE))</f>
        <v/>
      </c>
      <c r="AZ78" s="333" t="str">
        <f>IF(AZ77="","",VLOOKUP(AZ77,'参考様式１（勤務表_シフト記号表）'!$C$6:$L$47,10,FALSE))</f>
        <v/>
      </c>
      <c r="BA78" s="333" t="str">
        <f>IF(BA77="","",VLOOKUP(BA77,'参考様式１（勤務表_シフト記号表）'!$C$6:$L$47,10,FALSE))</f>
        <v/>
      </c>
      <c r="BB78" s="1194">
        <f>IF($BE$3="４週",SUM(W78:AX78),IF($BE$3="暦月",SUM(W78:BA78),""))</f>
        <v>0</v>
      </c>
      <c r="BC78" s="1195"/>
      <c r="BD78" s="1196">
        <f>IF($BE$3="４週",BB78/4,IF($BE$3="暦月",(BB78/($BE$8/7)),""))</f>
        <v>0</v>
      </c>
      <c r="BE78" s="1195"/>
      <c r="BF78" s="1191"/>
      <c r="BG78" s="1192"/>
      <c r="BH78" s="1192"/>
      <c r="BI78" s="1192"/>
      <c r="BJ78" s="1193"/>
    </row>
    <row r="79" spans="2:62" ht="20.25" customHeight="1" x14ac:dyDescent="0.45">
      <c r="B79" s="1197">
        <f>B77+1</f>
        <v>32</v>
      </c>
      <c r="C79" s="1199"/>
      <c r="D79" s="1200"/>
      <c r="E79" s="327"/>
      <c r="F79" s="328"/>
      <c r="G79" s="327"/>
      <c r="H79" s="328"/>
      <c r="I79" s="1203"/>
      <c r="J79" s="1204"/>
      <c r="K79" s="1207"/>
      <c r="L79" s="1208"/>
      <c r="M79" s="1208"/>
      <c r="N79" s="1200"/>
      <c r="O79" s="1211"/>
      <c r="P79" s="1212"/>
      <c r="Q79" s="1212"/>
      <c r="R79" s="1212"/>
      <c r="S79" s="1213"/>
      <c r="T79" s="347" t="s">
        <v>454</v>
      </c>
      <c r="V79" s="348"/>
      <c r="W79" s="340"/>
      <c r="X79" s="341"/>
      <c r="Y79" s="341"/>
      <c r="Z79" s="341"/>
      <c r="AA79" s="341"/>
      <c r="AB79" s="341"/>
      <c r="AC79" s="342"/>
      <c r="AD79" s="340"/>
      <c r="AE79" s="341"/>
      <c r="AF79" s="341"/>
      <c r="AG79" s="341"/>
      <c r="AH79" s="341"/>
      <c r="AI79" s="341"/>
      <c r="AJ79" s="342"/>
      <c r="AK79" s="340"/>
      <c r="AL79" s="341"/>
      <c r="AM79" s="341"/>
      <c r="AN79" s="341"/>
      <c r="AO79" s="341"/>
      <c r="AP79" s="341"/>
      <c r="AQ79" s="342"/>
      <c r="AR79" s="340"/>
      <c r="AS79" s="341"/>
      <c r="AT79" s="341"/>
      <c r="AU79" s="341"/>
      <c r="AV79" s="341"/>
      <c r="AW79" s="341"/>
      <c r="AX79" s="342"/>
      <c r="AY79" s="340"/>
      <c r="AZ79" s="341"/>
      <c r="BA79" s="343"/>
      <c r="BB79" s="1217"/>
      <c r="BC79" s="1218"/>
      <c r="BD79" s="1179"/>
      <c r="BE79" s="1180"/>
      <c r="BF79" s="1181"/>
      <c r="BG79" s="1182"/>
      <c r="BH79" s="1182"/>
      <c r="BI79" s="1182"/>
      <c r="BJ79" s="1183"/>
    </row>
    <row r="80" spans="2:62" ht="20.25" customHeight="1" x14ac:dyDescent="0.45">
      <c r="B80" s="1220"/>
      <c r="C80" s="1221"/>
      <c r="D80" s="1222"/>
      <c r="E80" s="349"/>
      <c r="F80" s="350">
        <f>C79</f>
        <v>0</v>
      </c>
      <c r="G80" s="349"/>
      <c r="H80" s="350">
        <f>I79</f>
        <v>0</v>
      </c>
      <c r="I80" s="1223"/>
      <c r="J80" s="1224"/>
      <c r="K80" s="1225"/>
      <c r="L80" s="1226"/>
      <c r="M80" s="1226"/>
      <c r="N80" s="1222"/>
      <c r="O80" s="1211"/>
      <c r="P80" s="1212"/>
      <c r="Q80" s="1212"/>
      <c r="R80" s="1212"/>
      <c r="S80" s="1213"/>
      <c r="T80" s="344" t="s">
        <v>455</v>
      </c>
      <c r="U80" s="345"/>
      <c r="V80" s="346"/>
      <c r="W80" s="332" t="str">
        <f>IF(W79="","",VLOOKUP(W79,'参考様式１（勤務表_シフト記号表）'!$C$6:$L$47,10,FALSE))</f>
        <v/>
      </c>
      <c r="X80" s="333" t="str">
        <f>IF(X79="","",VLOOKUP(X79,'参考様式１（勤務表_シフト記号表）'!$C$6:$L$47,10,FALSE))</f>
        <v/>
      </c>
      <c r="Y80" s="333" t="str">
        <f>IF(Y79="","",VLOOKUP(Y79,'参考様式１（勤務表_シフト記号表）'!$C$6:$L$47,10,FALSE))</f>
        <v/>
      </c>
      <c r="Z80" s="333" t="str">
        <f>IF(Z79="","",VLOOKUP(Z79,'参考様式１（勤務表_シフト記号表）'!$C$6:$L$47,10,FALSE))</f>
        <v/>
      </c>
      <c r="AA80" s="333" t="str">
        <f>IF(AA79="","",VLOOKUP(AA79,'参考様式１（勤務表_シフト記号表）'!$C$6:$L$47,10,FALSE))</f>
        <v/>
      </c>
      <c r="AB80" s="333" t="str">
        <f>IF(AB79="","",VLOOKUP(AB79,'参考様式１（勤務表_シフト記号表）'!$C$6:$L$47,10,FALSE))</f>
        <v/>
      </c>
      <c r="AC80" s="334" t="str">
        <f>IF(AC79="","",VLOOKUP(AC79,'参考様式１（勤務表_シフト記号表）'!$C$6:$L$47,10,FALSE))</f>
        <v/>
      </c>
      <c r="AD80" s="332" t="str">
        <f>IF(AD79="","",VLOOKUP(AD79,'参考様式１（勤務表_シフト記号表）'!$C$6:$L$47,10,FALSE))</f>
        <v/>
      </c>
      <c r="AE80" s="333" t="str">
        <f>IF(AE79="","",VLOOKUP(AE79,'参考様式１（勤務表_シフト記号表）'!$C$6:$L$47,10,FALSE))</f>
        <v/>
      </c>
      <c r="AF80" s="333" t="str">
        <f>IF(AF79="","",VLOOKUP(AF79,'参考様式１（勤務表_シフト記号表）'!$C$6:$L$47,10,FALSE))</f>
        <v/>
      </c>
      <c r="AG80" s="333" t="str">
        <f>IF(AG79="","",VLOOKUP(AG79,'参考様式１（勤務表_シフト記号表）'!$C$6:$L$47,10,FALSE))</f>
        <v/>
      </c>
      <c r="AH80" s="333" t="str">
        <f>IF(AH79="","",VLOOKUP(AH79,'参考様式１（勤務表_シフト記号表）'!$C$6:$L$47,10,FALSE))</f>
        <v/>
      </c>
      <c r="AI80" s="333" t="str">
        <f>IF(AI79="","",VLOOKUP(AI79,'参考様式１（勤務表_シフト記号表）'!$C$6:$L$47,10,FALSE))</f>
        <v/>
      </c>
      <c r="AJ80" s="334" t="str">
        <f>IF(AJ79="","",VLOOKUP(AJ79,'参考様式１（勤務表_シフト記号表）'!$C$6:$L$47,10,FALSE))</f>
        <v/>
      </c>
      <c r="AK80" s="332" t="str">
        <f>IF(AK79="","",VLOOKUP(AK79,'参考様式１（勤務表_シフト記号表）'!$C$6:$L$47,10,FALSE))</f>
        <v/>
      </c>
      <c r="AL80" s="333" t="str">
        <f>IF(AL79="","",VLOOKUP(AL79,'参考様式１（勤務表_シフト記号表）'!$C$6:$L$47,10,FALSE))</f>
        <v/>
      </c>
      <c r="AM80" s="333" t="str">
        <f>IF(AM79="","",VLOOKUP(AM79,'参考様式１（勤務表_シフト記号表）'!$C$6:$L$47,10,FALSE))</f>
        <v/>
      </c>
      <c r="AN80" s="333" t="str">
        <f>IF(AN79="","",VLOOKUP(AN79,'参考様式１（勤務表_シフト記号表）'!$C$6:$L$47,10,FALSE))</f>
        <v/>
      </c>
      <c r="AO80" s="333" t="str">
        <f>IF(AO79="","",VLOOKUP(AO79,'参考様式１（勤務表_シフト記号表）'!$C$6:$L$47,10,FALSE))</f>
        <v/>
      </c>
      <c r="AP80" s="333" t="str">
        <f>IF(AP79="","",VLOOKUP(AP79,'参考様式１（勤務表_シフト記号表）'!$C$6:$L$47,10,FALSE))</f>
        <v/>
      </c>
      <c r="AQ80" s="334" t="str">
        <f>IF(AQ79="","",VLOOKUP(AQ79,'参考様式１（勤務表_シフト記号表）'!$C$6:$L$47,10,FALSE))</f>
        <v/>
      </c>
      <c r="AR80" s="332" t="str">
        <f>IF(AR79="","",VLOOKUP(AR79,'参考様式１（勤務表_シフト記号表）'!$C$6:$L$47,10,FALSE))</f>
        <v/>
      </c>
      <c r="AS80" s="333" t="str">
        <f>IF(AS79="","",VLOOKUP(AS79,'参考様式１（勤務表_シフト記号表）'!$C$6:$L$47,10,FALSE))</f>
        <v/>
      </c>
      <c r="AT80" s="333" t="str">
        <f>IF(AT79="","",VLOOKUP(AT79,'参考様式１（勤務表_シフト記号表）'!$C$6:$L$47,10,FALSE))</f>
        <v/>
      </c>
      <c r="AU80" s="333" t="str">
        <f>IF(AU79="","",VLOOKUP(AU79,'参考様式１（勤務表_シフト記号表）'!$C$6:$L$47,10,FALSE))</f>
        <v/>
      </c>
      <c r="AV80" s="333" t="str">
        <f>IF(AV79="","",VLOOKUP(AV79,'参考様式１（勤務表_シフト記号表）'!$C$6:$L$47,10,FALSE))</f>
        <v/>
      </c>
      <c r="AW80" s="333" t="str">
        <f>IF(AW79="","",VLOOKUP(AW79,'参考様式１（勤務表_シフト記号表）'!$C$6:$L$47,10,FALSE))</f>
        <v/>
      </c>
      <c r="AX80" s="334" t="str">
        <f>IF(AX79="","",VLOOKUP(AX79,'参考様式１（勤務表_シフト記号表）'!$C$6:$L$47,10,FALSE))</f>
        <v/>
      </c>
      <c r="AY80" s="332" t="str">
        <f>IF(AY79="","",VLOOKUP(AY79,'参考様式１（勤務表_シフト記号表）'!$C$6:$L$47,10,FALSE))</f>
        <v/>
      </c>
      <c r="AZ80" s="333" t="str">
        <f>IF(AZ79="","",VLOOKUP(AZ79,'参考様式１（勤務表_シフト記号表）'!$C$6:$L$47,10,FALSE))</f>
        <v/>
      </c>
      <c r="BA80" s="333" t="str">
        <f>IF(BA79="","",VLOOKUP(BA79,'参考様式１（勤務表_シフト記号表）'!$C$6:$L$47,10,FALSE))</f>
        <v/>
      </c>
      <c r="BB80" s="1194">
        <f>IF($BE$3="４週",SUM(W80:AX80),IF($BE$3="暦月",SUM(W80:BA80),""))</f>
        <v>0</v>
      </c>
      <c r="BC80" s="1195"/>
      <c r="BD80" s="1196">
        <f>IF($BE$3="４週",BB80/4,IF($BE$3="暦月",(BB80/($BE$8/7)),""))</f>
        <v>0</v>
      </c>
      <c r="BE80" s="1195"/>
      <c r="BF80" s="1191"/>
      <c r="BG80" s="1192"/>
      <c r="BH80" s="1192"/>
      <c r="BI80" s="1192"/>
      <c r="BJ80" s="1193"/>
    </row>
    <row r="81" spans="2:62" ht="20.25" customHeight="1" x14ac:dyDescent="0.45">
      <c r="B81" s="1197">
        <f>B79+1</f>
        <v>33</v>
      </c>
      <c r="C81" s="1199"/>
      <c r="D81" s="1200"/>
      <c r="E81" s="327"/>
      <c r="F81" s="328"/>
      <c r="G81" s="327"/>
      <c r="H81" s="328"/>
      <c r="I81" s="1203"/>
      <c r="J81" s="1204"/>
      <c r="K81" s="1207"/>
      <c r="L81" s="1208"/>
      <c r="M81" s="1208"/>
      <c r="N81" s="1200"/>
      <c r="O81" s="1211"/>
      <c r="P81" s="1212"/>
      <c r="Q81" s="1212"/>
      <c r="R81" s="1212"/>
      <c r="S81" s="1213"/>
      <c r="T81" s="347" t="s">
        <v>454</v>
      </c>
      <c r="V81" s="348"/>
      <c r="W81" s="340"/>
      <c r="X81" s="341"/>
      <c r="Y81" s="341"/>
      <c r="Z81" s="341"/>
      <c r="AA81" s="341"/>
      <c r="AB81" s="341"/>
      <c r="AC81" s="342"/>
      <c r="AD81" s="340"/>
      <c r="AE81" s="341"/>
      <c r="AF81" s="341"/>
      <c r="AG81" s="341"/>
      <c r="AH81" s="341"/>
      <c r="AI81" s="341"/>
      <c r="AJ81" s="342"/>
      <c r="AK81" s="340"/>
      <c r="AL81" s="341"/>
      <c r="AM81" s="341"/>
      <c r="AN81" s="341"/>
      <c r="AO81" s="341"/>
      <c r="AP81" s="341"/>
      <c r="AQ81" s="342"/>
      <c r="AR81" s="340"/>
      <c r="AS81" s="341"/>
      <c r="AT81" s="341"/>
      <c r="AU81" s="341"/>
      <c r="AV81" s="341"/>
      <c r="AW81" s="341"/>
      <c r="AX81" s="342"/>
      <c r="AY81" s="340"/>
      <c r="AZ81" s="341"/>
      <c r="BA81" s="343"/>
      <c r="BB81" s="1217"/>
      <c r="BC81" s="1218"/>
      <c r="BD81" s="1179"/>
      <c r="BE81" s="1180"/>
      <c r="BF81" s="1181"/>
      <c r="BG81" s="1182"/>
      <c r="BH81" s="1182"/>
      <c r="BI81" s="1182"/>
      <c r="BJ81" s="1183"/>
    </row>
    <row r="82" spans="2:62" ht="20.25" customHeight="1" x14ac:dyDescent="0.45">
      <c r="B82" s="1220"/>
      <c r="C82" s="1221"/>
      <c r="D82" s="1222"/>
      <c r="E82" s="349"/>
      <c r="F82" s="350">
        <f>C81</f>
        <v>0</v>
      </c>
      <c r="G82" s="349"/>
      <c r="H82" s="350">
        <f>I81</f>
        <v>0</v>
      </c>
      <c r="I82" s="1223"/>
      <c r="J82" s="1224"/>
      <c r="K82" s="1225"/>
      <c r="L82" s="1226"/>
      <c r="M82" s="1226"/>
      <c r="N82" s="1222"/>
      <c r="O82" s="1211"/>
      <c r="P82" s="1212"/>
      <c r="Q82" s="1212"/>
      <c r="R82" s="1212"/>
      <c r="S82" s="1213"/>
      <c r="T82" s="344" t="s">
        <v>455</v>
      </c>
      <c r="U82" s="345"/>
      <c r="V82" s="346"/>
      <c r="W82" s="332" t="str">
        <f>IF(W81="","",VLOOKUP(W81,'参考様式１（勤務表_シフト記号表）'!$C$6:$L$47,10,FALSE))</f>
        <v/>
      </c>
      <c r="X82" s="333" t="str">
        <f>IF(X81="","",VLOOKUP(X81,'参考様式１（勤務表_シフト記号表）'!$C$6:$L$47,10,FALSE))</f>
        <v/>
      </c>
      <c r="Y82" s="333" t="str">
        <f>IF(Y81="","",VLOOKUP(Y81,'参考様式１（勤務表_シフト記号表）'!$C$6:$L$47,10,FALSE))</f>
        <v/>
      </c>
      <c r="Z82" s="333" t="str">
        <f>IF(Z81="","",VLOOKUP(Z81,'参考様式１（勤務表_シフト記号表）'!$C$6:$L$47,10,FALSE))</f>
        <v/>
      </c>
      <c r="AA82" s="333" t="str">
        <f>IF(AA81="","",VLOOKUP(AA81,'参考様式１（勤務表_シフト記号表）'!$C$6:$L$47,10,FALSE))</f>
        <v/>
      </c>
      <c r="AB82" s="333" t="str">
        <f>IF(AB81="","",VLOOKUP(AB81,'参考様式１（勤務表_シフト記号表）'!$C$6:$L$47,10,FALSE))</f>
        <v/>
      </c>
      <c r="AC82" s="334" t="str">
        <f>IF(AC81="","",VLOOKUP(AC81,'参考様式１（勤務表_シフト記号表）'!$C$6:$L$47,10,FALSE))</f>
        <v/>
      </c>
      <c r="AD82" s="332" t="str">
        <f>IF(AD81="","",VLOOKUP(AD81,'参考様式１（勤務表_シフト記号表）'!$C$6:$L$47,10,FALSE))</f>
        <v/>
      </c>
      <c r="AE82" s="333" t="str">
        <f>IF(AE81="","",VLOOKUP(AE81,'参考様式１（勤務表_シフト記号表）'!$C$6:$L$47,10,FALSE))</f>
        <v/>
      </c>
      <c r="AF82" s="333" t="str">
        <f>IF(AF81="","",VLOOKUP(AF81,'参考様式１（勤務表_シフト記号表）'!$C$6:$L$47,10,FALSE))</f>
        <v/>
      </c>
      <c r="AG82" s="333" t="str">
        <f>IF(AG81="","",VLOOKUP(AG81,'参考様式１（勤務表_シフト記号表）'!$C$6:$L$47,10,FALSE))</f>
        <v/>
      </c>
      <c r="AH82" s="333" t="str">
        <f>IF(AH81="","",VLOOKUP(AH81,'参考様式１（勤務表_シフト記号表）'!$C$6:$L$47,10,FALSE))</f>
        <v/>
      </c>
      <c r="AI82" s="333" t="str">
        <f>IF(AI81="","",VLOOKUP(AI81,'参考様式１（勤務表_シフト記号表）'!$C$6:$L$47,10,FALSE))</f>
        <v/>
      </c>
      <c r="AJ82" s="334" t="str">
        <f>IF(AJ81="","",VLOOKUP(AJ81,'参考様式１（勤務表_シフト記号表）'!$C$6:$L$47,10,FALSE))</f>
        <v/>
      </c>
      <c r="AK82" s="332" t="str">
        <f>IF(AK81="","",VLOOKUP(AK81,'参考様式１（勤務表_シフト記号表）'!$C$6:$L$47,10,FALSE))</f>
        <v/>
      </c>
      <c r="AL82" s="333" t="str">
        <f>IF(AL81="","",VLOOKUP(AL81,'参考様式１（勤務表_シフト記号表）'!$C$6:$L$47,10,FALSE))</f>
        <v/>
      </c>
      <c r="AM82" s="333" t="str">
        <f>IF(AM81="","",VLOOKUP(AM81,'参考様式１（勤務表_シフト記号表）'!$C$6:$L$47,10,FALSE))</f>
        <v/>
      </c>
      <c r="AN82" s="333" t="str">
        <f>IF(AN81="","",VLOOKUP(AN81,'参考様式１（勤務表_シフト記号表）'!$C$6:$L$47,10,FALSE))</f>
        <v/>
      </c>
      <c r="AO82" s="333" t="str">
        <f>IF(AO81="","",VLOOKUP(AO81,'参考様式１（勤務表_シフト記号表）'!$C$6:$L$47,10,FALSE))</f>
        <v/>
      </c>
      <c r="AP82" s="333" t="str">
        <f>IF(AP81="","",VLOOKUP(AP81,'参考様式１（勤務表_シフト記号表）'!$C$6:$L$47,10,FALSE))</f>
        <v/>
      </c>
      <c r="AQ82" s="334" t="str">
        <f>IF(AQ81="","",VLOOKUP(AQ81,'参考様式１（勤務表_シフト記号表）'!$C$6:$L$47,10,FALSE))</f>
        <v/>
      </c>
      <c r="AR82" s="332" t="str">
        <f>IF(AR81="","",VLOOKUP(AR81,'参考様式１（勤務表_シフト記号表）'!$C$6:$L$47,10,FALSE))</f>
        <v/>
      </c>
      <c r="AS82" s="333" t="str">
        <f>IF(AS81="","",VLOOKUP(AS81,'参考様式１（勤務表_シフト記号表）'!$C$6:$L$47,10,FALSE))</f>
        <v/>
      </c>
      <c r="AT82" s="333" t="str">
        <f>IF(AT81="","",VLOOKUP(AT81,'参考様式１（勤務表_シフト記号表）'!$C$6:$L$47,10,FALSE))</f>
        <v/>
      </c>
      <c r="AU82" s="333" t="str">
        <f>IF(AU81="","",VLOOKUP(AU81,'参考様式１（勤務表_シフト記号表）'!$C$6:$L$47,10,FALSE))</f>
        <v/>
      </c>
      <c r="AV82" s="333" t="str">
        <f>IF(AV81="","",VLOOKUP(AV81,'参考様式１（勤務表_シフト記号表）'!$C$6:$L$47,10,FALSE))</f>
        <v/>
      </c>
      <c r="AW82" s="333" t="str">
        <f>IF(AW81="","",VLOOKUP(AW81,'参考様式１（勤務表_シフト記号表）'!$C$6:$L$47,10,FALSE))</f>
        <v/>
      </c>
      <c r="AX82" s="334" t="str">
        <f>IF(AX81="","",VLOOKUP(AX81,'参考様式１（勤務表_シフト記号表）'!$C$6:$L$47,10,FALSE))</f>
        <v/>
      </c>
      <c r="AY82" s="332" t="str">
        <f>IF(AY81="","",VLOOKUP(AY81,'参考様式１（勤務表_シフト記号表）'!$C$6:$L$47,10,FALSE))</f>
        <v/>
      </c>
      <c r="AZ82" s="333" t="str">
        <f>IF(AZ81="","",VLOOKUP(AZ81,'参考様式１（勤務表_シフト記号表）'!$C$6:$L$47,10,FALSE))</f>
        <v/>
      </c>
      <c r="BA82" s="333" t="str">
        <f>IF(BA81="","",VLOOKUP(BA81,'参考様式１（勤務表_シフト記号表）'!$C$6:$L$47,10,FALSE))</f>
        <v/>
      </c>
      <c r="BB82" s="1194">
        <f>IF($BE$3="４週",SUM(W82:AX82),IF($BE$3="暦月",SUM(W82:BA82),""))</f>
        <v>0</v>
      </c>
      <c r="BC82" s="1195"/>
      <c r="BD82" s="1196">
        <f>IF($BE$3="４週",BB82/4,IF($BE$3="暦月",(BB82/($BE$8/7)),""))</f>
        <v>0</v>
      </c>
      <c r="BE82" s="1195"/>
      <c r="BF82" s="1191"/>
      <c r="BG82" s="1192"/>
      <c r="BH82" s="1192"/>
      <c r="BI82" s="1192"/>
      <c r="BJ82" s="1193"/>
    </row>
    <row r="83" spans="2:62" ht="20.25" customHeight="1" x14ac:dyDescent="0.45">
      <c r="B83" s="1197">
        <f>B81+1</f>
        <v>34</v>
      </c>
      <c r="C83" s="1199"/>
      <c r="D83" s="1200"/>
      <c r="E83" s="327"/>
      <c r="F83" s="328"/>
      <c r="G83" s="327"/>
      <c r="H83" s="328"/>
      <c r="I83" s="1203"/>
      <c r="J83" s="1204"/>
      <c r="K83" s="1207"/>
      <c r="L83" s="1208"/>
      <c r="M83" s="1208"/>
      <c r="N83" s="1200"/>
      <c r="O83" s="1211"/>
      <c r="P83" s="1212"/>
      <c r="Q83" s="1212"/>
      <c r="R83" s="1212"/>
      <c r="S83" s="1213"/>
      <c r="T83" s="347" t="s">
        <v>454</v>
      </c>
      <c r="V83" s="348"/>
      <c r="W83" s="340"/>
      <c r="X83" s="341"/>
      <c r="Y83" s="341"/>
      <c r="Z83" s="341"/>
      <c r="AA83" s="341"/>
      <c r="AB83" s="341"/>
      <c r="AC83" s="342"/>
      <c r="AD83" s="340"/>
      <c r="AE83" s="341"/>
      <c r="AF83" s="341"/>
      <c r="AG83" s="341"/>
      <c r="AH83" s="341"/>
      <c r="AI83" s="341"/>
      <c r="AJ83" s="342"/>
      <c r="AK83" s="340"/>
      <c r="AL83" s="341"/>
      <c r="AM83" s="341"/>
      <c r="AN83" s="341"/>
      <c r="AO83" s="341"/>
      <c r="AP83" s="341"/>
      <c r="AQ83" s="342"/>
      <c r="AR83" s="340"/>
      <c r="AS83" s="341"/>
      <c r="AT83" s="341"/>
      <c r="AU83" s="341"/>
      <c r="AV83" s="341"/>
      <c r="AW83" s="341"/>
      <c r="AX83" s="342"/>
      <c r="AY83" s="340"/>
      <c r="AZ83" s="341"/>
      <c r="BA83" s="343"/>
      <c r="BB83" s="1217"/>
      <c r="BC83" s="1218"/>
      <c r="BD83" s="1179"/>
      <c r="BE83" s="1180"/>
      <c r="BF83" s="1181"/>
      <c r="BG83" s="1182"/>
      <c r="BH83" s="1182"/>
      <c r="BI83" s="1182"/>
      <c r="BJ83" s="1183"/>
    </row>
    <row r="84" spans="2:62" ht="20.25" customHeight="1" x14ac:dyDescent="0.45">
      <c r="B84" s="1220"/>
      <c r="C84" s="1221"/>
      <c r="D84" s="1222"/>
      <c r="E84" s="349"/>
      <c r="F84" s="350">
        <f>C83</f>
        <v>0</v>
      </c>
      <c r="G84" s="349"/>
      <c r="H84" s="350">
        <f>I83</f>
        <v>0</v>
      </c>
      <c r="I84" s="1223"/>
      <c r="J84" s="1224"/>
      <c r="K84" s="1225"/>
      <c r="L84" s="1226"/>
      <c r="M84" s="1226"/>
      <c r="N84" s="1222"/>
      <c r="O84" s="1211"/>
      <c r="P84" s="1212"/>
      <c r="Q84" s="1212"/>
      <c r="R84" s="1212"/>
      <c r="S84" s="1213"/>
      <c r="T84" s="344" t="s">
        <v>455</v>
      </c>
      <c r="U84" s="345"/>
      <c r="V84" s="346"/>
      <c r="W84" s="332" t="str">
        <f>IF(W83="","",VLOOKUP(W83,'参考様式１（勤務表_シフト記号表）'!$C$6:$L$47,10,FALSE))</f>
        <v/>
      </c>
      <c r="X84" s="333" t="str">
        <f>IF(X83="","",VLOOKUP(X83,'参考様式１（勤務表_シフト記号表）'!$C$6:$L$47,10,FALSE))</f>
        <v/>
      </c>
      <c r="Y84" s="333" t="str">
        <f>IF(Y83="","",VLOOKUP(Y83,'参考様式１（勤務表_シフト記号表）'!$C$6:$L$47,10,FALSE))</f>
        <v/>
      </c>
      <c r="Z84" s="333" t="str">
        <f>IF(Z83="","",VLOOKUP(Z83,'参考様式１（勤務表_シフト記号表）'!$C$6:$L$47,10,FALSE))</f>
        <v/>
      </c>
      <c r="AA84" s="333" t="str">
        <f>IF(AA83="","",VLOOKUP(AA83,'参考様式１（勤務表_シフト記号表）'!$C$6:$L$47,10,FALSE))</f>
        <v/>
      </c>
      <c r="AB84" s="333" t="str">
        <f>IF(AB83="","",VLOOKUP(AB83,'参考様式１（勤務表_シフト記号表）'!$C$6:$L$47,10,FALSE))</f>
        <v/>
      </c>
      <c r="AC84" s="334" t="str">
        <f>IF(AC83="","",VLOOKUP(AC83,'参考様式１（勤務表_シフト記号表）'!$C$6:$L$47,10,FALSE))</f>
        <v/>
      </c>
      <c r="AD84" s="332" t="str">
        <f>IF(AD83="","",VLOOKUP(AD83,'参考様式１（勤務表_シフト記号表）'!$C$6:$L$47,10,FALSE))</f>
        <v/>
      </c>
      <c r="AE84" s="333" t="str">
        <f>IF(AE83="","",VLOOKUP(AE83,'参考様式１（勤務表_シフト記号表）'!$C$6:$L$47,10,FALSE))</f>
        <v/>
      </c>
      <c r="AF84" s="333" t="str">
        <f>IF(AF83="","",VLOOKUP(AF83,'参考様式１（勤務表_シフト記号表）'!$C$6:$L$47,10,FALSE))</f>
        <v/>
      </c>
      <c r="AG84" s="333" t="str">
        <f>IF(AG83="","",VLOOKUP(AG83,'参考様式１（勤務表_シフト記号表）'!$C$6:$L$47,10,FALSE))</f>
        <v/>
      </c>
      <c r="AH84" s="333" t="str">
        <f>IF(AH83="","",VLOOKUP(AH83,'参考様式１（勤務表_シフト記号表）'!$C$6:$L$47,10,FALSE))</f>
        <v/>
      </c>
      <c r="AI84" s="333" t="str">
        <f>IF(AI83="","",VLOOKUP(AI83,'参考様式１（勤務表_シフト記号表）'!$C$6:$L$47,10,FALSE))</f>
        <v/>
      </c>
      <c r="AJ84" s="334" t="str">
        <f>IF(AJ83="","",VLOOKUP(AJ83,'参考様式１（勤務表_シフト記号表）'!$C$6:$L$47,10,FALSE))</f>
        <v/>
      </c>
      <c r="AK84" s="332" t="str">
        <f>IF(AK83="","",VLOOKUP(AK83,'参考様式１（勤務表_シフト記号表）'!$C$6:$L$47,10,FALSE))</f>
        <v/>
      </c>
      <c r="AL84" s="333" t="str">
        <f>IF(AL83="","",VLOOKUP(AL83,'参考様式１（勤務表_シフト記号表）'!$C$6:$L$47,10,FALSE))</f>
        <v/>
      </c>
      <c r="AM84" s="333" t="str">
        <f>IF(AM83="","",VLOOKUP(AM83,'参考様式１（勤務表_シフト記号表）'!$C$6:$L$47,10,FALSE))</f>
        <v/>
      </c>
      <c r="AN84" s="333" t="str">
        <f>IF(AN83="","",VLOOKUP(AN83,'参考様式１（勤務表_シフト記号表）'!$C$6:$L$47,10,FALSE))</f>
        <v/>
      </c>
      <c r="AO84" s="333" t="str">
        <f>IF(AO83="","",VLOOKUP(AO83,'参考様式１（勤務表_シフト記号表）'!$C$6:$L$47,10,FALSE))</f>
        <v/>
      </c>
      <c r="AP84" s="333" t="str">
        <f>IF(AP83="","",VLOOKUP(AP83,'参考様式１（勤務表_シフト記号表）'!$C$6:$L$47,10,FALSE))</f>
        <v/>
      </c>
      <c r="AQ84" s="334" t="str">
        <f>IF(AQ83="","",VLOOKUP(AQ83,'参考様式１（勤務表_シフト記号表）'!$C$6:$L$47,10,FALSE))</f>
        <v/>
      </c>
      <c r="AR84" s="332" t="str">
        <f>IF(AR83="","",VLOOKUP(AR83,'参考様式１（勤務表_シフト記号表）'!$C$6:$L$47,10,FALSE))</f>
        <v/>
      </c>
      <c r="AS84" s="333" t="str">
        <f>IF(AS83="","",VLOOKUP(AS83,'参考様式１（勤務表_シフト記号表）'!$C$6:$L$47,10,FALSE))</f>
        <v/>
      </c>
      <c r="AT84" s="333" t="str">
        <f>IF(AT83="","",VLOOKUP(AT83,'参考様式１（勤務表_シフト記号表）'!$C$6:$L$47,10,FALSE))</f>
        <v/>
      </c>
      <c r="AU84" s="333" t="str">
        <f>IF(AU83="","",VLOOKUP(AU83,'参考様式１（勤務表_シフト記号表）'!$C$6:$L$47,10,FALSE))</f>
        <v/>
      </c>
      <c r="AV84" s="333" t="str">
        <f>IF(AV83="","",VLOOKUP(AV83,'参考様式１（勤務表_シフト記号表）'!$C$6:$L$47,10,FALSE))</f>
        <v/>
      </c>
      <c r="AW84" s="333" t="str">
        <f>IF(AW83="","",VLOOKUP(AW83,'参考様式１（勤務表_シフト記号表）'!$C$6:$L$47,10,FALSE))</f>
        <v/>
      </c>
      <c r="AX84" s="334" t="str">
        <f>IF(AX83="","",VLOOKUP(AX83,'参考様式１（勤務表_シフト記号表）'!$C$6:$L$47,10,FALSE))</f>
        <v/>
      </c>
      <c r="AY84" s="332" t="str">
        <f>IF(AY83="","",VLOOKUP(AY83,'参考様式１（勤務表_シフト記号表）'!$C$6:$L$47,10,FALSE))</f>
        <v/>
      </c>
      <c r="AZ84" s="333" t="str">
        <f>IF(AZ83="","",VLOOKUP(AZ83,'参考様式１（勤務表_シフト記号表）'!$C$6:$L$47,10,FALSE))</f>
        <v/>
      </c>
      <c r="BA84" s="333" t="str">
        <f>IF(BA83="","",VLOOKUP(BA83,'参考様式１（勤務表_シフト記号表）'!$C$6:$L$47,10,FALSE))</f>
        <v/>
      </c>
      <c r="BB84" s="1194">
        <f>IF($BE$3="４週",SUM(W84:AX84),IF($BE$3="暦月",SUM(W84:BA84),""))</f>
        <v>0</v>
      </c>
      <c r="BC84" s="1195"/>
      <c r="BD84" s="1196">
        <f>IF($BE$3="４週",BB84/4,IF($BE$3="暦月",(BB84/($BE$8/7)),""))</f>
        <v>0</v>
      </c>
      <c r="BE84" s="1195"/>
      <c r="BF84" s="1191"/>
      <c r="BG84" s="1192"/>
      <c r="BH84" s="1192"/>
      <c r="BI84" s="1192"/>
      <c r="BJ84" s="1193"/>
    </row>
    <row r="85" spans="2:62" ht="20.25" customHeight="1" x14ac:dyDescent="0.45">
      <c r="B85" s="1197">
        <f>B83+1</f>
        <v>35</v>
      </c>
      <c r="C85" s="1199"/>
      <c r="D85" s="1200"/>
      <c r="E85" s="327"/>
      <c r="F85" s="328"/>
      <c r="G85" s="327"/>
      <c r="H85" s="328"/>
      <c r="I85" s="1203"/>
      <c r="J85" s="1204"/>
      <c r="K85" s="1207"/>
      <c r="L85" s="1208"/>
      <c r="M85" s="1208"/>
      <c r="N85" s="1200"/>
      <c r="O85" s="1211"/>
      <c r="P85" s="1212"/>
      <c r="Q85" s="1212"/>
      <c r="R85" s="1212"/>
      <c r="S85" s="1213"/>
      <c r="T85" s="347" t="s">
        <v>454</v>
      </c>
      <c r="V85" s="348"/>
      <c r="W85" s="340"/>
      <c r="X85" s="341"/>
      <c r="Y85" s="341"/>
      <c r="Z85" s="341"/>
      <c r="AA85" s="341"/>
      <c r="AB85" s="341"/>
      <c r="AC85" s="342"/>
      <c r="AD85" s="340"/>
      <c r="AE85" s="341"/>
      <c r="AF85" s="341"/>
      <c r="AG85" s="341"/>
      <c r="AH85" s="341"/>
      <c r="AI85" s="341"/>
      <c r="AJ85" s="342"/>
      <c r="AK85" s="340"/>
      <c r="AL85" s="341"/>
      <c r="AM85" s="341"/>
      <c r="AN85" s="341"/>
      <c r="AO85" s="341"/>
      <c r="AP85" s="341"/>
      <c r="AQ85" s="342"/>
      <c r="AR85" s="340"/>
      <c r="AS85" s="341"/>
      <c r="AT85" s="341"/>
      <c r="AU85" s="341"/>
      <c r="AV85" s="341"/>
      <c r="AW85" s="341"/>
      <c r="AX85" s="342"/>
      <c r="AY85" s="340"/>
      <c r="AZ85" s="341"/>
      <c r="BA85" s="343"/>
      <c r="BB85" s="1217"/>
      <c r="BC85" s="1218"/>
      <c r="BD85" s="1179"/>
      <c r="BE85" s="1180"/>
      <c r="BF85" s="1181"/>
      <c r="BG85" s="1182"/>
      <c r="BH85" s="1182"/>
      <c r="BI85" s="1182"/>
      <c r="BJ85" s="1183"/>
    </row>
    <row r="86" spans="2:62" ht="20.25" customHeight="1" x14ac:dyDescent="0.45">
      <c r="B86" s="1220"/>
      <c r="C86" s="1221"/>
      <c r="D86" s="1222"/>
      <c r="E86" s="349"/>
      <c r="F86" s="350">
        <f>C85</f>
        <v>0</v>
      </c>
      <c r="G86" s="349"/>
      <c r="H86" s="350">
        <f>I85</f>
        <v>0</v>
      </c>
      <c r="I86" s="1223"/>
      <c r="J86" s="1224"/>
      <c r="K86" s="1225"/>
      <c r="L86" s="1226"/>
      <c r="M86" s="1226"/>
      <c r="N86" s="1222"/>
      <c r="O86" s="1211"/>
      <c r="P86" s="1212"/>
      <c r="Q86" s="1212"/>
      <c r="R86" s="1212"/>
      <c r="S86" s="1213"/>
      <c r="T86" s="344" t="s">
        <v>455</v>
      </c>
      <c r="U86" s="345"/>
      <c r="V86" s="346"/>
      <c r="W86" s="332" t="str">
        <f>IF(W85="","",VLOOKUP(W85,'参考様式１（勤務表_シフト記号表）'!$C$6:$L$47,10,FALSE))</f>
        <v/>
      </c>
      <c r="X86" s="333" t="str">
        <f>IF(X85="","",VLOOKUP(X85,'参考様式１（勤務表_シフト記号表）'!$C$6:$L$47,10,FALSE))</f>
        <v/>
      </c>
      <c r="Y86" s="333" t="str">
        <f>IF(Y85="","",VLOOKUP(Y85,'参考様式１（勤務表_シフト記号表）'!$C$6:$L$47,10,FALSE))</f>
        <v/>
      </c>
      <c r="Z86" s="333" t="str">
        <f>IF(Z85="","",VLOOKUP(Z85,'参考様式１（勤務表_シフト記号表）'!$C$6:$L$47,10,FALSE))</f>
        <v/>
      </c>
      <c r="AA86" s="333" t="str">
        <f>IF(AA85="","",VLOOKUP(AA85,'参考様式１（勤務表_シフト記号表）'!$C$6:$L$47,10,FALSE))</f>
        <v/>
      </c>
      <c r="AB86" s="333" t="str">
        <f>IF(AB85="","",VLOOKUP(AB85,'参考様式１（勤務表_シフト記号表）'!$C$6:$L$47,10,FALSE))</f>
        <v/>
      </c>
      <c r="AC86" s="334" t="str">
        <f>IF(AC85="","",VLOOKUP(AC85,'参考様式１（勤務表_シフト記号表）'!$C$6:$L$47,10,FALSE))</f>
        <v/>
      </c>
      <c r="AD86" s="332" t="str">
        <f>IF(AD85="","",VLOOKUP(AD85,'参考様式１（勤務表_シフト記号表）'!$C$6:$L$47,10,FALSE))</f>
        <v/>
      </c>
      <c r="AE86" s="333" t="str">
        <f>IF(AE85="","",VLOOKUP(AE85,'参考様式１（勤務表_シフト記号表）'!$C$6:$L$47,10,FALSE))</f>
        <v/>
      </c>
      <c r="AF86" s="333" t="str">
        <f>IF(AF85="","",VLOOKUP(AF85,'参考様式１（勤務表_シフト記号表）'!$C$6:$L$47,10,FALSE))</f>
        <v/>
      </c>
      <c r="AG86" s="333" t="str">
        <f>IF(AG85="","",VLOOKUP(AG85,'参考様式１（勤務表_シフト記号表）'!$C$6:$L$47,10,FALSE))</f>
        <v/>
      </c>
      <c r="AH86" s="333" t="str">
        <f>IF(AH85="","",VLOOKUP(AH85,'参考様式１（勤務表_シフト記号表）'!$C$6:$L$47,10,FALSE))</f>
        <v/>
      </c>
      <c r="AI86" s="333" t="str">
        <f>IF(AI85="","",VLOOKUP(AI85,'参考様式１（勤務表_シフト記号表）'!$C$6:$L$47,10,FALSE))</f>
        <v/>
      </c>
      <c r="AJ86" s="334" t="str">
        <f>IF(AJ85="","",VLOOKUP(AJ85,'参考様式１（勤務表_シフト記号表）'!$C$6:$L$47,10,FALSE))</f>
        <v/>
      </c>
      <c r="AK86" s="332" t="str">
        <f>IF(AK85="","",VLOOKUP(AK85,'参考様式１（勤務表_シフト記号表）'!$C$6:$L$47,10,FALSE))</f>
        <v/>
      </c>
      <c r="AL86" s="333" t="str">
        <f>IF(AL85="","",VLOOKUP(AL85,'参考様式１（勤務表_シフト記号表）'!$C$6:$L$47,10,FALSE))</f>
        <v/>
      </c>
      <c r="AM86" s="333" t="str">
        <f>IF(AM85="","",VLOOKUP(AM85,'参考様式１（勤務表_シフト記号表）'!$C$6:$L$47,10,FALSE))</f>
        <v/>
      </c>
      <c r="AN86" s="333" t="str">
        <f>IF(AN85="","",VLOOKUP(AN85,'参考様式１（勤務表_シフト記号表）'!$C$6:$L$47,10,FALSE))</f>
        <v/>
      </c>
      <c r="AO86" s="333" t="str">
        <f>IF(AO85="","",VLOOKUP(AO85,'参考様式１（勤務表_シフト記号表）'!$C$6:$L$47,10,FALSE))</f>
        <v/>
      </c>
      <c r="AP86" s="333" t="str">
        <f>IF(AP85="","",VLOOKUP(AP85,'参考様式１（勤務表_シフト記号表）'!$C$6:$L$47,10,FALSE))</f>
        <v/>
      </c>
      <c r="AQ86" s="334" t="str">
        <f>IF(AQ85="","",VLOOKUP(AQ85,'参考様式１（勤務表_シフト記号表）'!$C$6:$L$47,10,FALSE))</f>
        <v/>
      </c>
      <c r="AR86" s="332" t="str">
        <f>IF(AR85="","",VLOOKUP(AR85,'参考様式１（勤務表_シフト記号表）'!$C$6:$L$47,10,FALSE))</f>
        <v/>
      </c>
      <c r="AS86" s="333" t="str">
        <f>IF(AS85="","",VLOOKUP(AS85,'参考様式１（勤務表_シフト記号表）'!$C$6:$L$47,10,FALSE))</f>
        <v/>
      </c>
      <c r="AT86" s="333" t="str">
        <f>IF(AT85="","",VLOOKUP(AT85,'参考様式１（勤務表_シフト記号表）'!$C$6:$L$47,10,FALSE))</f>
        <v/>
      </c>
      <c r="AU86" s="333" t="str">
        <f>IF(AU85="","",VLOOKUP(AU85,'参考様式１（勤務表_シフト記号表）'!$C$6:$L$47,10,FALSE))</f>
        <v/>
      </c>
      <c r="AV86" s="333" t="str">
        <f>IF(AV85="","",VLOOKUP(AV85,'参考様式１（勤務表_シフト記号表）'!$C$6:$L$47,10,FALSE))</f>
        <v/>
      </c>
      <c r="AW86" s="333" t="str">
        <f>IF(AW85="","",VLOOKUP(AW85,'参考様式１（勤務表_シフト記号表）'!$C$6:$L$47,10,FALSE))</f>
        <v/>
      </c>
      <c r="AX86" s="334" t="str">
        <f>IF(AX85="","",VLOOKUP(AX85,'参考様式１（勤務表_シフト記号表）'!$C$6:$L$47,10,FALSE))</f>
        <v/>
      </c>
      <c r="AY86" s="332" t="str">
        <f>IF(AY85="","",VLOOKUP(AY85,'参考様式１（勤務表_シフト記号表）'!$C$6:$L$47,10,FALSE))</f>
        <v/>
      </c>
      <c r="AZ86" s="333" t="str">
        <f>IF(AZ85="","",VLOOKUP(AZ85,'参考様式１（勤務表_シフト記号表）'!$C$6:$L$47,10,FALSE))</f>
        <v/>
      </c>
      <c r="BA86" s="333" t="str">
        <f>IF(BA85="","",VLOOKUP(BA85,'参考様式１（勤務表_シフト記号表）'!$C$6:$L$47,10,FALSE))</f>
        <v/>
      </c>
      <c r="BB86" s="1194">
        <f>IF($BE$3="４週",SUM(W86:AX86),IF($BE$3="暦月",SUM(W86:BA86),""))</f>
        <v>0</v>
      </c>
      <c r="BC86" s="1195"/>
      <c r="BD86" s="1196">
        <f>IF($BE$3="４週",BB86/4,IF($BE$3="暦月",(BB86/($BE$8/7)),""))</f>
        <v>0</v>
      </c>
      <c r="BE86" s="1195"/>
      <c r="BF86" s="1191"/>
      <c r="BG86" s="1192"/>
      <c r="BH86" s="1192"/>
      <c r="BI86" s="1192"/>
      <c r="BJ86" s="1193"/>
    </row>
    <row r="87" spans="2:62" ht="20.25" customHeight="1" x14ac:dyDescent="0.45">
      <c r="B87" s="1197">
        <f>B85+1</f>
        <v>36</v>
      </c>
      <c r="C87" s="1199"/>
      <c r="D87" s="1200"/>
      <c r="E87" s="327"/>
      <c r="F87" s="328"/>
      <c r="G87" s="327"/>
      <c r="H87" s="328"/>
      <c r="I87" s="1203"/>
      <c r="J87" s="1204"/>
      <c r="K87" s="1207"/>
      <c r="L87" s="1208"/>
      <c r="M87" s="1208"/>
      <c r="N87" s="1200"/>
      <c r="O87" s="1211"/>
      <c r="P87" s="1212"/>
      <c r="Q87" s="1212"/>
      <c r="R87" s="1212"/>
      <c r="S87" s="1213"/>
      <c r="T87" s="347" t="s">
        <v>454</v>
      </c>
      <c r="V87" s="348"/>
      <c r="W87" s="340"/>
      <c r="X87" s="341"/>
      <c r="Y87" s="341"/>
      <c r="Z87" s="341"/>
      <c r="AA87" s="341"/>
      <c r="AB87" s="341"/>
      <c r="AC87" s="342"/>
      <c r="AD87" s="340"/>
      <c r="AE87" s="341"/>
      <c r="AF87" s="341"/>
      <c r="AG87" s="341"/>
      <c r="AH87" s="341"/>
      <c r="AI87" s="341"/>
      <c r="AJ87" s="342"/>
      <c r="AK87" s="340"/>
      <c r="AL87" s="341"/>
      <c r="AM87" s="341"/>
      <c r="AN87" s="341"/>
      <c r="AO87" s="341"/>
      <c r="AP87" s="341"/>
      <c r="AQ87" s="342"/>
      <c r="AR87" s="340"/>
      <c r="AS87" s="341"/>
      <c r="AT87" s="341"/>
      <c r="AU87" s="341"/>
      <c r="AV87" s="341"/>
      <c r="AW87" s="341"/>
      <c r="AX87" s="342"/>
      <c r="AY87" s="340"/>
      <c r="AZ87" s="341"/>
      <c r="BA87" s="343"/>
      <c r="BB87" s="1217"/>
      <c r="BC87" s="1218"/>
      <c r="BD87" s="1179"/>
      <c r="BE87" s="1180"/>
      <c r="BF87" s="1181"/>
      <c r="BG87" s="1182"/>
      <c r="BH87" s="1182"/>
      <c r="BI87" s="1182"/>
      <c r="BJ87" s="1183"/>
    </row>
    <row r="88" spans="2:62" ht="20.25" customHeight="1" x14ac:dyDescent="0.45">
      <c r="B88" s="1220"/>
      <c r="C88" s="1221"/>
      <c r="D88" s="1222"/>
      <c r="E88" s="349"/>
      <c r="F88" s="350">
        <f>C87</f>
        <v>0</v>
      </c>
      <c r="G88" s="349"/>
      <c r="H88" s="350">
        <f>I87</f>
        <v>0</v>
      </c>
      <c r="I88" s="1223"/>
      <c r="J88" s="1224"/>
      <c r="K88" s="1225"/>
      <c r="L88" s="1226"/>
      <c r="M88" s="1226"/>
      <c r="N88" s="1222"/>
      <c r="O88" s="1211"/>
      <c r="P88" s="1212"/>
      <c r="Q88" s="1212"/>
      <c r="R88" s="1212"/>
      <c r="S88" s="1213"/>
      <c r="T88" s="344" t="s">
        <v>455</v>
      </c>
      <c r="U88" s="345"/>
      <c r="V88" s="346"/>
      <c r="W88" s="332" t="str">
        <f>IF(W87="","",VLOOKUP(W87,'参考様式１（勤務表_シフト記号表）'!$C$6:$L$47,10,FALSE))</f>
        <v/>
      </c>
      <c r="X88" s="333" t="str">
        <f>IF(X87="","",VLOOKUP(X87,'参考様式１（勤務表_シフト記号表）'!$C$6:$L$47,10,FALSE))</f>
        <v/>
      </c>
      <c r="Y88" s="333" t="str">
        <f>IF(Y87="","",VLOOKUP(Y87,'参考様式１（勤務表_シフト記号表）'!$C$6:$L$47,10,FALSE))</f>
        <v/>
      </c>
      <c r="Z88" s="333" t="str">
        <f>IF(Z87="","",VLOOKUP(Z87,'参考様式１（勤務表_シフト記号表）'!$C$6:$L$47,10,FALSE))</f>
        <v/>
      </c>
      <c r="AA88" s="333" t="str">
        <f>IF(AA87="","",VLOOKUP(AA87,'参考様式１（勤務表_シフト記号表）'!$C$6:$L$47,10,FALSE))</f>
        <v/>
      </c>
      <c r="AB88" s="333" t="str">
        <f>IF(AB87="","",VLOOKUP(AB87,'参考様式１（勤務表_シフト記号表）'!$C$6:$L$47,10,FALSE))</f>
        <v/>
      </c>
      <c r="AC88" s="334" t="str">
        <f>IF(AC87="","",VLOOKUP(AC87,'参考様式１（勤務表_シフト記号表）'!$C$6:$L$47,10,FALSE))</f>
        <v/>
      </c>
      <c r="AD88" s="332" t="str">
        <f>IF(AD87="","",VLOOKUP(AD87,'参考様式１（勤務表_シフト記号表）'!$C$6:$L$47,10,FALSE))</f>
        <v/>
      </c>
      <c r="AE88" s="333" t="str">
        <f>IF(AE87="","",VLOOKUP(AE87,'参考様式１（勤務表_シフト記号表）'!$C$6:$L$47,10,FALSE))</f>
        <v/>
      </c>
      <c r="AF88" s="333" t="str">
        <f>IF(AF87="","",VLOOKUP(AF87,'参考様式１（勤務表_シフト記号表）'!$C$6:$L$47,10,FALSE))</f>
        <v/>
      </c>
      <c r="AG88" s="333" t="str">
        <f>IF(AG87="","",VLOOKUP(AG87,'参考様式１（勤務表_シフト記号表）'!$C$6:$L$47,10,FALSE))</f>
        <v/>
      </c>
      <c r="AH88" s="333" t="str">
        <f>IF(AH87="","",VLOOKUP(AH87,'参考様式１（勤務表_シフト記号表）'!$C$6:$L$47,10,FALSE))</f>
        <v/>
      </c>
      <c r="AI88" s="333" t="str">
        <f>IF(AI87="","",VLOOKUP(AI87,'参考様式１（勤務表_シフト記号表）'!$C$6:$L$47,10,FALSE))</f>
        <v/>
      </c>
      <c r="AJ88" s="334" t="str">
        <f>IF(AJ87="","",VLOOKUP(AJ87,'参考様式１（勤務表_シフト記号表）'!$C$6:$L$47,10,FALSE))</f>
        <v/>
      </c>
      <c r="AK88" s="332" t="str">
        <f>IF(AK87="","",VLOOKUP(AK87,'参考様式１（勤務表_シフト記号表）'!$C$6:$L$47,10,FALSE))</f>
        <v/>
      </c>
      <c r="AL88" s="333" t="str">
        <f>IF(AL87="","",VLOOKUP(AL87,'参考様式１（勤務表_シフト記号表）'!$C$6:$L$47,10,FALSE))</f>
        <v/>
      </c>
      <c r="AM88" s="333" t="str">
        <f>IF(AM87="","",VLOOKUP(AM87,'参考様式１（勤務表_シフト記号表）'!$C$6:$L$47,10,FALSE))</f>
        <v/>
      </c>
      <c r="AN88" s="333" t="str">
        <f>IF(AN87="","",VLOOKUP(AN87,'参考様式１（勤務表_シフト記号表）'!$C$6:$L$47,10,FALSE))</f>
        <v/>
      </c>
      <c r="AO88" s="333" t="str">
        <f>IF(AO87="","",VLOOKUP(AO87,'参考様式１（勤務表_シフト記号表）'!$C$6:$L$47,10,FALSE))</f>
        <v/>
      </c>
      <c r="AP88" s="333" t="str">
        <f>IF(AP87="","",VLOOKUP(AP87,'参考様式１（勤務表_シフト記号表）'!$C$6:$L$47,10,FALSE))</f>
        <v/>
      </c>
      <c r="AQ88" s="334" t="str">
        <f>IF(AQ87="","",VLOOKUP(AQ87,'参考様式１（勤務表_シフト記号表）'!$C$6:$L$47,10,FALSE))</f>
        <v/>
      </c>
      <c r="AR88" s="332" t="str">
        <f>IF(AR87="","",VLOOKUP(AR87,'参考様式１（勤務表_シフト記号表）'!$C$6:$L$47,10,FALSE))</f>
        <v/>
      </c>
      <c r="AS88" s="333" t="str">
        <f>IF(AS87="","",VLOOKUP(AS87,'参考様式１（勤務表_シフト記号表）'!$C$6:$L$47,10,FALSE))</f>
        <v/>
      </c>
      <c r="AT88" s="333" t="str">
        <f>IF(AT87="","",VLOOKUP(AT87,'参考様式１（勤務表_シフト記号表）'!$C$6:$L$47,10,FALSE))</f>
        <v/>
      </c>
      <c r="AU88" s="333" t="str">
        <f>IF(AU87="","",VLOOKUP(AU87,'参考様式１（勤務表_シフト記号表）'!$C$6:$L$47,10,FALSE))</f>
        <v/>
      </c>
      <c r="AV88" s="333" t="str">
        <f>IF(AV87="","",VLOOKUP(AV87,'参考様式１（勤務表_シフト記号表）'!$C$6:$L$47,10,FALSE))</f>
        <v/>
      </c>
      <c r="AW88" s="333" t="str">
        <f>IF(AW87="","",VLOOKUP(AW87,'参考様式１（勤務表_シフト記号表）'!$C$6:$L$47,10,FALSE))</f>
        <v/>
      </c>
      <c r="AX88" s="334" t="str">
        <f>IF(AX87="","",VLOOKUP(AX87,'参考様式１（勤務表_シフト記号表）'!$C$6:$L$47,10,FALSE))</f>
        <v/>
      </c>
      <c r="AY88" s="332" t="str">
        <f>IF(AY87="","",VLOOKUP(AY87,'参考様式１（勤務表_シフト記号表）'!$C$6:$L$47,10,FALSE))</f>
        <v/>
      </c>
      <c r="AZ88" s="333" t="str">
        <f>IF(AZ87="","",VLOOKUP(AZ87,'参考様式１（勤務表_シフト記号表）'!$C$6:$L$47,10,FALSE))</f>
        <v/>
      </c>
      <c r="BA88" s="333" t="str">
        <f>IF(BA87="","",VLOOKUP(BA87,'参考様式１（勤務表_シフト記号表）'!$C$6:$L$47,10,FALSE))</f>
        <v/>
      </c>
      <c r="BB88" s="1194">
        <f>IF($BE$3="４週",SUM(W88:AX88),IF($BE$3="暦月",SUM(W88:BA88),""))</f>
        <v>0</v>
      </c>
      <c r="BC88" s="1195"/>
      <c r="BD88" s="1196">
        <f>IF($BE$3="４週",BB88/4,IF($BE$3="暦月",(BB88/($BE$8/7)),""))</f>
        <v>0</v>
      </c>
      <c r="BE88" s="1195"/>
      <c r="BF88" s="1191"/>
      <c r="BG88" s="1192"/>
      <c r="BH88" s="1192"/>
      <c r="BI88" s="1192"/>
      <c r="BJ88" s="1193"/>
    </row>
    <row r="89" spans="2:62" ht="20.25" customHeight="1" x14ac:dyDescent="0.45">
      <c r="B89" s="1197">
        <f>B87+1</f>
        <v>37</v>
      </c>
      <c r="C89" s="1199"/>
      <c r="D89" s="1200"/>
      <c r="E89" s="327"/>
      <c r="F89" s="328"/>
      <c r="G89" s="327"/>
      <c r="H89" s="328"/>
      <c r="I89" s="1203"/>
      <c r="J89" s="1204"/>
      <c r="K89" s="1207"/>
      <c r="L89" s="1208"/>
      <c r="M89" s="1208"/>
      <c r="N89" s="1200"/>
      <c r="O89" s="1211"/>
      <c r="P89" s="1212"/>
      <c r="Q89" s="1212"/>
      <c r="R89" s="1212"/>
      <c r="S89" s="1213"/>
      <c r="T89" s="347" t="s">
        <v>454</v>
      </c>
      <c r="V89" s="348"/>
      <c r="W89" s="340"/>
      <c r="X89" s="341"/>
      <c r="Y89" s="341"/>
      <c r="Z89" s="341"/>
      <c r="AA89" s="341"/>
      <c r="AB89" s="341"/>
      <c r="AC89" s="342"/>
      <c r="AD89" s="340"/>
      <c r="AE89" s="341"/>
      <c r="AF89" s="341"/>
      <c r="AG89" s="341"/>
      <c r="AH89" s="341"/>
      <c r="AI89" s="341"/>
      <c r="AJ89" s="342"/>
      <c r="AK89" s="340"/>
      <c r="AL89" s="341"/>
      <c r="AM89" s="341"/>
      <c r="AN89" s="341"/>
      <c r="AO89" s="341"/>
      <c r="AP89" s="341"/>
      <c r="AQ89" s="342"/>
      <c r="AR89" s="340"/>
      <c r="AS89" s="341"/>
      <c r="AT89" s="341"/>
      <c r="AU89" s="341"/>
      <c r="AV89" s="341"/>
      <c r="AW89" s="341"/>
      <c r="AX89" s="342"/>
      <c r="AY89" s="340"/>
      <c r="AZ89" s="341"/>
      <c r="BA89" s="343"/>
      <c r="BB89" s="1217"/>
      <c r="BC89" s="1218"/>
      <c r="BD89" s="1179"/>
      <c r="BE89" s="1180"/>
      <c r="BF89" s="1181"/>
      <c r="BG89" s="1182"/>
      <c r="BH89" s="1182"/>
      <c r="BI89" s="1182"/>
      <c r="BJ89" s="1183"/>
    </row>
    <row r="90" spans="2:62" ht="20.25" customHeight="1" x14ac:dyDescent="0.45">
      <c r="B90" s="1220"/>
      <c r="C90" s="1221"/>
      <c r="D90" s="1222"/>
      <c r="E90" s="349"/>
      <c r="F90" s="350">
        <f>C89</f>
        <v>0</v>
      </c>
      <c r="G90" s="349"/>
      <c r="H90" s="350">
        <f>I89</f>
        <v>0</v>
      </c>
      <c r="I90" s="1223"/>
      <c r="J90" s="1224"/>
      <c r="K90" s="1225"/>
      <c r="L90" s="1226"/>
      <c r="M90" s="1226"/>
      <c r="N90" s="1222"/>
      <c r="O90" s="1211"/>
      <c r="P90" s="1212"/>
      <c r="Q90" s="1212"/>
      <c r="R90" s="1212"/>
      <c r="S90" s="1213"/>
      <c r="T90" s="344" t="s">
        <v>455</v>
      </c>
      <c r="U90" s="345"/>
      <c r="V90" s="346"/>
      <c r="W90" s="332" t="str">
        <f>IF(W89="","",VLOOKUP(W89,'参考様式１（勤務表_シフト記号表）'!$C$6:$L$47,10,FALSE))</f>
        <v/>
      </c>
      <c r="X90" s="333" t="str">
        <f>IF(X89="","",VLOOKUP(X89,'参考様式１（勤務表_シフト記号表）'!$C$6:$L$47,10,FALSE))</f>
        <v/>
      </c>
      <c r="Y90" s="333" t="str">
        <f>IF(Y89="","",VLOOKUP(Y89,'参考様式１（勤務表_シフト記号表）'!$C$6:$L$47,10,FALSE))</f>
        <v/>
      </c>
      <c r="Z90" s="333" t="str">
        <f>IF(Z89="","",VLOOKUP(Z89,'参考様式１（勤務表_シフト記号表）'!$C$6:$L$47,10,FALSE))</f>
        <v/>
      </c>
      <c r="AA90" s="333" t="str">
        <f>IF(AA89="","",VLOOKUP(AA89,'参考様式１（勤務表_シフト記号表）'!$C$6:$L$47,10,FALSE))</f>
        <v/>
      </c>
      <c r="AB90" s="333" t="str">
        <f>IF(AB89="","",VLOOKUP(AB89,'参考様式１（勤務表_シフト記号表）'!$C$6:$L$47,10,FALSE))</f>
        <v/>
      </c>
      <c r="AC90" s="334" t="str">
        <f>IF(AC89="","",VLOOKUP(AC89,'参考様式１（勤務表_シフト記号表）'!$C$6:$L$47,10,FALSE))</f>
        <v/>
      </c>
      <c r="AD90" s="332" t="str">
        <f>IF(AD89="","",VLOOKUP(AD89,'参考様式１（勤務表_シフト記号表）'!$C$6:$L$47,10,FALSE))</f>
        <v/>
      </c>
      <c r="AE90" s="333" t="str">
        <f>IF(AE89="","",VLOOKUP(AE89,'参考様式１（勤務表_シフト記号表）'!$C$6:$L$47,10,FALSE))</f>
        <v/>
      </c>
      <c r="AF90" s="333" t="str">
        <f>IF(AF89="","",VLOOKUP(AF89,'参考様式１（勤務表_シフト記号表）'!$C$6:$L$47,10,FALSE))</f>
        <v/>
      </c>
      <c r="AG90" s="333" t="str">
        <f>IF(AG89="","",VLOOKUP(AG89,'参考様式１（勤務表_シフト記号表）'!$C$6:$L$47,10,FALSE))</f>
        <v/>
      </c>
      <c r="AH90" s="333" t="str">
        <f>IF(AH89="","",VLOOKUP(AH89,'参考様式１（勤務表_シフト記号表）'!$C$6:$L$47,10,FALSE))</f>
        <v/>
      </c>
      <c r="AI90" s="333" t="str">
        <f>IF(AI89="","",VLOOKUP(AI89,'参考様式１（勤務表_シフト記号表）'!$C$6:$L$47,10,FALSE))</f>
        <v/>
      </c>
      <c r="AJ90" s="334" t="str">
        <f>IF(AJ89="","",VLOOKUP(AJ89,'参考様式１（勤務表_シフト記号表）'!$C$6:$L$47,10,FALSE))</f>
        <v/>
      </c>
      <c r="AK90" s="332" t="str">
        <f>IF(AK89="","",VLOOKUP(AK89,'参考様式１（勤務表_シフト記号表）'!$C$6:$L$47,10,FALSE))</f>
        <v/>
      </c>
      <c r="AL90" s="333" t="str">
        <f>IF(AL89="","",VLOOKUP(AL89,'参考様式１（勤務表_シフト記号表）'!$C$6:$L$47,10,FALSE))</f>
        <v/>
      </c>
      <c r="AM90" s="333" t="str">
        <f>IF(AM89="","",VLOOKUP(AM89,'参考様式１（勤務表_シフト記号表）'!$C$6:$L$47,10,FALSE))</f>
        <v/>
      </c>
      <c r="AN90" s="333" t="str">
        <f>IF(AN89="","",VLOOKUP(AN89,'参考様式１（勤務表_シフト記号表）'!$C$6:$L$47,10,FALSE))</f>
        <v/>
      </c>
      <c r="AO90" s="333" t="str">
        <f>IF(AO89="","",VLOOKUP(AO89,'参考様式１（勤務表_シフト記号表）'!$C$6:$L$47,10,FALSE))</f>
        <v/>
      </c>
      <c r="AP90" s="333" t="str">
        <f>IF(AP89="","",VLOOKUP(AP89,'参考様式１（勤務表_シフト記号表）'!$C$6:$L$47,10,FALSE))</f>
        <v/>
      </c>
      <c r="AQ90" s="334" t="str">
        <f>IF(AQ89="","",VLOOKUP(AQ89,'参考様式１（勤務表_シフト記号表）'!$C$6:$L$47,10,FALSE))</f>
        <v/>
      </c>
      <c r="AR90" s="332" t="str">
        <f>IF(AR89="","",VLOOKUP(AR89,'参考様式１（勤務表_シフト記号表）'!$C$6:$L$47,10,FALSE))</f>
        <v/>
      </c>
      <c r="AS90" s="333" t="str">
        <f>IF(AS89="","",VLOOKUP(AS89,'参考様式１（勤務表_シフト記号表）'!$C$6:$L$47,10,FALSE))</f>
        <v/>
      </c>
      <c r="AT90" s="333" t="str">
        <f>IF(AT89="","",VLOOKUP(AT89,'参考様式１（勤務表_シフト記号表）'!$C$6:$L$47,10,FALSE))</f>
        <v/>
      </c>
      <c r="AU90" s="333" t="str">
        <f>IF(AU89="","",VLOOKUP(AU89,'参考様式１（勤務表_シフト記号表）'!$C$6:$L$47,10,FALSE))</f>
        <v/>
      </c>
      <c r="AV90" s="333" t="str">
        <f>IF(AV89="","",VLOOKUP(AV89,'参考様式１（勤務表_シフト記号表）'!$C$6:$L$47,10,FALSE))</f>
        <v/>
      </c>
      <c r="AW90" s="333" t="str">
        <f>IF(AW89="","",VLOOKUP(AW89,'参考様式１（勤務表_シフト記号表）'!$C$6:$L$47,10,FALSE))</f>
        <v/>
      </c>
      <c r="AX90" s="334" t="str">
        <f>IF(AX89="","",VLOOKUP(AX89,'参考様式１（勤務表_シフト記号表）'!$C$6:$L$47,10,FALSE))</f>
        <v/>
      </c>
      <c r="AY90" s="332" t="str">
        <f>IF(AY89="","",VLOOKUP(AY89,'参考様式１（勤務表_シフト記号表）'!$C$6:$L$47,10,FALSE))</f>
        <v/>
      </c>
      <c r="AZ90" s="333" t="str">
        <f>IF(AZ89="","",VLOOKUP(AZ89,'参考様式１（勤務表_シフト記号表）'!$C$6:$L$47,10,FALSE))</f>
        <v/>
      </c>
      <c r="BA90" s="333" t="str">
        <f>IF(BA89="","",VLOOKUP(BA89,'参考様式１（勤務表_シフト記号表）'!$C$6:$L$47,10,FALSE))</f>
        <v/>
      </c>
      <c r="BB90" s="1194">
        <f>IF($BE$3="４週",SUM(W90:AX90),IF($BE$3="暦月",SUM(W90:BA90),""))</f>
        <v>0</v>
      </c>
      <c r="BC90" s="1195"/>
      <c r="BD90" s="1196">
        <f>IF($BE$3="４週",BB90/4,IF($BE$3="暦月",(BB90/($BE$8/7)),""))</f>
        <v>0</v>
      </c>
      <c r="BE90" s="1195"/>
      <c r="BF90" s="1191"/>
      <c r="BG90" s="1192"/>
      <c r="BH90" s="1192"/>
      <c r="BI90" s="1192"/>
      <c r="BJ90" s="1193"/>
    </row>
    <row r="91" spans="2:62" ht="20.25" customHeight="1" x14ac:dyDescent="0.45">
      <c r="B91" s="1197">
        <f>B89+1</f>
        <v>38</v>
      </c>
      <c r="C91" s="1199"/>
      <c r="D91" s="1200"/>
      <c r="E91" s="327"/>
      <c r="F91" s="328"/>
      <c r="G91" s="327"/>
      <c r="H91" s="328"/>
      <c r="I91" s="1203"/>
      <c r="J91" s="1204"/>
      <c r="K91" s="1207"/>
      <c r="L91" s="1208"/>
      <c r="M91" s="1208"/>
      <c r="N91" s="1200"/>
      <c r="O91" s="1211"/>
      <c r="P91" s="1212"/>
      <c r="Q91" s="1212"/>
      <c r="R91" s="1212"/>
      <c r="S91" s="1213"/>
      <c r="T91" s="347" t="s">
        <v>454</v>
      </c>
      <c r="V91" s="348"/>
      <c r="W91" s="340"/>
      <c r="X91" s="341"/>
      <c r="Y91" s="341"/>
      <c r="Z91" s="341"/>
      <c r="AA91" s="341"/>
      <c r="AB91" s="341"/>
      <c r="AC91" s="342"/>
      <c r="AD91" s="340"/>
      <c r="AE91" s="341"/>
      <c r="AF91" s="341"/>
      <c r="AG91" s="341"/>
      <c r="AH91" s="341"/>
      <c r="AI91" s="341"/>
      <c r="AJ91" s="342"/>
      <c r="AK91" s="340"/>
      <c r="AL91" s="341"/>
      <c r="AM91" s="341"/>
      <c r="AN91" s="341"/>
      <c r="AO91" s="341"/>
      <c r="AP91" s="341"/>
      <c r="AQ91" s="342"/>
      <c r="AR91" s="340"/>
      <c r="AS91" s="341"/>
      <c r="AT91" s="341"/>
      <c r="AU91" s="341"/>
      <c r="AV91" s="341"/>
      <c r="AW91" s="341"/>
      <c r="AX91" s="342"/>
      <c r="AY91" s="340"/>
      <c r="AZ91" s="341"/>
      <c r="BA91" s="343"/>
      <c r="BB91" s="1217"/>
      <c r="BC91" s="1218"/>
      <c r="BD91" s="1179"/>
      <c r="BE91" s="1180"/>
      <c r="BF91" s="1181"/>
      <c r="BG91" s="1182"/>
      <c r="BH91" s="1182"/>
      <c r="BI91" s="1182"/>
      <c r="BJ91" s="1183"/>
    </row>
    <row r="92" spans="2:62" ht="20.25" customHeight="1" x14ac:dyDescent="0.45">
      <c r="B92" s="1220"/>
      <c r="C92" s="1221"/>
      <c r="D92" s="1222"/>
      <c r="E92" s="349"/>
      <c r="F92" s="350">
        <f>C91</f>
        <v>0</v>
      </c>
      <c r="G92" s="349"/>
      <c r="H92" s="350">
        <f>I91</f>
        <v>0</v>
      </c>
      <c r="I92" s="1223"/>
      <c r="J92" s="1224"/>
      <c r="K92" s="1225"/>
      <c r="L92" s="1226"/>
      <c r="M92" s="1226"/>
      <c r="N92" s="1222"/>
      <c r="O92" s="1211"/>
      <c r="P92" s="1212"/>
      <c r="Q92" s="1212"/>
      <c r="R92" s="1212"/>
      <c r="S92" s="1213"/>
      <c r="T92" s="344" t="s">
        <v>455</v>
      </c>
      <c r="U92" s="345"/>
      <c r="V92" s="346"/>
      <c r="W92" s="332" t="str">
        <f>IF(W91="","",VLOOKUP(W91,'参考様式１（勤務表_シフト記号表）'!$C$6:$L$47,10,FALSE))</f>
        <v/>
      </c>
      <c r="X92" s="333" t="str">
        <f>IF(X91="","",VLOOKUP(X91,'参考様式１（勤務表_シフト記号表）'!$C$6:$L$47,10,FALSE))</f>
        <v/>
      </c>
      <c r="Y92" s="333" t="str">
        <f>IF(Y91="","",VLOOKUP(Y91,'参考様式１（勤務表_シフト記号表）'!$C$6:$L$47,10,FALSE))</f>
        <v/>
      </c>
      <c r="Z92" s="333" t="str">
        <f>IF(Z91="","",VLOOKUP(Z91,'参考様式１（勤務表_シフト記号表）'!$C$6:$L$47,10,FALSE))</f>
        <v/>
      </c>
      <c r="AA92" s="333" t="str">
        <f>IF(AA91="","",VLOOKUP(AA91,'参考様式１（勤務表_シフト記号表）'!$C$6:$L$47,10,FALSE))</f>
        <v/>
      </c>
      <c r="AB92" s="333" t="str">
        <f>IF(AB91="","",VLOOKUP(AB91,'参考様式１（勤務表_シフト記号表）'!$C$6:$L$47,10,FALSE))</f>
        <v/>
      </c>
      <c r="AC92" s="334" t="str">
        <f>IF(AC91="","",VLOOKUP(AC91,'参考様式１（勤務表_シフト記号表）'!$C$6:$L$47,10,FALSE))</f>
        <v/>
      </c>
      <c r="AD92" s="332" t="str">
        <f>IF(AD91="","",VLOOKUP(AD91,'参考様式１（勤務表_シフト記号表）'!$C$6:$L$47,10,FALSE))</f>
        <v/>
      </c>
      <c r="AE92" s="333" t="str">
        <f>IF(AE91="","",VLOOKUP(AE91,'参考様式１（勤務表_シフト記号表）'!$C$6:$L$47,10,FALSE))</f>
        <v/>
      </c>
      <c r="AF92" s="333" t="str">
        <f>IF(AF91="","",VLOOKUP(AF91,'参考様式１（勤務表_シフト記号表）'!$C$6:$L$47,10,FALSE))</f>
        <v/>
      </c>
      <c r="AG92" s="333" t="str">
        <f>IF(AG91="","",VLOOKUP(AG91,'参考様式１（勤務表_シフト記号表）'!$C$6:$L$47,10,FALSE))</f>
        <v/>
      </c>
      <c r="AH92" s="333" t="str">
        <f>IF(AH91="","",VLOOKUP(AH91,'参考様式１（勤務表_シフト記号表）'!$C$6:$L$47,10,FALSE))</f>
        <v/>
      </c>
      <c r="AI92" s="333" t="str">
        <f>IF(AI91="","",VLOOKUP(AI91,'参考様式１（勤務表_シフト記号表）'!$C$6:$L$47,10,FALSE))</f>
        <v/>
      </c>
      <c r="AJ92" s="334" t="str">
        <f>IF(AJ91="","",VLOOKUP(AJ91,'参考様式１（勤務表_シフト記号表）'!$C$6:$L$47,10,FALSE))</f>
        <v/>
      </c>
      <c r="AK92" s="332" t="str">
        <f>IF(AK91="","",VLOOKUP(AK91,'参考様式１（勤務表_シフト記号表）'!$C$6:$L$47,10,FALSE))</f>
        <v/>
      </c>
      <c r="AL92" s="333" t="str">
        <f>IF(AL91="","",VLOOKUP(AL91,'参考様式１（勤務表_シフト記号表）'!$C$6:$L$47,10,FALSE))</f>
        <v/>
      </c>
      <c r="AM92" s="333" t="str">
        <f>IF(AM91="","",VLOOKUP(AM91,'参考様式１（勤務表_シフト記号表）'!$C$6:$L$47,10,FALSE))</f>
        <v/>
      </c>
      <c r="AN92" s="333" t="str">
        <f>IF(AN91="","",VLOOKUP(AN91,'参考様式１（勤務表_シフト記号表）'!$C$6:$L$47,10,FALSE))</f>
        <v/>
      </c>
      <c r="AO92" s="333" t="str">
        <f>IF(AO91="","",VLOOKUP(AO91,'参考様式１（勤務表_シフト記号表）'!$C$6:$L$47,10,FALSE))</f>
        <v/>
      </c>
      <c r="AP92" s="333" t="str">
        <f>IF(AP91="","",VLOOKUP(AP91,'参考様式１（勤務表_シフト記号表）'!$C$6:$L$47,10,FALSE))</f>
        <v/>
      </c>
      <c r="AQ92" s="334" t="str">
        <f>IF(AQ91="","",VLOOKUP(AQ91,'参考様式１（勤務表_シフト記号表）'!$C$6:$L$47,10,FALSE))</f>
        <v/>
      </c>
      <c r="AR92" s="332" t="str">
        <f>IF(AR91="","",VLOOKUP(AR91,'参考様式１（勤務表_シフト記号表）'!$C$6:$L$47,10,FALSE))</f>
        <v/>
      </c>
      <c r="AS92" s="333" t="str">
        <f>IF(AS91="","",VLOOKUP(AS91,'参考様式１（勤務表_シフト記号表）'!$C$6:$L$47,10,FALSE))</f>
        <v/>
      </c>
      <c r="AT92" s="333" t="str">
        <f>IF(AT91="","",VLOOKUP(AT91,'参考様式１（勤務表_シフト記号表）'!$C$6:$L$47,10,FALSE))</f>
        <v/>
      </c>
      <c r="AU92" s="333" t="str">
        <f>IF(AU91="","",VLOOKUP(AU91,'参考様式１（勤務表_シフト記号表）'!$C$6:$L$47,10,FALSE))</f>
        <v/>
      </c>
      <c r="AV92" s="333" t="str">
        <f>IF(AV91="","",VLOOKUP(AV91,'参考様式１（勤務表_シフト記号表）'!$C$6:$L$47,10,FALSE))</f>
        <v/>
      </c>
      <c r="AW92" s="333" t="str">
        <f>IF(AW91="","",VLOOKUP(AW91,'参考様式１（勤務表_シフト記号表）'!$C$6:$L$47,10,FALSE))</f>
        <v/>
      </c>
      <c r="AX92" s="334" t="str">
        <f>IF(AX91="","",VLOOKUP(AX91,'参考様式１（勤務表_シフト記号表）'!$C$6:$L$47,10,FALSE))</f>
        <v/>
      </c>
      <c r="AY92" s="332" t="str">
        <f>IF(AY91="","",VLOOKUP(AY91,'参考様式１（勤務表_シフト記号表）'!$C$6:$L$47,10,FALSE))</f>
        <v/>
      </c>
      <c r="AZ92" s="333" t="str">
        <f>IF(AZ91="","",VLOOKUP(AZ91,'参考様式１（勤務表_シフト記号表）'!$C$6:$L$47,10,FALSE))</f>
        <v/>
      </c>
      <c r="BA92" s="333" t="str">
        <f>IF(BA91="","",VLOOKUP(BA91,'参考様式１（勤務表_シフト記号表）'!$C$6:$L$47,10,FALSE))</f>
        <v/>
      </c>
      <c r="BB92" s="1194">
        <f>IF($BE$3="４週",SUM(W92:AX92),IF($BE$3="暦月",SUM(W92:BA92),""))</f>
        <v>0</v>
      </c>
      <c r="BC92" s="1195"/>
      <c r="BD92" s="1196">
        <f>IF($BE$3="４週",BB92/4,IF($BE$3="暦月",(BB92/($BE$8/7)),""))</f>
        <v>0</v>
      </c>
      <c r="BE92" s="1195"/>
      <c r="BF92" s="1191"/>
      <c r="BG92" s="1192"/>
      <c r="BH92" s="1192"/>
      <c r="BI92" s="1192"/>
      <c r="BJ92" s="1193"/>
    </row>
    <row r="93" spans="2:62" ht="20.25" customHeight="1" x14ac:dyDescent="0.45">
      <c r="B93" s="1197">
        <f>B91+1</f>
        <v>39</v>
      </c>
      <c r="C93" s="1199"/>
      <c r="D93" s="1200"/>
      <c r="E93" s="327"/>
      <c r="F93" s="328"/>
      <c r="G93" s="327"/>
      <c r="H93" s="328"/>
      <c r="I93" s="1203"/>
      <c r="J93" s="1204"/>
      <c r="K93" s="1207"/>
      <c r="L93" s="1208"/>
      <c r="M93" s="1208"/>
      <c r="N93" s="1200"/>
      <c r="O93" s="1211"/>
      <c r="P93" s="1212"/>
      <c r="Q93" s="1212"/>
      <c r="R93" s="1212"/>
      <c r="S93" s="1213"/>
      <c r="T93" s="347" t="s">
        <v>454</v>
      </c>
      <c r="V93" s="348"/>
      <c r="W93" s="340"/>
      <c r="X93" s="341"/>
      <c r="Y93" s="341"/>
      <c r="Z93" s="341"/>
      <c r="AA93" s="341"/>
      <c r="AB93" s="341"/>
      <c r="AC93" s="342"/>
      <c r="AD93" s="340"/>
      <c r="AE93" s="341"/>
      <c r="AF93" s="341"/>
      <c r="AG93" s="341"/>
      <c r="AH93" s="341"/>
      <c r="AI93" s="341"/>
      <c r="AJ93" s="342"/>
      <c r="AK93" s="340"/>
      <c r="AL93" s="341"/>
      <c r="AM93" s="341"/>
      <c r="AN93" s="341"/>
      <c r="AO93" s="341"/>
      <c r="AP93" s="341"/>
      <c r="AQ93" s="342"/>
      <c r="AR93" s="340"/>
      <c r="AS93" s="341"/>
      <c r="AT93" s="341"/>
      <c r="AU93" s="341"/>
      <c r="AV93" s="341"/>
      <c r="AW93" s="341"/>
      <c r="AX93" s="342"/>
      <c r="AY93" s="340"/>
      <c r="AZ93" s="341"/>
      <c r="BA93" s="343"/>
      <c r="BB93" s="1217"/>
      <c r="BC93" s="1218"/>
      <c r="BD93" s="1179"/>
      <c r="BE93" s="1180"/>
      <c r="BF93" s="1181"/>
      <c r="BG93" s="1182"/>
      <c r="BH93" s="1182"/>
      <c r="BI93" s="1182"/>
      <c r="BJ93" s="1183"/>
    </row>
    <row r="94" spans="2:62" ht="20.25" customHeight="1" x14ac:dyDescent="0.45">
      <c r="B94" s="1220"/>
      <c r="C94" s="1221"/>
      <c r="D94" s="1222"/>
      <c r="E94" s="349"/>
      <c r="F94" s="350">
        <f>C93</f>
        <v>0</v>
      </c>
      <c r="G94" s="349"/>
      <c r="H94" s="350">
        <f>I93</f>
        <v>0</v>
      </c>
      <c r="I94" s="1223"/>
      <c r="J94" s="1224"/>
      <c r="K94" s="1225"/>
      <c r="L94" s="1226"/>
      <c r="M94" s="1226"/>
      <c r="N94" s="1222"/>
      <c r="O94" s="1211"/>
      <c r="P94" s="1212"/>
      <c r="Q94" s="1212"/>
      <c r="R94" s="1212"/>
      <c r="S94" s="1213"/>
      <c r="T94" s="344" t="s">
        <v>455</v>
      </c>
      <c r="U94" s="345"/>
      <c r="V94" s="346"/>
      <c r="W94" s="332" t="str">
        <f>IF(W93="","",VLOOKUP(W93,'参考様式１（勤務表_シフト記号表）'!$C$6:$L$47,10,FALSE))</f>
        <v/>
      </c>
      <c r="X94" s="333" t="str">
        <f>IF(X93="","",VLOOKUP(X93,'参考様式１（勤務表_シフト記号表）'!$C$6:$L$47,10,FALSE))</f>
        <v/>
      </c>
      <c r="Y94" s="333" t="str">
        <f>IF(Y93="","",VLOOKUP(Y93,'参考様式１（勤務表_シフト記号表）'!$C$6:$L$47,10,FALSE))</f>
        <v/>
      </c>
      <c r="Z94" s="333" t="str">
        <f>IF(Z93="","",VLOOKUP(Z93,'参考様式１（勤務表_シフト記号表）'!$C$6:$L$47,10,FALSE))</f>
        <v/>
      </c>
      <c r="AA94" s="333" t="str">
        <f>IF(AA93="","",VLOOKUP(AA93,'参考様式１（勤務表_シフト記号表）'!$C$6:$L$47,10,FALSE))</f>
        <v/>
      </c>
      <c r="AB94" s="333" t="str">
        <f>IF(AB93="","",VLOOKUP(AB93,'参考様式１（勤務表_シフト記号表）'!$C$6:$L$47,10,FALSE))</f>
        <v/>
      </c>
      <c r="AC94" s="334" t="str">
        <f>IF(AC93="","",VLOOKUP(AC93,'参考様式１（勤務表_シフト記号表）'!$C$6:$L$47,10,FALSE))</f>
        <v/>
      </c>
      <c r="AD94" s="332" t="str">
        <f>IF(AD93="","",VLOOKUP(AD93,'参考様式１（勤務表_シフト記号表）'!$C$6:$L$47,10,FALSE))</f>
        <v/>
      </c>
      <c r="AE94" s="333" t="str">
        <f>IF(AE93="","",VLOOKUP(AE93,'参考様式１（勤務表_シフト記号表）'!$C$6:$L$47,10,FALSE))</f>
        <v/>
      </c>
      <c r="AF94" s="333" t="str">
        <f>IF(AF93="","",VLOOKUP(AF93,'参考様式１（勤務表_シフト記号表）'!$C$6:$L$47,10,FALSE))</f>
        <v/>
      </c>
      <c r="AG94" s="333" t="str">
        <f>IF(AG93="","",VLOOKUP(AG93,'参考様式１（勤務表_シフト記号表）'!$C$6:$L$47,10,FALSE))</f>
        <v/>
      </c>
      <c r="AH94" s="333" t="str">
        <f>IF(AH93="","",VLOOKUP(AH93,'参考様式１（勤務表_シフト記号表）'!$C$6:$L$47,10,FALSE))</f>
        <v/>
      </c>
      <c r="AI94" s="333" t="str">
        <f>IF(AI93="","",VLOOKUP(AI93,'参考様式１（勤務表_シフト記号表）'!$C$6:$L$47,10,FALSE))</f>
        <v/>
      </c>
      <c r="AJ94" s="334" t="str">
        <f>IF(AJ93="","",VLOOKUP(AJ93,'参考様式１（勤務表_シフト記号表）'!$C$6:$L$47,10,FALSE))</f>
        <v/>
      </c>
      <c r="AK94" s="332" t="str">
        <f>IF(AK93="","",VLOOKUP(AK93,'参考様式１（勤務表_シフト記号表）'!$C$6:$L$47,10,FALSE))</f>
        <v/>
      </c>
      <c r="AL94" s="333" t="str">
        <f>IF(AL93="","",VLOOKUP(AL93,'参考様式１（勤務表_シフト記号表）'!$C$6:$L$47,10,FALSE))</f>
        <v/>
      </c>
      <c r="AM94" s="333" t="str">
        <f>IF(AM93="","",VLOOKUP(AM93,'参考様式１（勤務表_シフト記号表）'!$C$6:$L$47,10,FALSE))</f>
        <v/>
      </c>
      <c r="AN94" s="333" t="str">
        <f>IF(AN93="","",VLOOKUP(AN93,'参考様式１（勤務表_シフト記号表）'!$C$6:$L$47,10,FALSE))</f>
        <v/>
      </c>
      <c r="AO94" s="333" t="str">
        <f>IF(AO93="","",VLOOKUP(AO93,'参考様式１（勤務表_シフト記号表）'!$C$6:$L$47,10,FALSE))</f>
        <v/>
      </c>
      <c r="AP94" s="333" t="str">
        <f>IF(AP93="","",VLOOKUP(AP93,'参考様式１（勤務表_シフト記号表）'!$C$6:$L$47,10,FALSE))</f>
        <v/>
      </c>
      <c r="AQ94" s="334" t="str">
        <f>IF(AQ93="","",VLOOKUP(AQ93,'参考様式１（勤務表_シフト記号表）'!$C$6:$L$47,10,FALSE))</f>
        <v/>
      </c>
      <c r="AR94" s="332" t="str">
        <f>IF(AR93="","",VLOOKUP(AR93,'参考様式１（勤務表_シフト記号表）'!$C$6:$L$47,10,FALSE))</f>
        <v/>
      </c>
      <c r="AS94" s="333" t="str">
        <f>IF(AS93="","",VLOOKUP(AS93,'参考様式１（勤務表_シフト記号表）'!$C$6:$L$47,10,FALSE))</f>
        <v/>
      </c>
      <c r="AT94" s="333" t="str">
        <f>IF(AT93="","",VLOOKUP(AT93,'参考様式１（勤務表_シフト記号表）'!$C$6:$L$47,10,FALSE))</f>
        <v/>
      </c>
      <c r="AU94" s="333" t="str">
        <f>IF(AU93="","",VLOOKUP(AU93,'参考様式１（勤務表_シフト記号表）'!$C$6:$L$47,10,FALSE))</f>
        <v/>
      </c>
      <c r="AV94" s="333" t="str">
        <f>IF(AV93="","",VLOOKUP(AV93,'参考様式１（勤務表_シフト記号表）'!$C$6:$L$47,10,FALSE))</f>
        <v/>
      </c>
      <c r="AW94" s="333" t="str">
        <f>IF(AW93="","",VLOOKUP(AW93,'参考様式１（勤務表_シフト記号表）'!$C$6:$L$47,10,FALSE))</f>
        <v/>
      </c>
      <c r="AX94" s="334" t="str">
        <f>IF(AX93="","",VLOOKUP(AX93,'参考様式１（勤務表_シフト記号表）'!$C$6:$L$47,10,FALSE))</f>
        <v/>
      </c>
      <c r="AY94" s="332" t="str">
        <f>IF(AY93="","",VLOOKUP(AY93,'参考様式１（勤務表_シフト記号表）'!$C$6:$L$47,10,FALSE))</f>
        <v/>
      </c>
      <c r="AZ94" s="333" t="str">
        <f>IF(AZ93="","",VLOOKUP(AZ93,'参考様式１（勤務表_シフト記号表）'!$C$6:$L$47,10,FALSE))</f>
        <v/>
      </c>
      <c r="BA94" s="333" t="str">
        <f>IF(BA93="","",VLOOKUP(BA93,'参考様式１（勤務表_シフト記号表）'!$C$6:$L$47,10,FALSE))</f>
        <v/>
      </c>
      <c r="BB94" s="1194">
        <f>IF($BE$3="４週",SUM(W94:AX94),IF($BE$3="暦月",SUM(W94:BA94),""))</f>
        <v>0</v>
      </c>
      <c r="BC94" s="1195"/>
      <c r="BD94" s="1196">
        <f>IF($BE$3="４週",BB94/4,IF($BE$3="暦月",(BB94/($BE$8/7)),""))</f>
        <v>0</v>
      </c>
      <c r="BE94" s="1195"/>
      <c r="BF94" s="1191"/>
      <c r="BG94" s="1192"/>
      <c r="BH94" s="1192"/>
      <c r="BI94" s="1192"/>
      <c r="BJ94" s="1193"/>
    </row>
    <row r="95" spans="2:62" ht="20.25" customHeight="1" x14ac:dyDescent="0.45">
      <c r="B95" s="1197">
        <f>B93+1</f>
        <v>40</v>
      </c>
      <c r="C95" s="1199"/>
      <c r="D95" s="1200"/>
      <c r="E95" s="327"/>
      <c r="F95" s="328"/>
      <c r="G95" s="327"/>
      <c r="H95" s="328"/>
      <c r="I95" s="1203"/>
      <c r="J95" s="1204"/>
      <c r="K95" s="1207"/>
      <c r="L95" s="1208"/>
      <c r="M95" s="1208"/>
      <c r="N95" s="1200"/>
      <c r="O95" s="1211"/>
      <c r="P95" s="1212"/>
      <c r="Q95" s="1212"/>
      <c r="R95" s="1212"/>
      <c r="S95" s="1213"/>
      <c r="T95" s="347" t="s">
        <v>454</v>
      </c>
      <c r="V95" s="348"/>
      <c r="W95" s="340"/>
      <c r="X95" s="341"/>
      <c r="Y95" s="341"/>
      <c r="Z95" s="341"/>
      <c r="AA95" s="341"/>
      <c r="AB95" s="341"/>
      <c r="AC95" s="342"/>
      <c r="AD95" s="340"/>
      <c r="AE95" s="341"/>
      <c r="AF95" s="341"/>
      <c r="AG95" s="341"/>
      <c r="AH95" s="341"/>
      <c r="AI95" s="341"/>
      <c r="AJ95" s="342"/>
      <c r="AK95" s="340"/>
      <c r="AL95" s="341"/>
      <c r="AM95" s="341"/>
      <c r="AN95" s="341"/>
      <c r="AO95" s="341"/>
      <c r="AP95" s="341"/>
      <c r="AQ95" s="342"/>
      <c r="AR95" s="340"/>
      <c r="AS95" s="341"/>
      <c r="AT95" s="341"/>
      <c r="AU95" s="341"/>
      <c r="AV95" s="341"/>
      <c r="AW95" s="341"/>
      <c r="AX95" s="342"/>
      <c r="AY95" s="340"/>
      <c r="AZ95" s="341"/>
      <c r="BA95" s="343"/>
      <c r="BB95" s="1217"/>
      <c r="BC95" s="1218"/>
      <c r="BD95" s="1179"/>
      <c r="BE95" s="1180"/>
      <c r="BF95" s="1181"/>
      <c r="BG95" s="1182"/>
      <c r="BH95" s="1182"/>
      <c r="BI95" s="1182"/>
      <c r="BJ95" s="1183"/>
    </row>
    <row r="96" spans="2:62" ht="20.25" customHeight="1" x14ac:dyDescent="0.45">
      <c r="B96" s="1220"/>
      <c r="C96" s="1221"/>
      <c r="D96" s="1222"/>
      <c r="E96" s="349"/>
      <c r="F96" s="350">
        <f>C95</f>
        <v>0</v>
      </c>
      <c r="G96" s="349"/>
      <c r="H96" s="350">
        <f>I95</f>
        <v>0</v>
      </c>
      <c r="I96" s="1223"/>
      <c r="J96" s="1224"/>
      <c r="K96" s="1225"/>
      <c r="L96" s="1226"/>
      <c r="M96" s="1226"/>
      <c r="N96" s="1222"/>
      <c r="O96" s="1211"/>
      <c r="P96" s="1212"/>
      <c r="Q96" s="1212"/>
      <c r="R96" s="1212"/>
      <c r="S96" s="1213"/>
      <c r="T96" s="344" t="s">
        <v>455</v>
      </c>
      <c r="U96" s="345"/>
      <c r="V96" s="346"/>
      <c r="W96" s="332" t="str">
        <f>IF(W95="","",VLOOKUP(W95,'参考様式１（勤務表_シフト記号表）'!$C$6:$L$47,10,FALSE))</f>
        <v/>
      </c>
      <c r="X96" s="333" t="str">
        <f>IF(X95="","",VLOOKUP(X95,'参考様式１（勤務表_シフト記号表）'!$C$6:$L$47,10,FALSE))</f>
        <v/>
      </c>
      <c r="Y96" s="333" t="str">
        <f>IF(Y95="","",VLOOKUP(Y95,'参考様式１（勤務表_シフト記号表）'!$C$6:$L$47,10,FALSE))</f>
        <v/>
      </c>
      <c r="Z96" s="333" t="str">
        <f>IF(Z95="","",VLOOKUP(Z95,'参考様式１（勤務表_シフト記号表）'!$C$6:$L$47,10,FALSE))</f>
        <v/>
      </c>
      <c r="AA96" s="333" t="str">
        <f>IF(AA95="","",VLOOKUP(AA95,'参考様式１（勤務表_シフト記号表）'!$C$6:$L$47,10,FALSE))</f>
        <v/>
      </c>
      <c r="AB96" s="333" t="str">
        <f>IF(AB95="","",VLOOKUP(AB95,'参考様式１（勤務表_シフト記号表）'!$C$6:$L$47,10,FALSE))</f>
        <v/>
      </c>
      <c r="AC96" s="334" t="str">
        <f>IF(AC95="","",VLOOKUP(AC95,'参考様式１（勤務表_シフト記号表）'!$C$6:$L$47,10,FALSE))</f>
        <v/>
      </c>
      <c r="AD96" s="332" t="str">
        <f>IF(AD95="","",VLOOKUP(AD95,'参考様式１（勤務表_シフト記号表）'!$C$6:$L$47,10,FALSE))</f>
        <v/>
      </c>
      <c r="AE96" s="333" t="str">
        <f>IF(AE95="","",VLOOKUP(AE95,'参考様式１（勤務表_シフト記号表）'!$C$6:$L$47,10,FALSE))</f>
        <v/>
      </c>
      <c r="AF96" s="333" t="str">
        <f>IF(AF95="","",VLOOKUP(AF95,'参考様式１（勤務表_シフト記号表）'!$C$6:$L$47,10,FALSE))</f>
        <v/>
      </c>
      <c r="AG96" s="333" t="str">
        <f>IF(AG95="","",VLOOKUP(AG95,'参考様式１（勤務表_シフト記号表）'!$C$6:$L$47,10,FALSE))</f>
        <v/>
      </c>
      <c r="AH96" s="333" t="str">
        <f>IF(AH95="","",VLOOKUP(AH95,'参考様式１（勤務表_シフト記号表）'!$C$6:$L$47,10,FALSE))</f>
        <v/>
      </c>
      <c r="AI96" s="333" t="str">
        <f>IF(AI95="","",VLOOKUP(AI95,'参考様式１（勤務表_シフト記号表）'!$C$6:$L$47,10,FALSE))</f>
        <v/>
      </c>
      <c r="AJ96" s="334" t="str">
        <f>IF(AJ95="","",VLOOKUP(AJ95,'参考様式１（勤務表_シフト記号表）'!$C$6:$L$47,10,FALSE))</f>
        <v/>
      </c>
      <c r="AK96" s="332" t="str">
        <f>IF(AK95="","",VLOOKUP(AK95,'参考様式１（勤務表_シフト記号表）'!$C$6:$L$47,10,FALSE))</f>
        <v/>
      </c>
      <c r="AL96" s="333" t="str">
        <f>IF(AL95="","",VLOOKUP(AL95,'参考様式１（勤務表_シフト記号表）'!$C$6:$L$47,10,FALSE))</f>
        <v/>
      </c>
      <c r="AM96" s="333" t="str">
        <f>IF(AM95="","",VLOOKUP(AM95,'参考様式１（勤務表_シフト記号表）'!$C$6:$L$47,10,FALSE))</f>
        <v/>
      </c>
      <c r="AN96" s="333" t="str">
        <f>IF(AN95="","",VLOOKUP(AN95,'参考様式１（勤務表_シフト記号表）'!$C$6:$L$47,10,FALSE))</f>
        <v/>
      </c>
      <c r="AO96" s="333" t="str">
        <f>IF(AO95="","",VLOOKUP(AO95,'参考様式１（勤務表_シフト記号表）'!$C$6:$L$47,10,FALSE))</f>
        <v/>
      </c>
      <c r="AP96" s="333" t="str">
        <f>IF(AP95="","",VLOOKUP(AP95,'参考様式１（勤務表_シフト記号表）'!$C$6:$L$47,10,FALSE))</f>
        <v/>
      </c>
      <c r="AQ96" s="334" t="str">
        <f>IF(AQ95="","",VLOOKUP(AQ95,'参考様式１（勤務表_シフト記号表）'!$C$6:$L$47,10,FALSE))</f>
        <v/>
      </c>
      <c r="AR96" s="332" t="str">
        <f>IF(AR95="","",VLOOKUP(AR95,'参考様式１（勤務表_シフト記号表）'!$C$6:$L$47,10,FALSE))</f>
        <v/>
      </c>
      <c r="AS96" s="333" t="str">
        <f>IF(AS95="","",VLOOKUP(AS95,'参考様式１（勤務表_シフト記号表）'!$C$6:$L$47,10,FALSE))</f>
        <v/>
      </c>
      <c r="AT96" s="333" t="str">
        <f>IF(AT95="","",VLOOKUP(AT95,'参考様式１（勤務表_シフト記号表）'!$C$6:$L$47,10,FALSE))</f>
        <v/>
      </c>
      <c r="AU96" s="333" t="str">
        <f>IF(AU95="","",VLOOKUP(AU95,'参考様式１（勤務表_シフト記号表）'!$C$6:$L$47,10,FALSE))</f>
        <v/>
      </c>
      <c r="AV96" s="333" t="str">
        <f>IF(AV95="","",VLOOKUP(AV95,'参考様式１（勤務表_シフト記号表）'!$C$6:$L$47,10,FALSE))</f>
        <v/>
      </c>
      <c r="AW96" s="333" t="str">
        <f>IF(AW95="","",VLOOKUP(AW95,'参考様式１（勤務表_シフト記号表）'!$C$6:$L$47,10,FALSE))</f>
        <v/>
      </c>
      <c r="AX96" s="334" t="str">
        <f>IF(AX95="","",VLOOKUP(AX95,'参考様式１（勤務表_シフト記号表）'!$C$6:$L$47,10,FALSE))</f>
        <v/>
      </c>
      <c r="AY96" s="332" t="str">
        <f>IF(AY95="","",VLOOKUP(AY95,'参考様式１（勤務表_シフト記号表）'!$C$6:$L$47,10,FALSE))</f>
        <v/>
      </c>
      <c r="AZ96" s="333" t="str">
        <f>IF(AZ95="","",VLOOKUP(AZ95,'参考様式１（勤務表_シフト記号表）'!$C$6:$L$47,10,FALSE))</f>
        <v/>
      </c>
      <c r="BA96" s="333" t="str">
        <f>IF(BA95="","",VLOOKUP(BA95,'参考様式１（勤務表_シフト記号表）'!$C$6:$L$47,10,FALSE))</f>
        <v/>
      </c>
      <c r="BB96" s="1194">
        <f>IF($BE$3="４週",SUM(W96:AX96),IF($BE$3="暦月",SUM(W96:BA96),""))</f>
        <v>0</v>
      </c>
      <c r="BC96" s="1195"/>
      <c r="BD96" s="1196">
        <f>IF($BE$3="４週",BB96/4,IF($BE$3="暦月",(BB96/($BE$8/7)),""))</f>
        <v>0</v>
      </c>
      <c r="BE96" s="1195"/>
      <c r="BF96" s="1191"/>
      <c r="BG96" s="1192"/>
      <c r="BH96" s="1192"/>
      <c r="BI96" s="1192"/>
      <c r="BJ96" s="1193"/>
    </row>
    <row r="97" spans="2:62" ht="20.25" customHeight="1" x14ac:dyDescent="0.45">
      <c r="B97" s="1197">
        <f>B95+1</f>
        <v>41</v>
      </c>
      <c r="C97" s="1199"/>
      <c r="D97" s="1200"/>
      <c r="E97" s="327"/>
      <c r="F97" s="328"/>
      <c r="G97" s="327"/>
      <c r="H97" s="328"/>
      <c r="I97" s="1203"/>
      <c r="J97" s="1204"/>
      <c r="K97" s="1207"/>
      <c r="L97" s="1208"/>
      <c r="M97" s="1208"/>
      <c r="N97" s="1200"/>
      <c r="O97" s="1211"/>
      <c r="P97" s="1212"/>
      <c r="Q97" s="1212"/>
      <c r="R97" s="1212"/>
      <c r="S97" s="1213"/>
      <c r="T97" s="347" t="s">
        <v>454</v>
      </c>
      <c r="V97" s="348"/>
      <c r="W97" s="340"/>
      <c r="X97" s="341"/>
      <c r="Y97" s="341"/>
      <c r="Z97" s="341"/>
      <c r="AA97" s="341"/>
      <c r="AB97" s="341"/>
      <c r="AC97" s="342"/>
      <c r="AD97" s="340"/>
      <c r="AE97" s="341"/>
      <c r="AF97" s="341"/>
      <c r="AG97" s="341"/>
      <c r="AH97" s="341"/>
      <c r="AI97" s="341"/>
      <c r="AJ97" s="342"/>
      <c r="AK97" s="340"/>
      <c r="AL97" s="341"/>
      <c r="AM97" s="341"/>
      <c r="AN97" s="341"/>
      <c r="AO97" s="341"/>
      <c r="AP97" s="341"/>
      <c r="AQ97" s="342"/>
      <c r="AR97" s="340"/>
      <c r="AS97" s="341"/>
      <c r="AT97" s="341"/>
      <c r="AU97" s="341"/>
      <c r="AV97" s="341"/>
      <c r="AW97" s="341"/>
      <c r="AX97" s="342"/>
      <c r="AY97" s="340"/>
      <c r="AZ97" s="341"/>
      <c r="BA97" s="343"/>
      <c r="BB97" s="1217"/>
      <c r="BC97" s="1218"/>
      <c r="BD97" s="1179"/>
      <c r="BE97" s="1180"/>
      <c r="BF97" s="1181"/>
      <c r="BG97" s="1182"/>
      <c r="BH97" s="1182"/>
      <c r="BI97" s="1182"/>
      <c r="BJ97" s="1183"/>
    </row>
    <row r="98" spans="2:62" ht="20.25" customHeight="1" x14ac:dyDescent="0.45">
      <c r="B98" s="1220"/>
      <c r="C98" s="1221"/>
      <c r="D98" s="1222"/>
      <c r="E98" s="349"/>
      <c r="F98" s="350">
        <f>C97</f>
        <v>0</v>
      </c>
      <c r="G98" s="349"/>
      <c r="H98" s="350">
        <f>I97</f>
        <v>0</v>
      </c>
      <c r="I98" s="1223"/>
      <c r="J98" s="1224"/>
      <c r="K98" s="1225"/>
      <c r="L98" s="1226"/>
      <c r="M98" s="1226"/>
      <c r="N98" s="1222"/>
      <c r="O98" s="1211"/>
      <c r="P98" s="1212"/>
      <c r="Q98" s="1212"/>
      <c r="R98" s="1212"/>
      <c r="S98" s="1213"/>
      <c r="T98" s="344" t="s">
        <v>455</v>
      </c>
      <c r="U98" s="345"/>
      <c r="V98" s="346"/>
      <c r="W98" s="332" t="str">
        <f>IF(W97="","",VLOOKUP(W97,'参考様式１（勤務表_シフト記号表）'!$C$6:$L$47,10,FALSE))</f>
        <v/>
      </c>
      <c r="X98" s="333" t="str">
        <f>IF(X97="","",VLOOKUP(X97,'参考様式１（勤務表_シフト記号表）'!$C$6:$L$47,10,FALSE))</f>
        <v/>
      </c>
      <c r="Y98" s="333" t="str">
        <f>IF(Y97="","",VLOOKUP(Y97,'参考様式１（勤務表_シフト記号表）'!$C$6:$L$47,10,FALSE))</f>
        <v/>
      </c>
      <c r="Z98" s="333" t="str">
        <f>IF(Z97="","",VLOOKUP(Z97,'参考様式１（勤務表_シフト記号表）'!$C$6:$L$47,10,FALSE))</f>
        <v/>
      </c>
      <c r="AA98" s="333" t="str">
        <f>IF(AA97="","",VLOOKUP(AA97,'参考様式１（勤務表_シフト記号表）'!$C$6:$L$47,10,FALSE))</f>
        <v/>
      </c>
      <c r="AB98" s="333" t="str">
        <f>IF(AB97="","",VLOOKUP(AB97,'参考様式１（勤務表_シフト記号表）'!$C$6:$L$47,10,FALSE))</f>
        <v/>
      </c>
      <c r="AC98" s="334" t="str">
        <f>IF(AC97="","",VLOOKUP(AC97,'参考様式１（勤務表_シフト記号表）'!$C$6:$L$47,10,FALSE))</f>
        <v/>
      </c>
      <c r="AD98" s="332" t="str">
        <f>IF(AD97="","",VLOOKUP(AD97,'参考様式１（勤務表_シフト記号表）'!$C$6:$L$47,10,FALSE))</f>
        <v/>
      </c>
      <c r="AE98" s="333" t="str">
        <f>IF(AE97="","",VLOOKUP(AE97,'参考様式１（勤務表_シフト記号表）'!$C$6:$L$47,10,FALSE))</f>
        <v/>
      </c>
      <c r="AF98" s="333" t="str">
        <f>IF(AF97="","",VLOOKUP(AF97,'参考様式１（勤務表_シフト記号表）'!$C$6:$L$47,10,FALSE))</f>
        <v/>
      </c>
      <c r="AG98" s="333" t="str">
        <f>IF(AG97="","",VLOOKUP(AG97,'参考様式１（勤務表_シフト記号表）'!$C$6:$L$47,10,FALSE))</f>
        <v/>
      </c>
      <c r="AH98" s="333" t="str">
        <f>IF(AH97="","",VLOOKUP(AH97,'参考様式１（勤務表_シフト記号表）'!$C$6:$L$47,10,FALSE))</f>
        <v/>
      </c>
      <c r="AI98" s="333" t="str">
        <f>IF(AI97="","",VLOOKUP(AI97,'参考様式１（勤務表_シフト記号表）'!$C$6:$L$47,10,FALSE))</f>
        <v/>
      </c>
      <c r="AJ98" s="334" t="str">
        <f>IF(AJ97="","",VLOOKUP(AJ97,'参考様式１（勤務表_シフト記号表）'!$C$6:$L$47,10,FALSE))</f>
        <v/>
      </c>
      <c r="AK98" s="332" t="str">
        <f>IF(AK97="","",VLOOKUP(AK97,'参考様式１（勤務表_シフト記号表）'!$C$6:$L$47,10,FALSE))</f>
        <v/>
      </c>
      <c r="AL98" s="333" t="str">
        <f>IF(AL97="","",VLOOKUP(AL97,'参考様式１（勤務表_シフト記号表）'!$C$6:$L$47,10,FALSE))</f>
        <v/>
      </c>
      <c r="AM98" s="333" t="str">
        <f>IF(AM97="","",VLOOKUP(AM97,'参考様式１（勤務表_シフト記号表）'!$C$6:$L$47,10,FALSE))</f>
        <v/>
      </c>
      <c r="AN98" s="333" t="str">
        <f>IF(AN97="","",VLOOKUP(AN97,'参考様式１（勤務表_シフト記号表）'!$C$6:$L$47,10,FALSE))</f>
        <v/>
      </c>
      <c r="AO98" s="333" t="str">
        <f>IF(AO97="","",VLOOKUP(AO97,'参考様式１（勤務表_シフト記号表）'!$C$6:$L$47,10,FALSE))</f>
        <v/>
      </c>
      <c r="AP98" s="333" t="str">
        <f>IF(AP97="","",VLOOKUP(AP97,'参考様式１（勤務表_シフト記号表）'!$C$6:$L$47,10,FALSE))</f>
        <v/>
      </c>
      <c r="AQ98" s="334" t="str">
        <f>IF(AQ97="","",VLOOKUP(AQ97,'参考様式１（勤務表_シフト記号表）'!$C$6:$L$47,10,FALSE))</f>
        <v/>
      </c>
      <c r="AR98" s="332" t="str">
        <f>IF(AR97="","",VLOOKUP(AR97,'参考様式１（勤務表_シフト記号表）'!$C$6:$L$47,10,FALSE))</f>
        <v/>
      </c>
      <c r="AS98" s="333" t="str">
        <f>IF(AS97="","",VLOOKUP(AS97,'参考様式１（勤務表_シフト記号表）'!$C$6:$L$47,10,FALSE))</f>
        <v/>
      </c>
      <c r="AT98" s="333" t="str">
        <f>IF(AT97="","",VLOOKUP(AT97,'参考様式１（勤務表_シフト記号表）'!$C$6:$L$47,10,FALSE))</f>
        <v/>
      </c>
      <c r="AU98" s="333" t="str">
        <f>IF(AU97="","",VLOOKUP(AU97,'参考様式１（勤務表_シフト記号表）'!$C$6:$L$47,10,FALSE))</f>
        <v/>
      </c>
      <c r="AV98" s="333" t="str">
        <f>IF(AV97="","",VLOOKUP(AV97,'参考様式１（勤務表_シフト記号表）'!$C$6:$L$47,10,FALSE))</f>
        <v/>
      </c>
      <c r="AW98" s="333" t="str">
        <f>IF(AW97="","",VLOOKUP(AW97,'参考様式１（勤務表_シフト記号表）'!$C$6:$L$47,10,FALSE))</f>
        <v/>
      </c>
      <c r="AX98" s="334" t="str">
        <f>IF(AX97="","",VLOOKUP(AX97,'参考様式１（勤務表_シフト記号表）'!$C$6:$L$47,10,FALSE))</f>
        <v/>
      </c>
      <c r="AY98" s="332" t="str">
        <f>IF(AY97="","",VLOOKUP(AY97,'参考様式１（勤務表_シフト記号表）'!$C$6:$L$47,10,FALSE))</f>
        <v/>
      </c>
      <c r="AZ98" s="333" t="str">
        <f>IF(AZ97="","",VLOOKUP(AZ97,'参考様式１（勤務表_シフト記号表）'!$C$6:$L$47,10,FALSE))</f>
        <v/>
      </c>
      <c r="BA98" s="333" t="str">
        <f>IF(BA97="","",VLOOKUP(BA97,'参考様式１（勤務表_シフト記号表）'!$C$6:$L$47,10,FALSE))</f>
        <v/>
      </c>
      <c r="BB98" s="1194">
        <f>IF($BE$3="４週",SUM(W98:AX98),IF($BE$3="暦月",SUM(W98:BA98),""))</f>
        <v>0</v>
      </c>
      <c r="BC98" s="1195"/>
      <c r="BD98" s="1196">
        <f>IF($BE$3="４週",BB98/4,IF($BE$3="暦月",(BB98/($BE$8/7)),""))</f>
        <v>0</v>
      </c>
      <c r="BE98" s="1195"/>
      <c r="BF98" s="1191"/>
      <c r="BG98" s="1192"/>
      <c r="BH98" s="1192"/>
      <c r="BI98" s="1192"/>
      <c r="BJ98" s="1193"/>
    </row>
    <row r="99" spans="2:62" ht="20.25" customHeight="1" x14ac:dyDescent="0.45">
      <c r="B99" s="1197">
        <f>B97+1</f>
        <v>42</v>
      </c>
      <c r="C99" s="1199"/>
      <c r="D99" s="1200"/>
      <c r="E99" s="327"/>
      <c r="F99" s="328"/>
      <c r="G99" s="327"/>
      <c r="H99" s="328"/>
      <c r="I99" s="1203"/>
      <c r="J99" s="1204"/>
      <c r="K99" s="1207"/>
      <c r="L99" s="1208"/>
      <c r="M99" s="1208"/>
      <c r="N99" s="1200"/>
      <c r="O99" s="1211"/>
      <c r="P99" s="1212"/>
      <c r="Q99" s="1212"/>
      <c r="R99" s="1212"/>
      <c r="S99" s="1213"/>
      <c r="T99" s="347" t="s">
        <v>454</v>
      </c>
      <c r="V99" s="348"/>
      <c r="W99" s="340"/>
      <c r="X99" s="341"/>
      <c r="Y99" s="341"/>
      <c r="Z99" s="341"/>
      <c r="AA99" s="341"/>
      <c r="AB99" s="341"/>
      <c r="AC99" s="342"/>
      <c r="AD99" s="340"/>
      <c r="AE99" s="341"/>
      <c r="AF99" s="341"/>
      <c r="AG99" s="341"/>
      <c r="AH99" s="341"/>
      <c r="AI99" s="341"/>
      <c r="AJ99" s="342"/>
      <c r="AK99" s="340"/>
      <c r="AL99" s="341"/>
      <c r="AM99" s="341"/>
      <c r="AN99" s="341"/>
      <c r="AO99" s="341"/>
      <c r="AP99" s="341"/>
      <c r="AQ99" s="342"/>
      <c r="AR99" s="340"/>
      <c r="AS99" s="341"/>
      <c r="AT99" s="341"/>
      <c r="AU99" s="341"/>
      <c r="AV99" s="341"/>
      <c r="AW99" s="341"/>
      <c r="AX99" s="342"/>
      <c r="AY99" s="340"/>
      <c r="AZ99" s="341"/>
      <c r="BA99" s="343"/>
      <c r="BB99" s="1217"/>
      <c r="BC99" s="1218"/>
      <c r="BD99" s="1179"/>
      <c r="BE99" s="1180"/>
      <c r="BF99" s="1181"/>
      <c r="BG99" s="1182"/>
      <c r="BH99" s="1182"/>
      <c r="BI99" s="1182"/>
      <c r="BJ99" s="1183"/>
    </row>
    <row r="100" spans="2:62" ht="20.25" customHeight="1" x14ac:dyDescent="0.45">
      <c r="B100" s="1220"/>
      <c r="C100" s="1221"/>
      <c r="D100" s="1222"/>
      <c r="E100" s="349"/>
      <c r="F100" s="350">
        <f>C99</f>
        <v>0</v>
      </c>
      <c r="G100" s="349"/>
      <c r="H100" s="350">
        <f>I99</f>
        <v>0</v>
      </c>
      <c r="I100" s="1223"/>
      <c r="J100" s="1224"/>
      <c r="K100" s="1225"/>
      <c r="L100" s="1226"/>
      <c r="M100" s="1226"/>
      <c r="N100" s="1222"/>
      <c r="O100" s="1211"/>
      <c r="P100" s="1212"/>
      <c r="Q100" s="1212"/>
      <c r="R100" s="1212"/>
      <c r="S100" s="1213"/>
      <c r="T100" s="344" t="s">
        <v>455</v>
      </c>
      <c r="U100" s="345"/>
      <c r="V100" s="346"/>
      <c r="W100" s="332" t="str">
        <f>IF(W99="","",VLOOKUP(W99,'参考様式１（勤務表_シフト記号表）'!$C$6:$L$47,10,FALSE))</f>
        <v/>
      </c>
      <c r="X100" s="333" t="str">
        <f>IF(X99="","",VLOOKUP(X99,'参考様式１（勤務表_シフト記号表）'!$C$6:$L$47,10,FALSE))</f>
        <v/>
      </c>
      <c r="Y100" s="333" t="str">
        <f>IF(Y99="","",VLOOKUP(Y99,'参考様式１（勤務表_シフト記号表）'!$C$6:$L$47,10,FALSE))</f>
        <v/>
      </c>
      <c r="Z100" s="333" t="str">
        <f>IF(Z99="","",VLOOKUP(Z99,'参考様式１（勤務表_シフト記号表）'!$C$6:$L$47,10,FALSE))</f>
        <v/>
      </c>
      <c r="AA100" s="333" t="str">
        <f>IF(AA99="","",VLOOKUP(AA99,'参考様式１（勤務表_シフト記号表）'!$C$6:$L$47,10,FALSE))</f>
        <v/>
      </c>
      <c r="AB100" s="333" t="str">
        <f>IF(AB99="","",VLOOKUP(AB99,'参考様式１（勤務表_シフト記号表）'!$C$6:$L$47,10,FALSE))</f>
        <v/>
      </c>
      <c r="AC100" s="334" t="str">
        <f>IF(AC99="","",VLOOKUP(AC99,'参考様式１（勤務表_シフト記号表）'!$C$6:$L$47,10,FALSE))</f>
        <v/>
      </c>
      <c r="AD100" s="332" t="str">
        <f>IF(AD99="","",VLOOKUP(AD99,'参考様式１（勤務表_シフト記号表）'!$C$6:$L$47,10,FALSE))</f>
        <v/>
      </c>
      <c r="AE100" s="333" t="str">
        <f>IF(AE99="","",VLOOKUP(AE99,'参考様式１（勤務表_シフト記号表）'!$C$6:$L$47,10,FALSE))</f>
        <v/>
      </c>
      <c r="AF100" s="333" t="str">
        <f>IF(AF99="","",VLOOKUP(AF99,'参考様式１（勤務表_シフト記号表）'!$C$6:$L$47,10,FALSE))</f>
        <v/>
      </c>
      <c r="AG100" s="333" t="str">
        <f>IF(AG99="","",VLOOKUP(AG99,'参考様式１（勤務表_シフト記号表）'!$C$6:$L$47,10,FALSE))</f>
        <v/>
      </c>
      <c r="AH100" s="333" t="str">
        <f>IF(AH99="","",VLOOKUP(AH99,'参考様式１（勤務表_シフト記号表）'!$C$6:$L$47,10,FALSE))</f>
        <v/>
      </c>
      <c r="AI100" s="333" t="str">
        <f>IF(AI99="","",VLOOKUP(AI99,'参考様式１（勤務表_シフト記号表）'!$C$6:$L$47,10,FALSE))</f>
        <v/>
      </c>
      <c r="AJ100" s="334" t="str">
        <f>IF(AJ99="","",VLOOKUP(AJ99,'参考様式１（勤務表_シフト記号表）'!$C$6:$L$47,10,FALSE))</f>
        <v/>
      </c>
      <c r="AK100" s="332" t="str">
        <f>IF(AK99="","",VLOOKUP(AK99,'参考様式１（勤務表_シフト記号表）'!$C$6:$L$47,10,FALSE))</f>
        <v/>
      </c>
      <c r="AL100" s="333" t="str">
        <f>IF(AL99="","",VLOOKUP(AL99,'参考様式１（勤務表_シフト記号表）'!$C$6:$L$47,10,FALSE))</f>
        <v/>
      </c>
      <c r="AM100" s="333" t="str">
        <f>IF(AM99="","",VLOOKUP(AM99,'参考様式１（勤務表_シフト記号表）'!$C$6:$L$47,10,FALSE))</f>
        <v/>
      </c>
      <c r="AN100" s="333" t="str">
        <f>IF(AN99="","",VLOOKUP(AN99,'参考様式１（勤務表_シフト記号表）'!$C$6:$L$47,10,FALSE))</f>
        <v/>
      </c>
      <c r="AO100" s="333" t="str">
        <f>IF(AO99="","",VLOOKUP(AO99,'参考様式１（勤務表_シフト記号表）'!$C$6:$L$47,10,FALSE))</f>
        <v/>
      </c>
      <c r="AP100" s="333" t="str">
        <f>IF(AP99="","",VLOOKUP(AP99,'参考様式１（勤務表_シフト記号表）'!$C$6:$L$47,10,FALSE))</f>
        <v/>
      </c>
      <c r="AQ100" s="334" t="str">
        <f>IF(AQ99="","",VLOOKUP(AQ99,'参考様式１（勤務表_シフト記号表）'!$C$6:$L$47,10,FALSE))</f>
        <v/>
      </c>
      <c r="AR100" s="332" t="str">
        <f>IF(AR99="","",VLOOKUP(AR99,'参考様式１（勤務表_シフト記号表）'!$C$6:$L$47,10,FALSE))</f>
        <v/>
      </c>
      <c r="AS100" s="333" t="str">
        <f>IF(AS99="","",VLOOKUP(AS99,'参考様式１（勤務表_シフト記号表）'!$C$6:$L$47,10,FALSE))</f>
        <v/>
      </c>
      <c r="AT100" s="333" t="str">
        <f>IF(AT99="","",VLOOKUP(AT99,'参考様式１（勤務表_シフト記号表）'!$C$6:$L$47,10,FALSE))</f>
        <v/>
      </c>
      <c r="AU100" s="333" t="str">
        <f>IF(AU99="","",VLOOKUP(AU99,'参考様式１（勤務表_シフト記号表）'!$C$6:$L$47,10,FALSE))</f>
        <v/>
      </c>
      <c r="AV100" s="333" t="str">
        <f>IF(AV99="","",VLOOKUP(AV99,'参考様式１（勤務表_シフト記号表）'!$C$6:$L$47,10,FALSE))</f>
        <v/>
      </c>
      <c r="AW100" s="333" t="str">
        <f>IF(AW99="","",VLOOKUP(AW99,'参考様式１（勤務表_シフト記号表）'!$C$6:$L$47,10,FALSE))</f>
        <v/>
      </c>
      <c r="AX100" s="334" t="str">
        <f>IF(AX99="","",VLOOKUP(AX99,'参考様式１（勤務表_シフト記号表）'!$C$6:$L$47,10,FALSE))</f>
        <v/>
      </c>
      <c r="AY100" s="332" t="str">
        <f>IF(AY99="","",VLOOKUP(AY99,'参考様式１（勤務表_シフト記号表）'!$C$6:$L$47,10,FALSE))</f>
        <v/>
      </c>
      <c r="AZ100" s="333" t="str">
        <f>IF(AZ99="","",VLOOKUP(AZ99,'参考様式１（勤務表_シフト記号表）'!$C$6:$L$47,10,FALSE))</f>
        <v/>
      </c>
      <c r="BA100" s="333" t="str">
        <f>IF(BA99="","",VLOOKUP(BA99,'参考様式１（勤務表_シフト記号表）'!$C$6:$L$47,10,FALSE))</f>
        <v/>
      </c>
      <c r="BB100" s="1194">
        <f>IF($BE$3="４週",SUM(W100:AX100),IF($BE$3="暦月",SUM(W100:BA100),""))</f>
        <v>0</v>
      </c>
      <c r="BC100" s="1195"/>
      <c r="BD100" s="1196">
        <f>IF($BE$3="４週",BB100/4,IF($BE$3="暦月",(BB100/($BE$8/7)),""))</f>
        <v>0</v>
      </c>
      <c r="BE100" s="1195"/>
      <c r="BF100" s="1191"/>
      <c r="BG100" s="1192"/>
      <c r="BH100" s="1192"/>
      <c r="BI100" s="1192"/>
      <c r="BJ100" s="1193"/>
    </row>
    <row r="101" spans="2:62" ht="20.25" customHeight="1" x14ac:dyDescent="0.45">
      <c r="B101" s="1197">
        <f>B99+1</f>
        <v>43</v>
      </c>
      <c r="C101" s="1199"/>
      <c r="D101" s="1200"/>
      <c r="E101" s="327"/>
      <c r="F101" s="328"/>
      <c r="G101" s="327"/>
      <c r="H101" s="328"/>
      <c r="I101" s="1203"/>
      <c r="J101" s="1204"/>
      <c r="K101" s="1207"/>
      <c r="L101" s="1208"/>
      <c r="M101" s="1208"/>
      <c r="N101" s="1200"/>
      <c r="O101" s="1211"/>
      <c r="P101" s="1212"/>
      <c r="Q101" s="1212"/>
      <c r="R101" s="1212"/>
      <c r="S101" s="1213"/>
      <c r="T101" s="347" t="s">
        <v>454</v>
      </c>
      <c r="V101" s="348"/>
      <c r="W101" s="340"/>
      <c r="X101" s="341"/>
      <c r="Y101" s="341"/>
      <c r="Z101" s="341"/>
      <c r="AA101" s="341"/>
      <c r="AB101" s="341"/>
      <c r="AC101" s="342"/>
      <c r="AD101" s="340"/>
      <c r="AE101" s="341"/>
      <c r="AF101" s="341"/>
      <c r="AG101" s="341"/>
      <c r="AH101" s="341"/>
      <c r="AI101" s="341"/>
      <c r="AJ101" s="342"/>
      <c r="AK101" s="340"/>
      <c r="AL101" s="341"/>
      <c r="AM101" s="341"/>
      <c r="AN101" s="341"/>
      <c r="AO101" s="341"/>
      <c r="AP101" s="341"/>
      <c r="AQ101" s="342"/>
      <c r="AR101" s="340"/>
      <c r="AS101" s="341"/>
      <c r="AT101" s="341"/>
      <c r="AU101" s="341"/>
      <c r="AV101" s="341"/>
      <c r="AW101" s="341"/>
      <c r="AX101" s="342"/>
      <c r="AY101" s="340"/>
      <c r="AZ101" s="341"/>
      <c r="BA101" s="343"/>
      <c r="BB101" s="1217"/>
      <c r="BC101" s="1218"/>
      <c r="BD101" s="1179"/>
      <c r="BE101" s="1180"/>
      <c r="BF101" s="1181"/>
      <c r="BG101" s="1182"/>
      <c r="BH101" s="1182"/>
      <c r="BI101" s="1182"/>
      <c r="BJ101" s="1183"/>
    </row>
    <row r="102" spans="2:62" ht="20.25" customHeight="1" x14ac:dyDescent="0.45">
      <c r="B102" s="1220"/>
      <c r="C102" s="1221"/>
      <c r="D102" s="1222"/>
      <c r="E102" s="349"/>
      <c r="F102" s="350">
        <f>C101</f>
        <v>0</v>
      </c>
      <c r="G102" s="349"/>
      <c r="H102" s="350">
        <f>I101</f>
        <v>0</v>
      </c>
      <c r="I102" s="1223"/>
      <c r="J102" s="1224"/>
      <c r="K102" s="1225"/>
      <c r="L102" s="1226"/>
      <c r="M102" s="1226"/>
      <c r="N102" s="1222"/>
      <c r="O102" s="1211"/>
      <c r="P102" s="1212"/>
      <c r="Q102" s="1212"/>
      <c r="R102" s="1212"/>
      <c r="S102" s="1213"/>
      <c r="T102" s="344" t="s">
        <v>455</v>
      </c>
      <c r="U102" s="345"/>
      <c r="V102" s="346"/>
      <c r="W102" s="332" t="str">
        <f>IF(W101="","",VLOOKUP(W101,'参考様式１（勤務表_シフト記号表）'!$C$6:$L$47,10,FALSE))</f>
        <v/>
      </c>
      <c r="X102" s="333" t="str">
        <f>IF(X101="","",VLOOKUP(X101,'参考様式１（勤務表_シフト記号表）'!$C$6:$L$47,10,FALSE))</f>
        <v/>
      </c>
      <c r="Y102" s="333" t="str">
        <f>IF(Y101="","",VLOOKUP(Y101,'参考様式１（勤務表_シフト記号表）'!$C$6:$L$47,10,FALSE))</f>
        <v/>
      </c>
      <c r="Z102" s="333" t="str">
        <f>IF(Z101="","",VLOOKUP(Z101,'参考様式１（勤務表_シフト記号表）'!$C$6:$L$47,10,FALSE))</f>
        <v/>
      </c>
      <c r="AA102" s="333" t="str">
        <f>IF(AA101="","",VLOOKUP(AA101,'参考様式１（勤務表_シフト記号表）'!$C$6:$L$47,10,FALSE))</f>
        <v/>
      </c>
      <c r="AB102" s="333" t="str">
        <f>IF(AB101="","",VLOOKUP(AB101,'参考様式１（勤務表_シフト記号表）'!$C$6:$L$47,10,FALSE))</f>
        <v/>
      </c>
      <c r="AC102" s="334" t="str">
        <f>IF(AC101="","",VLOOKUP(AC101,'参考様式１（勤務表_シフト記号表）'!$C$6:$L$47,10,FALSE))</f>
        <v/>
      </c>
      <c r="AD102" s="332" t="str">
        <f>IF(AD101="","",VLOOKUP(AD101,'参考様式１（勤務表_シフト記号表）'!$C$6:$L$47,10,FALSE))</f>
        <v/>
      </c>
      <c r="AE102" s="333" t="str">
        <f>IF(AE101="","",VLOOKUP(AE101,'参考様式１（勤務表_シフト記号表）'!$C$6:$L$47,10,FALSE))</f>
        <v/>
      </c>
      <c r="AF102" s="333" t="str">
        <f>IF(AF101="","",VLOOKUP(AF101,'参考様式１（勤務表_シフト記号表）'!$C$6:$L$47,10,FALSE))</f>
        <v/>
      </c>
      <c r="AG102" s="333" t="str">
        <f>IF(AG101="","",VLOOKUP(AG101,'参考様式１（勤務表_シフト記号表）'!$C$6:$L$47,10,FALSE))</f>
        <v/>
      </c>
      <c r="AH102" s="333" t="str">
        <f>IF(AH101="","",VLOOKUP(AH101,'参考様式１（勤務表_シフト記号表）'!$C$6:$L$47,10,FALSE))</f>
        <v/>
      </c>
      <c r="AI102" s="333" t="str">
        <f>IF(AI101="","",VLOOKUP(AI101,'参考様式１（勤務表_シフト記号表）'!$C$6:$L$47,10,FALSE))</f>
        <v/>
      </c>
      <c r="AJ102" s="334" t="str">
        <f>IF(AJ101="","",VLOOKUP(AJ101,'参考様式１（勤務表_シフト記号表）'!$C$6:$L$47,10,FALSE))</f>
        <v/>
      </c>
      <c r="AK102" s="332" t="str">
        <f>IF(AK101="","",VLOOKUP(AK101,'参考様式１（勤務表_シフト記号表）'!$C$6:$L$47,10,FALSE))</f>
        <v/>
      </c>
      <c r="AL102" s="333" t="str">
        <f>IF(AL101="","",VLOOKUP(AL101,'参考様式１（勤務表_シフト記号表）'!$C$6:$L$47,10,FALSE))</f>
        <v/>
      </c>
      <c r="AM102" s="333" t="str">
        <f>IF(AM101="","",VLOOKUP(AM101,'参考様式１（勤務表_シフト記号表）'!$C$6:$L$47,10,FALSE))</f>
        <v/>
      </c>
      <c r="AN102" s="333" t="str">
        <f>IF(AN101="","",VLOOKUP(AN101,'参考様式１（勤務表_シフト記号表）'!$C$6:$L$47,10,FALSE))</f>
        <v/>
      </c>
      <c r="AO102" s="333" t="str">
        <f>IF(AO101="","",VLOOKUP(AO101,'参考様式１（勤務表_シフト記号表）'!$C$6:$L$47,10,FALSE))</f>
        <v/>
      </c>
      <c r="AP102" s="333" t="str">
        <f>IF(AP101="","",VLOOKUP(AP101,'参考様式１（勤務表_シフト記号表）'!$C$6:$L$47,10,FALSE))</f>
        <v/>
      </c>
      <c r="AQ102" s="334" t="str">
        <f>IF(AQ101="","",VLOOKUP(AQ101,'参考様式１（勤務表_シフト記号表）'!$C$6:$L$47,10,FALSE))</f>
        <v/>
      </c>
      <c r="AR102" s="332" t="str">
        <f>IF(AR101="","",VLOOKUP(AR101,'参考様式１（勤務表_シフト記号表）'!$C$6:$L$47,10,FALSE))</f>
        <v/>
      </c>
      <c r="AS102" s="333" t="str">
        <f>IF(AS101="","",VLOOKUP(AS101,'参考様式１（勤務表_シフト記号表）'!$C$6:$L$47,10,FALSE))</f>
        <v/>
      </c>
      <c r="AT102" s="333" t="str">
        <f>IF(AT101="","",VLOOKUP(AT101,'参考様式１（勤務表_シフト記号表）'!$C$6:$L$47,10,FALSE))</f>
        <v/>
      </c>
      <c r="AU102" s="333" t="str">
        <f>IF(AU101="","",VLOOKUP(AU101,'参考様式１（勤務表_シフト記号表）'!$C$6:$L$47,10,FALSE))</f>
        <v/>
      </c>
      <c r="AV102" s="333" t="str">
        <f>IF(AV101="","",VLOOKUP(AV101,'参考様式１（勤務表_シフト記号表）'!$C$6:$L$47,10,FALSE))</f>
        <v/>
      </c>
      <c r="AW102" s="333" t="str">
        <f>IF(AW101="","",VLOOKUP(AW101,'参考様式１（勤務表_シフト記号表）'!$C$6:$L$47,10,FALSE))</f>
        <v/>
      </c>
      <c r="AX102" s="334" t="str">
        <f>IF(AX101="","",VLOOKUP(AX101,'参考様式１（勤務表_シフト記号表）'!$C$6:$L$47,10,FALSE))</f>
        <v/>
      </c>
      <c r="AY102" s="332" t="str">
        <f>IF(AY101="","",VLOOKUP(AY101,'参考様式１（勤務表_シフト記号表）'!$C$6:$L$47,10,FALSE))</f>
        <v/>
      </c>
      <c r="AZ102" s="333" t="str">
        <f>IF(AZ101="","",VLOOKUP(AZ101,'参考様式１（勤務表_シフト記号表）'!$C$6:$L$47,10,FALSE))</f>
        <v/>
      </c>
      <c r="BA102" s="333" t="str">
        <f>IF(BA101="","",VLOOKUP(BA101,'参考様式１（勤務表_シフト記号表）'!$C$6:$L$47,10,FALSE))</f>
        <v/>
      </c>
      <c r="BB102" s="1194">
        <f>IF($BE$3="４週",SUM(W102:AX102),IF($BE$3="暦月",SUM(W102:BA102),""))</f>
        <v>0</v>
      </c>
      <c r="BC102" s="1195"/>
      <c r="BD102" s="1196">
        <f>IF($BE$3="４週",BB102/4,IF($BE$3="暦月",(BB102/($BE$8/7)),""))</f>
        <v>0</v>
      </c>
      <c r="BE102" s="1195"/>
      <c r="BF102" s="1191"/>
      <c r="BG102" s="1192"/>
      <c r="BH102" s="1192"/>
      <c r="BI102" s="1192"/>
      <c r="BJ102" s="1193"/>
    </row>
    <row r="103" spans="2:62" ht="20.25" customHeight="1" x14ac:dyDescent="0.45">
      <c r="B103" s="1197">
        <f>B101+1</f>
        <v>44</v>
      </c>
      <c r="C103" s="1199"/>
      <c r="D103" s="1200"/>
      <c r="E103" s="327"/>
      <c r="F103" s="328"/>
      <c r="G103" s="327"/>
      <c r="H103" s="328"/>
      <c r="I103" s="1203"/>
      <c r="J103" s="1204"/>
      <c r="K103" s="1207"/>
      <c r="L103" s="1208"/>
      <c r="M103" s="1208"/>
      <c r="N103" s="1200"/>
      <c r="O103" s="1211"/>
      <c r="P103" s="1212"/>
      <c r="Q103" s="1212"/>
      <c r="R103" s="1212"/>
      <c r="S103" s="1213"/>
      <c r="T103" s="347" t="s">
        <v>454</v>
      </c>
      <c r="V103" s="348"/>
      <c r="W103" s="340"/>
      <c r="X103" s="341"/>
      <c r="Y103" s="341"/>
      <c r="Z103" s="341"/>
      <c r="AA103" s="341"/>
      <c r="AB103" s="341"/>
      <c r="AC103" s="342"/>
      <c r="AD103" s="340"/>
      <c r="AE103" s="341"/>
      <c r="AF103" s="341"/>
      <c r="AG103" s="341"/>
      <c r="AH103" s="341"/>
      <c r="AI103" s="341"/>
      <c r="AJ103" s="342"/>
      <c r="AK103" s="340"/>
      <c r="AL103" s="341"/>
      <c r="AM103" s="341"/>
      <c r="AN103" s="341"/>
      <c r="AO103" s="341"/>
      <c r="AP103" s="341"/>
      <c r="AQ103" s="342"/>
      <c r="AR103" s="340"/>
      <c r="AS103" s="341"/>
      <c r="AT103" s="341"/>
      <c r="AU103" s="341"/>
      <c r="AV103" s="341"/>
      <c r="AW103" s="341"/>
      <c r="AX103" s="342"/>
      <c r="AY103" s="340"/>
      <c r="AZ103" s="341"/>
      <c r="BA103" s="343"/>
      <c r="BB103" s="1217"/>
      <c r="BC103" s="1218"/>
      <c r="BD103" s="1179"/>
      <c r="BE103" s="1180"/>
      <c r="BF103" s="1181"/>
      <c r="BG103" s="1182"/>
      <c r="BH103" s="1182"/>
      <c r="BI103" s="1182"/>
      <c r="BJ103" s="1183"/>
    </row>
    <row r="104" spans="2:62" ht="20.25" customHeight="1" x14ac:dyDescent="0.45">
      <c r="B104" s="1220"/>
      <c r="C104" s="1221"/>
      <c r="D104" s="1222"/>
      <c r="E104" s="349"/>
      <c r="F104" s="350">
        <f>C103</f>
        <v>0</v>
      </c>
      <c r="G104" s="349"/>
      <c r="H104" s="350">
        <f>I103</f>
        <v>0</v>
      </c>
      <c r="I104" s="1223"/>
      <c r="J104" s="1224"/>
      <c r="K104" s="1225"/>
      <c r="L104" s="1226"/>
      <c r="M104" s="1226"/>
      <c r="N104" s="1222"/>
      <c r="O104" s="1211"/>
      <c r="P104" s="1212"/>
      <c r="Q104" s="1212"/>
      <c r="R104" s="1212"/>
      <c r="S104" s="1213"/>
      <c r="T104" s="344" t="s">
        <v>455</v>
      </c>
      <c r="U104" s="345"/>
      <c r="V104" s="346"/>
      <c r="W104" s="332" t="str">
        <f>IF(W103="","",VLOOKUP(W103,'参考様式１（勤務表_シフト記号表）'!$C$6:$L$47,10,FALSE))</f>
        <v/>
      </c>
      <c r="X104" s="333" t="str">
        <f>IF(X103="","",VLOOKUP(X103,'参考様式１（勤務表_シフト記号表）'!$C$6:$L$47,10,FALSE))</f>
        <v/>
      </c>
      <c r="Y104" s="333" t="str">
        <f>IF(Y103="","",VLOOKUP(Y103,'参考様式１（勤務表_シフト記号表）'!$C$6:$L$47,10,FALSE))</f>
        <v/>
      </c>
      <c r="Z104" s="333" t="str">
        <f>IF(Z103="","",VLOOKUP(Z103,'参考様式１（勤務表_シフト記号表）'!$C$6:$L$47,10,FALSE))</f>
        <v/>
      </c>
      <c r="AA104" s="333" t="str">
        <f>IF(AA103="","",VLOOKUP(AA103,'参考様式１（勤務表_シフト記号表）'!$C$6:$L$47,10,FALSE))</f>
        <v/>
      </c>
      <c r="AB104" s="333" t="str">
        <f>IF(AB103="","",VLOOKUP(AB103,'参考様式１（勤務表_シフト記号表）'!$C$6:$L$47,10,FALSE))</f>
        <v/>
      </c>
      <c r="AC104" s="334" t="str">
        <f>IF(AC103="","",VLOOKUP(AC103,'参考様式１（勤務表_シフト記号表）'!$C$6:$L$47,10,FALSE))</f>
        <v/>
      </c>
      <c r="AD104" s="332" t="str">
        <f>IF(AD103="","",VLOOKUP(AD103,'参考様式１（勤務表_シフト記号表）'!$C$6:$L$47,10,FALSE))</f>
        <v/>
      </c>
      <c r="AE104" s="333" t="str">
        <f>IF(AE103="","",VLOOKUP(AE103,'参考様式１（勤務表_シフト記号表）'!$C$6:$L$47,10,FALSE))</f>
        <v/>
      </c>
      <c r="AF104" s="333" t="str">
        <f>IF(AF103="","",VLOOKUP(AF103,'参考様式１（勤務表_シフト記号表）'!$C$6:$L$47,10,FALSE))</f>
        <v/>
      </c>
      <c r="AG104" s="333" t="str">
        <f>IF(AG103="","",VLOOKUP(AG103,'参考様式１（勤務表_シフト記号表）'!$C$6:$L$47,10,FALSE))</f>
        <v/>
      </c>
      <c r="AH104" s="333" t="str">
        <f>IF(AH103="","",VLOOKUP(AH103,'参考様式１（勤務表_シフト記号表）'!$C$6:$L$47,10,FALSE))</f>
        <v/>
      </c>
      <c r="AI104" s="333" t="str">
        <f>IF(AI103="","",VLOOKUP(AI103,'参考様式１（勤務表_シフト記号表）'!$C$6:$L$47,10,FALSE))</f>
        <v/>
      </c>
      <c r="AJ104" s="334" t="str">
        <f>IF(AJ103="","",VLOOKUP(AJ103,'参考様式１（勤務表_シフト記号表）'!$C$6:$L$47,10,FALSE))</f>
        <v/>
      </c>
      <c r="AK104" s="332" t="str">
        <f>IF(AK103="","",VLOOKUP(AK103,'参考様式１（勤務表_シフト記号表）'!$C$6:$L$47,10,FALSE))</f>
        <v/>
      </c>
      <c r="AL104" s="333" t="str">
        <f>IF(AL103="","",VLOOKUP(AL103,'参考様式１（勤務表_シフト記号表）'!$C$6:$L$47,10,FALSE))</f>
        <v/>
      </c>
      <c r="AM104" s="333" t="str">
        <f>IF(AM103="","",VLOOKUP(AM103,'参考様式１（勤務表_シフト記号表）'!$C$6:$L$47,10,FALSE))</f>
        <v/>
      </c>
      <c r="AN104" s="333" t="str">
        <f>IF(AN103="","",VLOOKUP(AN103,'参考様式１（勤務表_シフト記号表）'!$C$6:$L$47,10,FALSE))</f>
        <v/>
      </c>
      <c r="AO104" s="333" t="str">
        <f>IF(AO103="","",VLOOKUP(AO103,'参考様式１（勤務表_シフト記号表）'!$C$6:$L$47,10,FALSE))</f>
        <v/>
      </c>
      <c r="AP104" s="333" t="str">
        <f>IF(AP103="","",VLOOKUP(AP103,'参考様式１（勤務表_シフト記号表）'!$C$6:$L$47,10,FALSE))</f>
        <v/>
      </c>
      <c r="AQ104" s="334" t="str">
        <f>IF(AQ103="","",VLOOKUP(AQ103,'参考様式１（勤務表_シフト記号表）'!$C$6:$L$47,10,FALSE))</f>
        <v/>
      </c>
      <c r="AR104" s="332" t="str">
        <f>IF(AR103="","",VLOOKUP(AR103,'参考様式１（勤務表_シフト記号表）'!$C$6:$L$47,10,FALSE))</f>
        <v/>
      </c>
      <c r="AS104" s="333" t="str">
        <f>IF(AS103="","",VLOOKUP(AS103,'参考様式１（勤務表_シフト記号表）'!$C$6:$L$47,10,FALSE))</f>
        <v/>
      </c>
      <c r="AT104" s="333" t="str">
        <f>IF(AT103="","",VLOOKUP(AT103,'参考様式１（勤務表_シフト記号表）'!$C$6:$L$47,10,FALSE))</f>
        <v/>
      </c>
      <c r="AU104" s="333" t="str">
        <f>IF(AU103="","",VLOOKUP(AU103,'参考様式１（勤務表_シフト記号表）'!$C$6:$L$47,10,FALSE))</f>
        <v/>
      </c>
      <c r="AV104" s="333" t="str">
        <f>IF(AV103="","",VLOOKUP(AV103,'参考様式１（勤務表_シフト記号表）'!$C$6:$L$47,10,FALSE))</f>
        <v/>
      </c>
      <c r="AW104" s="333" t="str">
        <f>IF(AW103="","",VLOOKUP(AW103,'参考様式１（勤務表_シフト記号表）'!$C$6:$L$47,10,FALSE))</f>
        <v/>
      </c>
      <c r="AX104" s="334" t="str">
        <f>IF(AX103="","",VLOOKUP(AX103,'参考様式１（勤務表_シフト記号表）'!$C$6:$L$47,10,FALSE))</f>
        <v/>
      </c>
      <c r="AY104" s="332" t="str">
        <f>IF(AY103="","",VLOOKUP(AY103,'参考様式１（勤務表_シフト記号表）'!$C$6:$L$47,10,FALSE))</f>
        <v/>
      </c>
      <c r="AZ104" s="333" t="str">
        <f>IF(AZ103="","",VLOOKUP(AZ103,'参考様式１（勤務表_シフト記号表）'!$C$6:$L$47,10,FALSE))</f>
        <v/>
      </c>
      <c r="BA104" s="333" t="str">
        <f>IF(BA103="","",VLOOKUP(BA103,'参考様式１（勤務表_シフト記号表）'!$C$6:$L$47,10,FALSE))</f>
        <v/>
      </c>
      <c r="BB104" s="1194">
        <f>IF($BE$3="４週",SUM(W104:AX104),IF($BE$3="暦月",SUM(W104:BA104),""))</f>
        <v>0</v>
      </c>
      <c r="BC104" s="1195"/>
      <c r="BD104" s="1196">
        <f>IF($BE$3="４週",BB104/4,IF($BE$3="暦月",(BB104/($BE$8/7)),""))</f>
        <v>0</v>
      </c>
      <c r="BE104" s="1195"/>
      <c r="BF104" s="1191"/>
      <c r="BG104" s="1192"/>
      <c r="BH104" s="1192"/>
      <c r="BI104" s="1192"/>
      <c r="BJ104" s="1193"/>
    </row>
    <row r="105" spans="2:62" ht="20.25" customHeight="1" x14ac:dyDescent="0.45">
      <c r="B105" s="1197">
        <f>B103+1</f>
        <v>45</v>
      </c>
      <c r="C105" s="1199"/>
      <c r="D105" s="1200"/>
      <c r="E105" s="327"/>
      <c r="F105" s="328"/>
      <c r="G105" s="327"/>
      <c r="H105" s="328"/>
      <c r="I105" s="1203"/>
      <c r="J105" s="1204"/>
      <c r="K105" s="1207"/>
      <c r="L105" s="1208"/>
      <c r="M105" s="1208"/>
      <c r="N105" s="1200"/>
      <c r="O105" s="1211"/>
      <c r="P105" s="1212"/>
      <c r="Q105" s="1212"/>
      <c r="R105" s="1212"/>
      <c r="S105" s="1213"/>
      <c r="T105" s="347" t="s">
        <v>454</v>
      </c>
      <c r="V105" s="348"/>
      <c r="W105" s="340"/>
      <c r="X105" s="341"/>
      <c r="Y105" s="341"/>
      <c r="Z105" s="341"/>
      <c r="AA105" s="341"/>
      <c r="AB105" s="341"/>
      <c r="AC105" s="342"/>
      <c r="AD105" s="340"/>
      <c r="AE105" s="341"/>
      <c r="AF105" s="341"/>
      <c r="AG105" s="341"/>
      <c r="AH105" s="341"/>
      <c r="AI105" s="341"/>
      <c r="AJ105" s="342"/>
      <c r="AK105" s="340"/>
      <c r="AL105" s="341"/>
      <c r="AM105" s="341"/>
      <c r="AN105" s="341"/>
      <c r="AO105" s="341"/>
      <c r="AP105" s="341"/>
      <c r="AQ105" s="342"/>
      <c r="AR105" s="340"/>
      <c r="AS105" s="341"/>
      <c r="AT105" s="341"/>
      <c r="AU105" s="341"/>
      <c r="AV105" s="341"/>
      <c r="AW105" s="341"/>
      <c r="AX105" s="342"/>
      <c r="AY105" s="340"/>
      <c r="AZ105" s="341"/>
      <c r="BA105" s="343"/>
      <c r="BB105" s="1217"/>
      <c r="BC105" s="1218"/>
      <c r="BD105" s="1179"/>
      <c r="BE105" s="1180"/>
      <c r="BF105" s="1181"/>
      <c r="BG105" s="1182"/>
      <c r="BH105" s="1182"/>
      <c r="BI105" s="1182"/>
      <c r="BJ105" s="1183"/>
    </row>
    <row r="106" spans="2:62" ht="20.25" customHeight="1" x14ac:dyDescent="0.45">
      <c r="B106" s="1220"/>
      <c r="C106" s="1221"/>
      <c r="D106" s="1222"/>
      <c r="E106" s="349"/>
      <c r="F106" s="350">
        <f>C105</f>
        <v>0</v>
      </c>
      <c r="G106" s="349"/>
      <c r="H106" s="350">
        <f>I105</f>
        <v>0</v>
      </c>
      <c r="I106" s="1223"/>
      <c r="J106" s="1224"/>
      <c r="K106" s="1225"/>
      <c r="L106" s="1226"/>
      <c r="M106" s="1226"/>
      <c r="N106" s="1222"/>
      <c r="O106" s="1211"/>
      <c r="P106" s="1212"/>
      <c r="Q106" s="1212"/>
      <c r="R106" s="1212"/>
      <c r="S106" s="1213"/>
      <c r="T106" s="344" t="s">
        <v>455</v>
      </c>
      <c r="U106" s="345"/>
      <c r="V106" s="346"/>
      <c r="W106" s="332" t="str">
        <f>IF(W105="","",VLOOKUP(W105,'参考様式１（勤務表_シフト記号表）'!$C$6:$L$47,10,FALSE))</f>
        <v/>
      </c>
      <c r="X106" s="333" t="str">
        <f>IF(X105="","",VLOOKUP(X105,'参考様式１（勤務表_シフト記号表）'!$C$6:$L$47,10,FALSE))</f>
        <v/>
      </c>
      <c r="Y106" s="333" t="str">
        <f>IF(Y105="","",VLOOKUP(Y105,'参考様式１（勤務表_シフト記号表）'!$C$6:$L$47,10,FALSE))</f>
        <v/>
      </c>
      <c r="Z106" s="333" t="str">
        <f>IF(Z105="","",VLOOKUP(Z105,'参考様式１（勤務表_シフト記号表）'!$C$6:$L$47,10,FALSE))</f>
        <v/>
      </c>
      <c r="AA106" s="333" t="str">
        <f>IF(AA105="","",VLOOKUP(AA105,'参考様式１（勤務表_シフト記号表）'!$C$6:$L$47,10,FALSE))</f>
        <v/>
      </c>
      <c r="AB106" s="333" t="str">
        <f>IF(AB105="","",VLOOKUP(AB105,'参考様式１（勤務表_シフト記号表）'!$C$6:$L$47,10,FALSE))</f>
        <v/>
      </c>
      <c r="AC106" s="334" t="str">
        <f>IF(AC105="","",VLOOKUP(AC105,'参考様式１（勤務表_シフト記号表）'!$C$6:$L$47,10,FALSE))</f>
        <v/>
      </c>
      <c r="AD106" s="332" t="str">
        <f>IF(AD105="","",VLOOKUP(AD105,'参考様式１（勤務表_シフト記号表）'!$C$6:$L$47,10,FALSE))</f>
        <v/>
      </c>
      <c r="AE106" s="333" t="str">
        <f>IF(AE105="","",VLOOKUP(AE105,'参考様式１（勤務表_シフト記号表）'!$C$6:$L$47,10,FALSE))</f>
        <v/>
      </c>
      <c r="AF106" s="333" t="str">
        <f>IF(AF105="","",VLOOKUP(AF105,'参考様式１（勤務表_シフト記号表）'!$C$6:$L$47,10,FALSE))</f>
        <v/>
      </c>
      <c r="AG106" s="333" t="str">
        <f>IF(AG105="","",VLOOKUP(AG105,'参考様式１（勤務表_シフト記号表）'!$C$6:$L$47,10,FALSE))</f>
        <v/>
      </c>
      <c r="AH106" s="333" t="str">
        <f>IF(AH105="","",VLOOKUP(AH105,'参考様式１（勤務表_シフト記号表）'!$C$6:$L$47,10,FALSE))</f>
        <v/>
      </c>
      <c r="AI106" s="333" t="str">
        <f>IF(AI105="","",VLOOKUP(AI105,'参考様式１（勤務表_シフト記号表）'!$C$6:$L$47,10,FALSE))</f>
        <v/>
      </c>
      <c r="AJ106" s="334" t="str">
        <f>IF(AJ105="","",VLOOKUP(AJ105,'参考様式１（勤務表_シフト記号表）'!$C$6:$L$47,10,FALSE))</f>
        <v/>
      </c>
      <c r="AK106" s="332" t="str">
        <f>IF(AK105="","",VLOOKUP(AK105,'参考様式１（勤務表_シフト記号表）'!$C$6:$L$47,10,FALSE))</f>
        <v/>
      </c>
      <c r="AL106" s="333" t="str">
        <f>IF(AL105="","",VLOOKUP(AL105,'参考様式１（勤務表_シフト記号表）'!$C$6:$L$47,10,FALSE))</f>
        <v/>
      </c>
      <c r="AM106" s="333" t="str">
        <f>IF(AM105="","",VLOOKUP(AM105,'参考様式１（勤務表_シフト記号表）'!$C$6:$L$47,10,FALSE))</f>
        <v/>
      </c>
      <c r="AN106" s="333" t="str">
        <f>IF(AN105="","",VLOOKUP(AN105,'参考様式１（勤務表_シフト記号表）'!$C$6:$L$47,10,FALSE))</f>
        <v/>
      </c>
      <c r="AO106" s="333" t="str">
        <f>IF(AO105="","",VLOOKUP(AO105,'参考様式１（勤務表_シフト記号表）'!$C$6:$L$47,10,FALSE))</f>
        <v/>
      </c>
      <c r="AP106" s="333" t="str">
        <f>IF(AP105="","",VLOOKUP(AP105,'参考様式１（勤務表_シフト記号表）'!$C$6:$L$47,10,FALSE))</f>
        <v/>
      </c>
      <c r="AQ106" s="334" t="str">
        <f>IF(AQ105="","",VLOOKUP(AQ105,'参考様式１（勤務表_シフト記号表）'!$C$6:$L$47,10,FALSE))</f>
        <v/>
      </c>
      <c r="AR106" s="332" t="str">
        <f>IF(AR105="","",VLOOKUP(AR105,'参考様式１（勤務表_シフト記号表）'!$C$6:$L$47,10,FALSE))</f>
        <v/>
      </c>
      <c r="AS106" s="333" t="str">
        <f>IF(AS105="","",VLOOKUP(AS105,'参考様式１（勤務表_シフト記号表）'!$C$6:$L$47,10,FALSE))</f>
        <v/>
      </c>
      <c r="AT106" s="333" t="str">
        <f>IF(AT105="","",VLOOKUP(AT105,'参考様式１（勤務表_シフト記号表）'!$C$6:$L$47,10,FALSE))</f>
        <v/>
      </c>
      <c r="AU106" s="333" t="str">
        <f>IF(AU105="","",VLOOKUP(AU105,'参考様式１（勤務表_シフト記号表）'!$C$6:$L$47,10,FALSE))</f>
        <v/>
      </c>
      <c r="AV106" s="333" t="str">
        <f>IF(AV105="","",VLOOKUP(AV105,'参考様式１（勤務表_シフト記号表）'!$C$6:$L$47,10,FALSE))</f>
        <v/>
      </c>
      <c r="AW106" s="333" t="str">
        <f>IF(AW105="","",VLOOKUP(AW105,'参考様式１（勤務表_シフト記号表）'!$C$6:$L$47,10,FALSE))</f>
        <v/>
      </c>
      <c r="AX106" s="334" t="str">
        <f>IF(AX105="","",VLOOKUP(AX105,'参考様式１（勤務表_シフト記号表）'!$C$6:$L$47,10,FALSE))</f>
        <v/>
      </c>
      <c r="AY106" s="332" t="str">
        <f>IF(AY105="","",VLOOKUP(AY105,'参考様式１（勤務表_シフト記号表）'!$C$6:$L$47,10,FALSE))</f>
        <v/>
      </c>
      <c r="AZ106" s="333" t="str">
        <f>IF(AZ105="","",VLOOKUP(AZ105,'参考様式１（勤務表_シフト記号表）'!$C$6:$L$47,10,FALSE))</f>
        <v/>
      </c>
      <c r="BA106" s="333" t="str">
        <f>IF(BA105="","",VLOOKUP(BA105,'参考様式１（勤務表_シフト記号表）'!$C$6:$L$47,10,FALSE))</f>
        <v/>
      </c>
      <c r="BB106" s="1194">
        <f>IF($BE$3="４週",SUM(W106:AX106),IF($BE$3="暦月",SUM(W106:BA106),""))</f>
        <v>0</v>
      </c>
      <c r="BC106" s="1195"/>
      <c r="BD106" s="1196">
        <f>IF($BE$3="４週",BB106/4,IF($BE$3="暦月",(BB106/($BE$8/7)),""))</f>
        <v>0</v>
      </c>
      <c r="BE106" s="1195"/>
      <c r="BF106" s="1191"/>
      <c r="BG106" s="1192"/>
      <c r="BH106" s="1192"/>
      <c r="BI106" s="1192"/>
      <c r="BJ106" s="1193"/>
    </row>
    <row r="107" spans="2:62" ht="20.25" customHeight="1" x14ac:dyDescent="0.45">
      <c r="B107" s="1197">
        <f>B105+1</f>
        <v>46</v>
      </c>
      <c r="C107" s="1199"/>
      <c r="D107" s="1200"/>
      <c r="E107" s="327"/>
      <c r="F107" s="328"/>
      <c r="G107" s="327"/>
      <c r="H107" s="328"/>
      <c r="I107" s="1203"/>
      <c r="J107" s="1204"/>
      <c r="K107" s="1207"/>
      <c r="L107" s="1208"/>
      <c r="M107" s="1208"/>
      <c r="N107" s="1200"/>
      <c r="O107" s="1211"/>
      <c r="P107" s="1212"/>
      <c r="Q107" s="1212"/>
      <c r="R107" s="1212"/>
      <c r="S107" s="1213"/>
      <c r="T107" s="347" t="s">
        <v>454</v>
      </c>
      <c r="V107" s="348"/>
      <c r="W107" s="340"/>
      <c r="X107" s="341"/>
      <c r="Y107" s="341"/>
      <c r="Z107" s="341"/>
      <c r="AA107" s="341"/>
      <c r="AB107" s="341"/>
      <c r="AC107" s="342"/>
      <c r="AD107" s="340"/>
      <c r="AE107" s="341"/>
      <c r="AF107" s="341"/>
      <c r="AG107" s="341"/>
      <c r="AH107" s="341"/>
      <c r="AI107" s="341"/>
      <c r="AJ107" s="342"/>
      <c r="AK107" s="340"/>
      <c r="AL107" s="341"/>
      <c r="AM107" s="341"/>
      <c r="AN107" s="341"/>
      <c r="AO107" s="341"/>
      <c r="AP107" s="341"/>
      <c r="AQ107" s="342"/>
      <c r="AR107" s="340"/>
      <c r="AS107" s="341"/>
      <c r="AT107" s="341"/>
      <c r="AU107" s="341"/>
      <c r="AV107" s="341"/>
      <c r="AW107" s="341"/>
      <c r="AX107" s="342"/>
      <c r="AY107" s="340"/>
      <c r="AZ107" s="341"/>
      <c r="BA107" s="343"/>
      <c r="BB107" s="1217"/>
      <c r="BC107" s="1218"/>
      <c r="BD107" s="1179"/>
      <c r="BE107" s="1180"/>
      <c r="BF107" s="1181"/>
      <c r="BG107" s="1182"/>
      <c r="BH107" s="1182"/>
      <c r="BI107" s="1182"/>
      <c r="BJ107" s="1183"/>
    </row>
    <row r="108" spans="2:62" ht="20.25" customHeight="1" x14ac:dyDescent="0.45">
      <c r="B108" s="1220"/>
      <c r="C108" s="1221"/>
      <c r="D108" s="1222"/>
      <c r="E108" s="349"/>
      <c r="F108" s="350">
        <f>C107</f>
        <v>0</v>
      </c>
      <c r="G108" s="349"/>
      <c r="H108" s="350">
        <f>I107</f>
        <v>0</v>
      </c>
      <c r="I108" s="1223"/>
      <c r="J108" s="1224"/>
      <c r="K108" s="1225"/>
      <c r="L108" s="1226"/>
      <c r="M108" s="1226"/>
      <c r="N108" s="1222"/>
      <c r="O108" s="1211"/>
      <c r="P108" s="1212"/>
      <c r="Q108" s="1212"/>
      <c r="R108" s="1212"/>
      <c r="S108" s="1213"/>
      <c r="T108" s="344" t="s">
        <v>455</v>
      </c>
      <c r="U108" s="345"/>
      <c r="V108" s="346"/>
      <c r="W108" s="332" t="str">
        <f>IF(W107="","",VLOOKUP(W107,'参考様式１（勤務表_シフト記号表）'!$C$6:$L$47,10,FALSE))</f>
        <v/>
      </c>
      <c r="X108" s="333" t="str">
        <f>IF(X107="","",VLOOKUP(X107,'参考様式１（勤務表_シフト記号表）'!$C$6:$L$47,10,FALSE))</f>
        <v/>
      </c>
      <c r="Y108" s="333" t="str">
        <f>IF(Y107="","",VLOOKUP(Y107,'参考様式１（勤務表_シフト記号表）'!$C$6:$L$47,10,FALSE))</f>
        <v/>
      </c>
      <c r="Z108" s="333" t="str">
        <f>IF(Z107="","",VLOOKUP(Z107,'参考様式１（勤務表_シフト記号表）'!$C$6:$L$47,10,FALSE))</f>
        <v/>
      </c>
      <c r="AA108" s="333" t="str">
        <f>IF(AA107="","",VLOOKUP(AA107,'参考様式１（勤務表_シフト記号表）'!$C$6:$L$47,10,FALSE))</f>
        <v/>
      </c>
      <c r="AB108" s="333" t="str">
        <f>IF(AB107="","",VLOOKUP(AB107,'参考様式１（勤務表_シフト記号表）'!$C$6:$L$47,10,FALSE))</f>
        <v/>
      </c>
      <c r="AC108" s="334" t="str">
        <f>IF(AC107="","",VLOOKUP(AC107,'参考様式１（勤務表_シフト記号表）'!$C$6:$L$47,10,FALSE))</f>
        <v/>
      </c>
      <c r="AD108" s="332" t="str">
        <f>IF(AD107="","",VLOOKUP(AD107,'参考様式１（勤務表_シフト記号表）'!$C$6:$L$47,10,FALSE))</f>
        <v/>
      </c>
      <c r="AE108" s="333" t="str">
        <f>IF(AE107="","",VLOOKUP(AE107,'参考様式１（勤務表_シフト記号表）'!$C$6:$L$47,10,FALSE))</f>
        <v/>
      </c>
      <c r="AF108" s="333" t="str">
        <f>IF(AF107="","",VLOOKUP(AF107,'参考様式１（勤務表_シフト記号表）'!$C$6:$L$47,10,FALSE))</f>
        <v/>
      </c>
      <c r="AG108" s="333" t="str">
        <f>IF(AG107="","",VLOOKUP(AG107,'参考様式１（勤務表_シフト記号表）'!$C$6:$L$47,10,FALSE))</f>
        <v/>
      </c>
      <c r="AH108" s="333" t="str">
        <f>IF(AH107="","",VLOOKUP(AH107,'参考様式１（勤務表_シフト記号表）'!$C$6:$L$47,10,FALSE))</f>
        <v/>
      </c>
      <c r="AI108" s="333" t="str">
        <f>IF(AI107="","",VLOOKUP(AI107,'参考様式１（勤務表_シフト記号表）'!$C$6:$L$47,10,FALSE))</f>
        <v/>
      </c>
      <c r="AJ108" s="334" t="str">
        <f>IF(AJ107="","",VLOOKUP(AJ107,'参考様式１（勤務表_シフト記号表）'!$C$6:$L$47,10,FALSE))</f>
        <v/>
      </c>
      <c r="AK108" s="332" t="str">
        <f>IF(AK107="","",VLOOKUP(AK107,'参考様式１（勤務表_シフト記号表）'!$C$6:$L$47,10,FALSE))</f>
        <v/>
      </c>
      <c r="AL108" s="333" t="str">
        <f>IF(AL107="","",VLOOKUP(AL107,'参考様式１（勤務表_シフト記号表）'!$C$6:$L$47,10,FALSE))</f>
        <v/>
      </c>
      <c r="AM108" s="333" t="str">
        <f>IF(AM107="","",VLOOKUP(AM107,'参考様式１（勤務表_シフト記号表）'!$C$6:$L$47,10,FALSE))</f>
        <v/>
      </c>
      <c r="AN108" s="333" t="str">
        <f>IF(AN107="","",VLOOKUP(AN107,'参考様式１（勤務表_シフト記号表）'!$C$6:$L$47,10,FALSE))</f>
        <v/>
      </c>
      <c r="AO108" s="333" t="str">
        <f>IF(AO107="","",VLOOKUP(AO107,'参考様式１（勤務表_シフト記号表）'!$C$6:$L$47,10,FALSE))</f>
        <v/>
      </c>
      <c r="AP108" s="333" t="str">
        <f>IF(AP107="","",VLOOKUP(AP107,'参考様式１（勤務表_シフト記号表）'!$C$6:$L$47,10,FALSE))</f>
        <v/>
      </c>
      <c r="AQ108" s="334" t="str">
        <f>IF(AQ107="","",VLOOKUP(AQ107,'参考様式１（勤務表_シフト記号表）'!$C$6:$L$47,10,FALSE))</f>
        <v/>
      </c>
      <c r="AR108" s="332" t="str">
        <f>IF(AR107="","",VLOOKUP(AR107,'参考様式１（勤務表_シフト記号表）'!$C$6:$L$47,10,FALSE))</f>
        <v/>
      </c>
      <c r="AS108" s="333" t="str">
        <f>IF(AS107="","",VLOOKUP(AS107,'参考様式１（勤務表_シフト記号表）'!$C$6:$L$47,10,FALSE))</f>
        <v/>
      </c>
      <c r="AT108" s="333" t="str">
        <f>IF(AT107="","",VLOOKUP(AT107,'参考様式１（勤務表_シフト記号表）'!$C$6:$L$47,10,FALSE))</f>
        <v/>
      </c>
      <c r="AU108" s="333" t="str">
        <f>IF(AU107="","",VLOOKUP(AU107,'参考様式１（勤務表_シフト記号表）'!$C$6:$L$47,10,FALSE))</f>
        <v/>
      </c>
      <c r="AV108" s="333" t="str">
        <f>IF(AV107="","",VLOOKUP(AV107,'参考様式１（勤務表_シフト記号表）'!$C$6:$L$47,10,FALSE))</f>
        <v/>
      </c>
      <c r="AW108" s="333" t="str">
        <f>IF(AW107="","",VLOOKUP(AW107,'参考様式１（勤務表_シフト記号表）'!$C$6:$L$47,10,FALSE))</f>
        <v/>
      </c>
      <c r="AX108" s="334" t="str">
        <f>IF(AX107="","",VLOOKUP(AX107,'参考様式１（勤務表_シフト記号表）'!$C$6:$L$47,10,FALSE))</f>
        <v/>
      </c>
      <c r="AY108" s="332" t="str">
        <f>IF(AY107="","",VLOOKUP(AY107,'参考様式１（勤務表_シフト記号表）'!$C$6:$L$47,10,FALSE))</f>
        <v/>
      </c>
      <c r="AZ108" s="333" t="str">
        <f>IF(AZ107="","",VLOOKUP(AZ107,'参考様式１（勤務表_シフト記号表）'!$C$6:$L$47,10,FALSE))</f>
        <v/>
      </c>
      <c r="BA108" s="333" t="str">
        <f>IF(BA107="","",VLOOKUP(BA107,'参考様式１（勤務表_シフト記号表）'!$C$6:$L$47,10,FALSE))</f>
        <v/>
      </c>
      <c r="BB108" s="1194">
        <f>IF($BE$3="４週",SUM(W108:AX108),IF($BE$3="暦月",SUM(W108:BA108),""))</f>
        <v>0</v>
      </c>
      <c r="BC108" s="1195"/>
      <c r="BD108" s="1196">
        <f>IF($BE$3="４週",BB108/4,IF($BE$3="暦月",(BB108/($BE$8/7)),""))</f>
        <v>0</v>
      </c>
      <c r="BE108" s="1195"/>
      <c r="BF108" s="1191"/>
      <c r="BG108" s="1192"/>
      <c r="BH108" s="1192"/>
      <c r="BI108" s="1192"/>
      <c r="BJ108" s="1193"/>
    </row>
    <row r="109" spans="2:62" ht="20.25" customHeight="1" x14ac:dyDescent="0.45">
      <c r="B109" s="1197">
        <f>B107+1</f>
        <v>47</v>
      </c>
      <c r="C109" s="1199"/>
      <c r="D109" s="1200"/>
      <c r="E109" s="327"/>
      <c r="F109" s="328"/>
      <c r="G109" s="327"/>
      <c r="H109" s="328"/>
      <c r="I109" s="1203"/>
      <c r="J109" s="1204"/>
      <c r="K109" s="1207"/>
      <c r="L109" s="1208"/>
      <c r="M109" s="1208"/>
      <c r="N109" s="1200"/>
      <c r="O109" s="1211"/>
      <c r="P109" s="1212"/>
      <c r="Q109" s="1212"/>
      <c r="R109" s="1212"/>
      <c r="S109" s="1213"/>
      <c r="T109" s="347" t="s">
        <v>454</v>
      </c>
      <c r="V109" s="348"/>
      <c r="W109" s="340"/>
      <c r="X109" s="341"/>
      <c r="Y109" s="341"/>
      <c r="Z109" s="341"/>
      <c r="AA109" s="341"/>
      <c r="AB109" s="341"/>
      <c r="AC109" s="342"/>
      <c r="AD109" s="340"/>
      <c r="AE109" s="341"/>
      <c r="AF109" s="341"/>
      <c r="AG109" s="341"/>
      <c r="AH109" s="341"/>
      <c r="AI109" s="341"/>
      <c r="AJ109" s="342"/>
      <c r="AK109" s="340"/>
      <c r="AL109" s="341"/>
      <c r="AM109" s="341"/>
      <c r="AN109" s="341"/>
      <c r="AO109" s="341"/>
      <c r="AP109" s="341"/>
      <c r="AQ109" s="342"/>
      <c r="AR109" s="340"/>
      <c r="AS109" s="341"/>
      <c r="AT109" s="341"/>
      <c r="AU109" s="341"/>
      <c r="AV109" s="341"/>
      <c r="AW109" s="341"/>
      <c r="AX109" s="342"/>
      <c r="AY109" s="340"/>
      <c r="AZ109" s="341"/>
      <c r="BA109" s="343"/>
      <c r="BB109" s="1217"/>
      <c r="BC109" s="1218"/>
      <c r="BD109" s="1179"/>
      <c r="BE109" s="1180"/>
      <c r="BF109" s="1181"/>
      <c r="BG109" s="1182"/>
      <c r="BH109" s="1182"/>
      <c r="BI109" s="1182"/>
      <c r="BJ109" s="1183"/>
    </row>
    <row r="110" spans="2:62" ht="20.25" customHeight="1" x14ac:dyDescent="0.45">
      <c r="B110" s="1220"/>
      <c r="C110" s="1221"/>
      <c r="D110" s="1222"/>
      <c r="E110" s="349"/>
      <c r="F110" s="350">
        <f>C109</f>
        <v>0</v>
      </c>
      <c r="G110" s="349"/>
      <c r="H110" s="350">
        <f>I109</f>
        <v>0</v>
      </c>
      <c r="I110" s="1223"/>
      <c r="J110" s="1224"/>
      <c r="K110" s="1225"/>
      <c r="L110" s="1226"/>
      <c r="M110" s="1226"/>
      <c r="N110" s="1222"/>
      <c r="O110" s="1211"/>
      <c r="P110" s="1212"/>
      <c r="Q110" s="1212"/>
      <c r="R110" s="1212"/>
      <c r="S110" s="1213"/>
      <c r="T110" s="344" t="s">
        <v>455</v>
      </c>
      <c r="U110" s="345"/>
      <c r="V110" s="346"/>
      <c r="W110" s="332" t="str">
        <f>IF(W109="","",VLOOKUP(W109,'参考様式１（勤務表_シフト記号表）'!$C$6:$L$47,10,FALSE))</f>
        <v/>
      </c>
      <c r="X110" s="333" t="str">
        <f>IF(X109="","",VLOOKUP(X109,'参考様式１（勤務表_シフト記号表）'!$C$6:$L$47,10,FALSE))</f>
        <v/>
      </c>
      <c r="Y110" s="333" t="str">
        <f>IF(Y109="","",VLOOKUP(Y109,'参考様式１（勤務表_シフト記号表）'!$C$6:$L$47,10,FALSE))</f>
        <v/>
      </c>
      <c r="Z110" s="333" t="str">
        <f>IF(Z109="","",VLOOKUP(Z109,'参考様式１（勤務表_シフト記号表）'!$C$6:$L$47,10,FALSE))</f>
        <v/>
      </c>
      <c r="AA110" s="333" t="str">
        <f>IF(AA109="","",VLOOKUP(AA109,'参考様式１（勤務表_シフト記号表）'!$C$6:$L$47,10,FALSE))</f>
        <v/>
      </c>
      <c r="AB110" s="333" t="str">
        <f>IF(AB109="","",VLOOKUP(AB109,'参考様式１（勤務表_シフト記号表）'!$C$6:$L$47,10,FALSE))</f>
        <v/>
      </c>
      <c r="AC110" s="334" t="str">
        <f>IF(AC109="","",VLOOKUP(AC109,'参考様式１（勤務表_シフト記号表）'!$C$6:$L$47,10,FALSE))</f>
        <v/>
      </c>
      <c r="AD110" s="332" t="str">
        <f>IF(AD109="","",VLOOKUP(AD109,'参考様式１（勤務表_シフト記号表）'!$C$6:$L$47,10,FALSE))</f>
        <v/>
      </c>
      <c r="AE110" s="333" t="str">
        <f>IF(AE109="","",VLOOKUP(AE109,'参考様式１（勤務表_シフト記号表）'!$C$6:$L$47,10,FALSE))</f>
        <v/>
      </c>
      <c r="AF110" s="333" t="str">
        <f>IF(AF109="","",VLOOKUP(AF109,'参考様式１（勤務表_シフト記号表）'!$C$6:$L$47,10,FALSE))</f>
        <v/>
      </c>
      <c r="AG110" s="333" t="str">
        <f>IF(AG109="","",VLOOKUP(AG109,'参考様式１（勤務表_シフト記号表）'!$C$6:$L$47,10,FALSE))</f>
        <v/>
      </c>
      <c r="AH110" s="333" t="str">
        <f>IF(AH109="","",VLOOKUP(AH109,'参考様式１（勤務表_シフト記号表）'!$C$6:$L$47,10,FALSE))</f>
        <v/>
      </c>
      <c r="AI110" s="333" t="str">
        <f>IF(AI109="","",VLOOKUP(AI109,'参考様式１（勤務表_シフト記号表）'!$C$6:$L$47,10,FALSE))</f>
        <v/>
      </c>
      <c r="AJ110" s="334" t="str">
        <f>IF(AJ109="","",VLOOKUP(AJ109,'参考様式１（勤務表_シフト記号表）'!$C$6:$L$47,10,FALSE))</f>
        <v/>
      </c>
      <c r="AK110" s="332" t="str">
        <f>IF(AK109="","",VLOOKUP(AK109,'参考様式１（勤務表_シフト記号表）'!$C$6:$L$47,10,FALSE))</f>
        <v/>
      </c>
      <c r="AL110" s="333" t="str">
        <f>IF(AL109="","",VLOOKUP(AL109,'参考様式１（勤務表_シフト記号表）'!$C$6:$L$47,10,FALSE))</f>
        <v/>
      </c>
      <c r="AM110" s="333" t="str">
        <f>IF(AM109="","",VLOOKUP(AM109,'参考様式１（勤務表_シフト記号表）'!$C$6:$L$47,10,FALSE))</f>
        <v/>
      </c>
      <c r="AN110" s="333" t="str">
        <f>IF(AN109="","",VLOOKUP(AN109,'参考様式１（勤務表_シフト記号表）'!$C$6:$L$47,10,FALSE))</f>
        <v/>
      </c>
      <c r="AO110" s="333" t="str">
        <f>IF(AO109="","",VLOOKUP(AO109,'参考様式１（勤務表_シフト記号表）'!$C$6:$L$47,10,FALSE))</f>
        <v/>
      </c>
      <c r="AP110" s="333" t="str">
        <f>IF(AP109="","",VLOOKUP(AP109,'参考様式１（勤務表_シフト記号表）'!$C$6:$L$47,10,FALSE))</f>
        <v/>
      </c>
      <c r="AQ110" s="334" t="str">
        <f>IF(AQ109="","",VLOOKUP(AQ109,'参考様式１（勤務表_シフト記号表）'!$C$6:$L$47,10,FALSE))</f>
        <v/>
      </c>
      <c r="AR110" s="332" t="str">
        <f>IF(AR109="","",VLOOKUP(AR109,'参考様式１（勤務表_シフト記号表）'!$C$6:$L$47,10,FALSE))</f>
        <v/>
      </c>
      <c r="AS110" s="333" t="str">
        <f>IF(AS109="","",VLOOKUP(AS109,'参考様式１（勤務表_シフト記号表）'!$C$6:$L$47,10,FALSE))</f>
        <v/>
      </c>
      <c r="AT110" s="333" t="str">
        <f>IF(AT109="","",VLOOKUP(AT109,'参考様式１（勤務表_シフト記号表）'!$C$6:$L$47,10,FALSE))</f>
        <v/>
      </c>
      <c r="AU110" s="333" t="str">
        <f>IF(AU109="","",VLOOKUP(AU109,'参考様式１（勤務表_シフト記号表）'!$C$6:$L$47,10,FALSE))</f>
        <v/>
      </c>
      <c r="AV110" s="333" t="str">
        <f>IF(AV109="","",VLOOKUP(AV109,'参考様式１（勤務表_シフト記号表）'!$C$6:$L$47,10,FALSE))</f>
        <v/>
      </c>
      <c r="AW110" s="333" t="str">
        <f>IF(AW109="","",VLOOKUP(AW109,'参考様式１（勤務表_シフト記号表）'!$C$6:$L$47,10,FALSE))</f>
        <v/>
      </c>
      <c r="AX110" s="334" t="str">
        <f>IF(AX109="","",VLOOKUP(AX109,'参考様式１（勤務表_シフト記号表）'!$C$6:$L$47,10,FALSE))</f>
        <v/>
      </c>
      <c r="AY110" s="332" t="str">
        <f>IF(AY109="","",VLOOKUP(AY109,'参考様式１（勤務表_シフト記号表）'!$C$6:$L$47,10,FALSE))</f>
        <v/>
      </c>
      <c r="AZ110" s="333" t="str">
        <f>IF(AZ109="","",VLOOKUP(AZ109,'参考様式１（勤務表_シフト記号表）'!$C$6:$L$47,10,FALSE))</f>
        <v/>
      </c>
      <c r="BA110" s="333" t="str">
        <f>IF(BA109="","",VLOOKUP(BA109,'参考様式１（勤務表_シフト記号表）'!$C$6:$L$47,10,FALSE))</f>
        <v/>
      </c>
      <c r="BB110" s="1194">
        <f>IF($BE$3="４週",SUM(W110:AX110),IF($BE$3="暦月",SUM(W110:BA110),""))</f>
        <v>0</v>
      </c>
      <c r="BC110" s="1195"/>
      <c r="BD110" s="1196">
        <f>IF($BE$3="４週",BB110/4,IF($BE$3="暦月",(BB110/($BE$8/7)),""))</f>
        <v>0</v>
      </c>
      <c r="BE110" s="1195"/>
      <c r="BF110" s="1191"/>
      <c r="BG110" s="1192"/>
      <c r="BH110" s="1192"/>
      <c r="BI110" s="1192"/>
      <c r="BJ110" s="1193"/>
    </row>
    <row r="111" spans="2:62" ht="20.25" customHeight="1" x14ac:dyDescent="0.45">
      <c r="B111" s="1197">
        <f>B109+1</f>
        <v>48</v>
      </c>
      <c r="C111" s="1199"/>
      <c r="D111" s="1200"/>
      <c r="E111" s="327"/>
      <c r="F111" s="328"/>
      <c r="G111" s="327"/>
      <c r="H111" s="328"/>
      <c r="I111" s="1203"/>
      <c r="J111" s="1204"/>
      <c r="K111" s="1207"/>
      <c r="L111" s="1208"/>
      <c r="M111" s="1208"/>
      <c r="N111" s="1200"/>
      <c r="O111" s="1211"/>
      <c r="P111" s="1212"/>
      <c r="Q111" s="1212"/>
      <c r="R111" s="1212"/>
      <c r="S111" s="1213"/>
      <c r="T111" s="347" t="s">
        <v>454</v>
      </c>
      <c r="V111" s="348"/>
      <c r="W111" s="340"/>
      <c r="X111" s="341"/>
      <c r="Y111" s="341"/>
      <c r="Z111" s="341"/>
      <c r="AA111" s="341"/>
      <c r="AB111" s="341"/>
      <c r="AC111" s="342"/>
      <c r="AD111" s="340"/>
      <c r="AE111" s="341"/>
      <c r="AF111" s="341"/>
      <c r="AG111" s="341"/>
      <c r="AH111" s="341"/>
      <c r="AI111" s="341"/>
      <c r="AJ111" s="342"/>
      <c r="AK111" s="340"/>
      <c r="AL111" s="341"/>
      <c r="AM111" s="341"/>
      <c r="AN111" s="341"/>
      <c r="AO111" s="341"/>
      <c r="AP111" s="341"/>
      <c r="AQ111" s="342"/>
      <c r="AR111" s="340"/>
      <c r="AS111" s="341"/>
      <c r="AT111" s="341"/>
      <c r="AU111" s="341"/>
      <c r="AV111" s="341"/>
      <c r="AW111" s="341"/>
      <c r="AX111" s="342"/>
      <c r="AY111" s="340"/>
      <c r="AZ111" s="341"/>
      <c r="BA111" s="343"/>
      <c r="BB111" s="1217"/>
      <c r="BC111" s="1218"/>
      <c r="BD111" s="1179"/>
      <c r="BE111" s="1180"/>
      <c r="BF111" s="1181"/>
      <c r="BG111" s="1182"/>
      <c r="BH111" s="1182"/>
      <c r="BI111" s="1182"/>
      <c r="BJ111" s="1183"/>
    </row>
    <row r="112" spans="2:62" ht="20.25" customHeight="1" x14ac:dyDescent="0.45">
      <c r="B112" s="1220"/>
      <c r="C112" s="1221"/>
      <c r="D112" s="1222"/>
      <c r="E112" s="349"/>
      <c r="F112" s="350">
        <f>C111</f>
        <v>0</v>
      </c>
      <c r="G112" s="349"/>
      <c r="H112" s="350">
        <f>I111</f>
        <v>0</v>
      </c>
      <c r="I112" s="1223"/>
      <c r="J112" s="1224"/>
      <c r="K112" s="1225"/>
      <c r="L112" s="1226"/>
      <c r="M112" s="1226"/>
      <c r="N112" s="1222"/>
      <c r="O112" s="1211"/>
      <c r="P112" s="1212"/>
      <c r="Q112" s="1212"/>
      <c r="R112" s="1212"/>
      <c r="S112" s="1213"/>
      <c r="T112" s="344" t="s">
        <v>455</v>
      </c>
      <c r="U112" s="345"/>
      <c r="V112" s="346"/>
      <c r="W112" s="332" t="str">
        <f>IF(W111="","",VLOOKUP(W111,'参考様式１（勤務表_シフト記号表）'!$C$6:$L$47,10,FALSE))</f>
        <v/>
      </c>
      <c r="X112" s="333" t="str">
        <f>IF(X111="","",VLOOKUP(X111,'参考様式１（勤務表_シフト記号表）'!$C$6:$L$47,10,FALSE))</f>
        <v/>
      </c>
      <c r="Y112" s="333" t="str">
        <f>IF(Y111="","",VLOOKUP(Y111,'参考様式１（勤務表_シフト記号表）'!$C$6:$L$47,10,FALSE))</f>
        <v/>
      </c>
      <c r="Z112" s="333" t="str">
        <f>IF(Z111="","",VLOOKUP(Z111,'参考様式１（勤務表_シフト記号表）'!$C$6:$L$47,10,FALSE))</f>
        <v/>
      </c>
      <c r="AA112" s="333" t="str">
        <f>IF(AA111="","",VLOOKUP(AA111,'参考様式１（勤務表_シフト記号表）'!$C$6:$L$47,10,FALSE))</f>
        <v/>
      </c>
      <c r="AB112" s="333" t="str">
        <f>IF(AB111="","",VLOOKUP(AB111,'参考様式１（勤務表_シフト記号表）'!$C$6:$L$47,10,FALSE))</f>
        <v/>
      </c>
      <c r="AC112" s="334" t="str">
        <f>IF(AC111="","",VLOOKUP(AC111,'参考様式１（勤務表_シフト記号表）'!$C$6:$L$47,10,FALSE))</f>
        <v/>
      </c>
      <c r="AD112" s="332" t="str">
        <f>IF(AD111="","",VLOOKUP(AD111,'参考様式１（勤務表_シフト記号表）'!$C$6:$L$47,10,FALSE))</f>
        <v/>
      </c>
      <c r="AE112" s="333" t="str">
        <f>IF(AE111="","",VLOOKUP(AE111,'参考様式１（勤務表_シフト記号表）'!$C$6:$L$47,10,FALSE))</f>
        <v/>
      </c>
      <c r="AF112" s="333" t="str">
        <f>IF(AF111="","",VLOOKUP(AF111,'参考様式１（勤務表_シフト記号表）'!$C$6:$L$47,10,FALSE))</f>
        <v/>
      </c>
      <c r="AG112" s="333" t="str">
        <f>IF(AG111="","",VLOOKUP(AG111,'参考様式１（勤務表_シフト記号表）'!$C$6:$L$47,10,FALSE))</f>
        <v/>
      </c>
      <c r="AH112" s="333" t="str">
        <f>IF(AH111="","",VLOOKUP(AH111,'参考様式１（勤務表_シフト記号表）'!$C$6:$L$47,10,FALSE))</f>
        <v/>
      </c>
      <c r="AI112" s="333" t="str">
        <f>IF(AI111="","",VLOOKUP(AI111,'参考様式１（勤務表_シフト記号表）'!$C$6:$L$47,10,FALSE))</f>
        <v/>
      </c>
      <c r="AJ112" s="334" t="str">
        <f>IF(AJ111="","",VLOOKUP(AJ111,'参考様式１（勤務表_シフト記号表）'!$C$6:$L$47,10,FALSE))</f>
        <v/>
      </c>
      <c r="AK112" s="332" t="str">
        <f>IF(AK111="","",VLOOKUP(AK111,'参考様式１（勤務表_シフト記号表）'!$C$6:$L$47,10,FALSE))</f>
        <v/>
      </c>
      <c r="AL112" s="333" t="str">
        <f>IF(AL111="","",VLOOKUP(AL111,'参考様式１（勤務表_シフト記号表）'!$C$6:$L$47,10,FALSE))</f>
        <v/>
      </c>
      <c r="AM112" s="333" t="str">
        <f>IF(AM111="","",VLOOKUP(AM111,'参考様式１（勤務表_シフト記号表）'!$C$6:$L$47,10,FALSE))</f>
        <v/>
      </c>
      <c r="AN112" s="333" t="str">
        <f>IF(AN111="","",VLOOKUP(AN111,'参考様式１（勤務表_シフト記号表）'!$C$6:$L$47,10,FALSE))</f>
        <v/>
      </c>
      <c r="AO112" s="333" t="str">
        <f>IF(AO111="","",VLOOKUP(AO111,'参考様式１（勤務表_シフト記号表）'!$C$6:$L$47,10,FALSE))</f>
        <v/>
      </c>
      <c r="AP112" s="333" t="str">
        <f>IF(AP111="","",VLOOKUP(AP111,'参考様式１（勤務表_シフト記号表）'!$C$6:$L$47,10,FALSE))</f>
        <v/>
      </c>
      <c r="AQ112" s="334" t="str">
        <f>IF(AQ111="","",VLOOKUP(AQ111,'参考様式１（勤務表_シフト記号表）'!$C$6:$L$47,10,FALSE))</f>
        <v/>
      </c>
      <c r="AR112" s="332" t="str">
        <f>IF(AR111="","",VLOOKUP(AR111,'参考様式１（勤務表_シフト記号表）'!$C$6:$L$47,10,FALSE))</f>
        <v/>
      </c>
      <c r="AS112" s="333" t="str">
        <f>IF(AS111="","",VLOOKUP(AS111,'参考様式１（勤務表_シフト記号表）'!$C$6:$L$47,10,FALSE))</f>
        <v/>
      </c>
      <c r="AT112" s="333" t="str">
        <f>IF(AT111="","",VLOOKUP(AT111,'参考様式１（勤務表_シフト記号表）'!$C$6:$L$47,10,FALSE))</f>
        <v/>
      </c>
      <c r="AU112" s="333" t="str">
        <f>IF(AU111="","",VLOOKUP(AU111,'参考様式１（勤務表_シフト記号表）'!$C$6:$L$47,10,FALSE))</f>
        <v/>
      </c>
      <c r="AV112" s="333" t="str">
        <f>IF(AV111="","",VLOOKUP(AV111,'参考様式１（勤務表_シフト記号表）'!$C$6:$L$47,10,FALSE))</f>
        <v/>
      </c>
      <c r="AW112" s="333" t="str">
        <f>IF(AW111="","",VLOOKUP(AW111,'参考様式１（勤務表_シフト記号表）'!$C$6:$L$47,10,FALSE))</f>
        <v/>
      </c>
      <c r="AX112" s="334" t="str">
        <f>IF(AX111="","",VLOOKUP(AX111,'参考様式１（勤務表_シフト記号表）'!$C$6:$L$47,10,FALSE))</f>
        <v/>
      </c>
      <c r="AY112" s="332" t="str">
        <f>IF(AY111="","",VLOOKUP(AY111,'参考様式１（勤務表_シフト記号表）'!$C$6:$L$47,10,FALSE))</f>
        <v/>
      </c>
      <c r="AZ112" s="333" t="str">
        <f>IF(AZ111="","",VLOOKUP(AZ111,'参考様式１（勤務表_シフト記号表）'!$C$6:$L$47,10,FALSE))</f>
        <v/>
      </c>
      <c r="BA112" s="333" t="str">
        <f>IF(BA111="","",VLOOKUP(BA111,'参考様式１（勤務表_シフト記号表）'!$C$6:$L$47,10,FALSE))</f>
        <v/>
      </c>
      <c r="BB112" s="1194">
        <f>IF($BE$3="４週",SUM(W112:AX112),IF($BE$3="暦月",SUM(W112:BA112),""))</f>
        <v>0</v>
      </c>
      <c r="BC112" s="1195"/>
      <c r="BD112" s="1196">
        <f>IF($BE$3="４週",BB112/4,IF($BE$3="暦月",(BB112/($BE$8/7)),""))</f>
        <v>0</v>
      </c>
      <c r="BE112" s="1195"/>
      <c r="BF112" s="1191"/>
      <c r="BG112" s="1192"/>
      <c r="BH112" s="1192"/>
      <c r="BI112" s="1192"/>
      <c r="BJ112" s="1193"/>
    </row>
    <row r="113" spans="2:62" ht="20.25" customHeight="1" x14ac:dyDescent="0.45">
      <c r="B113" s="1197">
        <f>B111+1</f>
        <v>49</v>
      </c>
      <c r="C113" s="1199"/>
      <c r="D113" s="1200"/>
      <c r="E113" s="327"/>
      <c r="F113" s="328"/>
      <c r="G113" s="327"/>
      <c r="H113" s="328"/>
      <c r="I113" s="1203"/>
      <c r="J113" s="1204"/>
      <c r="K113" s="1207"/>
      <c r="L113" s="1208"/>
      <c r="M113" s="1208"/>
      <c r="N113" s="1200"/>
      <c r="O113" s="1211"/>
      <c r="P113" s="1212"/>
      <c r="Q113" s="1212"/>
      <c r="R113" s="1212"/>
      <c r="S113" s="1213"/>
      <c r="T113" s="347" t="s">
        <v>454</v>
      </c>
      <c r="V113" s="348"/>
      <c r="W113" s="340"/>
      <c r="X113" s="341"/>
      <c r="Y113" s="341"/>
      <c r="Z113" s="341"/>
      <c r="AA113" s="341"/>
      <c r="AB113" s="341"/>
      <c r="AC113" s="342"/>
      <c r="AD113" s="340"/>
      <c r="AE113" s="341"/>
      <c r="AF113" s="341"/>
      <c r="AG113" s="341"/>
      <c r="AH113" s="341"/>
      <c r="AI113" s="341"/>
      <c r="AJ113" s="342"/>
      <c r="AK113" s="340"/>
      <c r="AL113" s="341"/>
      <c r="AM113" s="341"/>
      <c r="AN113" s="341"/>
      <c r="AO113" s="341"/>
      <c r="AP113" s="341"/>
      <c r="AQ113" s="342"/>
      <c r="AR113" s="340"/>
      <c r="AS113" s="341"/>
      <c r="AT113" s="341"/>
      <c r="AU113" s="341"/>
      <c r="AV113" s="341"/>
      <c r="AW113" s="341"/>
      <c r="AX113" s="342"/>
      <c r="AY113" s="340"/>
      <c r="AZ113" s="341"/>
      <c r="BA113" s="343"/>
      <c r="BB113" s="1217"/>
      <c r="BC113" s="1218"/>
      <c r="BD113" s="1179"/>
      <c r="BE113" s="1180"/>
      <c r="BF113" s="1181"/>
      <c r="BG113" s="1182"/>
      <c r="BH113" s="1182"/>
      <c r="BI113" s="1182"/>
      <c r="BJ113" s="1183"/>
    </row>
    <row r="114" spans="2:62" ht="20.25" customHeight="1" x14ac:dyDescent="0.45">
      <c r="B114" s="1220"/>
      <c r="C114" s="1221"/>
      <c r="D114" s="1222"/>
      <c r="E114" s="349"/>
      <c r="F114" s="350">
        <f>C113</f>
        <v>0</v>
      </c>
      <c r="G114" s="349"/>
      <c r="H114" s="350">
        <f>I113</f>
        <v>0</v>
      </c>
      <c r="I114" s="1223"/>
      <c r="J114" s="1224"/>
      <c r="K114" s="1225"/>
      <c r="L114" s="1226"/>
      <c r="M114" s="1226"/>
      <c r="N114" s="1222"/>
      <c r="O114" s="1211"/>
      <c r="P114" s="1212"/>
      <c r="Q114" s="1212"/>
      <c r="R114" s="1212"/>
      <c r="S114" s="1213"/>
      <c r="T114" s="344" t="s">
        <v>455</v>
      </c>
      <c r="U114" s="345"/>
      <c r="V114" s="346"/>
      <c r="W114" s="332" t="str">
        <f>IF(W113="","",VLOOKUP(W113,'参考様式１（勤務表_シフト記号表）'!$C$6:$L$47,10,FALSE))</f>
        <v/>
      </c>
      <c r="X114" s="333" t="str">
        <f>IF(X113="","",VLOOKUP(X113,'参考様式１（勤務表_シフト記号表）'!$C$6:$L$47,10,FALSE))</f>
        <v/>
      </c>
      <c r="Y114" s="333" t="str">
        <f>IF(Y113="","",VLOOKUP(Y113,'参考様式１（勤務表_シフト記号表）'!$C$6:$L$47,10,FALSE))</f>
        <v/>
      </c>
      <c r="Z114" s="333" t="str">
        <f>IF(Z113="","",VLOOKUP(Z113,'参考様式１（勤務表_シフト記号表）'!$C$6:$L$47,10,FALSE))</f>
        <v/>
      </c>
      <c r="AA114" s="333" t="str">
        <f>IF(AA113="","",VLOOKUP(AA113,'参考様式１（勤務表_シフト記号表）'!$C$6:$L$47,10,FALSE))</f>
        <v/>
      </c>
      <c r="AB114" s="333" t="str">
        <f>IF(AB113="","",VLOOKUP(AB113,'参考様式１（勤務表_シフト記号表）'!$C$6:$L$47,10,FALSE))</f>
        <v/>
      </c>
      <c r="AC114" s="334" t="str">
        <f>IF(AC113="","",VLOOKUP(AC113,'参考様式１（勤務表_シフト記号表）'!$C$6:$L$47,10,FALSE))</f>
        <v/>
      </c>
      <c r="AD114" s="332" t="str">
        <f>IF(AD113="","",VLOOKUP(AD113,'参考様式１（勤務表_シフト記号表）'!$C$6:$L$47,10,FALSE))</f>
        <v/>
      </c>
      <c r="AE114" s="333" t="str">
        <f>IF(AE113="","",VLOOKUP(AE113,'参考様式１（勤務表_シフト記号表）'!$C$6:$L$47,10,FALSE))</f>
        <v/>
      </c>
      <c r="AF114" s="333" t="str">
        <f>IF(AF113="","",VLOOKUP(AF113,'参考様式１（勤務表_シフト記号表）'!$C$6:$L$47,10,FALSE))</f>
        <v/>
      </c>
      <c r="AG114" s="333" t="str">
        <f>IF(AG113="","",VLOOKUP(AG113,'参考様式１（勤務表_シフト記号表）'!$C$6:$L$47,10,FALSE))</f>
        <v/>
      </c>
      <c r="AH114" s="333" t="str">
        <f>IF(AH113="","",VLOOKUP(AH113,'参考様式１（勤務表_シフト記号表）'!$C$6:$L$47,10,FALSE))</f>
        <v/>
      </c>
      <c r="AI114" s="333" t="str">
        <f>IF(AI113="","",VLOOKUP(AI113,'参考様式１（勤務表_シフト記号表）'!$C$6:$L$47,10,FALSE))</f>
        <v/>
      </c>
      <c r="AJ114" s="334" t="str">
        <f>IF(AJ113="","",VLOOKUP(AJ113,'参考様式１（勤務表_シフト記号表）'!$C$6:$L$47,10,FALSE))</f>
        <v/>
      </c>
      <c r="AK114" s="332" t="str">
        <f>IF(AK113="","",VLOOKUP(AK113,'参考様式１（勤務表_シフト記号表）'!$C$6:$L$47,10,FALSE))</f>
        <v/>
      </c>
      <c r="AL114" s="333" t="str">
        <f>IF(AL113="","",VLOOKUP(AL113,'参考様式１（勤務表_シフト記号表）'!$C$6:$L$47,10,FALSE))</f>
        <v/>
      </c>
      <c r="AM114" s="333" t="str">
        <f>IF(AM113="","",VLOOKUP(AM113,'参考様式１（勤務表_シフト記号表）'!$C$6:$L$47,10,FALSE))</f>
        <v/>
      </c>
      <c r="AN114" s="333" t="str">
        <f>IF(AN113="","",VLOOKUP(AN113,'参考様式１（勤務表_シフト記号表）'!$C$6:$L$47,10,FALSE))</f>
        <v/>
      </c>
      <c r="AO114" s="333" t="str">
        <f>IF(AO113="","",VLOOKUP(AO113,'参考様式１（勤務表_シフト記号表）'!$C$6:$L$47,10,FALSE))</f>
        <v/>
      </c>
      <c r="AP114" s="333" t="str">
        <f>IF(AP113="","",VLOOKUP(AP113,'参考様式１（勤務表_シフト記号表）'!$C$6:$L$47,10,FALSE))</f>
        <v/>
      </c>
      <c r="AQ114" s="334" t="str">
        <f>IF(AQ113="","",VLOOKUP(AQ113,'参考様式１（勤務表_シフト記号表）'!$C$6:$L$47,10,FALSE))</f>
        <v/>
      </c>
      <c r="AR114" s="332" t="str">
        <f>IF(AR113="","",VLOOKUP(AR113,'参考様式１（勤務表_シフト記号表）'!$C$6:$L$47,10,FALSE))</f>
        <v/>
      </c>
      <c r="AS114" s="333" t="str">
        <f>IF(AS113="","",VLOOKUP(AS113,'参考様式１（勤務表_シフト記号表）'!$C$6:$L$47,10,FALSE))</f>
        <v/>
      </c>
      <c r="AT114" s="333" t="str">
        <f>IF(AT113="","",VLOOKUP(AT113,'参考様式１（勤務表_シフト記号表）'!$C$6:$L$47,10,FALSE))</f>
        <v/>
      </c>
      <c r="AU114" s="333" t="str">
        <f>IF(AU113="","",VLOOKUP(AU113,'参考様式１（勤務表_シフト記号表）'!$C$6:$L$47,10,FALSE))</f>
        <v/>
      </c>
      <c r="AV114" s="333" t="str">
        <f>IF(AV113="","",VLOOKUP(AV113,'参考様式１（勤務表_シフト記号表）'!$C$6:$L$47,10,FALSE))</f>
        <v/>
      </c>
      <c r="AW114" s="333" t="str">
        <f>IF(AW113="","",VLOOKUP(AW113,'参考様式１（勤務表_シフト記号表）'!$C$6:$L$47,10,FALSE))</f>
        <v/>
      </c>
      <c r="AX114" s="334" t="str">
        <f>IF(AX113="","",VLOOKUP(AX113,'参考様式１（勤務表_シフト記号表）'!$C$6:$L$47,10,FALSE))</f>
        <v/>
      </c>
      <c r="AY114" s="332" t="str">
        <f>IF(AY113="","",VLOOKUP(AY113,'参考様式１（勤務表_シフト記号表）'!$C$6:$L$47,10,FALSE))</f>
        <v/>
      </c>
      <c r="AZ114" s="333" t="str">
        <f>IF(AZ113="","",VLOOKUP(AZ113,'参考様式１（勤務表_シフト記号表）'!$C$6:$L$47,10,FALSE))</f>
        <v/>
      </c>
      <c r="BA114" s="333" t="str">
        <f>IF(BA113="","",VLOOKUP(BA113,'参考様式１（勤務表_シフト記号表）'!$C$6:$L$47,10,FALSE))</f>
        <v/>
      </c>
      <c r="BB114" s="1194">
        <f>IF($BE$3="４週",SUM(W114:AX114),IF($BE$3="暦月",SUM(W114:BA114),""))</f>
        <v>0</v>
      </c>
      <c r="BC114" s="1195"/>
      <c r="BD114" s="1196">
        <f>IF($BE$3="４週",BB114/4,IF($BE$3="暦月",(BB114/($BE$8/7)),""))</f>
        <v>0</v>
      </c>
      <c r="BE114" s="1195"/>
      <c r="BF114" s="1191"/>
      <c r="BG114" s="1192"/>
      <c r="BH114" s="1192"/>
      <c r="BI114" s="1192"/>
      <c r="BJ114" s="1193"/>
    </row>
    <row r="115" spans="2:62" ht="20.25" customHeight="1" x14ac:dyDescent="0.45">
      <c r="B115" s="1197">
        <f>B113+1</f>
        <v>50</v>
      </c>
      <c r="C115" s="1199"/>
      <c r="D115" s="1200"/>
      <c r="E115" s="327"/>
      <c r="F115" s="328"/>
      <c r="G115" s="327"/>
      <c r="H115" s="328"/>
      <c r="I115" s="1203"/>
      <c r="J115" s="1204"/>
      <c r="K115" s="1207"/>
      <c r="L115" s="1208"/>
      <c r="M115" s="1208"/>
      <c r="N115" s="1200"/>
      <c r="O115" s="1211"/>
      <c r="P115" s="1212"/>
      <c r="Q115" s="1212"/>
      <c r="R115" s="1212"/>
      <c r="S115" s="1213"/>
      <c r="T115" s="347" t="s">
        <v>454</v>
      </c>
      <c r="V115" s="348"/>
      <c r="W115" s="340"/>
      <c r="X115" s="341"/>
      <c r="Y115" s="341"/>
      <c r="Z115" s="341"/>
      <c r="AA115" s="341"/>
      <c r="AB115" s="341"/>
      <c r="AC115" s="342"/>
      <c r="AD115" s="340"/>
      <c r="AE115" s="341"/>
      <c r="AF115" s="341"/>
      <c r="AG115" s="341"/>
      <c r="AH115" s="341"/>
      <c r="AI115" s="341"/>
      <c r="AJ115" s="342"/>
      <c r="AK115" s="340"/>
      <c r="AL115" s="341"/>
      <c r="AM115" s="341"/>
      <c r="AN115" s="341"/>
      <c r="AO115" s="341"/>
      <c r="AP115" s="341"/>
      <c r="AQ115" s="342"/>
      <c r="AR115" s="340"/>
      <c r="AS115" s="341"/>
      <c r="AT115" s="341"/>
      <c r="AU115" s="341"/>
      <c r="AV115" s="341"/>
      <c r="AW115" s="341"/>
      <c r="AX115" s="342"/>
      <c r="AY115" s="340"/>
      <c r="AZ115" s="341"/>
      <c r="BA115" s="343"/>
      <c r="BB115" s="1217"/>
      <c r="BC115" s="1218"/>
      <c r="BD115" s="1179"/>
      <c r="BE115" s="1180"/>
      <c r="BF115" s="1181"/>
      <c r="BG115" s="1182"/>
      <c r="BH115" s="1182"/>
      <c r="BI115" s="1182"/>
      <c r="BJ115" s="1183"/>
    </row>
    <row r="116" spans="2:62" ht="20.25" customHeight="1" x14ac:dyDescent="0.45">
      <c r="B116" s="1220"/>
      <c r="C116" s="1221"/>
      <c r="D116" s="1222"/>
      <c r="E116" s="349"/>
      <c r="F116" s="350">
        <f>C115</f>
        <v>0</v>
      </c>
      <c r="G116" s="349"/>
      <c r="H116" s="350">
        <f>I115</f>
        <v>0</v>
      </c>
      <c r="I116" s="1223"/>
      <c r="J116" s="1224"/>
      <c r="K116" s="1225"/>
      <c r="L116" s="1226"/>
      <c r="M116" s="1226"/>
      <c r="N116" s="1222"/>
      <c r="O116" s="1211"/>
      <c r="P116" s="1212"/>
      <c r="Q116" s="1212"/>
      <c r="R116" s="1212"/>
      <c r="S116" s="1213"/>
      <c r="T116" s="344" t="s">
        <v>455</v>
      </c>
      <c r="U116" s="345"/>
      <c r="V116" s="346"/>
      <c r="W116" s="332" t="str">
        <f>IF(W115="","",VLOOKUP(W115,'参考様式１（勤務表_シフト記号表）'!$C$6:$L$47,10,FALSE))</f>
        <v/>
      </c>
      <c r="X116" s="333" t="str">
        <f>IF(X115="","",VLOOKUP(X115,'参考様式１（勤務表_シフト記号表）'!$C$6:$L$47,10,FALSE))</f>
        <v/>
      </c>
      <c r="Y116" s="333" t="str">
        <f>IF(Y115="","",VLOOKUP(Y115,'参考様式１（勤務表_シフト記号表）'!$C$6:$L$47,10,FALSE))</f>
        <v/>
      </c>
      <c r="Z116" s="333" t="str">
        <f>IF(Z115="","",VLOOKUP(Z115,'参考様式１（勤務表_シフト記号表）'!$C$6:$L$47,10,FALSE))</f>
        <v/>
      </c>
      <c r="AA116" s="333" t="str">
        <f>IF(AA115="","",VLOOKUP(AA115,'参考様式１（勤務表_シフト記号表）'!$C$6:$L$47,10,FALSE))</f>
        <v/>
      </c>
      <c r="AB116" s="333" t="str">
        <f>IF(AB115="","",VLOOKUP(AB115,'参考様式１（勤務表_シフト記号表）'!$C$6:$L$47,10,FALSE))</f>
        <v/>
      </c>
      <c r="AC116" s="334" t="str">
        <f>IF(AC115="","",VLOOKUP(AC115,'参考様式１（勤務表_シフト記号表）'!$C$6:$L$47,10,FALSE))</f>
        <v/>
      </c>
      <c r="AD116" s="332" t="str">
        <f>IF(AD115="","",VLOOKUP(AD115,'参考様式１（勤務表_シフト記号表）'!$C$6:$L$47,10,FALSE))</f>
        <v/>
      </c>
      <c r="AE116" s="333" t="str">
        <f>IF(AE115="","",VLOOKUP(AE115,'参考様式１（勤務表_シフト記号表）'!$C$6:$L$47,10,FALSE))</f>
        <v/>
      </c>
      <c r="AF116" s="333" t="str">
        <f>IF(AF115="","",VLOOKUP(AF115,'参考様式１（勤務表_シフト記号表）'!$C$6:$L$47,10,FALSE))</f>
        <v/>
      </c>
      <c r="AG116" s="333" t="str">
        <f>IF(AG115="","",VLOOKUP(AG115,'参考様式１（勤務表_シフト記号表）'!$C$6:$L$47,10,FALSE))</f>
        <v/>
      </c>
      <c r="AH116" s="333" t="str">
        <f>IF(AH115="","",VLOOKUP(AH115,'参考様式１（勤務表_シフト記号表）'!$C$6:$L$47,10,FALSE))</f>
        <v/>
      </c>
      <c r="AI116" s="333" t="str">
        <f>IF(AI115="","",VLOOKUP(AI115,'参考様式１（勤務表_シフト記号表）'!$C$6:$L$47,10,FALSE))</f>
        <v/>
      </c>
      <c r="AJ116" s="334" t="str">
        <f>IF(AJ115="","",VLOOKUP(AJ115,'参考様式１（勤務表_シフト記号表）'!$C$6:$L$47,10,FALSE))</f>
        <v/>
      </c>
      <c r="AK116" s="332" t="str">
        <f>IF(AK115="","",VLOOKUP(AK115,'参考様式１（勤務表_シフト記号表）'!$C$6:$L$47,10,FALSE))</f>
        <v/>
      </c>
      <c r="AL116" s="333" t="str">
        <f>IF(AL115="","",VLOOKUP(AL115,'参考様式１（勤務表_シフト記号表）'!$C$6:$L$47,10,FALSE))</f>
        <v/>
      </c>
      <c r="AM116" s="333" t="str">
        <f>IF(AM115="","",VLOOKUP(AM115,'参考様式１（勤務表_シフト記号表）'!$C$6:$L$47,10,FALSE))</f>
        <v/>
      </c>
      <c r="AN116" s="333" t="str">
        <f>IF(AN115="","",VLOOKUP(AN115,'参考様式１（勤務表_シフト記号表）'!$C$6:$L$47,10,FALSE))</f>
        <v/>
      </c>
      <c r="AO116" s="333" t="str">
        <f>IF(AO115="","",VLOOKUP(AO115,'参考様式１（勤務表_シフト記号表）'!$C$6:$L$47,10,FALSE))</f>
        <v/>
      </c>
      <c r="AP116" s="333" t="str">
        <f>IF(AP115="","",VLOOKUP(AP115,'参考様式１（勤務表_シフト記号表）'!$C$6:$L$47,10,FALSE))</f>
        <v/>
      </c>
      <c r="AQ116" s="334" t="str">
        <f>IF(AQ115="","",VLOOKUP(AQ115,'参考様式１（勤務表_シフト記号表）'!$C$6:$L$47,10,FALSE))</f>
        <v/>
      </c>
      <c r="AR116" s="332" t="str">
        <f>IF(AR115="","",VLOOKUP(AR115,'参考様式１（勤務表_シフト記号表）'!$C$6:$L$47,10,FALSE))</f>
        <v/>
      </c>
      <c r="AS116" s="333" t="str">
        <f>IF(AS115="","",VLOOKUP(AS115,'参考様式１（勤務表_シフト記号表）'!$C$6:$L$47,10,FALSE))</f>
        <v/>
      </c>
      <c r="AT116" s="333" t="str">
        <f>IF(AT115="","",VLOOKUP(AT115,'参考様式１（勤務表_シフト記号表）'!$C$6:$L$47,10,FALSE))</f>
        <v/>
      </c>
      <c r="AU116" s="333" t="str">
        <f>IF(AU115="","",VLOOKUP(AU115,'参考様式１（勤務表_シフト記号表）'!$C$6:$L$47,10,FALSE))</f>
        <v/>
      </c>
      <c r="AV116" s="333" t="str">
        <f>IF(AV115="","",VLOOKUP(AV115,'参考様式１（勤務表_シフト記号表）'!$C$6:$L$47,10,FALSE))</f>
        <v/>
      </c>
      <c r="AW116" s="333" t="str">
        <f>IF(AW115="","",VLOOKUP(AW115,'参考様式１（勤務表_シフト記号表）'!$C$6:$L$47,10,FALSE))</f>
        <v/>
      </c>
      <c r="AX116" s="334" t="str">
        <f>IF(AX115="","",VLOOKUP(AX115,'参考様式１（勤務表_シフト記号表）'!$C$6:$L$47,10,FALSE))</f>
        <v/>
      </c>
      <c r="AY116" s="332" t="str">
        <f>IF(AY115="","",VLOOKUP(AY115,'参考様式１（勤務表_シフト記号表）'!$C$6:$L$47,10,FALSE))</f>
        <v/>
      </c>
      <c r="AZ116" s="333" t="str">
        <f>IF(AZ115="","",VLOOKUP(AZ115,'参考様式１（勤務表_シフト記号表）'!$C$6:$L$47,10,FALSE))</f>
        <v/>
      </c>
      <c r="BA116" s="333" t="str">
        <f>IF(BA115="","",VLOOKUP(BA115,'参考様式１（勤務表_シフト記号表）'!$C$6:$L$47,10,FALSE))</f>
        <v/>
      </c>
      <c r="BB116" s="1194">
        <f>IF($BE$3="４週",SUM(W116:AX116),IF($BE$3="暦月",SUM(W116:BA116),""))</f>
        <v>0</v>
      </c>
      <c r="BC116" s="1195"/>
      <c r="BD116" s="1196">
        <f>IF($BE$3="４週",BB116/4,IF($BE$3="暦月",(BB116/($BE$8/7)),""))</f>
        <v>0</v>
      </c>
      <c r="BE116" s="1195"/>
      <c r="BF116" s="1191"/>
      <c r="BG116" s="1192"/>
      <c r="BH116" s="1192"/>
      <c r="BI116" s="1192"/>
      <c r="BJ116" s="1193"/>
    </row>
    <row r="117" spans="2:62" ht="20.25" customHeight="1" x14ac:dyDescent="0.45">
      <c r="B117" s="1197">
        <f>B115+1</f>
        <v>51</v>
      </c>
      <c r="C117" s="1199"/>
      <c r="D117" s="1200"/>
      <c r="E117" s="327"/>
      <c r="F117" s="328"/>
      <c r="G117" s="327"/>
      <c r="H117" s="328"/>
      <c r="I117" s="1203"/>
      <c r="J117" s="1204"/>
      <c r="K117" s="1207"/>
      <c r="L117" s="1208"/>
      <c r="M117" s="1208"/>
      <c r="N117" s="1200"/>
      <c r="O117" s="1211"/>
      <c r="P117" s="1212"/>
      <c r="Q117" s="1212"/>
      <c r="R117" s="1212"/>
      <c r="S117" s="1213"/>
      <c r="T117" s="347" t="s">
        <v>454</v>
      </c>
      <c r="V117" s="348"/>
      <c r="W117" s="340"/>
      <c r="X117" s="341"/>
      <c r="Y117" s="341"/>
      <c r="Z117" s="341"/>
      <c r="AA117" s="341"/>
      <c r="AB117" s="341"/>
      <c r="AC117" s="342"/>
      <c r="AD117" s="340"/>
      <c r="AE117" s="341"/>
      <c r="AF117" s="341"/>
      <c r="AG117" s="341"/>
      <c r="AH117" s="341"/>
      <c r="AI117" s="341"/>
      <c r="AJ117" s="342"/>
      <c r="AK117" s="340"/>
      <c r="AL117" s="341"/>
      <c r="AM117" s="341"/>
      <c r="AN117" s="341"/>
      <c r="AO117" s="341"/>
      <c r="AP117" s="341"/>
      <c r="AQ117" s="342"/>
      <c r="AR117" s="340"/>
      <c r="AS117" s="341"/>
      <c r="AT117" s="341"/>
      <c r="AU117" s="341"/>
      <c r="AV117" s="341"/>
      <c r="AW117" s="341"/>
      <c r="AX117" s="342"/>
      <c r="AY117" s="340"/>
      <c r="AZ117" s="341"/>
      <c r="BA117" s="343"/>
      <c r="BB117" s="1217"/>
      <c r="BC117" s="1218"/>
      <c r="BD117" s="1179"/>
      <c r="BE117" s="1180"/>
      <c r="BF117" s="1181"/>
      <c r="BG117" s="1182"/>
      <c r="BH117" s="1182"/>
      <c r="BI117" s="1182"/>
      <c r="BJ117" s="1183"/>
    </row>
    <row r="118" spans="2:62" ht="20.25" customHeight="1" x14ac:dyDescent="0.45">
      <c r="B118" s="1220"/>
      <c r="C118" s="1221"/>
      <c r="D118" s="1222"/>
      <c r="E118" s="349"/>
      <c r="F118" s="350">
        <f>C117</f>
        <v>0</v>
      </c>
      <c r="G118" s="349"/>
      <c r="H118" s="350">
        <f>I117</f>
        <v>0</v>
      </c>
      <c r="I118" s="1223"/>
      <c r="J118" s="1224"/>
      <c r="K118" s="1225"/>
      <c r="L118" s="1226"/>
      <c r="M118" s="1226"/>
      <c r="N118" s="1222"/>
      <c r="O118" s="1211"/>
      <c r="P118" s="1212"/>
      <c r="Q118" s="1212"/>
      <c r="R118" s="1212"/>
      <c r="S118" s="1213"/>
      <c r="T118" s="344" t="s">
        <v>455</v>
      </c>
      <c r="U118" s="345"/>
      <c r="V118" s="346"/>
      <c r="W118" s="332" t="str">
        <f>IF(W117="","",VLOOKUP(W117,'参考様式１（勤務表_シフト記号表）'!$C$6:$L$47,10,FALSE))</f>
        <v/>
      </c>
      <c r="X118" s="333" t="str">
        <f>IF(X117="","",VLOOKUP(X117,'参考様式１（勤務表_シフト記号表）'!$C$6:$L$47,10,FALSE))</f>
        <v/>
      </c>
      <c r="Y118" s="333" t="str">
        <f>IF(Y117="","",VLOOKUP(Y117,'参考様式１（勤務表_シフト記号表）'!$C$6:$L$47,10,FALSE))</f>
        <v/>
      </c>
      <c r="Z118" s="333" t="str">
        <f>IF(Z117="","",VLOOKUP(Z117,'参考様式１（勤務表_シフト記号表）'!$C$6:$L$47,10,FALSE))</f>
        <v/>
      </c>
      <c r="AA118" s="333" t="str">
        <f>IF(AA117="","",VLOOKUP(AA117,'参考様式１（勤務表_シフト記号表）'!$C$6:$L$47,10,FALSE))</f>
        <v/>
      </c>
      <c r="AB118" s="333" t="str">
        <f>IF(AB117="","",VLOOKUP(AB117,'参考様式１（勤務表_シフト記号表）'!$C$6:$L$47,10,FALSE))</f>
        <v/>
      </c>
      <c r="AC118" s="334" t="str">
        <f>IF(AC117="","",VLOOKUP(AC117,'参考様式１（勤務表_シフト記号表）'!$C$6:$L$47,10,FALSE))</f>
        <v/>
      </c>
      <c r="AD118" s="332" t="str">
        <f>IF(AD117="","",VLOOKUP(AD117,'参考様式１（勤務表_シフト記号表）'!$C$6:$L$47,10,FALSE))</f>
        <v/>
      </c>
      <c r="AE118" s="333" t="str">
        <f>IF(AE117="","",VLOOKUP(AE117,'参考様式１（勤務表_シフト記号表）'!$C$6:$L$47,10,FALSE))</f>
        <v/>
      </c>
      <c r="AF118" s="333" t="str">
        <f>IF(AF117="","",VLOOKUP(AF117,'参考様式１（勤務表_シフト記号表）'!$C$6:$L$47,10,FALSE))</f>
        <v/>
      </c>
      <c r="AG118" s="333" t="str">
        <f>IF(AG117="","",VLOOKUP(AG117,'参考様式１（勤務表_シフト記号表）'!$C$6:$L$47,10,FALSE))</f>
        <v/>
      </c>
      <c r="AH118" s="333" t="str">
        <f>IF(AH117="","",VLOOKUP(AH117,'参考様式１（勤務表_シフト記号表）'!$C$6:$L$47,10,FALSE))</f>
        <v/>
      </c>
      <c r="AI118" s="333" t="str">
        <f>IF(AI117="","",VLOOKUP(AI117,'参考様式１（勤務表_シフト記号表）'!$C$6:$L$47,10,FALSE))</f>
        <v/>
      </c>
      <c r="AJ118" s="334" t="str">
        <f>IF(AJ117="","",VLOOKUP(AJ117,'参考様式１（勤務表_シフト記号表）'!$C$6:$L$47,10,FALSE))</f>
        <v/>
      </c>
      <c r="AK118" s="332" t="str">
        <f>IF(AK117="","",VLOOKUP(AK117,'参考様式１（勤務表_シフト記号表）'!$C$6:$L$47,10,FALSE))</f>
        <v/>
      </c>
      <c r="AL118" s="333" t="str">
        <f>IF(AL117="","",VLOOKUP(AL117,'参考様式１（勤務表_シフト記号表）'!$C$6:$L$47,10,FALSE))</f>
        <v/>
      </c>
      <c r="AM118" s="333" t="str">
        <f>IF(AM117="","",VLOOKUP(AM117,'参考様式１（勤務表_シフト記号表）'!$C$6:$L$47,10,FALSE))</f>
        <v/>
      </c>
      <c r="AN118" s="333" t="str">
        <f>IF(AN117="","",VLOOKUP(AN117,'参考様式１（勤務表_シフト記号表）'!$C$6:$L$47,10,FALSE))</f>
        <v/>
      </c>
      <c r="AO118" s="333" t="str">
        <f>IF(AO117="","",VLOOKUP(AO117,'参考様式１（勤務表_シフト記号表）'!$C$6:$L$47,10,FALSE))</f>
        <v/>
      </c>
      <c r="AP118" s="333" t="str">
        <f>IF(AP117="","",VLOOKUP(AP117,'参考様式１（勤務表_シフト記号表）'!$C$6:$L$47,10,FALSE))</f>
        <v/>
      </c>
      <c r="AQ118" s="334" t="str">
        <f>IF(AQ117="","",VLOOKUP(AQ117,'参考様式１（勤務表_シフト記号表）'!$C$6:$L$47,10,FALSE))</f>
        <v/>
      </c>
      <c r="AR118" s="332" t="str">
        <f>IF(AR117="","",VLOOKUP(AR117,'参考様式１（勤務表_シフト記号表）'!$C$6:$L$47,10,FALSE))</f>
        <v/>
      </c>
      <c r="AS118" s="333" t="str">
        <f>IF(AS117="","",VLOOKUP(AS117,'参考様式１（勤務表_シフト記号表）'!$C$6:$L$47,10,FALSE))</f>
        <v/>
      </c>
      <c r="AT118" s="333" t="str">
        <f>IF(AT117="","",VLOOKUP(AT117,'参考様式１（勤務表_シフト記号表）'!$C$6:$L$47,10,FALSE))</f>
        <v/>
      </c>
      <c r="AU118" s="333" t="str">
        <f>IF(AU117="","",VLOOKUP(AU117,'参考様式１（勤務表_シフト記号表）'!$C$6:$L$47,10,FALSE))</f>
        <v/>
      </c>
      <c r="AV118" s="333" t="str">
        <f>IF(AV117="","",VLOOKUP(AV117,'参考様式１（勤務表_シフト記号表）'!$C$6:$L$47,10,FALSE))</f>
        <v/>
      </c>
      <c r="AW118" s="333" t="str">
        <f>IF(AW117="","",VLOOKUP(AW117,'参考様式１（勤務表_シフト記号表）'!$C$6:$L$47,10,FALSE))</f>
        <v/>
      </c>
      <c r="AX118" s="334" t="str">
        <f>IF(AX117="","",VLOOKUP(AX117,'参考様式１（勤務表_シフト記号表）'!$C$6:$L$47,10,FALSE))</f>
        <v/>
      </c>
      <c r="AY118" s="332" t="str">
        <f>IF(AY117="","",VLOOKUP(AY117,'参考様式１（勤務表_シフト記号表）'!$C$6:$L$47,10,FALSE))</f>
        <v/>
      </c>
      <c r="AZ118" s="333" t="str">
        <f>IF(AZ117="","",VLOOKUP(AZ117,'参考様式１（勤務表_シフト記号表）'!$C$6:$L$47,10,FALSE))</f>
        <v/>
      </c>
      <c r="BA118" s="333" t="str">
        <f>IF(BA117="","",VLOOKUP(BA117,'参考様式１（勤務表_シフト記号表）'!$C$6:$L$47,10,FALSE))</f>
        <v/>
      </c>
      <c r="BB118" s="1194">
        <f>IF($BE$3="４週",SUM(W118:AX118),IF($BE$3="暦月",SUM(W118:BA118),""))</f>
        <v>0</v>
      </c>
      <c r="BC118" s="1195"/>
      <c r="BD118" s="1196">
        <f>IF($BE$3="４週",BB118/4,IF($BE$3="暦月",(BB118/($BE$8/7)),""))</f>
        <v>0</v>
      </c>
      <c r="BE118" s="1195"/>
      <c r="BF118" s="1191"/>
      <c r="BG118" s="1192"/>
      <c r="BH118" s="1192"/>
      <c r="BI118" s="1192"/>
      <c r="BJ118" s="1193"/>
    </row>
    <row r="119" spans="2:62" ht="20.25" customHeight="1" x14ac:dyDescent="0.45">
      <c r="B119" s="1197">
        <f>B117+1</f>
        <v>52</v>
      </c>
      <c r="C119" s="1199"/>
      <c r="D119" s="1200"/>
      <c r="E119" s="327"/>
      <c r="F119" s="328"/>
      <c r="G119" s="327"/>
      <c r="H119" s="328"/>
      <c r="I119" s="1203"/>
      <c r="J119" s="1204"/>
      <c r="K119" s="1207"/>
      <c r="L119" s="1208"/>
      <c r="M119" s="1208"/>
      <c r="N119" s="1200"/>
      <c r="O119" s="1211"/>
      <c r="P119" s="1212"/>
      <c r="Q119" s="1212"/>
      <c r="R119" s="1212"/>
      <c r="S119" s="1213"/>
      <c r="T119" s="347" t="s">
        <v>454</v>
      </c>
      <c r="V119" s="348"/>
      <c r="W119" s="340"/>
      <c r="X119" s="341"/>
      <c r="Y119" s="341"/>
      <c r="Z119" s="341"/>
      <c r="AA119" s="341"/>
      <c r="AB119" s="341"/>
      <c r="AC119" s="342"/>
      <c r="AD119" s="340"/>
      <c r="AE119" s="341"/>
      <c r="AF119" s="341"/>
      <c r="AG119" s="341"/>
      <c r="AH119" s="341"/>
      <c r="AI119" s="341"/>
      <c r="AJ119" s="342"/>
      <c r="AK119" s="340"/>
      <c r="AL119" s="341"/>
      <c r="AM119" s="341"/>
      <c r="AN119" s="341"/>
      <c r="AO119" s="341"/>
      <c r="AP119" s="341"/>
      <c r="AQ119" s="342"/>
      <c r="AR119" s="340"/>
      <c r="AS119" s="341"/>
      <c r="AT119" s="341"/>
      <c r="AU119" s="341"/>
      <c r="AV119" s="341"/>
      <c r="AW119" s="341"/>
      <c r="AX119" s="342"/>
      <c r="AY119" s="340"/>
      <c r="AZ119" s="341"/>
      <c r="BA119" s="343"/>
      <c r="BB119" s="1217"/>
      <c r="BC119" s="1218"/>
      <c r="BD119" s="1179"/>
      <c r="BE119" s="1180"/>
      <c r="BF119" s="1181"/>
      <c r="BG119" s="1182"/>
      <c r="BH119" s="1182"/>
      <c r="BI119" s="1182"/>
      <c r="BJ119" s="1183"/>
    </row>
    <row r="120" spans="2:62" ht="20.25" customHeight="1" x14ac:dyDescent="0.45">
      <c r="B120" s="1220"/>
      <c r="C120" s="1221"/>
      <c r="D120" s="1222"/>
      <c r="E120" s="349"/>
      <c r="F120" s="350">
        <f>C119</f>
        <v>0</v>
      </c>
      <c r="G120" s="349"/>
      <c r="H120" s="350">
        <f>I119</f>
        <v>0</v>
      </c>
      <c r="I120" s="1223"/>
      <c r="J120" s="1224"/>
      <c r="K120" s="1225"/>
      <c r="L120" s="1226"/>
      <c r="M120" s="1226"/>
      <c r="N120" s="1222"/>
      <c r="O120" s="1211"/>
      <c r="P120" s="1212"/>
      <c r="Q120" s="1212"/>
      <c r="R120" s="1212"/>
      <c r="S120" s="1213"/>
      <c r="T120" s="344" t="s">
        <v>455</v>
      </c>
      <c r="U120" s="345"/>
      <c r="V120" s="346"/>
      <c r="W120" s="332" t="str">
        <f>IF(W119="","",VLOOKUP(W119,'参考様式１（勤務表_シフト記号表）'!$C$6:$L$47,10,FALSE))</f>
        <v/>
      </c>
      <c r="X120" s="333" t="str">
        <f>IF(X119="","",VLOOKUP(X119,'参考様式１（勤務表_シフト記号表）'!$C$6:$L$47,10,FALSE))</f>
        <v/>
      </c>
      <c r="Y120" s="333" t="str">
        <f>IF(Y119="","",VLOOKUP(Y119,'参考様式１（勤務表_シフト記号表）'!$C$6:$L$47,10,FALSE))</f>
        <v/>
      </c>
      <c r="Z120" s="333" t="str">
        <f>IF(Z119="","",VLOOKUP(Z119,'参考様式１（勤務表_シフト記号表）'!$C$6:$L$47,10,FALSE))</f>
        <v/>
      </c>
      <c r="AA120" s="333" t="str">
        <f>IF(AA119="","",VLOOKUP(AA119,'参考様式１（勤務表_シフト記号表）'!$C$6:$L$47,10,FALSE))</f>
        <v/>
      </c>
      <c r="AB120" s="333" t="str">
        <f>IF(AB119="","",VLOOKUP(AB119,'参考様式１（勤務表_シフト記号表）'!$C$6:$L$47,10,FALSE))</f>
        <v/>
      </c>
      <c r="AC120" s="334" t="str">
        <f>IF(AC119="","",VLOOKUP(AC119,'参考様式１（勤務表_シフト記号表）'!$C$6:$L$47,10,FALSE))</f>
        <v/>
      </c>
      <c r="AD120" s="332" t="str">
        <f>IF(AD119="","",VLOOKUP(AD119,'参考様式１（勤務表_シフト記号表）'!$C$6:$L$47,10,FALSE))</f>
        <v/>
      </c>
      <c r="AE120" s="333" t="str">
        <f>IF(AE119="","",VLOOKUP(AE119,'参考様式１（勤務表_シフト記号表）'!$C$6:$L$47,10,FALSE))</f>
        <v/>
      </c>
      <c r="AF120" s="333" t="str">
        <f>IF(AF119="","",VLOOKUP(AF119,'参考様式１（勤務表_シフト記号表）'!$C$6:$L$47,10,FALSE))</f>
        <v/>
      </c>
      <c r="AG120" s="333" t="str">
        <f>IF(AG119="","",VLOOKUP(AG119,'参考様式１（勤務表_シフト記号表）'!$C$6:$L$47,10,FALSE))</f>
        <v/>
      </c>
      <c r="AH120" s="333" t="str">
        <f>IF(AH119="","",VLOOKUP(AH119,'参考様式１（勤務表_シフト記号表）'!$C$6:$L$47,10,FALSE))</f>
        <v/>
      </c>
      <c r="AI120" s="333" t="str">
        <f>IF(AI119="","",VLOOKUP(AI119,'参考様式１（勤務表_シフト記号表）'!$C$6:$L$47,10,FALSE))</f>
        <v/>
      </c>
      <c r="AJ120" s="334" t="str">
        <f>IF(AJ119="","",VLOOKUP(AJ119,'参考様式１（勤務表_シフト記号表）'!$C$6:$L$47,10,FALSE))</f>
        <v/>
      </c>
      <c r="AK120" s="332" t="str">
        <f>IF(AK119="","",VLOOKUP(AK119,'参考様式１（勤務表_シフト記号表）'!$C$6:$L$47,10,FALSE))</f>
        <v/>
      </c>
      <c r="AL120" s="333" t="str">
        <f>IF(AL119="","",VLOOKUP(AL119,'参考様式１（勤務表_シフト記号表）'!$C$6:$L$47,10,FALSE))</f>
        <v/>
      </c>
      <c r="AM120" s="333" t="str">
        <f>IF(AM119="","",VLOOKUP(AM119,'参考様式１（勤務表_シフト記号表）'!$C$6:$L$47,10,FALSE))</f>
        <v/>
      </c>
      <c r="AN120" s="333" t="str">
        <f>IF(AN119="","",VLOOKUP(AN119,'参考様式１（勤務表_シフト記号表）'!$C$6:$L$47,10,FALSE))</f>
        <v/>
      </c>
      <c r="AO120" s="333" t="str">
        <f>IF(AO119="","",VLOOKUP(AO119,'参考様式１（勤務表_シフト記号表）'!$C$6:$L$47,10,FALSE))</f>
        <v/>
      </c>
      <c r="AP120" s="333" t="str">
        <f>IF(AP119="","",VLOOKUP(AP119,'参考様式１（勤務表_シフト記号表）'!$C$6:$L$47,10,FALSE))</f>
        <v/>
      </c>
      <c r="AQ120" s="334" t="str">
        <f>IF(AQ119="","",VLOOKUP(AQ119,'参考様式１（勤務表_シフト記号表）'!$C$6:$L$47,10,FALSE))</f>
        <v/>
      </c>
      <c r="AR120" s="332" t="str">
        <f>IF(AR119="","",VLOOKUP(AR119,'参考様式１（勤務表_シフト記号表）'!$C$6:$L$47,10,FALSE))</f>
        <v/>
      </c>
      <c r="AS120" s="333" t="str">
        <f>IF(AS119="","",VLOOKUP(AS119,'参考様式１（勤務表_シフト記号表）'!$C$6:$L$47,10,FALSE))</f>
        <v/>
      </c>
      <c r="AT120" s="333" t="str">
        <f>IF(AT119="","",VLOOKUP(AT119,'参考様式１（勤務表_シフト記号表）'!$C$6:$L$47,10,FALSE))</f>
        <v/>
      </c>
      <c r="AU120" s="333" t="str">
        <f>IF(AU119="","",VLOOKUP(AU119,'参考様式１（勤務表_シフト記号表）'!$C$6:$L$47,10,FALSE))</f>
        <v/>
      </c>
      <c r="AV120" s="333" t="str">
        <f>IF(AV119="","",VLOOKUP(AV119,'参考様式１（勤務表_シフト記号表）'!$C$6:$L$47,10,FALSE))</f>
        <v/>
      </c>
      <c r="AW120" s="333" t="str">
        <f>IF(AW119="","",VLOOKUP(AW119,'参考様式１（勤務表_シフト記号表）'!$C$6:$L$47,10,FALSE))</f>
        <v/>
      </c>
      <c r="AX120" s="334" t="str">
        <f>IF(AX119="","",VLOOKUP(AX119,'参考様式１（勤務表_シフト記号表）'!$C$6:$L$47,10,FALSE))</f>
        <v/>
      </c>
      <c r="AY120" s="332" t="str">
        <f>IF(AY119="","",VLOOKUP(AY119,'参考様式１（勤務表_シフト記号表）'!$C$6:$L$47,10,FALSE))</f>
        <v/>
      </c>
      <c r="AZ120" s="333" t="str">
        <f>IF(AZ119="","",VLOOKUP(AZ119,'参考様式１（勤務表_シフト記号表）'!$C$6:$L$47,10,FALSE))</f>
        <v/>
      </c>
      <c r="BA120" s="333" t="str">
        <f>IF(BA119="","",VLOOKUP(BA119,'参考様式１（勤務表_シフト記号表）'!$C$6:$L$47,10,FALSE))</f>
        <v/>
      </c>
      <c r="BB120" s="1194">
        <f>IF($BE$3="４週",SUM(W120:AX120),IF($BE$3="暦月",SUM(W120:BA120),""))</f>
        <v>0</v>
      </c>
      <c r="BC120" s="1195"/>
      <c r="BD120" s="1196">
        <f>IF($BE$3="４週",BB120/4,IF($BE$3="暦月",(BB120/($BE$8/7)),""))</f>
        <v>0</v>
      </c>
      <c r="BE120" s="1195"/>
      <c r="BF120" s="1191"/>
      <c r="BG120" s="1192"/>
      <c r="BH120" s="1192"/>
      <c r="BI120" s="1192"/>
      <c r="BJ120" s="1193"/>
    </row>
    <row r="121" spans="2:62" ht="20.25" customHeight="1" x14ac:dyDescent="0.45">
      <c r="B121" s="1197">
        <f>B119+1</f>
        <v>53</v>
      </c>
      <c r="C121" s="1199"/>
      <c r="D121" s="1200"/>
      <c r="E121" s="327"/>
      <c r="F121" s="328"/>
      <c r="G121" s="327"/>
      <c r="H121" s="328"/>
      <c r="I121" s="1203"/>
      <c r="J121" s="1204"/>
      <c r="K121" s="1207"/>
      <c r="L121" s="1208"/>
      <c r="M121" s="1208"/>
      <c r="N121" s="1200"/>
      <c r="O121" s="1211"/>
      <c r="P121" s="1212"/>
      <c r="Q121" s="1212"/>
      <c r="R121" s="1212"/>
      <c r="S121" s="1213"/>
      <c r="T121" s="347" t="s">
        <v>454</v>
      </c>
      <c r="V121" s="348"/>
      <c r="W121" s="340"/>
      <c r="X121" s="341"/>
      <c r="Y121" s="341"/>
      <c r="Z121" s="341"/>
      <c r="AA121" s="341"/>
      <c r="AB121" s="341"/>
      <c r="AC121" s="342"/>
      <c r="AD121" s="340"/>
      <c r="AE121" s="341"/>
      <c r="AF121" s="341"/>
      <c r="AG121" s="341"/>
      <c r="AH121" s="341"/>
      <c r="AI121" s="341"/>
      <c r="AJ121" s="342"/>
      <c r="AK121" s="340"/>
      <c r="AL121" s="341"/>
      <c r="AM121" s="341"/>
      <c r="AN121" s="341"/>
      <c r="AO121" s="341"/>
      <c r="AP121" s="341"/>
      <c r="AQ121" s="342"/>
      <c r="AR121" s="340"/>
      <c r="AS121" s="341"/>
      <c r="AT121" s="341"/>
      <c r="AU121" s="341"/>
      <c r="AV121" s="341"/>
      <c r="AW121" s="341"/>
      <c r="AX121" s="342"/>
      <c r="AY121" s="340"/>
      <c r="AZ121" s="341"/>
      <c r="BA121" s="343"/>
      <c r="BB121" s="1217"/>
      <c r="BC121" s="1218"/>
      <c r="BD121" s="1179"/>
      <c r="BE121" s="1180"/>
      <c r="BF121" s="1181"/>
      <c r="BG121" s="1182"/>
      <c r="BH121" s="1182"/>
      <c r="BI121" s="1182"/>
      <c r="BJ121" s="1183"/>
    </row>
    <row r="122" spans="2:62" ht="20.25" customHeight="1" x14ac:dyDescent="0.45">
      <c r="B122" s="1220"/>
      <c r="C122" s="1221"/>
      <c r="D122" s="1222"/>
      <c r="E122" s="349"/>
      <c r="F122" s="350">
        <f>C121</f>
        <v>0</v>
      </c>
      <c r="G122" s="349"/>
      <c r="H122" s="350">
        <f>I121</f>
        <v>0</v>
      </c>
      <c r="I122" s="1223"/>
      <c r="J122" s="1224"/>
      <c r="K122" s="1225"/>
      <c r="L122" s="1226"/>
      <c r="M122" s="1226"/>
      <c r="N122" s="1222"/>
      <c r="O122" s="1211"/>
      <c r="P122" s="1212"/>
      <c r="Q122" s="1212"/>
      <c r="R122" s="1212"/>
      <c r="S122" s="1213"/>
      <c r="T122" s="344" t="s">
        <v>455</v>
      </c>
      <c r="U122" s="345"/>
      <c r="V122" s="346"/>
      <c r="W122" s="332" t="str">
        <f>IF(W121="","",VLOOKUP(W121,'参考様式１（勤務表_シフト記号表）'!$C$6:$L$47,10,FALSE))</f>
        <v/>
      </c>
      <c r="X122" s="333" t="str">
        <f>IF(X121="","",VLOOKUP(X121,'参考様式１（勤務表_シフト記号表）'!$C$6:$L$47,10,FALSE))</f>
        <v/>
      </c>
      <c r="Y122" s="333" t="str">
        <f>IF(Y121="","",VLOOKUP(Y121,'参考様式１（勤務表_シフト記号表）'!$C$6:$L$47,10,FALSE))</f>
        <v/>
      </c>
      <c r="Z122" s="333" t="str">
        <f>IF(Z121="","",VLOOKUP(Z121,'参考様式１（勤務表_シフト記号表）'!$C$6:$L$47,10,FALSE))</f>
        <v/>
      </c>
      <c r="AA122" s="333" t="str">
        <f>IF(AA121="","",VLOOKUP(AA121,'参考様式１（勤務表_シフト記号表）'!$C$6:$L$47,10,FALSE))</f>
        <v/>
      </c>
      <c r="AB122" s="333" t="str">
        <f>IF(AB121="","",VLOOKUP(AB121,'参考様式１（勤務表_シフト記号表）'!$C$6:$L$47,10,FALSE))</f>
        <v/>
      </c>
      <c r="AC122" s="334" t="str">
        <f>IF(AC121="","",VLOOKUP(AC121,'参考様式１（勤務表_シフト記号表）'!$C$6:$L$47,10,FALSE))</f>
        <v/>
      </c>
      <c r="AD122" s="332" t="str">
        <f>IF(AD121="","",VLOOKUP(AD121,'参考様式１（勤務表_シフト記号表）'!$C$6:$L$47,10,FALSE))</f>
        <v/>
      </c>
      <c r="AE122" s="333" t="str">
        <f>IF(AE121="","",VLOOKUP(AE121,'参考様式１（勤務表_シフト記号表）'!$C$6:$L$47,10,FALSE))</f>
        <v/>
      </c>
      <c r="AF122" s="333" t="str">
        <f>IF(AF121="","",VLOOKUP(AF121,'参考様式１（勤務表_シフト記号表）'!$C$6:$L$47,10,FALSE))</f>
        <v/>
      </c>
      <c r="AG122" s="333" t="str">
        <f>IF(AG121="","",VLOOKUP(AG121,'参考様式１（勤務表_シフト記号表）'!$C$6:$L$47,10,FALSE))</f>
        <v/>
      </c>
      <c r="AH122" s="333" t="str">
        <f>IF(AH121="","",VLOOKUP(AH121,'参考様式１（勤務表_シフト記号表）'!$C$6:$L$47,10,FALSE))</f>
        <v/>
      </c>
      <c r="AI122" s="333" t="str">
        <f>IF(AI121="","",VLOOKUP(AI121,'参考様式１（勤務表_シフト記号表）'!$C$6:$L$47,10,FALSE))</f>
        <v/>
      </c>
      <c r="AJ122" s="334" t="str">
        <f>IF(AJ121="","",VLOOKUP(AJ121,'参考様式１（勤務表_シフト記号表）'!$C$6:$L$47,10,FALSE))</f>
        <v/>
      </c>
      <c r="AK122" s="332" t="str">
        <f>IF(AK121="","",VLOOKUP(AK121,'参考様式１（勤務表_シフト記号表）'!$C$6:$L$47,10,FALSE))</f>
        <v/>
      </c>
      <c r="AL122" s="333" t="str">
        <f>IF(AL121="","",VLOOKUP(AL121,'参考様式１（勤務表_シフト記号表）'!$C$6:$L$47,10,FALSE))</f>
        <v/>
      </c>
      <c r="AM122" s="333" t="str">
        <f>IF(AM121="","",VLOOKUP(AM121,'参考様式１（勤務表_シフト記号表）'!$C$6:$L$47,10,FALSE))</f>
        <v/>
      </c>
      <c r="AN122" s="333" t="str">
        <f>IF(AN121="","",VLOOKUP(AN121,'参考様式１（勤務表_シフト記号表）'!$C$6:$L$47,10,FALSE))</f>
        <v/>
      </c>
      <c r="AO122" s="333" t="str">
        <f>IF(AO121="","",VLOOKUP(AO121,'参考様式１（勤務表_シフト記号表）'!$C$6:$L$47,10,FALSE))</f>
        <v/>
      </c>
      <c r="AP122" s="333" t="str">
        <f>IF(AP121="","",VLOOKUP(AP121,'参考様式１（勤務表_シフト記号表）'!$C$6:$L$47,10,FALSE))</f>
        <v/>
      </c>
      <c r="AQ122" s="334" t="str">
        <f>IF(AQ121="","",VLOOKUP(AQ121,'参考様式１（勤務表_シフト記号表）'!$C$6:$L$47,10,FALSE))</f>
        <v/>
      </c>
      <c r="AR122" s="332" t="str">
        <f>IF(AR121="","",VLOOKUP(AR121,'参考様式１（勤務表_シフト記号表）'!$C$6:$L$47,10,FALSE))</f>
        <v/>
      </c>
      <c r="AS122" s="333" t="str">
        <f>IF(AS121="","",VLOOKUP(AS121,'参考様式１（勤務表_シフト記号表）'!$C$6:$L$47,10,FALSE))</f>
        <v/>
      </c>
      <c r="AT122" s="333" t="str">
        <f>IF(AT121="","",VLOOKUP(AT121,'参考様式１（勤務表_シフト記号表）'!$C$6:$L$47,10,FALSE))</f>
        <v/>
      </c>
      <c r="AU122" s="333" t="str">
        <f>IF(AU121="","",VLOOKUP(AU121,'参考様式１（勤務表_シフト記号表）'!$C$6:$L$47,10,FALSE))</f>
        <v/>
      </c>
      <c r="AV122" s="333" t="str">
        <f>IF(AV121="","",VLOOKUP(AV121,'参考様式１（勤務表_シフト記号表）'!$C$6:$L$47,10,FALSE))</f>
        <v/>
      </c>
      <c r="AW122" s="333" t="str">
        <f>IF(AW121="","",VLOOKUP(AW121,'参考様式１（勤務表_シフト記号表）'!$C$6:$L$47,10,FALSE))</f>
        <v/>
      </c>
      <c r="AX122" s="334" t="str">
        <f>IF(AX121="","",VLOOKUP(AX121,'参考様式１（勤務表_シフト記号表）'!$C$6:$L$47,10,FALSE))</f>
        <v/>
      </c>
      <c r="AY122" s="332" t="str">
        <f>IF(AY121="","",VLOOKUP(AY121,'参考様式１（勤務表_シフト記号表）'!$C$6:$L$47,10,FALSE))</f>
        <v/>
      </c>
      <c r="AZ122" s="333" t="str">
        <f>IF(AZ121="","",VLOOKUP(AZ121,'参考様式１（勤務表_シフト記号表）'!$C$6:$L$47,10,FALSE))</f>
        <v/>
      </c>
      <c r="BA122" s="333" t="str">
        <f>IF(BA121="","",VLOOKUP(BA121,'参考様式１（勤務表_シフト記号表）'!$C$6:$L$47,10,FALSE))</f>
        <v/>
      </c>
      <c r="BB122" s="1194">
        <f>IF($BE$3="４週",SUM(W122:AX122),IF($BE$3="暦月",SUM(W122:BA122),""))</f>
        <v>0</v>
      </c>
      <c r="BC122" s="1195"/>
      <c r="BD122" s="1196">
        <f>IF($BE$3="４週",BB122/4,IF($BE$3="暦月",(BB122/($BE$8/7)),""))</f>
        <v>0</v>
      </c>
      <c r="BE122" s="1195"/>
      <c r="BF122" s="1191"/>
      <c r="BG122" s="1192"/>
      <c r="BH122" s="1192"/>
      <c r="BI122" s="1192"/>
      <c r="BJ122" s="1193"/>
    </row>
    <row r="123" spans="2:62" ht="20.25" customHeight="1" x14ac:dyDescent="0.45">
      <c r="B123" s="1197">
        <f>B121+1</f>
        <v>54</v>
      </c>
      <c r="C123" s="1199"/>
      <c r="D123" s="1200"/>
      <c r="E123" s="327"/>
      <c r="F123" s="328"/>
      <c r="G123" s="327"/>
      <c r="H123" s="328"/>
      <c r="I123" s="1203"/>
      <c r="J123" s="1204"/>
      <c r="K123" s="1207"/>
      <c r="L123" s="1208"/>
      <c r="M123" s="1208"/>
      <c r="N123" s="1200"/>
      <c r="O123" s="1211"/>
      <c r="P123" s="1212"/>
      <c r="Q123" s="1212"/>
      <c r="R123" s="1212"/>
      <c r="S123" s="1213"/>
      <c r="T123" s="347" t="s">
        <v>454</v>
      </c>
      <c r="V123" s="348"/>
      <c r="W123" s="340"/>
      <c r="X123" s="341"/>
      <c r="Y123" s="341"/>
      <c r="Z123" s="341"/>
      <c r="AA123" s="341"/>
      <c r="AB123" s="341"/>
      <c r="AC123" s="342"/>
      <c r="AD123" s="340"/>
      <c r="AE123" s="341"/>
      <c r="AF123" s="341"/>
      <c r="AG123" s="341"/>
      <c r="AH123" s="341"/>
      <c r="AI123" s="341"/>
      <c r="AJ123" s="342"/>
      <c r="AK123" s="340"/>
      <c r="AL123" s="341"/>
      <c r="AM123" s="341"/>
      <c r="AN123" s="341"/>
      <c r="AO123" s="341"/>
      <c r="AP123" s="341"/>
      <c r="AQ123" s="342"/>
      <c r="AR123" s="340"/>
      <c r="AS123" s="341"/>
      <c r="AT123" s="341"/>
      <c r="AU123" s="341"/>
      <c r="AV123" s="341"/>
      <c r="AW123" s="341"/>
      <c r="AX123" s="342"/>
      <c r="AY123" s="340"/>
      <c r="AZ123" s="341"/>
      <c r="BA123" s="343"/>
      <c r="BB123" s="1217"/>
      <c r="BC123" s="1218"/>
      <c r="BD123" s="1179"/>
      <c r="BE123" s="1180"/>
      <c r="BF123" s="1181"/>
      <c r="BG123" s="1182"/>
      <c r="BH123" s="1182"/>
      <c r="BI123" s="1182"/>
      <c r="BJ123" s="1183"/>
    </row>
    <row r="124" spans="2:62" ht="20.25" customHeight="1" x14ac:dyDescent="0.45">
      <c r="B124" s="1220"/>
      <c r="C124" s="1221"/>
      <c r="D124" s="1222"/>
      <c r="E124" s="349"/>
      <c r="F124" s="350">
        <f>C123</f>
        <v>0</v>
      </c>
      <c r="G124" s="349"/>
      <c r="H124" s="350">
        <f>I123</f>
        <v>0</v>
      </c>
      <c r="I124" s="1223"/>
      <c r="J124" s="1224"/>
      <c r="K124" s="1225"/>
      <c r="L124" s="1226"/>
      <c r="M124" s="1226"/>
      <c r="N124" s="1222"/>
      <c r="O124" s="1211"/>
      <c r="P124" s="1212"/>
      <c r="Q124" s="1212"/>
      <c r="R124" s="1212"/>
      <c r="S124" s="1213"/>
      <c r="T124" s="344" t="s">
        <v>455</v>
      </c>
      <c r="U124" s="345"/>
      <c r="V124" s="346"/>
      <c r="W124" s="332" t="str">
        <f>IF(W123="","",VLOOKUP(W123,'参考様式１（勤務表_シフト記号表）'!$C$6:$L$47,10,FALSE))</f>
        <v/>
      </c>
      <c r="X124" s="333" t="str">
        <f>IF(X123="","",VLOOKUP(X123,'参考様式１（勤務表_シフト記号表）'!$C$6:$L$47,10,FALSE))</f>
        <v/>
      </c>
      <c r="Y124" s="333" t="str">
        <f>IF(Y123="","",VLOOKUP(Y123,'参考様式１（勤務表_シフト記号表）'!$C$6:$L$47,10,FALSE))</f>
        <v/>
      </c>
      <c r="Z124" s="333" t="str">
        <f>IF(Z123="","",VLOOKUP(Z123,'参考様式１（勤務表_シフト記号表）'!$C$6:$L$47,10,FALSE))</f>
        <v/>
      </c>
      <c r="AA124" s="333" t="str">
        <f>IF(AA123="","",VLOOKUP(AA123,'参考様式１（勤務表_シフト記号表）'!$C$6:$L$47,10,FALSE))</f>
        <v/>
      </c>
      <c r="AB124" s="333" t="str">
        <f>IF(AB123="","",VLOOKUP(AB123,'参考様式１（勤務表_シフト記号表）'!$C$6:$L$47,10,FALSE))</f>
        <v/>
      </c>
      <c r="AC124" s="334" t="str">
        <f>IF(AC123="","",VLOOKUP(AC123,'参考様式１（勤務表_シフト記号表）'!$C$6:$L$47,10,FALSE))</f>
        <v/>
      </c>
      <c r="AD124" s="332" t="str">
        <f>IF(AD123="","",VLOOKUP(AD123,'参考様式１（勤務表_シフト記号表）'!$C$6:$L$47,10,FALSE))</f>
        <v/>
      </c>
      <c r="AE124" s="333" t="str">
        <f>IF(AE123="","",VLOOKUP(AE123,'参考様式１（勤務表_シフト記号表）'!$C$6:$L$47,10,FALSE))</f>
        <v/>
      </c>
      <c r="AF124" s="333" t="str">
        <f>IF(AF123="","",VLOOKUP(AF123,'参考様式１（勤務表_シフト記号表）'!$C$6:$L$47,10,FALSE))</f>
        <v/>
      </c>
      <c r="AG124" s="333" t="str">
        <f>IF(AG123="","",VLOOKUP(AG123,'参考様式１（勤務表_シフト記号表）'!$C$6:$L$47,10,FALSE))</f>
        <v/>
      </c>
      <c r="AH124" s="333" t="str">
        <f>IF(AH123="","",VLOOKUP(AH123,'参考様式１（勤務表_シフト記号表）'!$C$6:$L$47,10,FALSE))</f>
        <v/>
      </c>
      <c r="AI124" s="333" t="str">
        <f>IF(AI123="","",VLOOKUP(AI123,'参考様式１（勤務表_シフト記号表）'!$C$6:$L$47,10,FALSE))</f>
        <v/>
      </c>
      <c r="AJ124" s="334" t="str">
        <f>IF(AJ123="","",VLOOKUP(AJ123,'参考様式１（勤務表_シフト記号表）'!$C$6:$L$47,10,FALSE))</f>
        <v/>
      </c>
      <c r="AK124" s="332" t="str">
        <f>IF(AK123="","",VLOOKUP(AK123,'参考様式１（勤務表_シフト記号表）'!$C$6:$L$47,10,FALSE))</f>
        <v/>
      </c>
      <c r="AL124" s="333" t="str">
        <f>IF(AL123="","",VLOOKUP(AL123,'参考様式１（勤務表_シフト記号表）'!$C$6:$L$47,10,FALSE))</f>
        <v/>
      </c>
      <c r="AM124" s="333" t="str">
        <f>IF(AM123="","",VLOOKUP(AM123,'参考様式１（勤務表_シフト記号表）'!$C$6:$L$47,10,FALSE))</f>
        <v/>
      </c>
      <c r="AN124" s="333" t="str">
        <f>IF(AN123="","",VLOOKUP(AN123,'参考様式１（勤務表_シフト記号表）'!$C$6:$L$47,10,FALSE))</f>
        <v/>
      </c>
      <c r="AO124" s="333" t="str">
        <f>IF(AO123="","",VLOOKUP(AO123,'参考様式１（勤務表_シフト記号表）'!$C$6:$L$47,10,FALSE))</f>
        <v/>
      </c>
      <c r="AP124" s="333" t="str">
        <f>IF(AP123="","",VLOOKUP(AP123,'参考様式１（勤務表_シフト記号表）'!$C$6:$L$47,10,FALSE))</f>
        <v/>
      </c>
      <c r="AQ124" s="334" t="str">
        <f>IF(AQ123="","",VLOOKUP(AQ123,'参考様式１（勤務表_シフト記号表）'!$C$6:$L$47,10,FALSE))</f>
        <v/>
      </c>
      <c r="AR124" s="332" t="str">
        <f>IF(AR123="","",VLOOKUP(AR123,'参考様式１（勤務表_シフト記号表）'!$C$6:$L$47,10,FALSE))</f>
        <v/>
      </c>
      <c r="AS124" s="333" t="str">
        <f>IF(AS123="","",VLOOKUP(AS123,'参考様式１（勤務表_シフト記号表）'!$C$6:$L$47,10,FALSE))</f>
        <v/>
      </c>
      <c r="AT124" s="333" t="str">
        <f>IF(AT123="","",VLOOKUP(AT123,'参考様式１（勤務表_シフト記号表）'!$C$6:$L$47,10,FALSE))</f>
        <v/>
      </c>
      <c r="AU124" s="333" t="str">
        <f>IF(AU123="","",VLOOKUP(AU123,'参考様式１（勤務表_シフト記号表）'!$C$6:$L$47,10,FALSE))</f>
        <v/>
      </c>
      <c r="AV124" s="333" t="str">
        <f>IF(AV123="","",VLOOKUP(AV123,'参考様式１（勤務表_シフト記号表）'!$C$6:$L$47,10,FALSE))</f>
        <v/>
      </c>
      <c r="AW124" s="333" t="str">
        <f>IF(AW123="","",VLOOKUP(AW123,'参考様式１（勤務表_シフト記号表）'!$C$6:$L$47,10,FALSE))</f>
        <v/>
      </c>
      <c r="AX124" s="334" t="str">
        <f>IF(AX123="","",VLOOKUP(AX123,'参考様式１（勤務表_シフト記号表）'!$C$6:$L$47,10,FALSE))</f>
        <v/>
      </c>
      <c r="AY124" s="332" t="str">
        <f>IF(AY123="","",VLOOKUP(AY123,'参考様式１（勤務表_シフト記号表）'!$C$6:$L$47,10,FALSE))</f>
        <v/>
      </c>
      <c r="AZ124" s="333" t="str">
        <f>IF(AZ123="","",VLOOKUP(AZ123,'参考様式１（勤務表_シフト記号表）'!$C$6:$L$47,10,FALSE))</f>
        <v/>
      </c>
      <c r="BA124" s="333" t="str">
        <f>IF(BA123="","",VLOOKUP(BA123,'参考様式１（勤務表_シフト記号表）'!$C$6:$L$47,10,FALSE))</f>
        <v/>
      </c>
      <c r="BB124" s="1194">
        <f>IF($BE$3="４週",SUM(W124:AX124),IF($BE$3="暦月",SUM(W124:BA124),""))</f>
        <v>0</v>
      </c>
      <c r="BC124" s="1195"/>
      <c r="BD124" s="1196">
        <f>IF($BE$3="４週",BB124/4,IF($BE$3="暦月",(BB124/($BE$8/7)),""))</f>
        <v>0</v>
      </c>
      <c r="BE124" s="1195"/>
      <c r="BF124" s="1191"/>
      <c r="BG124" s="1192"/>
      <c r="BH124" s="1192"/>
      <c r="BI124" s="1192"/>
      <c r="BJ124" s="1193"/>
    </row>
    <row r="125" spans="2:62" ht="20.25" customHeight="1" x14ac:dyDescent="0.45">
      <c r="B125" s="1197">
        <f>B123+1</f>
        <v>55</v>
      </c>
      <c r="C125" s="1199"/>
      <c r="D125" s="1200"/>
      <c r="E125" s="327"/>
      <c r="F125" s="328"/>
      <c r="G125" s="327"/>
      <c r="H125" s="328"/>
      <c r="I125" s="1203"/>
      <c r="J125" s="1204"/>
      <c r="K125" s="1207"/>
      <c r="L125" s="1208"/>
      <c r="M125" s="1208"/>
      <c r="N125" s="1200"/>
      <c r="O125" s="1211"/>
      <c r="P125" s="1212"/>
      <c r="Q125" s="1212"/>
      <c r="R125" s="1212"/>
      <c r="S125" s="1213"/>
      <c r="T125" s="347" t="s">
        <v>454</v>
      </c>
      <c r="V125" s="348"/>
      <c r="W125" s="340"/>
      <c r="X125" s="341"/>
      <c r="Y125" s="341"/>
      <c r="Z125" s="341"/>
      <c r="AA125" s="341"/>
      <c r="AB125" s="341"/>
      <c r="AC125" s="342"/>
      <c r="AD125" s="340"/>
      <c r="AE125" s="341"/>
      <c r="AF125" s="341"/>
      <c r="AG125" s="341"/>
      <c r="AH125" s="341"/>
      <c r="AI125" s="341"/>
      <c r="AJ125" s="342"/>
      <c r="AK125" s="340"/>
      <c r="AL125" s="341"/>
      <c r="AM125" s="341"/>
      <c r="AN125" s="341"/>
      <c r="AO125" s="341"/>
      <c r="AP125" s="341"/>
      <c r="AQ125" s="342"/>
      <c r="AR125" s="340"/>
      <c r="AS125" s="341"/>
      <c r="AT125" s="341"/>
      <c r="AU125" s="341"/>
      <c r="AV125" s="341"/>
      <c r="AW125" s="341"/>
      <c r="AX125" s="342"/>
      <c r="AY125" s="340"/>
      <c r="AZ125" s="341"/>
      <c r="BA125" s="343"/>
      <c r="BB125" s="1217"/>
      <c r="BC125" s="1218"/>
      <c r="BD125" s="1179"/>
      <c r="BE125" s="1180"/>
      <c r="BF125" s="1181"/>
      <c r="BG125" s="1182"/>
      <c r="BH125" s="1182"/>
      <c r="BI125" s="1182"/>
      <c r="BJ125" s="1183"/>
    </row>
    <row r="126" spans="2:62" ht="20.25" customHeight="1" x14ac:dyDescent="0.45">
      <c r="B126" s="1220"/>
      <c r="C126" s="1221"/>
      <c r="D126" s="1222"/>
      <c r="E126" s="349"/>
      <c r="F126" s="350">
        <f>C125</f>
        <v>0</v>
      </c>
      <c r="G126" s="349"/>
      <c r="H126" s="350">
        <f>I125</f>
        <v>0</v>
      </c>
      <c r="I126" s="1223"/>
      <c r="J126" s="1224"/>
      <c r="K126" s="1225"/>
      <c r="L126" s="1226"/>
      <c r="M126" s="1226"/>
      <c r="N126" s="1222"/>
      <c r="O126" s="1211"/>
      <c r="P126" s="1212"/>
      <c r="Q126" s="1212"/>
      <c r="R126" s="1212"/>
      <c r="S126" s="1213"/>
      <c r="T126" s="344" t="s">
        <v>455</v>
      </c>
      <c r="U126" s="345"/>
      <c r="V126" s="346"/>
      <c r="W126" s="332" t="str">
        <f>IF(W125="","",VLOOKUP(W125,'参考様式１（勤務表_シフト記号表）'!$C$6:$L$47,10,FALSE))</f>
        <v/>
      </c>
      <c r="X126" s="333" t="str">
        <f>IF(X125="","",VLOOKUP(X125,'参考様式１（勤務表_シフト記号表）'!$C$6:$L$47,10,FALSE))</f>
        <v/>
      </c>
      <c r="Y126" s="333" t="str">
        <f>IF(Y125="","",VLOOKUP(Y125,'参考様式１（勤務表_シフト記号表）'!$C$6:$L$47,10,FALSE))</f>
        <v/>
      </c>
      <c r="Z126" s="333" t="str">
        <f>IF(Z125="","",VLOOKUP(Z125,'参考様式１（勤務表_シフト記号表）'!$C$6:$L$47,10,FALSE))</f>
        <v/>
      </c>
      <c r="AA126" s="333" t="str">
        <f>IF(AA125="","",VLOOKUP(AA125,'参考様式１（勤務表_シフト記号表）'!$C$6:$L$47,10,FALSE))</f>
        <v/>
      </c>
      <c r="AB126" s="333" t="str">
        <f>IF(AB125="","",VLOOKUP(AB125,'参考様式１（勤務表_シフト記号表）'!$C$6:$L$47,10,FALSE))</f>
        <v/>
      </c>
      <c r="AC126" s="334" t="str">
        <f>IF(AC125="","",VLOOKUP(AC125,'参考様式１（勤務表_シフト記号表）'!$C$6:$L$47,10,FALSE))</f>
        <v/>
      </c>
      <c r="AD126" s="332" t="str">
        <f>IF(AD125="","",VLOOKUP(AD125,'参考様式１（勤務表_シフト記号表）'!$C$6:$L$47,10,FALSE))</f>
        <v/>
      </c>
      <c r="AE126" s="333" t="str">
        <f>IF(AE125="","",VLOOKUP(AE125,'参考様式１（勤務表_シフト記号表）'!$C$6:$L$47,10,FALSE))</f>
        <v/>
      </c>
      <c r="AF126" s="333" t="str">
        <f>IF(AF125="","",VLOOKUP(AF125,'参考様式１（勤務表_シフト記号表）'!$C$6:$L$47,10,FALSE))</f>
        <v/>
      </c>
      <c r="AG126" s="333" t="str">
        <f>IF(AG125="","",VLOOKUP(AG125,'参考様式１（勤務表_シフト記号表）'!$C$6:$L$47,10,FALSE))</f>
        <v/>
      </c>
      <c r="AH126" s="333" t="str">
        <f>IF(AH125="","",VLOOKUP(AH125,'参考様式１（勤務表_シフト記号表）'!$C$6:$L$47,10,FALSE))</f>
        <v/>
      </c>
      <c r="AI126" s="333" t="str">
        <f>IF(AI125="","",VLOOKUP(AI125,'参考様式１（勤務表_シフト記号表）'!$C$6:$L$47,10,FALSE))</f>
        <v/>
      </c>
      <c r="AJ126" s="334" t="str">
        <f>IF(AJ125="","",VLOOKUP(AJ125,'参考様式１（勤務表_シフト記号表）'!$C$6:$L$47,10,FALSE))</f>
        <v/>
      </c>
      <c r="AK126" s="332" t="str">
        <f>IF(AK125="","",VLOOKUP(AK125,'参考様式１（勤務表_シフト記号表）'!$C$6:$L$47,10,FALSE))</f>
        <v/>
      </c>
      <c r="AL126" s="333" t="str">
        <f>IF(AL125="","",VLOOKUP(AL125,'参考様式１（勤務表_シフト記号表）'!$C$6:$L$47,10,FALSE))</f>
        <v/>
      </c>
      <c r="AM126" s="333" t="str">
        <f>IF(AM125="","",VLOOKUP(AM125,'参考様式１（勤務表_シフト記号表）'!$C$6:$L$47,10,FALSE))</f>
        <v/>
      </c>
      <c r="AN126" s="333" t="str">
        <f>IF(AN125="","",VLOOKUP(AN125,'参考様式１（勤務表_シフト記号表）'!$C$6:$L$47,10,FALSE))</f>
        <v/>
      </c>
      <c r="AO126" s="333" t="str">
        <f>IF(AO125="","",VLOOKUP(AO125,'参考様式１（勤務表_シフト記号表）'!$C$6:$L$47,10,FALSE))</f>
        <v/>
      </c>
      <c r="AP126" s="333" t="str">
        <f>IF(AP125="","",VLOOKUP(AP125,'参考様式１（勤務表_シフト記号表）'!$C$6:$L$47,10,FALSE))</f>
        <v/>
      </c>
      <c r="AQ126" s="334" t="str">
        <f>IF(AQ125="","",VLOOKUP(AQ125,'参考様式１（勤務表_シフト記号表）'!$C$6:$L$47,10,FALSE))</f>
        <v/>
      </c>
      <c r="AR126" s="332" t="str">
        <f>IF(AR125="","",VLOOKUP(AR125,'参考様式１（勤務表_シフト記号表）'!$C$6:$L$47,10,FALSE))</f>
        <v/>
      </c>
      <c r="AS126" s="333" t="str">
        <f>IF(AS125="","",VLOOKUP(AS125,'参考様式１（勤務表_シフト記号表）'!$C$6:$L$47,10,FALSE))</f>
        <v/>
      </c>
      <c r="AT126" s="333" t="str">
        <f>IF(AT125="","",VLOOKUP(AT125,'参考様式１（勤務表_シフト記号表）'!$C$6:$L$47,10,FALSE))</f>
        <v/>
      </c>
      <c r="AU126" s="333" t="str">
        <f>IF(AU125="","",VLOOKUP(AU125,'参考様式１（勤務表_シフト記号表）'!$C$6:$L$47,10,FALSE))</f>
        <v/>
      </c>
      <c r="AV126" s="333" t="str">
        <f>IF(AV125="","",VLOOKUP(AV125,'参考様式１（勤務表_シフト記号表）'!$C$6:$L$47,10,FALSE))</f>
        <v/>
      </c>
      <c r="AW126" s="333" t="str">
        <f>IF(AW125="","",VLOOKUP(AW125,'参考様式１（勤務表_シフト記号表）'!$C$6:$L$47,10,FALSE))</f>
        <v/>
      </c>
      <c r="AX126" s="334" t="str">
        <f>IF(AX125="","",VLOOKUP(AX125,'参考様式１（勤務表_シフト記号表）'!$C$6:$L$47,10,FALSE))</f>
        <v/>
      </c>
      <c r="AY126" s="332" t="str">
        <f>IF(AY125="","",VLOOKUP(AY125,'参考様式１（勤務表_シフト記号表）'!$C$6:$L$47,10,FALSE))</f>
        <v/>
      </c>
      <c r="AZ126" s="333" t="str">
        <f>IF(AZ125="","",VLOOKUP(AZ125,'参考様式１（勤務表_シフト記号表）'!$C$6:$L$47,10,FALSE))</f>
        <v/>
      </c>
      <c r="BA126" s="333" t="str">
        <f>IF(BA125="","",VLOOKUP(BA125,'参考様式１（勤務表_シフト記号表）'!$C$6:$L$47,10,FALSE))</f>
        <v/>
      </c>
      <c r="BB126" s="1194">
        <f>IF($BE$3="４週",SUM(W126:AX126),IF($BE$3="暦月",SUM(W126:BA126),""))</f>
        <v>0</v>
      </c>
      <c r="BC126" s="1195"/>
      <c r="BD126" s="1196">
        <f>IF($BE$3="４週",BB126/4,IF($BE$3="暦月",(BB126/($BE$8/7)),""))</f>
        <v>0</v>
      </c>
      <c r="BE126" s="1195"/>
      <c r="BF126" s="1191"/>
      <c r="BG126" s="1192"/>
      <c r="BH126" s="1192"/>
      <c r="BI126" s="1192"/>
      <c r="BJ126" s="1193"/>
    </row>
    <row r="127" spans="2:62" ht="20.25" customHeight="1" x14ac:dyDescent="0.45">
      <c r="B127" s="1197">
        <f>B125+1</f>
        <v>56</v>
      </c>
      <c r="C127" s="1199"/>
      <c r="D127" s="1200"/>
      <c r="E127" s="327"/>
      <c r="F127" s="328"/>
      <c r="G127" s="327"/>
      <c r="H127" s="328"/>
      <c r="I127" s="1203"/>
      <c r="J127" s="1204"/>
      <c r="K127" s="1207"/>
      <c r="L127" s="1208"/>
      <c r="M127" s="1208"/>
      <c r="N127" s="1200"/>
      <c r="O127" s="1211"/>
      <c r="P127" s="1212"/>
      <c r="Q127" s="1212"/>
      <c r="R127" s="1212"/>
      <c r="S127" s="1213"/>
      <c r="T127" s="347" t="s">
        <v>454</v>
      </c>
      <c r="V127" s="348"/>
      <c r="W127" s="340"/>
      <c r="X127" s="341"/>
      <c r="Y127" s="341"/>
      <c r="Z127" s="341"/>
      <c r="AA127" s="341"/>
      <c r="AB127" s="341"/>
      <c r="AC127" s="342"/>
      <c r="AD127" s="340"/>
      <c r="AE127" s="341"/>
      <c r="AF127" s="341"/>
      <c r="AG127" s="341"/>
      <c r="AH127" s="341"/>
      <c r="AI127" s="341"/>
      <c r="AJ127" s="342"/>
      <c r="AK127" s="340"/>
      <c r="AL127" s="341"/>
      <c r="AM127" s="341"/>
      <c r="AN127" s="341"/>
      <c r="AO127" s="341"/>
      <c r="AP127" s="341"/>
      <c r="AQ127" s="342"/>
      <c r="AR127" s="340"/>
      <c r="AS127" s="341"/>
      <c r="AT127" s="341"/>
      <c r="AU127" s="341"/>
      <c r="AV127" s="341"/>
      <c r="AW127" s="341"/>
      <c r="AX127" s="342"/>
      <c r="AY127" s="340"/>
      <c r="AZ127" s="341"/>
      <c r="BA127" s="343"/>
      <c r="BB127" s="1217"/>
      <c r="BC127" s="1218"/>
      <c r="BD127" s="1179"/>
      <c r="BE127" s="1180"/>
      <c r="BF127" s="1181"/>
      <c r="BG127" s="1182"/>
      <c r="BH127" s="1182"/>
      <c r="BI127" s="1182"/>
      <c r="BJ127" s="1183"/>
    </row>
    <row r="128" spans="2:62" ht="20.25" customHeight="1" x14ac:dyDescent="0.45">
      <c r="B128" s="1220"/>
      <c r="C128" s="1221"/>
      <c r="D128" s="1222"/>
      <c r="E128" s="349"/>
      <c r="F128" s="350">
        <f>C127</f>
        <v>0</v>
      </c>
      <c r="G128" s="349"/>
      <c r="H128" s="350">
        <f>I127</f>
        <v>0</v>
      </c>
      <c r="I128" s="1223"/>
      <c r="J128" s="1224"/>
      <c r="K128" s="1225"/>
      <c r="L128" s="1226"/>
      <c r="M128" s="1226"/>
      <c r="N128" s="1222"/>
      <c r="O128" s="1211"/>
      <c r="P128" s="1212"/>
      <c r="Q128" s="1212"/>
      <c r="R128" s="1212"/>
      <c r="S128" s="1213"/>
      <c r="T128" s="344" t="s">
        <v>455</v>
      </c>
      <c r="U128" s="345"/>
      <c r="V128" s="346"/>
      <c r="W128" s="332" t="str">
        <f>IF(W127="","",VLOOKUP(W127,'参考様式１（勤務表_シフト記号表）'!$C$6:$L$47,10,FALSE))</f>
        <v/>
      </c>
      <c r="X128" s="333" t="str">
        <f>IF(X127="","",VLOOKUP(X127,'参考様式１（勤務表_シフト記号表）'!$C$6:$L$47,10,FALSE))</f>
        <v/>
      </c>
      <c r="Y128" s="333" t="str">
        <f>IF(Y127="","",VLOOKUP(Y127,'参考様式１（勤務表_シフト記号表）'!$C$6:$L$47,10,FALSE))</f>
        <v/>
      </c>
      <c r="Z128" s="333" t="str">
        <f>IF(Z127="","",VLOOKUP(Z127,'参考様式１（勤務表_シフト記号表）'!$C$6:$L$47,10,FALSE))</f>
        <v/>
      </c>
      <c r="AA128" s="333" t="str">
        <f>IF(AA127="","",VLOOKUP(AA127,'参考様式１（勤務表_シフト記号表）'!$C$6:$L$47,10,FALSE))</f>
        <v/>
      </c>
      <c r="AB128" s="333" t="str">
        <f>IF(AB127="","",VLOOKUP(AB127,'参考様式１（勤務表_シフト記号表）'!$C$6:$L$47,10,FALSE))</f>
        <v/>
      </c>
      <c r="AC128" s="334" t="str">
        <f>IF(AC127="","",VLOOKUP(AC127,'参考様式１（勤務表_シフト記号表）'!$C$6:$L$47,10,FALSE))</f>
        <v/>
      </c>
      <c r="AD128" s="332" t="str">
        <f>IF(AD127="","",VLOOKUP(AD127,'参考様式１（勤務表_シフト記号表）'!$C$6:$L$47,10,FALSE))</f>
        <v/>
      </c>
      <c r="AE128" s="333" t="str">
        <f>IF(AE127="","",VLOOKUP(AE127,'参考様式１（勤務表_シフト記号表）'!$C$6:$L$47,10,FALSE))</f>
        <v/>
      </c>
      <c r="AF128" s="333" t="str">
        <f>IF(AF127="","",VLOOKUP(AF127,'参考様式１（勤務表_シフト記号表）'!$C$6:$L$47,10,FALSE))</f>
        <v/>
      </c>
      <c r="AG128" s="333" t="str">
        <f>IF(AG127="","",VLOOKUP(AG127,'参考様式１（勤務表_シフト記号表）'!$C$6:$L$47,10,FALSE))</f>
        <v/>
      </c>
      <c r="AH128" s="333" t="str">
        <f>IF(AH127="","",VLOOKUP(AH127,'参考様式１（勤務表_シフト記号表）'!$C$6:$L$47,10,FALSE))</f>
        <v/>
      </c>
      <c r="AI128" s="333" t="str">
        <f>IF(AI127="","",VLOOKUP(AI127,'参考様式１（勤務表_シフト記号表）'!$C$6:$L$47,10,FALSE))</f>
        <v/>
      </c>
      <c r="AJ128" s="334" t="str">
        <f>IF(AJ127="","",VLOOKUP(AJ127,'参考様式１（勤務表_シフト記号表）'!$C$6:$L$47,10,FALSE))</f>
        <v/>
      </c>
      <c r="AK128" s="332" t="str">
        <f>IF(AK127="","",VLOOKUP(AK127,'参考様式１（勤務表_シフト記号表）'!$C$6:$L$47,10,FALSE))</f>
        <v/>
      </c>
      <c r="AL128" s="333" t="str">
        <f>IF(AL127="","",VLOOKUP(AL127,'参考様式１（勤務表_シフト記号表）'!$C$6:$L$47,10,FALSE))</f>
        <v/>
      </c>
      <c r="AM128" s="333" t="str">
        <f>IF(AM127="","",VLOOKUP(AM127,'参考様式１（勤務表_シフト記号表）'!$C$6:$L$47,10,FALSE))</f>
        <v/>
      </c>
      <c r="AN128" s="333" t="str">
        <f>IF(AN127="","",VLOOKUP(AN127,'参考様式１（勤務表_シフト記号表）'!$C$6:$L$47,10,FALSE))</f>
        <v/>
      </c>
      <c r="AO128" s="333" t="str">
        <f>IF(AO127="","",VLOOKUP(AO127,'参考様式１（勤務表_シフト記号表）'!$C$6:$L$47,10,FALSE))</f>
        <v/>
      </c>
      <c r="AP128" s="333" t="str">
        <f>IF(AP127="","",VLOOKUP(AP127,'参考様式１（勤務表_シフト記号表）'!$C$6:$L$47,10,FALSE))</f>
        <v/>
      </c>
      <c r="AQ128" s="334" t="str">
        <f>IF(AQ127="","",VLOOKUP(AQ127,'参考様式１（勤務表_シフト記号表）'!$C$6:$L$47,10,FALSE))</f>
        <v/>
      </c>
      <c r="AR128" s="332" t="str">
        <f>IF(AR127="","",VLOOKUP(AR127,'参考様式１（勤務表_シフト記号表）'!$C$6:$L$47,10,FALSE))</f>
        <v/>
      </c>
      <c r="AS128" s="333" t="str">
        <f>IF(AS127="","",VLOOKUP(AS127,'参考様式１（勤務表_シフト記号表）'!$C$6:$L$47,10,FALSE))</f>
        <v/>
      </c>
      <c r="AT128" s="333" t="str">
        <f>IF(AT127="","",VLOOKUP(AT127,'参考様式１（勤務表_シフト記号表）'!$C$6:$L$47,10,FALSE))</f>
        <v/>
      </c>
      <c r="AU128" s="333" t="str">
        <f>IF(AU127="","",VLOOKUP(AU127,'参考様式１（勤務表_シフト記号表）'!$C$6:$L$47,10,FALSE))</f>
        <v/>
      </c>
      <c r="AV128" s="333" t="str">
        <f>IF(AV127="","",VLOOKUP(AV127,'参考様式１（勤務表_シフト記号表）'!$C$6:$L$47,10,FALSE))</f>
        <v/>
      </c>
      <c r="AW128" s="333" t="str">
        <f>IF(AW127="","",VLOOKUP(AW127,'参考様式１（勤務表_シフト記号表）'!$C$6:$L$47,10,FALSE))</f>
        <v/>
      </c>
      <c r="AX128" s="334" t="str">
        <f>IF(AX127="","",VLOOKUP(AX127,'参考様式１（勤務表_シフト記号表）'!$C$6:$L$47,10,FALSE))</f>
        <v/>
      </c>
      <c r="AY128" s="332" t="str">
        <f>IF(AY127="","",VLOOKUP(AY127,'参考様式１（勤務表_シフト記号表）'!$C$6:$L$47,10,FALSE))</f>
        <v/>
      </c>
      <c r="AZ128" s="333" t="str">
        <f>IF(AZ127="","",VLOOKUP(AZ127,'参考様式１（勤務表_シフト記号表）'!$C$6:$L$47,10,FALSE))</f>
        <v/>
      </c>
      <c r="BA128" s="333" t="str">
        <f>IF(BA127="","",VLOOKUP(BA127,'参考様式１（勤務表_シフト記号表）'!$C$6:$L$47,10,FALSE))</f>
        <v/>
      </c>
      <c r="BB128" s="1194">
        <f>IF($BE$3="４週",SUM(W128:AX128),IF($BE$3="暦月",SUM(W128:BA128),""))</f>
        <v>0</v>
      </c>
      <c r="BC128" s="1195"/>
      <c r="BD128" s="1196">
        <f>IF($BE$3="４週",BB128/4,IF($BE$3="暦月",(BB128/($BE$8/7)),""))</f>
        <v>0</v>
      </c>
      <c r="BE128" s="1195"/>
      <c r="BF128" s="1191"/>
      <c r="BG128" s="1192"/>
      <c r="BH128" s="1192"/>
      <c r="BI128" s="1192"/>
      <c r="BJ128" s="1193"/>
    </row>
    <row r="129" spans="2:62" ht="20.25" customHeight="1" x14ac:dyDescent="0.45">
      <c r="B129" s="1197">
        <f>B127+1</f>
        <v>57</v>
      </c>
      <c r="C129" s="1199"/>
      <c r="D129" s="1200"/>
      <c r="E129" s="327"/>
      <c r="F129" s="328"/>
      <c r="G129" s="327"/>
      <c r="H129" s="328"/>
      <c r="I129" s="1203"/>
      <c r="J129" s="1204"/>
      <c r="K129" s="1207"/>
      <c r="L129" s="1208"/>
      <c r="M129" s="1208"/>
      <c r="N129" s="1200"/>
      <c r="O129" s="1211"/>
      <c r="P129" s="1212"/>
      <c r="Q129" s="1212"/>
      <c r="R129" s="1212"/>
      <c r="S129" s="1213"/>
      <c r="T129" s="347" t="s">
        <v>454</v>
      </c>
      <c r="V129" s="348"/>
      <c r="W129" s="340"/>
      <c r="X129" s="341"/>
      <c r="Y129" s="341"/>
      <c r="Z129" s="341"/>
      <c r="AA129" s="341"/>
      <c r="AB129" s="341"/>
      <c r="AC129" s="342"/>
      <c r="AD129" s="340"/>
      <c r="AE129" s="341"/>
      <c r="AF129" s="341"/>
      <c r="AG129" s="341"/>
      <c r="AH129" s="341"/>
      <c r="AI129" s="341"/>
      <c r="AJ129" s="342"/>
      <c r="AK129" s="340"/>
      <c r="AL129" s="341"/>
      <c r="AM129" s="341"/>
      <c r="AN129" s="341"/>
      <c r="AO129" s="341"/>
      <c r="AP129" s="341"/>
      <c r="AQ129" s="342"/>
      <c r="AR129" s="340"/>
      <c r="AS129" s="341"/>
      <c r="AT129" s="341"/>
      <c r="AU129" s="341"/>
      <c r="AV129" s="341"/>
      <c r="AW129" s="341"/>
      <c r="AX129" s="342"/>
      <c r="AY129" s="340"/>
      <c r="AZ129" s="341"/>
      <c r="BA129" s="343"/>
      <c r="BB129" s="1217"/>
      <c r="BC129" s="1218"/>
      <c r="BD129" s="1179"/>
      <c r="BE129" s="1180"/>
      <c r="BF129" s="1181"/>
      <c r="BG129" s="1182"/>
      <c r="BH129" s="1182"/>
      <c r="BI129" s="1182"/>
      <c r="BJ129" s="1183"/>
    </row>
    <row r="130" spans="2:62" ht="20.25" customHeight="1" x14ac:dyDescent="0.45">
      <c r="B130" s="1220"/>
      <c r="C130" s="1221"/>
      <c r="D130" s="1222"/>
      <c r="E130" s="349"/>
      <c r="F130" s="350">
        <f>C129</f>
        <v>0</v>
      </c>
      <c r="G130" s="349"/>
      <c r="H130" s="350">
        <f>I129</f>
        <v>0</v>
      </c>
      <c r="I130" s="1223"/>
      <c r="J130" s="1224"/>
      <c r="K130" s="1225"/>
      <c r="L130" s="1226"/>
      <c r="M130" s="1226"/>
      <c r="N130" s="1222"/>
      <c r="O130" s="1211"/>
      <c r="P130" s="1212"/>
      <c r="Q130" s="1212"/>
      <c r="R130" s="1212"/>
      <c r="S130" s="1213"/>
      <c r="T130" s="344" t="s">
        <v>455</v>
      </c>
      <c r="U130" s="345"/>
      <c r="V130" s="346"/>
      <c r="W130" s="332" t="str">
        <f>IF(W129="","",VLOOKUP(W129,'参考様式１（勤務表_シフト記号表）'!$C$6:$L$47,10,FALSE))</f>
        <v/>
      </c>
      <c r="X130" s="333" t="str">
        <f>IF(X129="","",VLOOKUP(X129,'参考様式１（勤務表_シフト記号表）'!$C$6:$L$47,10,FALSE))</f>
        <v/>
      </c>
      <c r="Y130" s="333" t="str">
        <f>IF(Y129="","",VLOOKUP(Y129,'参考様式１（勤務表_シフト記号表）'!$C$6:$L$47,10,FALSE))</f>
        <v/>
      </c>
      <c r="Z130" s="333" t="str">
        <f>IF(Z129="","",VLOOKUP(Z129,'参考様式１（勤務表_シフト記号表）'!$C$6:$L$47,10,FALSE))</f>
        <v/>
      </c>
      <c r="AA130" s="333" t="str">
        <f>IF(AA129="","",VLOOKUP(AA129,'参考様式１（勤務表_シフト記号表）'!$C$6:$L$47,10,FALSE))</f>
        <v/>
      </c>
      <c r="AB130" s="333" t="str">
        <f>IF(AB129="","",VLOOKUP(AB129,'参考様式１（勤務表_シフト記号表）'!$C$6:$L$47,10,FALSE))</f>
        <v/>
      </c>
      <c r="AC130" s="334" t="str">
        <f>IF(AC129="","",VLOOKUP(AC129,'参考様式１（勤務表_シフト記号表）'!$C$6:$L$47,10,FALSE))</f>
        <v/>
      </c>
      <c r="AD130" s="332" t="str">
        <f>IF(AD129="","",VLOOKUP(AD129,'参考様式１（勤務表_シフト記号表）'!$C$6:$L$47,10,FALSE))</f>
        <v/>
      </c>
      <c r="AE130" s="333" t="str">
        <f>IF(AE129="","",VLOOKUP(AE129,'参考様式１（勤務表_シフト記号表）'!$C$6:$L$47,10,FALSE))</f>
        <v/>
      </c>
      <c r="AF130" s="333" t="str">
        <f>IF(AF129="","",VLOOKUP(AF129,'参考様式１（勤務表_シフト記号表）'!$C$6:$L$47,10,FALSE))</f>
        <v/>
      </c>
      <c r="AG130" s="333" t="str">
        <f>IF(AG129="","",VLOOKUP(AG129,'参考様式１（勤務表_シフト記号表）'!$C$6:$L$47,10,FALSE))</f>
        <v/>
      </c>
      <c r="AH130" s="333" t="str">
        <f>IF(AH129="","",VLOOKUP(AH129,'参考様式１（勤務表_シフト記号表）'!$C$6:$L$47,10,FALSE))</f>
        <v/>
      </c>
      <c r="AI130" s="333" t="str">
        <f>IF(AI129="","",VLOOKUP(AI129,'参考様式１（勤務表_シフト記号表）'!$C$6:$L$47,10,FALSE))</f>
        <v/>
      </c>
      <c r="AJ130" s="334" t="str">
        <f>IF(AJ129="","",VLOOKUP(AJ129,'参考様式１（勤務表_シフト記号表）'!$C$6:$L$47,10,FALSE))</f>
        <v/>
      </c>
      <c r="AK130" s="332" t="str">
        <f>IF(AK129="","",VLOOKUP(AK129,'参考様式１（勤務表_シフト記号表）'!$C$6:$L$47,10,FALSE))</f>
        <v/>
      </c>
      <c r="AL130" s="333" t="str">
        <f>IF(AL129="","",VLOOKUP(AL129,'参考様式１（勤務表_シフト記号表）'!$C$6:$L$47,10,FALSE))</f>
        <v/>
      </c>
      <c r="AM130" s="333" t="str">
        <f>IF(AM129="","",VLOOKUP(AM129,'参考様式１（勤務表_シフト記号表）'!$C$6:$L$47,10,FALSE))</f>
        <v/>
      </c>
      <c r="AN130" s="333" t="str">
        <f>IF(AN129="","",VLOOKUP(AN129,'参考様式１（勤務表_シフト記号表）'!$C$6:$L$47,10,FALSE))</f>
        <v/>
      </c>
      <c r="AO130" s="333" t="str">
        <f>IF(AO129="","",VLOOKUP(AO129,'参考様式１（勤務表_シフト記号表）'!$C$6:$L$47,10,FALSE))</f>
        <v/>
      </c>
      <c r="AP130" s="333" t="str">
        <f>IF(AP129="","",VLOOKUP(AP129,'参考様式１（勤務表_シフト記号表）'!$C$6:$L$47,10,FALSE))</f>
        <v/>
      </c>
      <c r="AQ130" s="334" t="str">
        <f>IF(AQ129="","",VLOOKUP(AQ129,'参考様式１（勤務表_シフト記号表）'!$C$6:$L$47,10,FALSE))</f>
        <v/>
      </c>
      <c r="AR130" s="332" t="str">
        <f>IF(AR129="","",VLOOKUP(AR129,'参考様式１（勤務表_シフト記号表）'!$C$6:$L$47,10,FALSE))</f>
        <v/>
      </c>
      <c r="AS130" s="333" t="str">
        <f>IF(AS129="","",VLOOKUP(AS129,'参考様式１（勤務表_シフト記号表）'!$C$6:$L$47,10,FALSE))</f>
        <v/>
      </c>
      <c r="AT130" s="333" t="str">
        <f>IF(AT129="","",VLOOKUP(AT129,'参考様式１（勤務表_シフト記号表）'!$C$6:$L$47,10,FALSE))</f>
        <v/>
      </c>
      <c r="AU130" s="333" t="str">
        <f>IF(AU129="","",VLOOKUP(AU129,'参考様式１（勤務表_シフト記号表）'!$C$6:$L$47,10,FALSE))</f>
        <v/>
      </c>
      <c r="AV130" s="333" t="str">
        <f>IF(AV129="","",VLOOKUP(AV129,'参考様式１（勤務表_シフト記号表）'!$C$6:$L$47,10,FALSE))</f>
        <v/>
      </c>
      <c r="AW130" s="333" t="str">
        <f>IF(AW129="","",VLOOKUP(AW129,'参考様式１（勤務表_シフト記号表）'!$C$6:$L$47,10,FALSE))</f>
        <v/>
      </c>
      <c r="AX130" s="334" t="str">
        <f>IF(AX129="","",VLOOKUP(AX129,'参考様式１（勤務表_シフト記号表）'!$C$6:$L$47,10,FALSE))</f>
        <v/>
      </c>
      <c r="AY130" s="332" t="str">
        <f>IF(AY129="","",VLOOKUP(AY129,'参考様式１（勤務表_シフト記号表）'!$C$6:$L$47,10,FALSE))</f>
        <v/>
      </c>
      <c r="AZ130" s="333" t="str">
        <f>IF(AZ129="","",VLOOKUP(AZ129,'参考様式１（勤務表_シフト記号表）'!$C$6:$L$47,10,FALSE))</f>
        <v/>
      </c>
      <c r="BA130" s="333" t="str">
        <f>IF(BA129="","",VLOOKUP(BA129,'参考様式１（勤務表_シフト記号表）'!$C$6:$L$47,10,FALSE))</f>
        <v/>
      </c>
      <c r="BB130" s="1194">
        <f>IF($BE$3="４週",SUM(W130:AX130),IF($BE$3="暦月",SUM(W130:BA130),""))</f>
        <v>0</v>
      </c>
      <c r="BC130" s="1195"/>
      <c r="BD130" s="1196">
        <f>IF($BE$3="４週",BB130/4,IF($BE$3="暦月",(BB130/($BE$8/7)),""))</f>
        <v>0</v>
      </c>
      <c r="BE130" s="1195"/>
      <c r="BF130" s="1191"/>
      <c r="BG130" s="1192"/>
      <c r="BH130" s="1192"/>
      <c r="BI130" s="1192"/>
      <c r="BJ130" s="1193"/>
    </row>
    <row r="131" spans="2:62" ht="20.25" customHeight="1" x14ac:dyDescent="0.45">
      <c r="B131" s="1197">
        <f>B129+1</f>
        <v>58</v>
      </c>
      <c r="C131" s="1199"/>
      <c r="D131" s="1200"/>
      <c r="E131" s="327"/>
      <c r="F131" s="328"/>
      <c r="G131" s="327"/>
      <c r="H131" s="328"/>
      <c r="I131" s="1203"/>
      <c r="J131" s="1204"/>
      <c r="K131" s="1207"/>
      <c r="L131" s="1208"/>
      <c r="M131" s="1208"/>
      <c r="N131" s="1200"/>
      <c r="O131" s="1211"/>
      <c r="P131" s="1212"/>
      <c r="Q131" s="1212"/>
      <c r="R131" s="1212"/>
      <c r="S131" s="1213"/>
      <c r="T131" s="347" t="s">
        <v>454</v>
      </c>
      <c r="V131" s="348"/>
      <c r="W131" s="340"/>
      <c r="X131" s="341"/>
      <c r="Y131" s="341"/>
      <c r="Z131" s="341"/>
      <c r="AA131" s="341"/>
      <c r="AB131" s="341"/>
      <c r="AC131" s="342"/>
      <c r="AD131" s="340"/>
      <c r="AE131" s="341"/>
      <c r="AF131" s="341"/>
      <c r="AG131" s="341"/>
      <c r="AH131" s="341"/>
      <c r="AI131" s="341"/>
      <c r="AJ131" s="342"/>
      <c r="AK131" s="340"/>
      <c r="AL131" s="341"/>
      <c r="AM131" s="341"/>
      <c r="AN131" s="341"/>
      <c r="AO131" s="341"/>
      <c r="AP131" s="341"/>
      <c r="AQ131" s="342"/>
      <c r="AR131" s="340"/>
      <c r="AS131" s="341"/>
      <c r="AT131" s="341"/>
      <c r="AU131" s="341"/>
      <c r="AV131" s="341"/>
      <c r="AW131" s="341"/>
      <c r="AX131" s="342"/>
      <c r="AY131" s="340"/>
      <c r="AZ131" s="341"/>
      <c r="BA131" s="343"/>
      <c r="BB131" s="1217"/>
      <c r="BC131" s="1218"/>
      <c r="BD131" s="1179"/>
      <c r="BE131" s="1180"/>
      <c r="BF131" s="1181"/>
      <c r="BG131" s="1182"/>
      <c r="BH131" s="1182"/>
      <c r="BI131" s="1182"/>
      <c r="BJ131" s="1183"/>
    </row>
    <row r="132" spans="2:62" ht="20.25" customHeight="1" x14ac:dyDescent="0.45">
      <c r="B132" s="1220"/>
      <c r="C132" s="1221"/>
      <c r="D132" s="1222"/>
      <c r="E132" s="349"/>
      <c r="F132" s="350">
        <f>C131</f>
        <v>0</v>
      </c>
      <c r="G132" s="349"/>
      <c r="H132" s="350">
        <f>I131</f>
        <v>0</v>
      </c>
      <c r="I132" s="1223"/>
      <c r="J132" s="1224"/>
      <c r="K132" s="1225"/>
      <c r="L132" s="1226"/>
      <c r="M132" s="1226"/>
      <c r="N132" s="1222"/>
      <c r="O132" s="1211"/>
      <c r="P132" s="1212"/>
      <c r="Q132" s="1212"/>
      <c r="R132" s="1212"/>
      <c r="S132" s="1213"/>
      <c r="T132" s="344" t="s">
        <v>455</v>
      </c>
      <c r="U132" s="345"/>
      <c r="V132" s="346"/>
      <c r="W132" s="332" t="str">
        <f>IF(W131="","",VLOOKUP(W131,'参考様式１（勤務表_シフト記号表）'!$C$6:$L$47,10,FALSE))</f>
        <v/>
      </c>
      <c r="X132" s="333" t="str">
        <f>IF(X131="","",VLOOKUP(X131,'参考様式１（勤務表_シフト記号表）'!$C$6:$L$47,10,FALSE))</f>
        <v/>
      </c>
      <c r="Y132" s="333" t="str">
        <f>IF(Y131="","",VLOOKUP(Y131,'参考様式１（勤務表_シフト記号表）'!$C$6:$L$47,10,FALSE))</f>
        <v/>
      </c>
      <c r="Z132" s="333" t="str">
        <f>IF(Z131="","",VLOOKUP(Z131,'参考様式１（勤務表_シフト記号表）'!$C$6:$L$47,10,FALSE))</f>
        <v/>
      </c>
      <c r="AA132" s="333" t="str">
        <f>IF(AA131="","",VLOOKUP(AA131,'参考様式１（勤務表_シフト記号表）'!$C$6:$L$47,10,FALSE))</f>
        <v/>
      </c>
      <c r="AB132" s="333" t="str">
        <f>IF(AB131="","",VLOOKUP(AB131,'参考様式１（勤務表_シフト記号表）'!$C$6:$L$47,10,FALSE))</f>
        <v/>
      </c>
      <c r="AC132" s="334" t="str">
        <f>IF(AC131="","",VLOOKUP(AC131,'参考様式１（勤務表_シフト記号表）'!$C$6:$L$47,10,FALSE))</f>
        <v/>
      </c>
      <c r="AD132" s="332" t="str">
        <f>IF(AD131="","",VLOOKUP(AD131,'参考様式１（勤務表_シフト記号表）'!$C$6:$L$47,10,FALSE))</f>
        <v/>
      </c>
      <c r="AE132" s="333" t="str">
        <f>IF(AE131="","",VLOOKUP(AE131,'参考様式１（勤務表_シフト記号表）'!$C$6:$L$47,10,FALSE))</f>
        <v/>
      </c>
      <c r="AF132" s="333" t="str">
        <f>IF(AF131="","",VLOOKUP(AF131,'参考様式１（勤務表_シフト記号表）'!$C$6:$L$47,10,FALSE))</f>
        <v/>
      </c>
      <c r="AG132" s="333" t="str">
        <f>IF(AG131="","",VLOOKUP(AG131,'参考様式１（勤務表_シフト記号表）'!$C$6:$L$47,10,FALSE))</f>
        <v/>
      </c>
      <c r="AH132" s="333" t="str">
        <f>IF(AH131="","",VLOOKUP(AH131,'参考様式１（勤務表_シフト記号表）'!$C$6:$L$47,10,FALSE))</f>
        <v/>
      </c>
      <c r="AI132" s="333" t="str">
        <f>IF(AI131="","",VLOOKUP(AI131,'参考様式１（勤務表_シフト記号表）'!$C$6:$L$47,10,FALSE))</f>
        <v/>
      </c>
      <c r="AJ132" s="334" t="str">
        <f>IF(AJ131="","",VLOOKUP(AJ131,'参考様式１（勤務表_シフト記号表）'!$C$6:$L$47,10,FALSE))</f>
        <v/>
      </c>
      <c r="AK132" s="332" t="str">
        <f>IF(AK131="","",VLOOKUP(AK131,'参考様式１（勤務表_シフト記号表）'!$C$6:$L$47,10,FALSE))</f>
        <v/>
      </c>
      <c r="AL132" s="333" t="str">
        <f>IF(AL131="","",VLOOKUP(AL131,'参考様式１（勤務表_シフト記号表）'!$C$6:$L$47,10,FALSE))</f>
        <v/>
      </c>
      <c r="AM132" s="333" t="str">
        <f>IF(AM131="","",VLOOKUP(AM131,'参考様式１（勤務表_シフト記号表）'!$C$6:$L$47,10,FALSE))</f>
        <v/>
      </c>
      <c r="AN132" s="333" t="str">
        <f>IF(AN131="","",VLOOKUP(AN131,'参考様式１（勤務表_シフト記号表）'!$C$6:$L$47,10,FALSE))</f>
        <v/>
      </c>
      <c r="AO132" s="333" t="str">
        <f>IF(AO131="","",VLOOKUP(AO131,'参考様式１（勤務表_シフト記号表）'!$C$6:$L$47,10,FALSE))</f>
        <v/>
      </c>
      <c r="AP132" s="333" t="str">
        <f>IF(AP131="","",VLOOKUP(AP131,'参考様式１（勤務表_シフト記号表）'!$C$6:$L$47,10,FALSE))</f>
        <v/>
      </c>
      <c r="AQ132" s="334" t="str">
        <f>IF(AQ131="","",VLOOKUP(AQ131,'参考様式１（勤務表_シフト記号表）'!$C$6:$L$47,10,FALSE))</f>
        <v/>
      </c>
      <c r="AR132" s="332" t="str">
        <f>IF(AR131="","",VLOOKUP(AR131,'参考様式１（勤務表_シフト記号表）'!$C$6:$L$47,10,FALSE))</f>
        <v/>
      </c>
      <c r="AS132" s="333" t="str">
        <f>IF(AS131="","",VLOOKUP(AS131,'参考様式１（勤務表_シフト記号表）'!$C$6:$L$47,10,FALSE))</f>
        <v/>
      </c>
      <c r="AT132" s="333" t="str">
        <f>IF(AT131="","",VLOOKUP(AT131,'参考様式１（勤務表_シフト記号表）'!$C$6:$L$47,10,FALSE))</f>
        <v/>
      </c>
      <c r="AU132" s="333" t="str">
        <f>IF(AU131="","",VLOOKUP(AU131,'参考様式１（勤務表_シフト記号表）'!$C$6:$L$47,10,FALSE))</f>
        <v/>
      </c>
      <c r="AV132" s="333" t="str">
        <f>IF(AV131="","",VLOOKUP(AV131,'参考様式１（勤務表_シフト記号表）'!$C$6:$L$47,10,FALSE))</f>
        <v/>
      </c>
      <c r="AW132" s="333" t="str">
        <f>IF(AW131="","",VLOOKUP(AW131,'参考様式１（勤務表_シフト記号表）'!$C$6:$L$47,10,FALSE))</f>
        <v/>
      </c>
      <c r="AX132" s="334" t="str">
        <f>IF(AX131="","",VLOOKUP(AX131,'参考様式１（勤務表_シフト記号表）'!$C$6:$L$47,10,FALSE))</f>
        <v/>
      </c>
      <c r="AY132" s="332" t="str">
        <f>IF(AY131="","",VLOOKUP(AY131,'参考様式１（勤務表_シフト記号表）'!$C$6:$L$47,10,FALSE))</f>
        <v/>
      </c>
      <c r="AZ132" s="333" t="str">
        <f>IF(AZ131="","",VLOOKUP(AZ131,'参考様式１（勤務表_シフト記号表）'!$C$6:$L$47,10,FALSE))</f>
        <v/>
      </c>
      <c r="BA132" s="333" t="str">
        <f>IF(BA131="","",VLOOKUP(BA131,'参考様式１（勤務表_シフト記号表）'!$C$6:$L$47,10,FALSE))</f>
        <v/>
      </c>
      <c r="BB132" s="1194">
        <f>IF($BE$3="４週",SUM(W132:AX132),IF($BE$3="暦月",SUM(W132:BA132),""))</f>
        <v>0</v>
      </c>
      <c r="BC132" s="1195"/>
      <c r="BD132" s="1196">
        <f>IF($BE$3="４週",BB132/4,IF($BE$3="暦月",(BB132/($BE$8/7)),""))</f>
        <v>0</v>
      </c>
      <c r="BE132" s="1195"/>
      <c r="BF132" s="1191"/>
      <c r="BG132" s="1192"/>
      <c r="BH132" s="1192"/>
      <c r="BI132" s="1192"/>
      <c r="BJ132" s="1193"/>
    </row>
    <row r="133" spans="2:62" ht="20.25" customHeight="1" x14ac:dyDescent="0.45">
      <c r="B133" s="1197">
        <f>B131+1</f>
        <v>59</v>
      </c>
      <c r="C133" s="1199"/>
      <c r="D133" s="1200"/>
      <c r="E133" s="327"/>
      <c r="F133" s="328"/>
      <c r="G133" s="327"/>
      <c r="H133" s="328"/>
      <c r="I133" s="1203"/>
      <c r="J133" s="1204"/>
      <c r="K133" s="1207"/>
      <c r="L133" s="1208"/>
      <c r="M133" s="1208"/>
      <c r="N133" s="1200"/>
      <c r="O133" s="1211"/>
      <c r="P133" s="1212"/>
      <c r="Q133" s="1212"/>
      <c r="R133" s="1212"/>
      <c r="S133" s="1213"/>
      <c r="T133" s="347" t="s">
        <v>454</v>
      </c>
      <c r="V133" s="348"/>
      <c r="W133" s="340"/>
      <c r="X133" s="341"/>
      <c r="Y133" s="341"/>
      <c r="Z133" s="341"/>
      <c r="AA133" s="341"/>
      <c r="AB133" s="341"/>
      <c r="AC133" s="342"/>
      <c r="AD133" s="340"/>
      <c r="AE133" s="341"/>
      <c r="AF133" s="341"/>
      <c r="AG133" s="341"/>
      <c r="AH133" s="341"/>
      <c r="AI133" s="341"/>
      <c r="AJ133" s="342"/>
      <c r="AK133" s="340"/>
      <c r="AL133" s="341"/>
      <c r="AM133" s="341"/>
      <c r="AN133" s="341"/>
      <c r="AO133" s="341"/>
      <c r="AP133" s="341"/>
      <c r="AQ133" s="342"/>
      <c r="AR133" s="340"/>
      <c r="AS133" s="341"/>
      <c r="AT133" s="341"/>
      <c r="AU133" s="341"/>
      <c r="AV133" s="341"/>
      <c r="AW133" s="341"/>
      <c r="AX133" s="342"/>
      <c r="AY133" s="340"/>
      <c r="AZ133" s="341"/>
      <c r="BA133" s="343"/>
      <c r="BB133" s="1217"/>
      <c r="BC133" s="1218"/>
      <c r="BD133" s="1179"/>
      <c r="BE133" s="1180"/>
      <c r="BF133" s="1181"/>
      <c r="BG133" s="1182"/>
      <c r="BH133" s="1182"/>
      <c r="BI133" s="1182"/>
      <c r="BJ133" s="1183"/>
    </row>
    <row r="134" spans="2:62" ht="20.25" customHeight="1" x14ac:dyDescent="0.45">
      <c r="B134" s="1220"/>
      <c r="C134" s="1221"/>
      <c r="D134" s="1222"/>
      <c r="E134" s="349"/>
      <c r="F134" s="350">
        <f>C133</f>
        <v>0</v>
      </c>
      <c r="G134" s="349"/>
      <c r="H134" s="350">
        <f>I133</f>
        <v>0</v>
      </c>
      <c r="I134" s="1223"/>
      <c r="J134" s="1224"/>
      <c r="K134" s="1225"/>
      <c r="L134" s="1226"/>
      <c r="M134" s="1226"/>
      <c r="N134" s="1222"/>
      <c r="O134" s="1211"/>
      <c r="P134" s="1212"/>
      <c r="Q134" s="1212"/>
      <c r="R134" s="1212"/>
      <c r="S134" s="1213"/>
      <c r="T134" s="344" t="s">
        <v>455</v>
      </c>
      <c r="U134" s="345"/>
      <c r="V134" s="346"/>
      <c r="W134" s="332" t="str">
        <f>IF(W133="","",VLOOKUP(W133,'参考様式１（勤務表_シフト記号表）'!$C$6:$L$47,10,FALSE))</f>
        <v/>
      </c>
      <c r="X134" s="333" t="str">
        <f>IF(X133="","",VLOOKUP(X133,'参考様式１（勤務表_シフト記号表）'!$C$6:$L$47,10,FALSE))</f>
        <v/>
      </c>
      <c r="Y134" s="333" t="str">
        <f>IF(Y133="","",VLOOKUP(Y133,'参考様式１（勤務表_シフト記号表）'!$C$6:$L$47,10,FALSE))</f>
        <v/>
      </c>
      <c r="Z134" s="333" t="str">
        <f>IF(Z133="","",VLOOKUP(Z133,'参考様式１（勤務表_シフト記号表）'!$C$6:$L$47,10,FALSE))</f>
        <v/>
      </c>
      <c r="AA134" s="333" t="str">
        <f>IF(AA133="","",VLOOKUP(AA133,'参考様式１（勤務表_シフト記号表）'!$C$6:$L$47,10,FALSE))</f>
        <v/>
      </c>
      <c r="AB134" s="333" t="str">
        <f>IF(AB133="","",VLOOKUP(AB133,'参考様式１（勤務表_シフト記号表）'!$C$6:$L$47,10,FALSE))</f>
        <v/>
      </c>
      <c r="AC134" s="334" t="str">
        <f>IF(AC133="","",VLOOKUP(AC133,'参考様式１（勤務表_シフト記号表）'!$C$6:$L$47,10,FALSE))</f>
        <v/>
      </c>
      <c r="AD134" s="332" t="str">
        <f>IF(AD133="","",VLOOKUP(AD133,'参考様式１（勤務表_シフト記号表）'!$C$6:$L$47,10,FALSE))</f>
        <v/>
      </c>
      <c r="AE134" s="333" t="str">
        <f>IF(AE133="","",VLOOKUP(AE133,'参考様式１（勤務表_シフト記号表）'!$C$6:$L$47,10,FALSE))</f>
        <v/>
      </c>
      <c r="AF134" s="333" t="str">
        <f>IF(AF133="","",VLOOKUP(AF133,'参考様式１（勤務表_シフト記号表）'!$C$6:$L$47,10,FALSE))</f>
        <v/>
      </c>
      <c r="AG134" s="333" t="str">
        <f>IF(AG133="","",VLOOKUP(AG133,'参考様式１（勤務表_シフト記号表）'!$C$6:$L$47,10,FALSE))</f>
        <v/>
      </c>
      <c r="AH134" s="333" t="str">
        <f>IF(AH133="","",VLOOKUP(AH133,'参考様式１（勤務表_シフト記号表）'!$C$6:$L$47,10,FALSE))</f>
        <v/>
      </c>
      <c r="AI134" s="333" t="str">
        <f>IF(AI133="","",VLOOKUP(AI133,'参考様式１（勤務表_シフト記号表）'!$C$6:$L$47,10,FALSE))</f>
        <v/>
      </c>
      <c r="AJ134" s="334" t="str">
        <f>IF(AJ133="","",VLOOKUP(AJ133,'参考様式１（勤務表_シフト記号表）'!$C$6:$L$47,10,FALSE))</f>
        <v/>
      </c>
      <c r="AK134" s="332" t="str">
        <f>IF(AK133="","",VLOOKUP(AK133,'参考様式１（勤務表_シフト記号表）'!$C$6:$L$47,10,FALSE))</f>
        <v/>
      </c>
      <c r="AL134" s="333" t="str">
        <f>IF(AL133="","",VLOOKUP(AL133,'参考様式１（勤務表_シフト記号表）'!$C$6:$L$47,10,FALSE))</f>
        <v/>
      </c>
      <c r="AM134" s="333" t="str">
        <f>IF(AM133="","",VLOOKUP(AM133,'参考様式１（勤務表_シフト記号表）'!$C$6:$L$47,10,FALSE))</f>
        <v/>
      </c>
      <c r="AN134" s="333" t="str">
        <f>IF(AN133="","",VLOOKUP(AN133,'参考様式１（勤務表_シフト記号表）'!$C$6:$L$47,10,FALSE))</f>
        <v/>
      </c>
      <c r="AO134" s="333" t="str">
        <f>IF(AO133="","",VLOOKUP(AO133,'参考様式１（勤務表_シフト記号表）'!$C$6:$L$47,10,FALSE))</f>
        <v/>
      </c>
      <c r="AP134" s="333" t="str">
        <f>IF(AP133="","",VLOOKUP(AP133,'参考様式１（勤務表_シフト記号表）'!$C$6:$L$47,10,FALSE))</f>
        <v/>
      </c>
      <c r="AQ134" s="334" t="str">
        <f>IF(AQ133="","",VLOOKUP(AQ133,'参考様式１（勤務表_シフト記号表）'!$C$6:$L$47,10,FALSE))</f>
        <v/>
      </c>
      <c r="AR134" s="332" t="str">
        <f>IF(AR133="","",VLOOKUP(AR133,'参考様式１（勤務表_シフト記号表）'!$C$6:$L$47,10,FALSE))</f>
        <v/>
      </c>
      <c r="AS134" s="333" t="str">
        <f>IF(AS133="","",VLOOKUP(AS133,'参考様式１（勤務表_シフト記号表）'!$C$6:$L$47,10,FALSE))</f>
        <v/>
      </c>
      <c r="AT134" s="333" t="str">
        <f>IF(AT133="","",VLOOKUP(AT133,'参考様式１（勤務表_シフト記号表）'!$C$6:$L$47,10,FALSE))</f>
        <v/>
      </c>
      <c r="AU134" s="333" t="str">
        <f>IF(AU133="","",VLOOKUP(AU133,'参考様式１（勤務表_シフト記号表）'!$C$6:$L$47,10,FALSE))</f>
        <v/>
      </c>
      <c r="AV134" s="333" t="str">
        <f>IF(AV133="","",VLOOKUP(AV133,'参考様式１（勤務表_シフト記号表）'!$C$6:$L$47,10,FALSE))</f>
        <v/>
      </c>
      <c r="AW134" s="333" t="str">
        <f>IF(AW133="","",VLOOKUP(AW133,'参考様式１（勤務表_シフト記号表）'!$C$6:$L$47,10,FALSE))</f>
        <v/>
      </c>
      <c r="AX134" s="334" t="str">
        <f>IF(AX133="","",VLOOKUP(AX133,'参考様式１（勤務表_シフト記号表）'!$C$6:$L$47,10,FALSE))</f>
        <v/>
      </c>
      <c r="AY134" s="332" t="str">
        <f>IF(AY133="","",VLOOKUP(AY133,'参考様式１（勤務表_シフト記号表）'!$C$6:$L$47,10,FALSE))</f>
        <v/>
      </c>
      <c r="AZ134" s="333" t="str">
        <f>IF(AZ133="","",VLOOKUP(AZ133,'参考様式１（勤務表_シフト記号表）'!$C$6:$L$47,10,FALSE))</f>
        <v/>
      </c>
      <c r="BA134" s="333" t="str">
        <f>IF(BA133="","",VLOOKUP(BA133,'参考様式１（勤務表_シフト記号表）'!$C$6:$L$47,10,FALSE))</f>
        <v/>
      </c>
      <c r="BB134" s="1194">
        <f>IF($BE$3="４週",SUM(W134:AX134),IF($BE$3="暦月",SUM(W134:BA134),""))</f>
        <v>0</v>
      </c>
      <c r="BC134" s="1195"/>
      <c r="BD134" s="1196">
        <f>IF($BE$3="４週",BB134/4,IF($BE$3="暦月",(BB134/($BE$8/7)),""))</f>
        <v>0</v>
      </c>
      <c r="BE134" s="1195"/>
      <c r="BF134" s="1191"/>
      <c r="BG134" s="1192"/>
      <c r="BH134" s="1192"/>
      <c r="BI134" s="1192"/>
      <c r="BJ134" s="1193"/>
    </row>
    <row r="135" spans="2:62" ht="20.25" customHeight="1" x14ac:dyDescent="0.45">
      <c r="B135" s="1197">
        <f>B133+1</f>
        <v>60</v>
      </c>
      <c r="C135" s="1199"/>
      <c r="D135" s="1200"/>
      <c r="E135" s="327"/>
      <c r="F135" s="328"/>
      <c r="G135" s="327"/>
      <c r="H135" s="328"/>
      <c r="I135" s="1203"/>
      <c r="J135" s="1204"/>
      <c r="K135" s="1207"/>
      <c r="L135" s="1208"/>
      <c r="M135" s="1208"/>
      <c r="N135" s="1200"/>
      <c r="O135" s="1211"/>
      <c r="P135" s="1212"/>
      <c r="Q135" s="1212"/>
      <c r="R135" s="1212"/>
      <c r="S135" s="1213"/>
      <c r="T135" s="347" t="s">
        <v>454</v>
      </c>
      <c r="V135" s="348"/>
      <c r="W135" s="340"/>
      <c r="X135" s="341"/>
      <c r="Y135" s="341"/>
      <c r="Z135" s="341"/>
      <c r="AA135" s="341"/>
      <c r="AB135" s="341"/>
      <c r="AC135" s="342"/>
      <c r="AD135" s="340"/>
      <c r="AE135" s="341"/>
      <c r="AF135" s="341"/>
      <c r="AG135" s="341"/>
      <c r="AH135" s="341"/>
      <c r="AI135" s="341"/>
      <c r="AJ135" s="342"/>
      <c r="AK135" s="340"/>
      <c r="AL135" s="341"/>
      <c r="AM135" s="341"/>
      <c r="AN135" s="341"/>
      <c r="AO135" s="341"/>
      <c r="AP135" s="341"/>
      <c r="AQ135" s="342"/>
      <c r="AR135" s="340"/>
      <c r="AS135" s="341"/>
      <c r="AT135" s="341"/>
      <c r="AU135" s="341"/>
      <c r="AV135" s="341"/>
      <c r="AW135" s="341"/>
      <c r="AX135" s="342"/>
      <c r="AY135" s="340"/>
      <c r="AZ135" s="341"/>
      <c r="BA135" s="343"/>
      <c r="BB135" s="1217"/>
      <c r="BC135" s="1218"/>
      <c r="BD135" s="1179"/>
      <c r="BE135" s="1180"/>
      <c r="BF135" s="1181"/>
      <c r="BG135" s="1182"/>
      <c r="BH135" s="1182"/>
      <c r="BI135" s="1182"/>
      <c r="BJ135" s="1183"/>
    </row>
    <row r="136" spans="2:62" ht="20.25" customHeight="1" x14ac:dyDescent="0.45">
      <c r="B136" s="1220"/>
      <c r="C136" s="1221"/>
      <c r="D136" s="1222"/>
      <c r="E136" s="349"/>
      <c r="F136" s="350">
        <f>C135</f>
        <v>0</v>
      </c>
      <c r="G136" s="349"/>
      <c r="H136" s="350">
        <f>I135</f>
        <v>0</v>
      </c>
      <c r="I136" s="1223"/>
      <c r="J136" s="1224"/>
      <c r="K136" s="1225"/>
      <c r="L136" s="1226"/>
      <c r="M136" s="1226"/>
      <c r="N136" s="1222"/>
      <c r="O136" s="1211"/>
      <c r="P136" s="1212"/>
      <c r="Q136" s="1212"/>
      <c r="R136" s="1212"/>
      <c r="S136" s="1213"/>
      <c r="T136" s="344" t="s">
        <v>455</v>
      </c>
      <c r="U136" s="345"/>
      <c r="V136" s="346"/>
      <c r="W136" s="332" t="str">
        <f>IF(W135="","",VLOOKUP(W135,'参考様式１（勤務表_シフト記号表）'!$C$6:$L$47,10,FALSE))</f>
        <v/>
      </c>
      <c r="X136" s="333" t="str">
        <f>IF(X135="","",VLOOKUP(X135,'参考様式１（勤務表_シフト記号表）'!$C$6:$L$47,10,FALSE))</f>
        <v/>
      </c>
      <c r="Y136" s="333" t="str">
        <f>IF(Y135="","",VLOOKUP(Y135,'参考様式１（勤務表_シフト記号表）'!$C$6:$L$47,10,FALSE))</f>
        <v/>
      </c>
      <c r="Z136" s="333" t="str">
        <f>IF(Z135="","",VLOOKUP(Z135,'参考様式１（勤務表_シフト記号表）'!$C$6:$L$47,10,FALSE))</f>
        <v/>
      </c>
      <c r="AA136" s="333" t="str">
        <f>IF(AA135="","",VLOOKUP(AA135,'参考様式１（勤務表_シフト記号表）'!$C$6:$L$47,10,FALSE))</f>
        <v/>
      </c>
      <c r="AB136" s="333" t="str">
        <f>IF(AB135="","",VLOOKUP(AB135,'参考様式１（勤務表_シフト記号表）'!$C$6:$L$47,10,FALSE))</f>
        <v/>
      </c>
      <c r="AC136" s="334" t="str">
        <f>IF(AC135="","",VLOOKUP(AC135,'参考様式１（勤務表_シフト記号表）'!$C$6:$L$47,10,FALSE))</f>
        <v/>
      </c>
      <c r="AD136" s="332" t="str">
        <f>IF(AD135="","",VLOOKUP(AD135,'参考様式１（勤務表_シフト記号表）'!$C$6:$L$47,10,FALSE))</f>
        <v/>
      </c>
      <c r="AE136" s="333" t="str">
        <f>IF(AE135="","",VLOOKUP(AE135,'参考様式１（勤務表_シフト記号表）'!$C$6:$L$47,10,FALSE))</f>
        <v/>
      </c>
      <c r="AF136" s="333" t="str">
        <f>IF(AF135="","",VLOOKUP(AF135,'参考様式１（勤務表_シフト記号表）'!$C$6:$L$47,10,FALSE))</f>
        <v/>
      </c>
      <c r="AG136" s="333" t="str">
        <f>IF(AG135="","",VLOOKUP(AG135,'参考様式１（勤務表_シフト記号表）'!$C$6:$L$47,10,FALSE))</f>
        <v/>
      </c>
      <c r="AH136" s="333" t="str">
        <f>IF(AH135="","",VLOOKUP(AH135,'参考様式１（勤務表_シフト記号表）'!$C$6:$L$47,10,FALSE))</f>
        <v/>
      </c>
      <c r="AI136" s="333" t="str">
        <f>IF(AI135="","",VLOOKUP(AI135,'参考様式１（勤務表_シフト記号表）'!$C$6:$L$47,10,FALSE))</f>
        <v/>
      </c>
      <c r="AJ136" s="334" t="str">
        <f>IF(AJ135="","",VLOOKUP(AJ135,'参考様式１（勤務表_シフト記号表）'!$C$6:$L$47,10,FALSE))</f>
        <v/>
      </c>
      <c r="AK136" s="332" t="str">
        <f>IF(AK135="","",VLOOKUP(AK135,'参考様式１（勤務表_シフト記号表）'!$C$6:$L$47,10,FALSE))</f>
        <v/>
      </c>
      <c r="AL136" s="333" t="str">
        <f>IF(AL135="","",VLOOKUP(AL135,'参考様式１（勤務表_シフト記号表）'!$C$6:$L$47,10,FALSE))</f>
        <v/>
      </c>
      <c r="AM136" s="333" t="str">
        <f>IF(AM135="","",VLOOKUP(AM135,'参考様式１（勤務表_シフト記号表）'!$C$6:$L$47,10,FALSE))</f>
        <v/>
      </c>
      <c r="AN136" s="333" t="str">
        <f>IF(AN135="","",VLOOKUP(AN135,'参考様式１（勤務表_シフト記号表）'!$C$6:$L$47,10,FALSE))</f>
        <v/>
      </c>
      <c r="AO136" s="333" t="str">
        <f>IF(AO135="","",VLOOKUP(AO135,'参考様式１（勤務表_シフト記号表）'!$C$6:$L$47,10,FALSE))</f>
        <v/>
      </c>
      <c r="AP136" s="333" t="str">
        <f>IF(AP135="","",VLOOKUP(AP135,'参考様式１（勤務表_シフト記号表）'!$C$6:$L$47,10,FALSE))</f>
        <v/>
      </c>
      <c r="AQ136" s="334" t="str">
        <f>IF(AQ135="","",VLOOKUP(AQ135,'参考様式１（勤務表_シフト記号表）'!$C$6:$L$47,10,FALSE))</f>
        <v/>
      </c>
      <c r="AR136" s="332" t="str">
        <f>IF(AR135="","",VLOOKUP(AR135,'参考様式１（勤務表_シフト記号表）'!$C$6:$L$47,10,FALSE))</f>
        <v/>
      </c>
      <c r="AS136" s="333" t="str">
        <f>IF(AS135="","",VLOOKUP(AS135,'参考様式１（勤務表_シフト記号表）'!$C$6:$L$47,10,FALSE))</f>
        <v/>
      </c>
      <c r="AT136" s="333" t="str">
        <f>IF(AT135="","",VLOOKUP(AT135,'参考様式１（勤務表_シフト記号表）'!$C$6:$L$47,10,FALSE))</f>
        <v/>
      </c>
      <c r="AU136" s="333" t="str">
        <f>IF(AU135="","",VLOOKUP(AU135,'参考様式１（勤務表_シフト記号表）'!$C$6:$L$47,10,FALSE))</f>
        <v/>
      </c>
      <c r="AV136" s="333" t="str">
        <f>IF(AV135="","",VLOOKUP(AV135,'参考様式１（勤務表_シフト記号表）'!$C$6:$L$47,10,FALSE))</f>
        <v/>
      </c>
      <c r="AW136" s="333" t="str">
        <f>IF(AW135="","",VLOOKUP(AW135,'参考様式１（勤務表_シフト記号表）'!$C$6:$L$47,10,FALSE))</f>
        <v/>
      </c>
      <c r="AX136" s="334" t="str">
        <f>IF(AX135="","",VLOOKUP(AX135,'参考様式１（勤務表_シフト記号表）'!$C$6:$L$47,10,FALSE))</f>
        <v/>
      </c>
      <c r="AY136" s="332" t="str">
        <f>IF(AY135="","",VLOOKUP(AY135,'参考様式１（勤務表_シフト記号表）'!$C$6:$L$47,10,FALSE))</f>
        <v/>
      </c>
      <c r="AZ136" s="333" t="str">
        <f>IF(AZ135="","",VLOOKUP(AZ135,'参考様式１（勤務表_シフト記号表）'!$C$6:$L$47,10,FALSE))</f>
        <v/>
      </c>
      <c r="BA136" s="333" t="str">
        <f>IF(BA135="","",VLOOKUP(BA135,'参考様式１（勤務表_シフト記号表）'!$C$6:$L$47,10,FALSE))</f>
        <v/>
      </c>
      <c r="BB136" s="1194">
        <f>IF($BE$3="４週",SUM(W136:AX136),IF($BE$3="暦月",SUM(W136:BA136),""))</f>
        <v>0</v>
      </c>
      <c r="BC136" s="1195"/>
      <c r="BD136" s="1196">
        <f>IF($BE$3="４週",BB136/4,IF($BE$3="暦月",(BB136/($BE$8/7)),""))</f>
        <v>0</v>
      </c>
      <c r="BE136" s="1195"/>
      <c r="BF136" s="1191"/>
      <c r="BG136" s="1192"/>
      <c r="BH136" s="1192"/>
      <c r="BI136" s="1192"/>
      <c r="BJ136" s="1193"/>
    </row>
    <row r="137" spans="2:62" ht="20.25" customHeight="1" x14ac:dyDescent="0.45">
      <c r="B137" s="1197">
        <f>B135+1</f>
        <v>61</v>
      </c>
      <c r="C137" s="1199"/>
      <c r="D137" s="1200"/>
      <c r="E137" s="327"/>
      <c r="F137" s="328"/>
      <c r="G137" s="327"/>
      <c r="H137" s="328"/>
      <c r="I137" s="1203"/>
      <c r="J137" s="1204"/>
      <c r="K137" s="1207"/>
      <c r="L137" s="1208"/>
      <c r="M137" s="1208"/>
      <c r="N137" s="1200"/>
      <c r="O137" s="1211"/>
      <c r="P137" s="1212"/>
      <c r="Q137" s="1212"/>
      <c r="R137" s="1212"/>
      <c r="S137" s="1213"/>
      <c r="T137" s="347" t="s">
        <v>454</v>
      </c>
      <c r="V137" s="348"/>
      <c r="W137" s="340"/>
      <c r="X137" s="341"/>
      <c r="Y137" s="341"/>
      <c r="Z137" s="341"/>
      <c r="AA137" s="341"/>
      <c r="AB137" s="341"/>
      <c r="AC137" s="342"/>
      <c r="AD137" s="340"/>
      <c r="AE137" s="341"/>
      <c r="AF137" s="341"/>
      <c r="AG137" s="341"/>
      <c r="AH137" s="341"/>
      <c r="AI137" s="341"/>
      <c r="AJ137" s="342"/>
      <c r="AK137" s="340"/>
      <c r="AL137" s="341"/>
      <c r="AM137" s="341"/>
      <c r="AN137" s="341"/>
      <c r="AO137" s="341"/>
      <c r="AP137" s="341"/>
      <c r="AQ137" s="342"/>
      <c r="AR137" s="340"/>
      <c r="AS137" s="341"/>
      <c r="AT137" s="341"/>
      <c r="AU137" s="341"/>
      <c r="AV137" s="341"/>
      <c r="AW137" s="341"/>
      <c r="AX137" s="342"/>
      <c r="AY137" s="340"/>
      <c r="AZ137" s="341"/>
      <c r="BA137" s="343"/>
      <c r="BB137" s="1217"/>
      <c r="BC137" s="1218"/>
      <c r="BD137" s="1179"/>
      <c r="BE137" s="1180"/>
      <c r="BF137" s="1181"/>
      <c r="BG137" s="1182"/>
      <c r="BH137" s="1182"/>
      <c r="BI137" s="1182"/>
      <c r="BJ137" s="1183"/>
    </row>
    <row r="138" spans="2:62" ht="20.25" customHeight="1" x14ac:dyDescent="0.45">
      <c r="B138" s="1220"/>
      <c r="C138" s="1221"/>
      <c r="D138" s="1222"/>
      <c r="E138" s="349"/>
      <c r="F138" s="350">
        <f>C137</f>
        <v>0</v>
      </c>
      <c r="G138" s="349"/>
      <c r="H138" s="350">
        <f>I137</f>
        <v>0</v>
      </c>
      <c r="I138" s="1223"/>
      <c r="J138" s="1224"/>
      <c r="K138" s="1225"/>
      <c r="L138" s="1226"/>
      <c r="M138" s="1226"/>
      <c r="N138" s="1222"/>
      <c r="O138" s="1211"/>
      <c r="P138" s="1212"/>
      <c r="Q138" s="1212"/>
      <c r="R138" s="1212"/>
      <c r="S138" s="1213"/>
      <c r="T138" s="344" t="s">
        <v>455</v>
      </c>
      <c r="U138" s="345"/>
      <c r="V138" s="346"/>
      <c r="W138" s="332" t="str">
        <f>IF(W137="","",VLOOKUP(W137,'参考様式１（勤務表_シフト記号表）'!$C$6:$L$47,10,FALSE))</f>
        <v/>
      </c>
      <c r="X138" s="333" t="str">
        <f>IF(X137="","",VLOOKUP(X137,'参考様式１（勤務表_シフト記号表）'!$C$6:$L$47,10,FALSE))</f>
        <v/>
      </c>
      <c r="Y138" s="333" t="str">
        <f>IF(Y137="","",VLOOKUP(Y137,'参考様式１（勤務表_シフト記号表）'!$C$6:$L$47,10,FALSE))</f>
        <v/>
      </c>
      <c r="Z138" s="333" t="str">
        <f>IF(Z137="","",VLOOKUP(Z137,'参考様式１（勤務表_シフト記号表）'!$C$6:$L$47,10,FALSE))</f>
        <v/>
      </c>
      <c r="AA138" s="333" t="str">
        <f>IF(AA137="","",VLOOKUP(AA137,'参考様式１（勤務表_シフト記号表）'!$C$6:$L$47,10,FALSE))</f>
        <v/>
      </c>
      <c r="AB138" s="333" t="str">
        <f>IF(AB137="","",VLOOKUP(AB137,'参考様式１（勤務表_シフト記号表）'!$C$6:$L$47,10,FALSE))</f>
        <v/>
      </c>
      <c r="AC138" s="334" t="str">
        <f>IF(AC137="","",VLOOKUP(AC137,'参考様式１（勤務表_シフト記号表）'!$C$6:$L$47,10,FALSE))</f>
        <v/>
      </c>
      <c r="AD138" s="332" t="str">
        <f>IF(AD137="","",VLOOKUP(AD137,'参考様式１（勤務表_シフト記号表）'!$C$6:$L$47,10,FALSE))</f>
        <v/>
      </c>
      <c r="AE138" s="333" t="str">
        <f>IF(AE137="","",VLOOKUP(AE137,'参考様式１（勤務表_シフト記号表）'!$C$6:$L$47,10,FALSE))</f>
        <v/>
      </c>
      <c r="AF138" s="333" t="str">
        <f>IF(AF137="","",VLOOKUP(AF137,'参考様式１（勤務表_シフト記号表）'!$C$6:$L$47,10,FALSE))</f>
        <v/>
      </c>
      <c r="AG138" s="333" t="str">
        <f>IF(AG137="","",VLOOKUP(AG137,'参考様式１（勤務表_シフト記号表）'!$C$6:$L$47,10,FALSE))</f>
        <v/>
      </c>
      <c r="AH138" s="333" t="str">
        <f>IF(AH137="","",VLOOKUP(AH137,'参考様式１（勤務表_シフト記号表）'!$C$6:$L$47,10,FALSE))</f>
        <v/>
      </c>
      <c r="AI138" s="333" t="str">
        <f>IF(AI137="","",VLOOKUP(AI137,'参考様式１（勤務表_シフト記号表）'!$C$6:$L$47,10,FALSE))</f>
        <v/>
      </c>
      <c r="AJ138" s="334" t="str">
        <f>IF(AJ137="","",VLOOKUP(AJ137,'参考様式１（勤務表_シフト記号表）'!$C$6:$L$47,10,FALSE))</f>
        <v/>
      </c>
      <c r="AK138" s="332" t="str">
        <f>IF(AK137="","",VLOOKUP(AK137,'参考様式１（勤務表_シフト記号表）'!$C$6:$L$47,10,FALSE))</f>
        <v/>
      </c>
      <c r="AL138" s="333" t="str">
        <f>IF(AL137="","",VLOOKUP(AL137,'参考様式１（勤務表_シフト記号表）'!$C$6:$L$47,10,FALSE))</f>
        <v/>
      </c>
      <c r="AM138" s="333" t="str">
        <f>IF(AM137="","",VLOOKUP(AM137,'参考様式１（勤務表_シフト記号表）'!$C$6:$L$47,10,FALSE))</f>
        <v/>
      </c>
      <c r="AN138" s="333" t="str">
        <f>IF(AN137="","",VLOOKUP(AN137,'参考様式１（勤務表_シフト記号表）'!$C$6:$L$47,10,FALSE))</f>
        <v/>
      </c>
      <c r="AO138" s="333" t="str">
        <f>IF(AO137="","",VLOOKUP(AO137,'参考様式１（勤務表_シフト記号表）'!$C$6:$L$47,10,FALSE))</f>
        <v/>
      </c>
      <c r="AP138" s="333" t="str">
        <f>IF(AP137="","",VLOOKUP(AP137,'参考様式１（勤務表_シフト記号表）'!$C$6:$L$47,10,FALSE))</f>
        <v/>
      </c>
      <c r="AQ138" s="334" t="str">
        <f>IF(AQ137="","",VLOOKUP(AQ137,'参考様式１（勤務表_シフト記号表）'!$C$6:$L$47,10,FALSE))</f>
        <v/>
      </c>
      <c r="AR138" s="332" t="str">
        <f>IF(AR137="","",VLOOKUP(AR137,'参考様式１（勤務表_シフト記号表）'!$C$6:$L$47,10,FALSE))</f>
        <v/>
      </c>
      <c r="AS138" s="333" t="str">
        <f>IF(AS137="","",VLOOKUP(AS137,'参考様式１（勤務表_シフト記号表）'!$C$6:$L$47,10,FALSE))</f>
        <v/>
      </c>
      <c r="AT138" s="333" t="str">
        <f>IF(AT137="","",VLOOKUP(AT137,'参考様式１（勤務表_シフト記号表）'!$C$6:$L$47,10,FALSE))</f>
        <v/>
      </c>
      <c r="AU138" s="333" t="str">
        <f>IF(AU137="","",VLOOKUP(AU137,'参考様式１（勤務表_シフト記号表）'!$C$6:$L$47,10,FALSE))</f>
        <v/>
      </c>
      <c r="AV138" s="333" t="str">
        <f>IF(AV137="","",VLOOKUP(AV137,'参考様式１（勤務表_シフト記号表）'!$C$6:$L$47,10,FALSE))</f>
        <v/>
      </c>
      <c r="AW138" s="333" t="str">
        <f>IF(AW137="","",VLOOKUP(AW137,'参考様式１（勤務表_シフト記号表）'!$C$6:$L$47,10,FALSE))</f>
        <v/>
      </c>
      <c r="AX138" s="334" t="str">
        <f>IF(AX137="","",VLOOKUP(AX137,'参考様式１（勤務表_シフト記号表）'!$C$6:$L$47,10,FALSE))</f>
        <v/>
      </c>
      <c r="AY138" s="332" t="str">
        <f>IF(AY137="","",VLOOKUP(AY137,'参考様式１（勤務表_シフト記号表）'!$C$6:$L$47,10,FALSE))</f>
        <v/>
      </c>
      <c r="AZ138" s="333" t="str">
        <f>IF(AZ137="","",VLOOKUP(AZ137,'参考様式１（勤務表_シフト記号表）'!$C$6:$L$47,10,FALSE))</f>
        <v/>
      </c>
      <c r="BA138" s="333" t="str">
        <f>IF(BA137="","",VLOOKUP(BA137,'参考様式１（勤務表_シフト記号表）'!$C$6:$L$47,10,FALSE))</f>
        <v/>
      </c>
      <c r="BB138" s="1194">
        <f>IF($BE$3="４週",SUM(W138:AX138),IF($BE$3="暦月",SUM(W138:BA138),""))</f>
        <v>0</v>
      </c>
      <c r="BC138" s="1195"/>
      <c r="BD138" s="1196">
        <f>IF($BE$3="４週",BB138/4,IF($BE$3="暦月",(BB138/($BE$8/7)),""))</f>
        <v>0</v>
      </c>
      <c r="BE138" s="1195"/>
      <c r="BF138" s="1191"/>
      <c r="BG138" s="1192"/>
      <c r="BH138" s="1192"/>
      <c r="BI138" s="1192"/>
      <c r="BJ138" s="1193"/>
    </row>
    <row r="139" spans="2:62" ht="20.25" customHeight="1" x14ac:dyDescent="0.45">
      <c r="B139" s="1197">
        <f>B137+1</f>
        <v>62</v>
      </c>
      <c r="C139" s="1199"/>
      <c r="D139" s="1200"/>
      <c r="E139" s="327"/>
      <c r="F139" s="328"/>
      <c r="G139" s="327"/>
      <c r="H139" s="328"/>
      <c r="I139" s="1203"/>
      <c r="J139" s="1204"/>
      <c r="K139" s="1207"/>
      <c r="L139" s="1208"/>
      <c r="M139" s="1208"/>
      <c r="N139" s="1200"/>
      <c r="O139" s="1211"/>
      <c r="P139" s="1212"/>
      <c r="Q139" s="1212"/>
      <c r="R139" s="1212"/>
      <c r="S139" s="1213"/>
      <c r="T139" s="347" t="s">
        <v>454</v>
      </c>
      <c r="V139" s="348"/>
      <c r="W139" s="340"/>
      <c r="X139" s="341"/>
      <c r="Y139" s="341"/>
      <c r="Z139" s="341"/>
      <c r="AA139" s="341"/>
      <c r="AB139" s="341"/>
      <c r="AC139" s="342"/>
      <c r="AD139" s="340"/>
      <c r="AE139" s="341"/>
      <c r="AF139" s="341"/>
      <c r="AG139" s="341"/>
      <c r="AH139" s="341"/>
      <c r="AI139" s="341"/>
      <c r="AJ139" s="342"/>
      <c r="AK139" s="340"/>
      <c r="AL139" s="341"/>
      <c r="AM139" s="341"/>
      <c r="AN139" s="341"/>
      <c r="AO139" s="341"/>
      <c r="AP139" s="341"/>
      <c r="AQ139" s="342"/>
      <c r="AR139" s="340"/>
      <c r="AS139" s="341"/>
      <c r="AT139" s="341"/>
      <c r="AU139" s="341"/>
      <c r="AV139" s="341"/>
      <c r="AW139" s="341"/>
      <c r="AX139" s="342"/>
      <c r="AY139" s="340"/>
      <c r="AZ139" s="341"/>
      <c r="BA139" s="343"/>
      <c r="BB139" s="1217"/>
      <c r="BC139" s="1218"/>
      <c r="BD139" s="1179"/>
      <c r="BE139" s="1180"/>
      <c r="BF139" s="1181"/>
      <c r="BG139" s="1182"/>
      <c r="BH139" s="1182"/>
      <c r="BI139" s="1182"/>
      <c r="BJ139" s="1183"/>
    </row>
    <row r="140" spans="2:62" ht="20.25" customHeight="1" x14ac:dyDescent="0.45">
      <c r="B140" s="1220"/>
      <c r="C140" s="1221"/>
      <c r="D140" s="1222"/>
      <c r="E140" s="349"/>
      <c r="F140" s="350">
        <f>C139</f>
        <v>0</v>
      </c>
      <c r="G140" s="349"/>
      <c r="H140" s="350">
        <f>I139</f>
        <v>0</v>
      </c>
      <c r="I140" s="1223"/>
      <c r="J140" s="1224"/>
      <c r="K140" s="1225"/>
      <c r="L140" s="1226"/>
      <c r="M140" s="1226"/>
      <c r="N140" s="1222"/>
      <c r="O140" s="1211"/>
      <c r="P140" s="1212"/>
      <c r="Q140" s="1212"/>
      <c r="R140" s="1212"/>
      <c r="S140" s="1213"/>
      <c r="T140" s="344" t="s">
        <v>455</v>
      </c>
      <c r="U140" s="345"/>
      <c r="V140" s="346"/>
      <c r="W140" s="332" t="str">
        <f>IF(W139="","",VLOOKUP(W139,'参考様式１（勤務表_シフト記号表）'!$C$6:$L$47,10,FALSE))</f>
        <v/>
      </c>
      <c r="X140" s="333" t="str">
        <f>IF(X139="","",VLOOKUP(X139,'参考様式１（勤務表_シフト記号表）'!$C$6:$L$47,10,FALSE))</f>
        <v/>
      </c>
      <c r="Y140" s="333" t="str">
        <f>IF(Y139="","",VLOOKUP(Y139,'参考様式１（勤務表_シフト記号表）'!$C$6:$L$47,10,FALSE))</f>
        <v/>
      </c>
      <c r="Z140" s="333" t="str">
        <f>IF(Z139="","",VLOOKUP(Z139,'参考様式１（勤務表_シフト記号表）'!$C$6:$L$47,10,FALSE))</f>
        <v/>
      </c>
      <c r="AA140" s="333" t="str">
        <f>IF(AA139="","",VLOOKUP(AA139,'参考様式１（勤務表_シフト記号表）'!$C$6:$L$47,10,FALSE))</f>
        <v/>
      </c>
      <c r="AB140" s="333" t="str">
        <f>IF(AB139="","",VLOOKUP(AB139,'参考様式１（勤務表_シフト記号表）'!$C$6:$L$47,10,FALSE))</f>
        <v/>
      </c>
      <c r="AC140" s="334" t="str">
        <f>IF(AC139="","",VLOOKUP(AC139,'参考様式１（勤務表_シフト記号表）'!$C$6:$L$47,10,FALSE))</f>
        <v/>
      </c>
      <c r="AD140" s="332" t="str">
        <f>IF(AD139="","",VLOOKUP(AD139,'参考様式１（勤務表_シフト記号表）'!$C$6:$L$47,10,FALSE))</f>
        <v/>
      </c>
      <c r="AE140" s="333" t="str">
        <f>IF(AE139="","",VLOOKUP(AE139,'参考様式１（勤務表_シフト記号表）'!$C$6:$L$47,10,FALSE))</f>
        <v/>
      </c>
      <c r="AF140" s="333" t="str">
        <f>IF(AF139="","",VLOOKUP(AF139,'参考様式１（勤務表_シフト記号表）'!$C$6:$L$47,10,FALSE))</f>
        <v/>
      </c>
      <c r="AG140" s="333" t="str">
        <f>IF(AG139="","",VLOOKUP(AG139,'参考様式１（勤務表_シフト記号表）'!$C$6:$L$47,10,FALSE))</f>
        <v/>
      </c>
      <c r="AH140" s="333" t="str">
        <f>IF(AH139="","",VLOOKUP(AH139,'参考様式１（勤務表_シフト記号表）'!$C$6:$L$47,10,FALSE))</f>
        <v/>
      </c>
      <c r="AI140" s="333" t="str">
        <f>IF(AI139="","",VLOOKUP(AI139,'参考様式１（勤務表_シフト記号表）'!$C$6:$L$47,10,FALSE))</f>
        <v/>
      </c>
      <c r="AJ140" s="334" t="str">
        <f>IF(AJ139="","",VLOOKUP(AJ139,'参考様式１（勤務表_シフト記号表）'!$C$6:$L$47,10,FALSE))</f>
        <v/>
      </c>
      <c r="AK140" s="332" t="str">
        <f>IF(AK139="","",VLOOKUP(AK139,'参考様式１（勤務表_シフト記号表）'!$C$6:$L$47,10,FALSE))</f>
        <v/>
      </c>
      <c r="AL140" s="333" t="str">
        <f>IF(AL139="","",VLOOKUP(AL139,'参考様式１（勤務表_シフト記号表）'!$C$6:$L$47,10,FALSE))</f>
        <v/>
      </c>
      <c r="AM140" s="333" t="str">
        <f>IF(AM139="","",VLOOKUP(AM139,'参考様式１（勤務表_シフト記号表）'!$C$6:$L$47,10,FALSE))</f>
        <v/>
      </c>
      <c r="AN140" s="333" t="str">
        <f>IF(AN139="","",VLOOKUP(AN139,'参考様式１（勤務表_シフト記号表）'!$C$6:$L$47,10,FALSE))</f>
        <v/>
      </c>
      <c r="AO140" s="333" t="str">
        <f>IF(AO139="","",VLOOKUP(AO139,'参考様式１（勤務表_シフト記号表）'!$C$6:$L$47,10,FALSE))</f>
        <v/>
      </c>
      <c r="AP140" s="333" t="str">
        <f>IF(AP139="","",VLOOKUP(AP139,'参考様式１（勤務表_シフト記号表）'!$C$6:$L$47,10,FALSE))</f>
        <v/>
      </c>
      <c r="AQ140" s="334" t="str">
        <f>IF(AQ139="","",VLOOKUP(AQ139,'参考様式１（勤務表_シフト記号表）'!$C$6:$L$47,10,FALSE))</f>
        <v/>
      </c>
      <c r="AR140" s="332" t="str">
        <f>IF(AR139="","",VLOOKUP(AR139,'参考様式１（勤務表_シフト記号表）'!$C$6:$L$47,10,FALSE))</f>
        <v/>
      </c>
      <c r="AS140" s="333" t="str">
        <f>IF(AS139="","",VLOOKUP(AS139,'参考様式１（勤務表_シフト記号表）'!$C$6:$L$47,10,FALSE))</f>
        <v/>
      </c>
      <c r="AT140" s="333" t="str">
        <f>IF(AT139="","",VLOOKUP(AT139,'参考様式１（勤務表_シフト記号表）'!$C$6:$L$47,10,FALSE))</f>
        <v/>
      </c>
      <c r="AU140" s="333" t="str">
        <f>IF(AU139="","",VLOOKUP(AU139,'参考様式１（勤務表_シフト記号表）'!$C$6:$L$47,10,FALSE))</f>
        <v/>
      </c>
      <c r="AV140" s="333" t="str">
        <f>IF(AV139="","",VLOOKUP(AV139,'参考様式１（勤務表_シフト記号表）'!$C$6:$L$47,10,FALSE))</f>
        <v/>
      </c>
      <c r="AW140" s="333" t="str">
        <f>IF(AW139="","",VLOOKUP(AW139,'参考様式１（勤務表_シフト記号表）'!$C$6:$L$47,10,FALSE))</f>
        <v/>
      </c>
      <c r="AX140" s="334" t="str">
        <f>IF(AX139="","",VLOOKUP(AX139,'参考様式１（勤務表_シフト記号表）'!$C$6:$L$47,10,FALSE))</f>
        <v/>
      </c>
      <c r="AY140" s="332" t="str">
        <f>IF(AY139="","",VLOOKUP(AY139,'参考様式１（勤務表_シフト記号表）'!$C$6:$L$47,10,FALSE))</f>
        <v/>
      </c>
      <c r="AZ140" s="333" t="str">
        <f>IF(AZ139="","",VLOOKUP(AZ139,'参考様式１（勤務表_シフト記号表）'!$C$6:$L$47,10,FALSE))</f>
        <v/>
      </c>
      <c r="BA140" s="333" t="str">
        <f>IF(BA139="","",VLOOKUP(BA139,'参考様式１（勤務表_シフト記号表）'!$C$6:$L$47,10,FALSE))</f>
        <v/>
      </c>
      <c r="BB140" s="1194">
        <f>IF($BE$3="４週",SUM(W140:AX140),IF($BE$3="暦月",SUM(W140:BA140),""))</f>
        <v>0</v>
      </c>
      <c r="BC140" s="1195"/>
      <c r="BD140" s="1196">
        <f>IF($BE$3="４週",BB140/4,IF($BE$3="暦月",(BB140/($BE$8/7)),""))</f>
        <v>0</v>
      </c>
      <c r="BE140" s="1195"/>
      <c r="BF140" s="1191"/>
      <c r="BG140" s="1192"/>
      <c r="BH140" s="1192"/>
      <c r="BI140" s="1192"/>
      <c r="BJ140" s="1193"/>
    </row>
    <row r="141" spans="2:62" ht="20.25" customHeight="1" x14ac:dyDescent="0.45">
      <c r="B141" s="1197">
        <f>B139+1</f>
        <v>63</v>
      </c>
      <c r="C141" s="1199"/>
      <c r="D141" s="1200"/>
      <c r="E141" s="327"/>
      <c r="F141" s="328"/>
      <c r="G141" s="327"/>
      <c r="H141" s="328"/>
      <c r="I141" s="1203"/>
      <c r="J141" s="1204"/>
      <c r="K141" s="1207"/>
      <c r="L141" s="1208"/>
      <c r="M141" s="1208"/>
      <c r="N141" s="1200"/>
      <c r="O141" s="1211"/>
      <c r="P141" s="1212"/>
      <c r="Q141" s="1212"/>
      <c r="R141" s="1212"/>
      <c r="S141" s="1213"/>
      <c r="T141" s="347" t="s">
        <v>454</v>
      </c>
      <c r="V141" s="348"/>
      <c r="W141" s="340"/>
      <c r="X141" s="341"/>
      <c r="Y141" s="341"/>
      <c r="Z141" s="341"/>
      <c r="AA141" s="341"/>
      <c r="AB141" s="341"/>
      <c r="AC141" s="342"/>
      <c r="AD141" s="340"/>
      <c r="AE141" s="341"/>
      <c r="AF141" s="341"/>
      <c r="AG141" s="341"/>
      <c r="AH141" s="341"/>
      <c r="AI141" s="341"/>
      <c r="AJ141" s="342"/>
      <c r="AK141" s="340"/>
      <c r="AL141" s="341"/>
      <c r="AM141" s="341"/>
      <c r="AN141" s="341"/>
      <c r="AO141" s="341"/>
      <c r="AP141" s="341"/>
      <c r="AQ141" s="342"/>
      <c r="AR141" s="340"/>
      <c r="AS141" s="341"/>
      <c r="AT141" s="341"/>
      <c r="AU141" s="341"/>
      <c r="AV141" s="341"/>
      <c r="AW141" s="341"/>
      <c r="AX141" s="342"/>
      <c r="AY141" s="340"/>
      <c r="AZ141" s="341"/>
      <c r="BA141" s="343"/>
      <c r="BB141" s="1217"/>
      <c r="BC141" s="1218"/>
      <c r="BD141" s="1179"/>
      <c r="BE141" s="1180"/>
      <c r="BF141" s="1181"/>
      <c r="BG141" s="1182"/>
      <c r="BH141" s="1182"/>
      <c r="BI141" s="1182"/>
      <c r="BJ141" s="1183"/>
    </row>
    <row r="142" spans="2:62" ht="20.25" customHeight="1" x14ac:dyDescent="0.45">
      <c r="B142" s="1220"/>
      <c r="C142" s="1221"/>
      <c r="D142" s="1222"/>
      <c r="E142" s="349"/>
      <c r="F142" s="350">
        <f>C141</f>
        <v>0</v>
      </c>
      <c r="G142" s="349"/>
      <c r="H142" s="350">
        <f>I141</f>
        <v>0</v>
      </c>
      <c r="I142" s="1223"/>
      <c r="J142" s="1224"/>
      <c r="K142" s="1225"/>
      <c r="L142" s="1226"/>
      <c r="M142" s="1226"/>
      <c r="N142" s="1222"/>
      <c r="O142" s="1211"/>
      <c r="P142" s="1212"/>
      <c r="Q142" s="1212"/>
      <c r="R142" s="1212"/>
      <c r="S142" s="1213"/>
      <c r="T142" s="344" t="s">
        <v>455</v>
      </c>
      <c r="U142" s="345"/>
      <c r="V142" s="346"/>
      <c r="W142" s="332" t="str">
        <f>IF(W141="","",VLOOKUP(W141,'参考様式１（勤務表_シフト記号表）'!$C$6:$L$47,10,FALSE))</f>
        <v/>
      </c>
      <c r="X142" s="333" t="str">
        <f>IF(X141="","",VLOOKUP(X141,'参考様式１（勤務表_シフト記号表）'!$C$6:$L$47,10,FALSE))</f>
        <v/>
      </c>
      <c r="Y142" s="333" t="str">
        <f>IF(Y141="","",VLOOKUP(Y141,'参考様式１（勤務表_シフト記号表）'!$C$6:$L$47,10,FALSE))</f>
        <v/>
      </c>
      <c r="Z142" s="333" t="str">
        <f>IF(Z141="","",VLOOKUP(Z141,'参考様式１（勤務表_シフト記号表）'!$C$6:$L$47,10,FALSE))</f>
        <v/>
      </c>
      <c r="AA142" s="333" t="str">
        <f>IF(AA141="","",VLOOKUP(AA141,'参考様式１（勤務表_シフト記号表）'!$C$6:$L$47,10,FALSE))</f>
        <v/>
      </c>
      <c r="AB142" s="333" t="str">
        <f>IF(AB141="","",VLOOKUP(AB141,'参考様式１（勤務表_シフト記号表）'!$C$6:$L$47,10,FALSE))</f>
        <v/>
      </c>
      <c r="AC142" s="334" t="str">
        <f>IF(AC141="","",VLOOKUP(AC141,'参考様式１（勤務表_シフト記号表）'!$C$6:$L$47,10,FALSE))</f>
        <v/>
      </c>
      <c r="AD142" s="332" t="str">
        <f>IF(AD141="","",VLOOKUP(AD141,'参考様式１（勤務表_シフト記号表）'!$C$6:$L$47,10,FALSE))</f>
        <v/>
      </c>
      <c r="AE142" s="333" t="str">
        <f>IF(AE141="","",VLOOKUP(AE141,'参考様式１（勤務表_シフト記号表）'!$C$6:$L$47,10,FALSE))</f>
        <v/>
      </c>
      <c r="AF142" s="333" t="str">
        <f>IF(AF141="","",VLOOKUP(AF141,'参考様式１（勤務表_シフト記号表）'!$C$6:$L$47,10,FALSE))</f>
        <v/>
      </c>
      <c r="AG142" s="333" t="str">
        <f>IF(AG141="","",VLOOKUP(AG141,'参考様式１（勤務表_シフト記号表）'!$C$6:$L$47,10,FALSE))</f>
        <v/>
      </c>
      <c r="AH142" s="333" t="str">
        <f>IF(AH141="","",VLOOKUP(AH141,'参考様式１（勤務表_シフト記号表）'!$C$6:$L$47,10,FALSE))</f>
        <v/>
      </c>
      <c r="AI142" s="333" t="str">
        <f>IF(AI141="","",VLOOKUP(AI141,'参考様式１（勤務表_シフト記号表）'!$C$6:$L$47,10,FALSE))</f>
        <v/>
      </c>
      <c r="AJ142" s="334" t="str">
        <f>IF(AJ141="","",VLOOKUP(AJ141,'参考様式１（勤務表_シフト記号表）'!$C$6:$L$47,10,FALSE))</f>
        <v/>
      </c>
      <c r="AK142" s="332" t="str">
        <f>IF(AK141="","",VLOOKUP(AK141,'参考様式１（勤務表_シフト記号表）'!$C$6:$L$47,10,FALSE))</f>
        <v/>
      </c>
      <c r="AL142" s="333" t="str">
        <f>IF(AL141="","",VLOOKUP(AL141,'参考様式１（勤務表_シフト記号表）'!$C$6:$L$47,10,FALSE))</f>
        <v/>
      </c>
      <c r="AM142" s="333" t="str">
        <f>IF(AM141="","",VLOOKUP(AM141,'参考様式１（勤務表_シフト記号表）'!$C$6:$L$47,10,FALSE))</f>
        <v/>
      </c>
      <c r="AN142" s="333" t="str">
        <f>IF(AN141="","",VLOOKUP(AN141,'参考様式１（勤務表_シフト記号表）'!$C$6:$L$47,10,FALSE))</f>
        <v/>
      </c>
      <c r="AO142" s="333" t="str">
        <f>IF(AO141="","",VLOOKUP(AO141,'参考様式１（勤務表_シフト記号表）'!$C$6:$L$47,10,FALSE))</f>
        <v/>
      </c>
      <c r="AP142" s="333" t="str">
        <f>IF(AP141="","",VLOOKUP(AP141,'参考様式１（勤務表_シフト記号表）'!$C$6:$L$47,10,FALSE))</f>
        <v/>
      </c>
      <c r="AQ142" s="334" t="str">
        <f>IF(AQ141="","",VLOOKUP(AQ141,'参考様式１（勤務表_シフト記号表）'!$C$6:$L$47,10,FALSE))</f>
        <v/>
      </c>
      <c r="AR142" s="332" t="str">
        <f>IF(AR141="","",VLOOKUP(AR141,'参考様式１（勤務表_シフト記号表）'!$C$6:$L$47,10,FALSE))</f>
        <v/>
      </c>
      <c r="AS142" s="333" t="str">
        <f>IF(AS141="","",VLOOKUP(AS141,'参考様式１（勤務表_シフト記号表）'!$C$6:$L$47,10,FALSE))</f>
        <v/>
      </c>
      <c r="AT142" s="333" t="str">
        <f>IF(AT141="","",VLOOKUP(AT141,'参考様式１（勤務表_シフト記号表）'!$C$6:$L$47,10,FALSE))</f>
        <v/>
      </c>
      <c r="AU142" s="333" t="str">
        <f>IF(AU141="","",VLOOKUP(AU141,'参考様式１（勤務表_シフト記号表）'!$C$6:$L$47,10,FALSE))</f>
        <v/>
      </c>
      <c r="AV142" s="333" t="str">
        <f>IF(AV141="","",VLOOKUP(AV141,'参考様式１（勤務表_シフト記号表）'!$C$6:$L$47,10,FALSE))</f>
        <v/>
      </c>
      <c r="AW142" s="333" t="str">
        <f>IF(AW141="","",VLOOKUP(AW141,'参考様式１（勤務表_シフト記号表）'!$C$6:$L$47,10,FALSE))</f>
        <v/>
      </c>
      <c r="AX142" s="334" t="str">
        <f>IF(AX141="","",VLOOKUP(AX141,'参考様式１（勤務表_シフト記号表）'!$C$6:$L$47,10,FALSE))</f>
        <v/>
      </c>
      <c r="AY142" s="332" t="str">
        <f>IF(AY141="","",VLOOKUP(AY141,'参考様式１（勤務表_シフト記号表）'!$C$6:$L$47,10,FALSE))</f>
        <v/>
      </c>
      <c r="AZ142" s="333" t="str">
        <f>IF(AZ141="","",VLOOKUP(AZ141,'参考様式１（勤務表_シフト記号表）'!$C$6:$L$47,10,FALSE))</f>
        <v/>
      </c>
      <c r="BA142" s="333" t="str">
        <f>IF(BA141="","",VLOOKUP(BA141,'参考様式１（勤務表_シフト記号表）'!$C$6:$L$47,10,FALSE))</f>
        <v/>
      </c>
      <c r="BB142" s="1194">
        <f>IF($BE$3="４週",SUM(W142:AX142),IF($BE$3="暦月",SUM(W142:BA142),""))</f>
        <v>0</v>
      </c>
      <c r="BC142" s="1195"/>
      <c r="BD142" s="1196">
        <f>IF($BE$3="４週",BB142/4,IF($BE$3="暦月",(BB142/($BE$8/7)),""))</f>
        <v>0</v>
      </c>
      <c r="BE142" s="1195"/>
      <c r="BF142" s="1191"/>
      <c r="BG142" s="1192"/>
      <c r="BH142" s="1192"/>
      <c r="BI142" s="1192"/>
      <c r="BJ142" s="1193"/>
    </row>
    <row r="143" spans="2:62" ht="20.25" customHeight="1" x14ac:dyDescent="0.45">
      <c r="B143" s="1197">
        <f>B141+1</f>
        <v>64</v>
      </c>
      <c r="C143" s="1199"/>
      <c r="D143" s="1200"/>
      <c r="E143" s="327"/>
      <c r="F143" s="328"/>
      <c r="G143" s="327"/>
      <c r="H143" s="328"/>
      <c r="I143" s="1203"/>
      <c r="J143" s="1204"/>
      <c r="K143" s="1207"/>
      <c r="L143" s="1208"/>
      <c r="M143" s="1208"/>
      <c r="N143" s="1200"/>
      <c r="O143" s="1211"/>
      <c r="P143" s="1212"/>
      <c r="Q143" s="1212"/>
      <c r="R143" s="1212"/>
      <c r="S143" s="1213"/>
      <c r="T143" s="347" t="s">
        <v>454</v>
      </c>
      <c r="V143" s="348"/>
      <c r="W143" s="340"/>
      <c r="X143" s="341"/>
      <c r="Y143" s="341"/>
      <c r="Z143" s="341"/>
      <c r="AA143" s="341"/>
      <c r="AB143" s="341"/>
      <c r="AC143" s="342"/>
      <c r="AD143" s="340"/>
      <c r="AE143" s="341"/>
      <c r="AF143" s="341"/>
      <c r="AG143" s="341"/>
      <c r="AH143" s="341"/>
      <c r="AI143" s="341"/>
      <c r="AJ143" s="342"/>
      <c r="AK143" s="340"/>
      <c r="AL143" s="341"/>
      <c r="AM143" s="341"/>
      <c r="AN143" s="341"/>
      <c r="AO143" s="341"/>
      <c r="AP143" s="341"/>
      <c r="AQ143" s="342"/>
      <c r="AR143" s="340"/>
      <c r="AS143" s="341"/>
      <c r="AT143" s="341"/>
      <c r="AU143" s="341"/>
      <c r="AV143" s="341"/>
      <c r="AW143" s="341"/>
      <c r="AX143" s="342"/>
      <c r="AY143" s="340"/>
      <c r="AZ143" s="341"/>
      <c r="BA143" s="343"/>
      <c r="BB143" s="1217"/>
      <c r="BC143" s="1218"/>
      <c r="BD143" s="1179"/>
      <c r="BE143" s="1180"/>
      <c r="BF143" s="1181"/>
      <c r="BG143" s="1182"/>
      <c r="BH143" s="1182"/>
      <c r="BI143" s="1182"/>
      <c r="BJ143" s="1183"/>
    </row>
    <row r="144" spans="2:62" ht="20.25" customHeight="1" x14ac:dyDescent="0.45">
      <c r="B144" s="1220"/>
      <c r="C144" s="1221"/>
      <c r="D144" s="1222"/>
      <c r="E144" s="349"/>
      <c r="F144" s="350">
        <f>C143</f>
        <v>0</v>
      </c>
      <c r="G144" s="349"/>
      <c r="H144" s="350">
        <f>I143</f>
        <v>0</v>
      </c>
      <c r="I144" s="1223"/>
      <c r="J144" s="1224"/>
      <c r="K144" s="1225"/>
      <c r="L144" s="1226"/>
      <c r="M144" s="1226"/>
      <c r="N144" s="1222"/>
      <c r="O144" s="1211"/>
      <c r="P144" s="1212"/>
      <c r="Q144" s="1212"/>
      <c r="R144" s="1212"/>
      <c r="S144" s="1213"/>
      <c r="T144" s="344" t="s">
        <v>455</v>
      </c>
      <c r="U144" s="345"/>
      <c r="V144" s="346"/>
      <c r="W144" s="332" t="str">
        <f>IF(W143="","",VLOOKUP(W143,'参考様式１（勤務表_シフト記号表）'!$C$6:$L$47,10,FALSE))</f>
        <v/>
      </c>
      <c r="X144" s="333" t="str">
        <f>IF(X143="","",VLOOKUP(X143,'参考様式１（勤務表_シフト記号表）'!$C$6:$L$47,10,FALSE))</f>
        <v/>
      </c>
      <c r="Y144" s="333" t="str">
        <f>IF(Y143="","",VLOOKUP(Y143,'参考様式１（勤務表_シフト記号表）'!$C$6:$L$47,10,FALSE))</f>
        <v/>
      </c>
      <c r="Z144" s="333" t="str">
        <f>IF(Z143="","",VLOOKUP(Z143,'参考様式１（勤務表_シフト記号表）'!$C$6:$L$47,10,FALSE))</f>
        <v/>
      </c>
      <c r="AA144" s="333" t="str">
        <f>IF(AA143="","",VLOOKUP(AA143,'参考様式１（勤務表_シフト記号表）'!$C$6:$L$47,10,FALSE))</f>
        <v/>
      </c>
      <c r="AB144" s="333" t="str">
        <f>IF(AB143="","",VLOOKUP(AB143,'参考様式１（勤務表_シフト記号表）'!$C$6:$L$47,10,FALSE))</f>
        <v/>
      </c>
      <c r="AC144" s="334" t="str">
        <f>IF(AC143="","",VLOOKUP(AC143,'参考様式１（勤務表_シフト記号表）'!$C$6:$L$47,10,FALSE))</f>
        <v/>
      </c>
      <c r="AD144" s="332" t="str">
        <f>IF(AD143="","",VLOOKUP(AD143,'参考様式１（勤務表_シフト記号表）'!$C$6:$L$47,10,FALSE))</f>
        <v/>
      </c>
      <c r="AE144" s="333" t="str">
        <f>IF(AE143="","",VLOOKUP(AE143,'参考様式１（勤務表_シフト記号表）'!$C$6:$L$47,10,FALSE))</f>
        <v/>
      </c>
      <c r="AF144" s="333" t="str">
        <f>IF(AF143="","",VLOOKUP(AF143,'参考様式１（勤務表_シフト記号表）'!$C$6:$L$47,10,FALSE))</f>
        <v/>
      </c>
      <c r="AG144" s="333" t="str">
        <f>IF(AG143="","",VLOOKUP(AG143,'参考様式１（勤務表_シフト記号表）'!$C$6:$L$47,10,FALSE))</f>
        <v/>
      </c>
      <c r="AH144" s="333" t="str">
        <f>IF(AH143="","",VLOOKUP(AH143,'参考様式１（勤務表_シフト記号表）'!$C$6:$L$47,10,FALSE))</f>
        <v/>
      </c>
      <c r="AI144" s="333" t="str">
        <f>IF(AI143="","",VLOOKUP(AI143,'参考様式１（勤務表_シフト記号表）'!$C$6:$L$47,10,FALSE))</f>
        <v/>
      </c>
      <c r="AJ144" s="334" t="str">
        <f>IF(AJ143="","",VLOOKUP(AJ143,'参考様式１（勤務表_シフト記号表）'!$C$6:$L$47,10,FALSE))</f>
        <v/>
      </c>
      <c r="AK144" s="332" t="str">
        <f>IF(AK143="","",VLOOKUP(AK143,'参考様式１（勤務表_シフト記号表）'!$C$6:$L$47,10,FALSE))</f>
        <v/>
      </c>
      <c r="AL144" s="333" t="str">
        <f>IF(AL143="","",VLOOKUP(AL143,'参考様式１（勤務表_シフト記号表）'!$C$6:$L$47,10,FALSE))</f>
        <v/>
      </c>
      <c r="AM144" s="333" t="str">
        <f>IF(AM143="","",VLOOKUP(AM143,'参考様式１（勤務表_シフト記号表）'!$C$6:$L$47,10,FALSE))</f>
        <v/>
      </c>
      <c r="AN144" s="333" t="str">
        <f>IF(AN143="","",VLOOKUP(AN143,'参考様式１（勤務表_シフト記号表）'!$C$6:$L$47,10,FALSE))</f>
        <v/>
      </c>
      <c r="AO144" s="333" t="str">
        <f>IF(AO143="","",VLOOKUP(AO143,'参考様式１（勤務表_シフト記号表）'!$C$6:$L$47,10,FALSE))</f>
        <v/>
      </c>
      <c r="AP144" s="333" t="str">
        <f>IF(AP143="","",VLOOKUP(AP143,'参考様式１（勤務表_シフト記号表）'!$C$6:$L$47,10,FALSE))</f>
        <v/>
      </c>
      <c r="AQ144" s="334" t="str">
        <f>IF(AQ143="","",VLOOKUP(AQ143,'参考様式１（勤務表_シフト記号表）'!$C$6:$L$47,10,FALSE))</f>
        <v/>
      </c>
      <c r="AR144" s="332" t="str">
        <f>IF(AR143="","",VLOOKUP(AR143,'参考様式１（勤務表_シフト記号表）'!$C$6:$L$47,10,FALSE))</f>
        <v/>
      </c>
      <c r="AS144" s="333" t="str">
        <f>IF(AS143="","",VLOOKUP(AS143,'参考様式１（勤務表_シフト記号表）'!$C$6:$L$47,10,FALSE))</f>
        <v/>
      </c>
      <c r="AT144" s="333" t="str">
        <f>IF(AT143="","",VLOOKUP(AT143,'参考様式１（勤務表_シフト記号表）'!$C$6:$L$47,10,FALSE))</f>
        <v/>
      </c>
      <c r="AU144" s="333" t="str">
        <f>IF(AU143="","",VLOOKUP(AU143,'参考様式１（勤務表_シフト記号表）'!$C$6:$L$47,10,FALSE))</f>
        <v/>
      </c>
      <c r="AV144" s="333" t="str">
        <f>IF(AV143="","",VLOOKUP(AV143,'参考様式１（勤務表_シフト記号表）'!$C$6:$L$47,10,FALSE))</f>
        <v/>
      </c>
      <c r="AW144" s="333" t="str">
        <f>IF(AW143="","",VLOOKUP(AW143,'参考様式１（勤務表_シフト記号表）'!$C$6:$L$47,10,FALSE))</f>
        <v/>
      </c>
      <c r="AX144" s="334" t="str">
        <f>IF(AX143="","",VLOOKUP(AX143,'参考様式１（勤務表_シフト記号表）'!$C$6:$L$47,10,FALSE))</f>
        <v/>
      </c>
      <c r="AY144" s="332" t="str">
        <f>IF(AY143="","",VLOOKUP(AY143,'参考様式１（勤務表_シフト記号表）'!$C$6:$L$47,10,FALSE))</f>
        <v/>
      </c>
      <c r="AZ144" s="333" t="str">
        <f>IF(AZ143="","",VLOOKUP(AZ143,'参考様式１（勤務表_シフト記号表）'!$C$6:$L$47,10,FALSE))</f>
        <v/>
      </c>
      <c r="BA144" s="333" t="str">
        <f>IF(BA143="","",VLOOKUP(BA143,'参考様式１（勤務表_シフト記号表）'!$C$6:$L$47,10,FALSE))</f>
        <v/>
      </c>
      <c r="BB144" s="1194">
        <f>IF($BE$3="４週",SUM(W144:AX144),IF($BE$3="暦月",SUM(W144:BA144),""))</f>
        <v>0</v>
      </c>
      <c r="BC144" s="1195"/>
      <c r="BD144" s="1196">
        <f>IF($BE$3="４週",BB144/4,IF($BE$3="暦月",(BB144/($BE$8/7)),""))</f>
        <v>0</v>
      </c>
      <c r="BE144" s="1195"/>
      <c r="BF144" s="1191"/>
      <c r="BG144" s="1192"/>
      <c r="BH144" s="1192"/>
      <c r="BI144" s="1192"/>
      <c r="BJ144" s="1193"/>
    </row>
    <row r="145" spans="2:62" ht="20.25" customHeight="1" x14ac:dyDescent="0.45">
      <c r="B145" s="1197">
        <f>B143+1</f>
        <v>65</v>
      </c>
      <c r="C145" s="1199"/>
      <c r="D145" s="1200"/>
      <c r="E145" s="327"/>
      <c r="F145" s="328"/>
      <c r="G145" s="327"/>
      <c r="H145" s="328"/>
      <c r="I145" s="1203"/>
      <c r="J145" s="1204"/>
      <c r="K145" s="1207"/>
      <c r="L145" s="1208"/>
      <c r="M145" s="1208"/>
      <c r="N145" s="1200"/>
      <c r="O145" s="1211"/>
      <c r="P145" s="1212"/>
      <c r="Q145" s="1212"/>
      <c r="R145" s="1212"/>
      <c r="S145" s="1213"/>
      <c r="T145" s="347" t="s">
        <v>454</v>
      </c>
      <c r="V145" s="348"/>
      <c r="W145" s="340"/>
      <c r="X145" s="341"/>
      <c r="Y145" s="341"/>
      <c r="Z145" s="341"/>
      <c r="AA145" s="341"/>
      <c r="AB145" s="341"/>
      <c r="AC145" s="342"/>
      <c r="AD145" s="340"/>
      <c r="AE145" s="341"/>
      <c r="AF145" s="341"/>
      <c r="AG145" s="341"/>
      <c r="AH145" s="341"/>
      <c r="AI145" s="341"/>
      <c r="AJ145" s="342"/>
      <c r="AK145" s="340"/>
      <c r="AL145" s="341"/>
      <c r="AM145" s="341"/>
      <c r="AN145" s="341"/>
      <c r="AO145" s="341"/>
      <c r="AP145" s="341"/>
      <c r="AQ145" s="342"/>
      <c r="AR145" s="340"/>
      <c r="AS145" s="341"/>
      <c r="AT145" s="341"/>
      <c r="AU145" s="341"/>
      <c r="AV145" s="341"/>
      <c r="AW145" s="341"/>
      <c r="AX145" s="342"/>
      <c r="AY145" s="340"/>
      <c r="AZ145" s="341"/>
      <c r="BA145" s="343"/>
      <c r="BB145" s="1217"/>
      <c r="BC145" s="1218"/>
      <c r="BD145" s="1179"/>
      <c r="BE145" s="1180"/>
      <c r="BF145" s="1181"/>
      <c r="BG145" s="1182"/>
      <c r="BH145" s="1182"/>
      <c r="BI145" s="1182"/>
      <c r="BJ145" s="1183"/>
    </row>
    <row r="146" spans="2:62" ht="20.25" customHeight="1" x14ac:dyDescent="0.45">
      <c r="B146" s="1220"/>
      <c r="C146" s="1221"/>
      <c r="D146" s="1222"/>
      <c r="E146" s="349"/>
      <c r="F146" s="350">
        <f>C145</f>
        <v>0</v>
      </c>
      <c r="G146" s="349"/>
      <c r="H146" s="350">
        <f>I145</f>
        <v>0</v>
      </c>
      <c r="I146" s="1223"/>
      <c r="J146" s="1224"/>
      <c r="K146" s="1225"/>
      <c r="L146" s="1226"/>
      <c r="M146" s="1226"/>
      <c r="N146" s="1222"/>
      <c r="O146" s="1211"/>
      <c r="P146" s="1212"/>
      <c r="Q146" s="1212"/>
      <c r="R146" s="1212"/>
      <c r="S146" s="1213"/>
      <c r="T146" s="344" t="s">
        <v>455</v>
      </c>
      <c r="U146" s="345"/>
      <c r="V146" s="346"/>
      <c r="W146" s="332" t="str">
        <f>IF(W145="","",VLOOKUP(W145,'参考様式１（勤務表_シフト記号表）'!$C$6:$L$47,10,FALSE))</f>
        <v/>
      </c>
      <c r="X146" s="333" t="str">
        <f>IF(X145="","",VLOOKUP(X145,'参考様式１（勤務表_シフト記号表）'!$C$6:$L$47,10,FALSE))</f>
        <v/>
      </c>
      <c r="Y146" s="333" t="str">
        <f>IF(Y145="","",VLOOKUP(Y145,'参考様式１（勤務表_シフト記号表）'!$C$6:$L$47,10,FALSE))</f>
        <v/>
      </c>
      <c r="Z146" s="333" t="str">
        <f>IF(Z145="","",VLOOKUP(Z145,'参考様式１（勤務表_シフト記号表）'!$C$6:$L$47,10,FALSE))</f>
        <v/>
      </c>
      <c r="AA146" s="333" t="str">
        <f>IF(AA145="","",VLOOKUP(AA145,'参考様式１（勤務表_シフト記号表）'!$C$6:$L$47,10,FALSE))</f>
        <v/>
      </c>
      <c r="AB146" s="333" t="str">
        <f>IF(AB145="","",VLOOKUP(AB145,'参考様式１（勤務表_シフト記号表）'!$C$6:$L$47,10,FALSE))</f>
        <v/>
      </c>
      <c r="AC146" s="334" t="str">
        <f>IF(AC145="","",VLOOKUP(AC145,'参考様式１（勤務表_シフト記号表）'!$C$6:$L$47,10,FALSE))</f>
        <v/>
      </c>
      <c r="AD146" s="332" t="str">
        <f>IF(AD145="","",VLOOKUP(AD145,'参考様式１（勤務表_シフト記号表）'!$C$6:$L$47,10,FALSE))</f>
        <v/>
      </c>
      <c r="AE146" s="333" t="str">
        <f>IF(AE145="","",VLOOKUP(AE145,'参考様式１（勤務表_シフト記号表）'!$C$6:$L$47,10,FALSE))</f>
        <v/>
      </c>
      <c r="AF146" s="333" t="str">
        <f>IF(AF145="","",VLOOKUP(AF145,'参考様式１（勤務表_シフト記号表）'!$C$6:$L$47,10,FALSE))</f>
        <v/>
      </c>
      <c r="AG146" s="333" t="str">
        <f>IF(AG145="","",VLOOKUP(AG145,'参考様式１（勤務表_シフト記号表）'!$C$6:$L$47,10,FALSE))</f>
        <v/>
      </c>
      <c r="AH146" s="333" t="str">
        <f>IF(AH145="","",VLOOKUP(AH145,'参考様式１（勤務表_シフト記号表）'!$C$6:$L$47,10,FALSE))</f>
        <v/>
      </c>
      <c r="AI146" s="333" t="str">
        <f>IF(AI145="","",VLOOKUP(AI145,'参考様式１（勤務表_シフト記号表）'!$C$6:$L$47,10,FALSE))</f>
        <v/>
      </c>
      <c r="AJ146" s="334" t="str">
        <f>IF(AJ145="","",VLOOKUP(AJ145,'参考様式１（勤務表_シフト記号表）'!$C$6:$L$47,10,FALSE))</f>
        <v/>
      </c>
      <c r="AK146" s="332" t="str">
        <f>IF(AK145="","",VLOOKUP(AK145,'参考様式１（勤務表_シフト記号表）'!$C$6:$L$47,10,FALSE))</f>
        <v/>
      </c>
      <c r="AL146" s="333" t="str">
        <f>IF(AL145="","",VLOOKUP(AL145,'参考様式１（勤務表_シフト記号表）'!$C$6:$L$47,10,FALSE))</f>
        <v/>
      </c>
      <c r="AM146" s="333" t="str">
        <f>IF(AM145="","",VLOOKUP(AM145,'参考様式１（勤務表_シフト記号表）'!$C$6:$L$47,10,FALSE))</f>
        <v/>
      </c>
      <c r="AN146" s="333" t="str">
        <f>IF(AN145="","",VLOOKUP(AN145,'参考様式１（勤務表_シフト記号表）'!$C$6:$L$47,10,FALSE))</f>
        <v/>
      </c>
      <c r="AO146" s="333" t="str">
        <f>IF(AO145="","",VLOOKUP(AO145,'参考様式１（勤務表_シフト記号表）'!$C$6:$L$47,10,FALSE))</f>
        <v/>
      </c>
      <c r="AP146" s="333" t="str">
        <f>IF(AP145="","",VLOOKUP(AP145,'参考様式１（勤務表_シフト記号表）'!$C$6:$L$47,10,FALSE))</f>
        <v/>
      </c>
      <c r="AQ146" s="334" t="str">
        <f>IF(AQ145="","",VLOOKUP(AQ145,'参考様式１（勤務表_シフト記号表）'!$C$6:$L$47,10,FALSE))</f>
        <v/>
      </c>
      <c r="AR146" s="332" t="str">
        <f>IF(AR145="","",VLOOKUP(AR145,'参考様式１（勤務表_シフト記号表）'!$C$6:$L$47,10,FALSE))</f>
        <v/>
      </c>
      <c r="AS146" s="333" t="str">
        <f>IF(AS145="","",VLOOKUP(AS145,'参考様式１（勤務表_シフト記号表）'!$C$6:$L$47,10,FALSE))</f>
        <v/>
      </c>
      <c r="AT146" s="333" t="str">
        <f>IF(AT145="","",VLOOKUP(AT145,'参考様式１（勤務表_シフト記号表）'!$C$6:$L$47,10,FALSE))</f>
        <v/>
      </c>
      <c r="AU146" s="333" t="str">
        <f>IF(AU145="","",VLOOKUP(AU145,'参考様式１（勤務表_シフト記号表）'!$C$6:$L$47,10,FALSE))</f>
        <v/>
      </c>
      <c r="AV146" s="333" t="str">
        <f>IF(AV145="","",VLOOKUP(AV145,'参考様式１（勤務表_シフト記号表）'!$C$6:$L$47,10,FALSE))</f>
        <v/>
      </c>
      <c r="AW146" s="333" t="str">
        <f>IF(AW145="","",VLOOKUP(AW145,'参考様式１（勤務表_シフト記号表）'!$C$6:$L$47,10,FALSE))</f>
        <v/>
      </c>
      <c r="AX146" s="334" t="str">
        <f>IF(AX145="","",VLOOKUP(AX145,'参考様式１（勤務表_シフト記号表）'!$C$6:$L$47,10,FALSE))</f>
        <v/>
      </c>
      <c r="AY146" s="332" t="str">
        <f>IF(AY145="","",VLOOKUP(AY145,'参考様式１（勤務表_シフト記号表）'!$C$6:$L$47,10,FALSE))</f>
        <v/>
      </c>
      <c r="AZ146" s="333" t="str">
        <f>IF(AZ145="","",VLOOKUP(AZ145,'参考様式１（勤務表_シフト記号表）'!$C$6:$L$47,10,FALSE))</f>
        <v/>
      </c>
      <c r="BA146" s="333" t="str">
        <f>IF(BA145="","",VLOOKUP(BA145,'参考様式１（勤務表_シフト記号表）'!$C$6:$L$47,10,FALSE))</f>
        <v/>
      </c>
      <c r="BB146" s="1194">
        <f>IF($BE$3="４週",SUM(W146:AX146),IF($BE$3="暦月",SUM(W146:BA146),""))</f>
        <v>0</v>
      </c>
      <c r="BC146" s="1195"/>
      <c r="BD146" s="1196">
        <f>IF($BE$3="４週",BB146/4,IF($BE$3="暦月",(BB146/($BE$8/7)),""))</f>
        <v>0</v>
      </c>
      <c r="BE146" s="1195"/>
      <c r="BF146" s="1191"/>
      <c r="BG146" s="1192"/>
      <c r="BH146" s="1192"/>
      <c r="BI146" s="1192"/>
      <c r="BJ146" s="1193"/>
    </row>
    <row r="147" spans="2:62" ht="20.25" customHeight="1" x14ac:dyDescent="0.45">
      <c r="B147" s="1197">
        <f>B145+1</f>
        <v>66</v>
      </c>
      <c r="C147" s="1199"/>
      <c r="D147" s="1200"/>
      <c r="E147" s="327"/>
      <c r="F147" s="328"/>
      <c r="G147" s="327"/>
      <c r="H147" s="328"/>
      <c r="I147" s="1203"/>
      <c r="J147" s="1204"/>
      <c r="K147" s="1207"/>
      <c r="L147" s="1208"/>
      <c r="M147" s="1208"/>
      <c r="N147" s="1200"/>
      <c r="O147" s="1211"/>
      <c r="P147" s="1212"/>
      <c r="Q147" s="1212"/>
      <c r="R147" s="1212"/>
      <c r="S147" s="1213"/>
      <c r="T147" s="347" t="s">
        <v>454</v>
      </c>
      <c r="V147" s="348"/>
      <c r="W147" s="340"/>
      <c r="X147" s="341"/>
      <c r="Y147" s="341"/>
      <c r="Z147" s="341"/>
      <c r="AA147" s="341"/>
      <c r="AB147" s="341"/>
      <c r="AC147" s="342"/>
      <c r="AD147" s="340"/>
      <c r="AE147" s="341"/>
      <c r="AF147" s="341"/>
      <c r="AG147" s="341"/>
      <c r="AH147" s="341"/>
      <c r="AI147" s="341"/>
      <c r="AJ147" s="342"/>
      <c r="AK147" s="340"/>
      <c r="AL147" s="341"/>
      <c r="AM147" s="341"/>
      <c r="AN147" s="341"/>
      <c r="AO147" s="341"/>
      <c r="AP147" s="341"/>
      <c r="AQ147" s="342"/>
      <c r="AR147" s="340"/>
      <c r="AS147" s="341"/>
      <c r="AT147" s="341"/>
      <c r="AU147" s="341"/>
      <c r="AV147" s="341"/>
      <c r="AW147" s="341"/>
      <c r="AX147" s="342"/>
      <c r="AY147" s="340"/>
      <c r="AZ147" s="341"/>
      <c r="BA147" s="343"/>
      <c r="BB147" s="1217"/>
      <c r="BC147" s="1218"/>
      <c r="BD147" s="1179"/>
      <c r="BE147" s="1180"/>
      <c r="BF147" s="1181"/>
      <c r="BG147" s="1182"/>
      <c r="BH147" s="1182"/>
      <c r="BI147" s="1182"/>
      <c r="BJ147" s="1183"/>
    </row>
    <row r="148" spans="2:62" ht="20.25" customHeight="1" x14ac:dyDescent="0.45">
      <c r="B148" s="1220"/>
      <c r="C148" s="1221"/>
      <c r="D148" s="1222"/>
      <c r="E148" s="349"/>
      <c r="F148" s="350">
        <f>C147</f>
        <v>0</v>
      </c>
      <c r="G148" s="349"/>
      <c r="H148" s="350">
        <f>I147</f>
        <v>0</v>
      </c>
      <c r="I148" s="1223"/>
      <c r="J148" s="1224"/>
      <c r="K148" s="1225"/>
      <c r="L148" s="1226"/>
      <c r="M148" s="1226"/>
      <c r="N148" s="1222"/>
      <c r="O148" s="1211"/>
      <c r="P148" s="1212"/>
      <c r="Q148" s="1212"/>
      <c r="R148" s="1212"/>
      <c r="S148" s="1213"/>
      <c r="T148" s="344" t="s">
        <v>455</v>
      </c>
      <c r="U148" s="345"/>
      <c r="V148" s="346"/>
      <c r="W148" s="332" t="str">
        <f>IF(W147="","",VLOOKUP(W147,'参考様式１（勤務表_シフト記号表）'!$C$6:$L$47,10,FALSE))</f>
        <v/>
      </c>
      <c r="X148" s="333" t="str">
        <f>IF(X147="","",VLOOKUP(X147,'参考様式１（勤務表_シフト記号表）'!$C$6:$L$47,10,FALSE))</f>
        <v/>
      </c>
      <c r="Y148" s="333" t="str">
        <f>IF(Y147="","",VLOOKUP(Y147,'参考様式１（勤務表_シフト記号表）'!$C$6:$L$47,10,FALSE))</f>
        <v/>
      </c>
      <c r="Z148" s="333" t="str">
        <f>IF(Z147="","",VLOOKUP(Z147,'参考様式１（勤務表_シフト記号表）'!$C$6:$L$47,10,FALSE))</f>
        <v/>
      </c>
      <c r="AA148" s="333" t="str">
        <f>IF(AA147="","",VLOOKUP(AA147,'参考様式１（勤務表_シフト記号表）'!$C$6:$L$47,10,FALSE))</f>
        <v/>
      </c>
      <c r="AB148" s="333" t="str">
        <f>IF(AB147="","",VLOOKUP(AB147,'参考様式１（勤務表_シフト記号表）'!$C$6:$L$47,10,FALSE))</f>
        <v/>
      </c>
      <c r="AC148" s="334" t="str">
        <f>IF(AC147="","",VLOOKUP(AC147,'参考様式１（勤務表_シフト記号表）'!$C$6:$L$47,10,FALSE))</f>
        <v/>
      </c>
      <c r="AD148" s="332" t="str">
        <f>IF(AD147="","",VLOOKUP(AD147,'参考様式１（勤務表_シフト記号表）'!$C$6:$L$47,10,FALSE))</f>
        <v/>
      </c>
      <c r="AE148" s="333" t="str">
        <f>IF(AE147="","",VLOOKUP(AE147,'参考様式１（勤務表_シフト記号表）'!$C$6:$L$47,10,FALSE))</f>
        <v/>
      </c>
      <c r="AF148" s="333" t="str">
        <f>IF(AF147="","",VLOOKUP(AF147,'参考様式１（勤務表_シフト記号表）'!$C$6:$L$47,10,FALSE))</f>
        <v/>
      </c>
      <c r="AG148" s="333" t="str">
        <f>IF(AG147="","",VLOOKUP(AG147,'参考様式１（勤務表_シフト記号表）'!$C$6:$L$47,10,FALSE))</f>
        <v/>
      </c>
      <c r="AH148" s="333" t="str">
        <f>IF(AH147="","",VLOOKUP(AH147,'参考様式１（勤務表_シフト記号表）'!$C$6:$L$47,10,FALSE))</f>
        <v/>
      </c>
      <c r="AI148" s="333" t="str">
        <f>IF(AI147="","",VLOOKUP(AI147,'参考様式１（勤務表_シフト記号表）'!$C$6:$L$47,10,FALSE))</f>
        <v/>
      </c>
      <c r="AJ148" s="334" t="str">
        <f>IF(AJ147="","",VLOOKUP(AJ147,'参考様式１（勤務表_シフト記号表）'!$C$6:$L$47,10,FALSE))</f>
        <v/>
      </c>
      <c r="AK148" s="332" t="str">
        <f>IF(AK147="","",VLOOKUP(AK147,'参考様式１（勤務表_シフト記号表）'!$C$6:$L$47,10,FALSE))</f>
        <v/>
      </c>
      <c r="AL148" s="333" t="str">
        <f>IF(AL147="","",VLOOKUP(AL147,'参考様式１（勤務表_シフト記号表）'!$C$6:$L$47,10,FALSE))</f>
        <v/>
      </c>
      <c r="AM148" s="333" t="str">
        <f>IF(AM147="","",VLOOKUP(AM147,'参考様式１（勤務表_シフト記号表）'!$C$6:$L$47,10,FALSE))</f>
        <v/>
      </c>
      <c r="AN148" s="333" t="str">
        <f>IF(AN147="","",VLOOKUP(AN147,'参考様式１（勤務表_シフト記号表）'!$C$6:$L$47,10,FALSE))</f>
        <v/>
      </c>
      <c r="AO148" s="333" t="str">
        <f>IF(AO147="","",VLOOKUP(AO147,'参考様式１（勤務表_シフト記号表）'!$C$6:$L$47,10,FALSE))</f>
        <v/>
      </c>
      <c r="AP148" s="333" t="str">
        <f>IF(AP147="","",VLOOKUP(AP147,'参考様式１（勤務表_シフト記号表）'!$C$6:$L$47,10,FALSE))</f>
        <v/>
      </c>
      <c r="AQ148" s="334" t="str">
        <f>IF(AQ147="","",VLOOKUP(AQ147,'参考様式１（勤務表_シフト記号表）'!$C$6:$L$47,10,FALSE))</f>
        <v/>
      </c>
      <c r="AR148" s="332" t="str">
        <f>IF(AR147="","",VLOOKUP(AR147,'参考様式１（勤務表_シフト記号表）'!$C$6:$L$47,10,FALSE))</f>
        <v/>
      </c>
      <c r="AS148" s="333" t="str">
        <f>IF(AS147="","",VLOOKUP(AS147,'参考様式１（勤務表_シフト記号表）'!$C$6:$L$47,10,FALSE))</f>
        <v/>
      </c>
      <c r="AT148" s="333" t="str">
        <f>IF(AT147="","",VLOOKUP(AT147,'参考様式１（勤務表_シフト記号表）'!$C$6:$L$47,10,FALSE))</f>
        <v/>
      </c>
      <c r="AU148" s="333" t="str">
        <f>IF(AU147="","",VLOOKUP(AU147,'参考様式１（勤務表_シフト記号表）'!$C$6:$L$47,10,FALSE))</f>
        <v/>
      </c>
      <c r="AV148" s="333" t="str">
        <f>IF(AV147="","",VLOOKUP(AV147,'参考様式１（勤務表_シフト記号表）'!$C$6:$L$47,10,FALSE))</f>
        <v/>
      </c>
      <c r="AW148" s="333" t="str">
        <f>IF(AW147="","",VLOOKUP(AW147,'参考様式１（勤務表_シフト記号表）'!$C$6:$L$47,10,FALSE))</f>
        <v/>
      </c>
      <c r="AX148" s="334" t="str">
        <f>IF(AX147="","",VLOOKUP(AX147,'参考様式１（勤務表_シフト記号表）'!$C$6:$L$47,10,FALSE))</f>
        <v/>
      </c>
      <c r="AY148" s="332" t="str">
        <f>IF(AY147="","",VLOOKUP(AY147,'参考様式１（勤務表_シフト記号表）'!$C$6:$L$47,10,FALSE))</f>
        <v/>
      </c>
      <c r="AZ148" s="333" t="str">
        <f>IF(AZ147="","",VLOOKUP(AZ147,'参考様式１（勤務表_シフト記号表）'!$C$6:$L$47,10,FALSE))</f>
        <v/>
      </c>
      <c r="BA148" s="333" t="str">
        <f>IF(BA147="","",VLOOKUP(BA147,'参考様式１（勤務表_シフト記号表）'!$C$6:$L$47,10,FALSE))</f>
        <v/>
      </c>
      <c r="BB148" s="1194">
        <f>IF($BE$3="４週",SUM(W148:AX148),IF($BE$3="暦月",SUM(W148:BA148),""))</f>
        <v>0</v>
      </c>
      <c r="BC148" s="1195"/>
      <c r="BD148" s="1196">
        <f>IF($BE$3="４週",BB148/4,IF($BE$3="暦月",(BB148/($BE$8/7)),""))</f>
        <v>0</v>
      </c>
      <c r="BE148" s="1195"/>
      <c r="BF148" s="1191"/>
      <c r="BG148" s="1192"/>
      <c r="BH148" s="1192"/>
      <c r="BI148" s="1192"/>
      <c r="BJ148" s="1193"/>
    </row>
    <row r="149" spans="2:62" ht="20.25" customHeight="1" x14ac:dyDescent="0.45">
      <c r="B149" s="1197">
        <f>B147+1</f>
        <v>67</v>
      </c>
      <c r="C149" s="1199"/>
      <c r="D149" s="1200"/>
      <c r="E149" s="327"/>
      <c r="F149" s="328"/>
      <c r="G149" s="327"/>
      <c r="H149" s="328"/>
      <c r="I149" s="1203"/>
      <c r="J149" s="1204"/>
      <c r="K149" s="1207"/>
      <c r="L149" s="1208"/>
      <c r="M149" s="1208"/>
      <c r="N149" s="1200"/>
      <c r="O149" s="1211"/>
      <c r="P149" s="1212"/>
      <c r="Q149" s="1212"/>
      <c r="R149" s="1212"/>
      <c r="S149" s="1213"/>
      <c r="T149" s="347" t="s">
        <v>454</v>
      </c>
      <c r="V149" s="348"/>
      <c r="W149" s="340"/>
      <c r="X149" s="341"/>
      <c r="Y149" s="341"/>
      <c r="Z149" s="341"/>
      <c r="AA149" s="341"/>
      <c r="AB149" s="341"/>
      <c r="AC149" s="342"/>
      <c r="AD149" s="340"/>
      <c r="AE149" s="341"/>
      <c r="AF149" s="341"/>
      <c r="AG149" s="341"/>
      <c r="AH149" s="341"/>
      <c r="AI149" s="341"/>
      <c r="AJ149" s="342"/>
      <c r="AK149" s="340"/>
      <c r="AL149" s="341"/>
      <c r="AM149" s="341"/>
      <c r="AN149" s="341"/>
      <c r="AO149" s="341"/>
      <c r="AP149" s="341"/>
      <c r="AQ149" s="342"/>
      <c r="AR149" s="340"/>
      <c r="AS149" s="341"/>
      <c r="AT149" s="341"/>
      <c r="AU149" s="341"/>
      <c r="AV149" s="341"/>
      <c r="AW149" s="341"/>
      <c r="AX149" s="342"/>
      <c r="AY149" s="340"/>
      <c r="AZ149" s="341"/>
      <c r="BA149" s="343"/>
      <c r="BB149" s="1217"/>
      <c r="BC149" s="1218"/>
      <c r="BD149" s="1179"/>
      <c r="BE149" s="1180"/>
      <c r="BF149" s="1181"/>
      <c r="BG149" s="1182"/>
      <c r="BH149" s="1182"/>
      <c r="BI149" s="1182"/>
      <c r="BJ149" s="1183"/>
    </row>
    <row r="150" spans="2:62" ht="20.25" customHeight="1" x14ac:dyDescent="0.45">
      <c r="B150" s="1220"/>
      <c r="C150" s="1221"/>
      <c r="D150" s="1222"/>
      <c r="E150" s="349"/>
      <c r="F150" s="350">
        <f>C149</f>
        <v>0</v>
      </c>
      <c r="G150" s="349"/>
      <c r="H150" s="350">
        <f>I149</f>
        <v>0</v>
      </c>
      <c r="I150" s="1223"/>
      <c r="J150" s="1224"/>
      <c r="K150" s="1225"/>
      <c r="L150" s="1226"/>
      <c r="M150" s="1226"/>
      <c r="N150" s="1222"/>
      <c r="O150" s="1211"/>
      <c r="P150" s="1212"/>
      <c r="Q150" s="1212"/>
      <c r="R150" s="1212"/>
      <c r="S150" s="1213"/>
      <c r="T150" s="344" t="s">
        <v>455</v>
      </c>
      <c r="U150" s="345"/>
      <c r="V150" s="346"/>
      <c r="W150" s="332" t="str">
        <f>IF(W149="","",VLOOKUP(W149,'参考様式１（勤務表_シフト記号表）'!$C$6:$L$47,10,FALSE))</f>
        <v/>
      </c>
      <c r="X150" s="333" t="str">
        <f>IF(X149="","",VLOOKUP(X149,'参考様式１（勤務表_シフト記号表）'!$C$6:$L$47,10,FALSE))</f>
        <v/>
      </c>
      <c r="Y150" s="333" t="str">
        <f>IF(Y149="","",VLOOKUP(Y149,'参考様式１（勤務表_シフト記号表）'!$C$6:$L$47,10,FALSE))</f>
        <v/>
      </c>
      <c r="Z150" s="333" t="str">
        <f>IF(Z149="","",VLOOKUP(Z149,'参考様式１（勤務表_シフト記号表）'!$C$6:$L$47,10,FALSE))</f>
        <v/>
      </c>
      <c r="AA150" s="333" t="str">
        <f>IF(AA149="","",VLOOKUP(AA149,'参考様式１（勤務表_シフト記号表）'!$C$6:$L$47,10,FALSE))</f>
        <v/>
      </c>
      <c r="AB150" s="333" t="str">
        <f>IF(AB149="","",VLOOKUP(AB149,'参考様式１（勤務表_シフト記号表）'!$C$6:$L$47,10,FALSE))</f>
        <v/>
      </c>
      <c r="AC150" s="334" t="str">
        <f>IF(AC149="","",VLOOKUP(AC149,'参考様式１（勤務表_シフト記号表）'!$C$6:$L$47,10,FALSE))</f>
        <v/>
      </c>
      <c r="AD150" s="332" t="str">
        <f>IF(AD149="","",VLOOKUP(AD149,'参考様式１（勤務表_シフト記号表）'!$C$6:$L$47,10,FALSE))</f>
        <v/>
      </c>
      <c r="AE150" s="333" t="str">
        <f>IF(AE149="","",VLOOKUP(AE149,'参考様式１（勤務表_シフト記号表）'!$C$6:$L$47,10,FALSE))</f>
        <v/>
      </c>
      <c r="AF150" s="333" t="str">
        <f>IF(AF149="","",VLOOKUP(AF149,'参考様式１（勤務表_シフト記号表）'!$C$6:$L$47,10,FALSE))</f>
        <v/>
      </c>
      <c r="AG150" s="333" t="str">
        <f>IF(AG149="","",VLOOKUP(AG149,'参考様式１（勤務表_シフト記号表）'!$C$6:$L$47,10,FALSE))</f>
        <v/>
      </c>
      <c r="AH150" s="333" t="str">
        <f>IF(AH149="","",VLOOKUP(AH149,'参考様式１（勤務表_シフト記号表）'!$C$6:$L$47,10,FALSE))</f>
        <v/>
      </c>
      <c r="AI150" s="333" t="str">
        <f>IF(AI149="","",VLOOKUP(AI149,'参考様式１（勤務表_シフト記号表）'!$C$6:$L$47,10,FALSE))</f>
        <v/>
      </c>
      <c r="AJ150" s="334" t="str">
        <f>IF(AJ149="","",VLOOKUP(AJ149,'参考様式１（勤務表_シフト記号表）'!$C$6:$L$47,10,FALSE))</f>
        <v/>
      </c>
      <c r="AK150" s="332" t="str">
        <f>IF(AK149="","",VLOOKUP(AK149,'参考様式１（勤務表_シフト記号表）'!$C$6:$L$47,10,FALSE))</f>
        <v/>
      </c>
      <c r="AL150" s="333" t="str">
        <f>IF(AL149="","",VLOOKUP(AL149,'参考様式１（勤務表_シフト記号表）'!$C$6:$L$47,10,FALSE))</f>
        <v/>
      </c>
      <c r="AM150" s="333" t="str">
        <f>IF(AM149="","",VLOOKUP(AM149,'参考様式１（勤務表_シフト記号表）'!$C$6:$L$47,10,FALSE))</f>
        <v/>
      </c>
      <c r="AN150" s="333" t="str">
        <f>IF(AN149="","",VLOOKUP(AN149,'参考様式１（勤務表_シフト記号表）'!$C$6:$L$47,10,FALSE))</f>
        <v/>
      </c>
      <c r="AO150" s="333" t="str">
        <f>IF(AO149="","",VLOOKUP(AO149,'参考様式１（勤務表_シフト記号表）'!$C$6:$L$47,10,FALSE))</f>
        <v/>
      </c>
      <c r="AP150" s="333" t="str">
        <f>IF(AP149="","",VLOOKUP(AP149,'参考様式１（勤務表_シフト記号表）'!$C$6:$L$47,10,FALSE))</f>
        <v/>
      </c>
      <c r="AQ150" s="334" t="str">
        <f>IF(AQ149="","",VLOOKUP(AQ149,'参考様式１（勤務表_シフト記号表）'!$C$6:$L$47,10,FALSE))</f>
        <v/>
      </c>
      <c r="AR150" s="332" t="str">
        <f>IF(AR149="","",VLOOKUP(AR149,'参考様式１（勤務表_シフト記号表）'!$C$6:$L$47,10,FALSE))</f>
        <v/>
      </c>
      <c r="AS150" s="333" t="str">
        <f>IF(AS149="","",VLOOKUP(AS149,'参考様式１（勤務表_シフト記号表）'!$C$6:$L$47,10,FALSE))</f>
        <v/>
      </c>
      <c r="AT150" s="333" t="str">
        <f>IF(AT149="","",VLOOKUP(AT149,'参考様式１（勤務表_シフト記号表）'!$C$6:$L$47,10,FALSE))</f>
        <v/>
      </c>
      <c r="AU150" s="333" t="str">
        <f>IF(AU149="","",VLOOKUP(AU149,'参考様式１（勤務表_シフト記号表）'!$C$6:$L$47,10,FALSE))</f>
        <v/>
      </c>
      <c r="AV150" s="333" t="str">
        <f>IF(AV149="","",VLOOKUP(AV149,'参考様式１（勤務表_シフト記号表）'!$C$6:$L$47,10,FALSE))</f>
        <v/>
      </c>
      <c r="AW150" s="333" t="str">
        <f>IF(AW149="","",VLOOKUP(AW149,'参考様式１（勤務表_シフト記号表）'!$C$6:$L$47,10,FALSE))</f>
        <v/>
      </c>
      <c r="AX150" s="334" t="str">
        <f>IF(AX149="","",VLOOKUP(AX149,'参考様式１（勤務表_シフト記号表）'!$C$6:$L$47,10,FALSE))</f>
        <v/>
      </c>
      <c r="AY150" s="332" t="str">
        <f>IF(AY149="","",VLOOKUP(AY149,'参考様式１（勤務表_シフト記号表）'!$C$6:$L$47,10,FALSE))</f>
        <v/>
      </c>
      <c r="AZ150" s="333" t="str">
        <f>IF(AZ149="","",VLOOKUP(AZ149,'参考様式１（勤務表_シフト記号表）'!$C$6:$L$47,10,FALSE))</f>
        <v/>
      </c>
      <c r="BA150" s="333" t="str">
        <f>IF(BA149="","",VLOOKUP(BA149,'参考様式１（勤務表_シフト記号表）'!$C$6:$L$47,10,FALSE))</f>
        <v/>
      </c>
      <c r="BB150" s="1194">
        <f>IF($BE$3="４週",SUM(W150:AX150),IF($BE$3="暦月",SUM(W150:BA150),""))</f>
        <v>0</v>
      </c>
      <c r="BC150" s="1195"/>
      <c r="BD150" s="1196">
        <f>IF($BE$3="４週",BB150/4,IF($BE$3="暦月",(BB150/($BE$8/7)),""))</f>
        <v>0</v>
      </c>
      <c r="BE150" s="1195"/>
      <c r="BF150" s="1191"/>
      <c r="BG150" s="1192"/>
      <c r="BH150" s="1192"/>
      <c r="BI150" s="1192"/>
      <c r="BJ150" s="1193"/>
    </row>
    <row r="151" spans="2:62" ht="20.25" customHeight="1" x14ac:dyDescent="0.45">
      <c r="B151" s="1197">
        <f>B149+1</f>
        <v>68</v>
      </c>
      <c r="C151" s="1199"/>
      <c r="D151" s="1200"/>
      <c r="E151" s="327"/>
      <c r="F151" s="328"/>
      <c r="G151" s="327"/>
      <c r="H151" s="328"/>
      <c r="I151" s="1203"/>
      <c r="J151" s="1204"/>
      <c r="K151" s="1207"/>
      <c r="L151" s="1208"/>
      <c r="M151" s="1208"/>
      <c r="N151" s="1200"/>
      <c r="O151" s="1211"/>
      <c r="P151" s="1212"/>
      <c r="Q151" s="1212"/>
      <c r="R151" s="1212"/>
      <c r="S151" s="1213"/>
      <c r="T151" s="347" t="s">
        <v>454</v>
      </c>
      <c r="V151" s="348"/>
      <c r="W151" s="340"/>
      <c r="X151" s="341"/>
      <c r="Y151" s="341"/>
      <c r="Z151" s="341"/>
      <c r="AA151" s="341"/>
      <c r="AB151" s="341"/>
      <c r="AC151" s="342"/>
      <c r="AD151" s="340"/>
      <c r="AE151" s="341"/>
      <c r="AF151" s="341"/>
      <c r="AG151" s="341"/>
      <c r="AH151" s="341"/>
      <c r="AI151" s="341"/>
      <c r="AJ151" s="342"/>
      <c r="AK151" s="340"/>
      <c r="AL151" s="341"/>
      <c r="AM151" s="341"/>
      <c r="AN151" s="341"/>
      <c r="AO151" s="341"/>
      <c r="AP151" s="341"/>
      <c r="AQ151" s="342"/>
      <c r="AR151" s="340"/>
      <c r="AS151" s="341"/>
      <c r="AT151" s="341"/>
      <c r="AU151" s="341"/>
      <c r="AV151" s="341"/>
      <c r="AW151" s="341"/>
      <c r="AX151" s="342"/>
      <c r="AY151" s="340"/>
      <c r="AZ151" s="341"/>
      <c r="BA151" s="343"/>
      <c r="BB151" s="1217"/>
      <c r="BC151" s="1218"/>
      <c r="BD151" s="1179"/>
      <c r="BE151" s="1180"/>
      <c r="BF151" s="1181"/>
      <c r="BG151" s="1182"/>
      <c r="BH151" s="1182"/>
      <c r="BI151" s="1182"/>
      <c r="BJ151" s="1183"/>
    </row>
    <row r="152" spans="2:62" ht="20.25" customHeight="1" x14ac:dyDescent="0.45">
      <c r="B152" s="1220"/>
      <c r="C152" s="1221"/>
      <c r="D152" s="1222"/>
      <c r="E152" s="349"/>
      <c r="F152" s="350">
        <f>C151</f>
        <v>0</v>
      </c>
      <c r="G152" s="349"/>
      <c r="H152" s="350">
        <f>I151</f>
        <v>0</v>
      </c>
      <c r="I152" s="1223"/>
      <c r="J152" s="1224"/>
      <c r="K152" s="1225"/>
      <c r="L152" s="1226"/>
      <c r="M152" s="1226"/>
      <c r="N152" s="1222"/>
      <c r="O152" s="1211"/>
      <c r="P152" s="1212"/>
      <c r="Q152" s="1212"/>
      <c r="R152" s="1212"/>
      <c r="S152" s="1213"/>
      <c r="T152" s="344" t="s">
        <v>455</v>
      </c>
      <c r="U152" s="345"/>
      <c r="V152" s="346"/>
      <c r="W152" s="332" t="str">
        <f>IF(W151="","",VLOOKUP(W151,'参考様式１（勤務表_シフト記号表）'!$C$6:$L$47,10,FALSE))</f>
        <v/>
      </c>
      <c r="X152" s="333" t="str">
        <f>IF(X151="","",VLOOKUP(X151,'参考様式１（勤務表_シフト記号表）'!$C$6:$L$47,10,FALSE))</f>
        <v/>
      </c>
      <c r="Y152" s="333" t="str">
        <f>IF(Y151="","",VLOOKUP(Y151,'参考様式１（勤務表_シフト記号表）'!$C$6:$L$47,10,FALSE))</f>
        <v/>
      </c>
      <c r="Z152" s="333" t="str">
        <f>IF(Z151="","",VLOOKUP(Z151,'参考様式１（勤務表_シフト記号表）'!$C$6:$L$47,10,FALSE))</f>
        <v/>
      </c>
      <c r="AA152" s="333" t="str">
        <f>IF(AA151="","",VLOOKUP(AA151,'参考様式１（勤務表_シフト記号表）'!$C$6:$L$47,10,FALSE))</f>
        <v/>
      </c>
      <c r="AB152" s="333" t="str">
        <f>IF(AB151="","",VLOOKUP(AB151,'参考様式１（勤務表_シフト記号表）'!$C$6:$L$47,10,FALSE))</f>
        <v/>
      </c>
      <c r="AC152" s="334" t="str">
        <f>IF(AC151="","",VLOOKUP(AC151,'参考様式１（勤務表_シフト記号表）'!$C$6:$L$47,10,FALSE))</f>
        <v/>
      </c>
      <c r="AD152" s="332" t="str">
        <f>IF(AD151="","",VLOOKUP(AD151,'参考様式１（勤務表_シフト記号表）'!$C$6:$L$47,10,FALSE))</f>
        <v/>
      </c>
      <c r="AE152" s="333" t="str">
        <f>IF(AE151="","",VLOOKUP(AE151,'参考様式１（勤務表_シフト記号表）'!$C$6:$L$47,10,FALSE))</f>
        <v/>
      </c>
      <c r="AF152" s="333" t="str">
        <f>IF(AF151="","",VLOOKUP(AF151,'参考様式１（勤務表_シフト記号表）'!$C$6:$L$47,10,FALSE))</f>
        <v/>
      </c>
      <c r="AG152" s="333" t="str">
        <f>IF(AG151="","",VLOOKUP(AG151,'参考様式１（勤務表_シフト記号表）'!$C$6:$L$47,10,FALSE))</f>
        <v/>
      </c>
      <c r="AH152" s="333" t="str">
        <f>IF(AH151="","",VLOOKUP(AH151,'参考様式１（勤務表_シフト記号表）'!$C$6:$L$47,10,FALSE))</f>
        <v/>
      </c>
      <c r="AI152" s="333" t="str">
        <f>IF(AI151="","",VLOOKUP(AI151,'参考様式１（勤務表_シフト記号表）'!$C$6:$L$47,10,FALSE))</f>
        <v/>
      </c>
      <c r="AJ152" s="334" t="str">
        <f>IF(AJ151="","",VLOOKUP(AJ151,'参考様式１（勤務表_シフト記号表）'!$C$6:$L$47,10,FALSE))</f>
        <v/>
      </c>
      <c r="AK152" s="332" t="str">
        <f>IF(AK151="","",VLOOKUP(AK151,'参考様式１（勤務表_シフト記号表）'!$C$6:$L$47,10,FALSE))</f>
        <v/>
      </c>
      <c r="AL152" s="333" t="str">
        <f>IF(AL151="","",VLOOKUP(AL151,'参考様式１（勤務表_シフト記号表）'!$C$6:$L$47,10,FALSE))</f>
        <v/>
      </c>
      <c r="AM152" s="333" t="str">
        <f>IF(AM151="","",VLOOKUP(AM151,'参考様式１（勤務表_シフト記号表）'!$C$6:$L$47,10,FALSE))</f>
        <v/>
      </c>
      <c r="AN152" s="333" t="str">
        <f>IF(AN151="","",VLOOKUP(AN151,'参考様式１（勤務表_シフト記号表）'!$C$6:$L$47,10,FALSE))</f>
        <v/>
      </c>
      <c r="AO152" s="333" t="str">
        <f>IF(AO151="","",VLOOKUP(AO151,'参考様式１（勤務表_シフト記号表）'!$C$6:$L$47,10,FALSE))</f>
        <v/>
      </c>
      <c r="AP152" s="333" t="str">
        <f>IF(AP151="","",VLOOKUP(AP151,'参考様式１（勤務表_シフト記号表）'!$C$6:$L$47,10,FALSE))</f>
        <v/>
      </c>
      <c r="AQ152" s="334" t="str">
        <f>IF(AQ151="","",VLOOKUP(AQ151,'参考様式１（勤務表_シフト記号表）'!$C$6:$L$47,10,FALSE))</f>
        <v/>
      </c>
      <c r="AR152" s="332" t="str">
        <f>IF(AR151="","",VLOOKUP(AR151,'参考様式１（勤務表_シフト記号表）'!$C$6:$L$47,10,FALSE))</f>
        <v/>
      </c>
      <c r="AS152" s="333" t="str">
        <f>IF(AS151="","",VLOOKUP(AS151,'参考様式１（勤務表_シフト記号表）'!$C$6:$L$47,10,FALSE))</f>
        <v/>
      </c>
      <c r="AT152" s="333" t="str">
        <f>IF(AT151="","",VLOOKUP(AT151,'参考様式１（勤務表_シフト記号表）'!$C$6:$L$47,10,FALSE))</f>
        <v/>
      </c>
      <c r="AU152" s="333" t="str">
        <f>IF(AU151="","",VLOOKUP(AU151,'参考様式１（勤務表_シフト記号表）'!$C$6:$L$47,10,FALSE))</f>
        <v/>
      </c>
      <c r="AV152" s="333" t="str">
        <f>IF(AV151="","",VLOOKUP(AV151,'参考様式１（勤務表_シフト記号表）'!$C$6:$L$47,10,FALSE))</f>
        <v/>
      </c>
      <c r="AW152" s="333" t="str">
        <f>IF(AW151="","",VLOOKUP(AW151,'参考様式１（勤務表_シフト記号表）'!$C$6:$L$47,10,FALSE))</f>
        <v/>
      </c>
      <c r="AX152" s="334" t="str">
        <f>IF(AX151="","",VLOOKUP(AX151,'参考様式１（勤務表_シフト記号表）'!$C$6:$L$47,10,FALSE))</f>
        <v/>
      </c>
      <c r="AY152" s="332" t="str">
        <f>IF(AY151="","",VLOOKUP(AY151,'参考様式１（勤務表_シフト記号表）'!$C$6:$L$47,10,FALSE))</f>
        <v/>
      </c>
      <c r="AZ152" s="333" t="str">
        <f>IF(AZ151="","",VLOOKUP(AZ151,'参考様式１（勤務表_シフト記号表）'!$C$6:$L$47,10,FALSE))</f>
        <v/>
      </c>
      <c r="BA152" s="333" t="str">
        <f>IF(BA151="","",VLOOKUP(BA151,'参考様式１（勤務表_シフト記号表）'!$C$6:$L$47,10,FALSE))</f>
        <v/>
      </c>
      <c r="BB152" s="1194">
        <f>IF($BE$3="４週",SUM(W152:AX152),IF($BE$3="暦月",SUM(W152:BA152),""))</f>
        <v>0</v>
      </c>
      <c r="BC152" s="1195"/>
      <c r="BD152" s="1196">
        <f>IF($BE$3="４週",BB152/4,IF($BE$3="暦月",(BB152/($BE$8/7)),""))</f>
        <v>0</v>
      </c>
      <c r="BE152" s="1195"/>
      <c r="BF152" s="1191"/>
      <c r="BG152" s="1192"/>
      <c r="BH152" s="1192"/>
      <c r="BI152" s="1192"/>
      <c r="BJ152" s="1193"/>
    </row>
    <row r="153" spans="2:62" ht="20.25" customHeight="1" x14ac:dyDescent="0.45">
      <c r="B153" s="1197">
        <f>B151+1</f>
        <v>69</v>
      </c>
      <c r="C153" s="1199"/>
      <c r="D153" s="1200"/>
      <c r="E153" s="327"/>
      <c r="F153" s="328"/>
      <c r="G153" s="327"/>
      <c r="H153" s="328"/>
      <c r="I153" s="1203"/>
      <c r="J153" s="1204"/>
      <c r="K153" s="1207"/>
      <c r="L153" s="1208"/>
      <c r="M153" s="1208"/>
      <c r="N153" s="1200"/>
      <c r="O153" s="1211"/>
      <c r="P153" s="1212"/>
      <c r="Q153" s="1212"/>
      <c r="R153" s="1212"/>
      <c r="S153" s="1213"/>
      <c r="T153" s="347" t="s">
        <v>454</v>
      </c>
      <c r="V153" s="348"/>
      <c r="W153" s="340"/>
      <c r="X153" s="341"/>
      <c r="Y153" s="341"/>
      <c r="Z153" s="341"/>
      <c r="AA153" s="341"/>
      <c r="AB153" s="341"/>
      <c r="AC153" s="342"/>
      <c r="AD153" s="340"/>
      <c r="AE153" s="341"/>
      <c r="AF153" s="341"/>
      <c r="AG153" s="341"/>
      <c r="AH153" s="341"/>
      <c r="AI153" s="341"/>
      <c r="AJ153" s="342"/>
      <c r="AK153" s="340"/>
      <c r="AL153" s="341"/>
      <c r="AM153" s="341"/>
      <c r="AN153" s="341"/>
      <c r="AO153" s="341"/>
      <c r="AP153" s="341"/>
      <c r="AQ153" s="342"/>
      <c r="AR153" s="340"/>
      <c r="AS153" s="341"/>
      <c r="AT153" s="341"/>
      <c r="AU153" s="341"/>
      <c r="AV153" s="341"/>
      <c r="AW153" s="341"/>
      <c r="AX153" s="342"/>
      <c r="AY153" s="340"/>
      <c r="AZ153" s="341"/>
      <c r="BA153" s="343"/>
      <c r="BB153" s="1217"/>
      <c r="BC153" s="1218"/>
      <c r="BD153" s="1179"/>
      <c r="BE153" s="1180"/>
      <c r="BF153" s="1181"/>
      <c r="BG153" s="1182"/>
      <c r="BH153" s="1182"/>
      <c r="BI153" s="1182"/>
      <c r="BJ153" s="1183"/>
    </row>
    <row r="154" spans="2:62" ht="20.25" customHeight="1" x14ac:dyDescent="0.45">
      <c r="B154" s="1220"/>
      <c r="C154" s="1221"/>
      <c r="D154" s="1222"/>
      <c r="E154" s="349"/>
      <c r="F154" s="350">
        <f>C153</f>
        <v>0</v>
      </c>
      <c r="G154" s="349"/>
      <c r="H154" s="350">
        <f>I153</f>
        <v>0</v>
      </c>
      <c r="I154" s="1223"/>
      <c r="J154" s="1224"/>
      <c r="K154" s="1225"/>
      <c r="L154" s="1226"/>
      <c r="M154" s="1226"/>
      <c r="N154" s="1222"/>
      <c r="O154" s="1211"/>
      <c r="P154" s="1212"/>
      <c r="Q154" s="1212"/>
      <c r="R154" s="1212"/>
      <c r="S154" s="1213"/>
      <c r="T154" s="344" t="s">
        <v>455</v>
      </c>
      <c r="U154" s="345"/>
      <c r="V154" s="346"/>
      <c r="W154" s="332" t="str">
        <f>IF(W153="","",VLOOKUP(W153,'参考様式１（勤務表_シフト記号表）'!$C$6:$L$47,10,FALSE))</f>
        <v/>
      </c>
      <c r="X154" s="333" t="str">
        <f>IF(X153="","",VLOOKUP(X153,'参考様式１（勤務表_シフト記号表）'!$C$6:$L$47,10,FALSE))</f>
        <v/>
      </c>
      <c r="Y154" s="333" t="str">
        <f>IF(Y153="","",VLOOKUP(Y153,'参考様式１（勤務表_シフト記号表）'!$C$6:$L$47,10,FALSE))</f>
        <v/>
      </c>
      <c r="Z154" s="333" t="str">
        <f>IF(Z153="","",VLOOKUP(Z153,'参考様式１（勤務表_シフト記号表）'!$C$6:$L$47,10,FALSE))</f>
        <v/>
      </c>
      <c r="AA154" s="333" t="str">
        <f>IF(AA153="","",VLOOKUP(AA153,'参考様式１（勤務表_シフト記号表）'!$C$6:$L$47,10,FALSE))</f>
        <v/>
      </c>
      <c r="AB154" s="333" t="str">
        <f>IF(AB153="","",VLOOKUP(AB153,'参考様式１（勤務表_シフト記号表）'!$C$6:$L$47,10,FALSE))</f>
        <v/>
      </c>
      <c r="AC154" s="334" t="str">
        <f>IF(AC153="","",VLOOKUP(AC153,'参考様式１（勤務表_シフト記号表）'!$C$6:$L$47,10,FALSE))</f>
        <v/>
      </c>
      <c r="AD154" s="332" t="str">
        <f>IF(AD153="","",VLOOKUP(AD153,'参考様式１（勤務表_シフト記号表）'!$C$6:$L$47,10,FALSE))</f>
        <v/>
      </c>
      <c r="AE154" s="333" t="str">
        <f>IF(AE153="","",VLOOKUP(AE153,'参考様式１（勤務表_シフト記号表）'!$C$6:$L$47,10,FALSE))</f>
        <v/>
      </c>
      <c r="AF154" s="333" t="str">
        <f>IF(AF153="","",VLOOKUP(AF153,'参考様式１（勤務表_シフト記号表）'!$C$6:$L$47,10,FALSE))</f>
        <v/>
      </c>
      <c r="AG154" s="333" t="str">
        <f>IF(AG153="","",VLOOKUP(AG153,'参考様式１（勤務表_シフト記号表）'!$C$6:$L$47,10,FALSE))</f>
        <v/>
      </c>
      <c r="AH154" s="333" t="str">
        <f>IF(AH153="","",VLOOKUP(AH153,'参考様式１（勤務表_シフト記号表）'!$C$6:$L$47,10,FALSE))</f>
        <v/>
      </c>
      <c r="AI154" s="333" t="str">
        <f>IF(AI153="","",VLOOKUP(AI153,'参考様式１（勤務表_シフト記号表）'!$C$6:$L$47,10,FALSE))</f>
        <v/>
      </c>
      <c r="AJ154" s="334" t="str">
        <f>IF(AJ153="","",VLOOKUP(AJ153,'参考様式１（勤務表_シフト記号表）'!$C$6:$L$47,10,FALSE))</f>
        <v/>
      </c>
      <c r="AK154" s="332" t="str">
        <f>IF(AK153="","",VLOOKUP(AK153,'参考様式１（勤務表_シフト記号表）'!$C$6:$L$47,10,FALSE))</f>
        <v/>
      </c>
      <c r="AL154" s="333" t="str">
        <f>IF(AL153="","",VLOOKUP(AL153,'参考様式１（勤務表_シフト記号表）'!$C$6:$L$47,10,FALSE))</f>
        <v/>
      </c>
      <c r="AM154" s="333" t="str">
        <f>IF(AM153="","",VLOOKUP(AM153,'参考様式１（勤務表_シフト記号表）'!$C$6:$L$47,10,FALSE))</f>
        <v/>
      </c>
      <c r="AN154" s="333" t="str">
        <f>IF(AN153="","",VLOOKUP(AN153,'参考様式１（勤務表_シフト記号表）'!$C$6:$L$47,10,FALSE))</f>
        <v/>
      </c>
      <c r="AO154" s="333" t="str">
        <f>IF(AO153="","",VLOOKUP(AO153,'参考様式１（勤務表_シフト記号表）'!$C$6:$L$47,10,FALSE))</f>
        <v/>
      </c>
      <c r="AP154" s="333" t="str">
        <f>IF(AP153="","",VLOOKUP(AP153,'参考様式１（勤務表_シフト記号表）'!$C$6:$L$47,10,FALSE))</f>
        <v/>
      </c>
      <c r="AQ154" s="334" t="str">
        <f>IF(AQ153="","",VLOOKUP(AQ153,'参考様式１（勤務表_シフト記号表）'!$C$6:$L$47,10,FALSE))</f>
        <v/>
      </c>
      <c r="AR154" s="332" t="str">
        <f>IF(AR153="","",VLOOKUP(AR153,'参考様式１（勤務表_シフト記号表）'!$C$6:$L$47,10,FALSE))</f>
        <v/>
      </c>
      <c r="AS154" s="333" t="str">
        <f>IF(AS153="","",VLOOKUP(AS153,'参考様式１（勤務表_シフト記号表）'!$C$6:$L$47,10,FALSE))</f>
        <v/>
      </c>
      <c r="AT154" s="333" t="str">
        <f>IF(AT153="","",VLOOKUP(AT153,'参考様式１（勤務表_シフト記号表）'!$C$6:$L$47,10,FALSE))</f>
        <v/>
      </c>
      <c r="AU154" s="333" t="str">
        <f>IF(AU153="","",VLOOKUP(AU153,'参考様式１（勤務表_シフト記号表）'!$C$6:$L$47,10,FALSE))</f>
        <v/>
      </c>
      <c r="AV154" s="333" t="str">
        <f>IF(AV153="","",VLOOKUP(AV153,'参考様式１（勤務表_シフト記号表）'!$C$6:$L$47,10,FALSE))</f>
        <v/>
      </c>
      <c r="AW154" s="333" t="str">
        <f>IF(AW153="","",VLOOKUP(AW153,'参考様式１（勤務表_シフト記号表）'!$C$6:$L$47,10,FALSE))</f>
        <v/>
      </c>
      <c r="AX154" s="334" t="str">
        <f>IF(AX153="","",VLOOKUP(AX153,'参考様式１（勤務表_シフト記号表）'!$C$6:$L$47,10,FALSE))</f>
        <v/>
      </c>
      <c r="AY154" s="332" t="str">
        <f>IF(AY153="","",VLOOKUP(AY153,'参考様式１（勤務表_シフト記号表）'!$C$6:$L$47,10,FALSE))</f>
        <v/>
      </c>
      <c r="AZ154" s="333" t="str">
        <f>IF(AZ153="","",VLOOKUP(AZ153,'参考様式１（勤務表_シフト記号表）'!$C$6:$L$47,10,FALSE))</f>
        <v/>
      </c>
      <c r="BA154" s="333" t="str">
        <f>IF(BA153="","",VLOOKUP(BA153,'参考様式１（勤務表_シフト記号表）'!$C$6:$L$47,10,FALSE))</f>
        <v/>
      </c>
      <c r="BB154" s="1194">
        <f>IF($BE$3="４週",SUM(W154:AX154),IF($BE$3="暦月",SUM(W154:BA154),""))</f>
        <v>0</v>
      </c>
      <c r="BC154" s="1195"/>
      <c r="BD154" s="1196">
        <f>IF($BE$3="４週",BB154/4,IF($BE$3="暦月",(BB154/($BE$8/7)),""))</f>
        <v>0</v>
      </c>
      <c r="BE154" s="1195"/>
      <c r="BF154" s="1191"/>
      <c r="BG154" s="1192"/>
      <c r="BH154" s="1192"/>
      <c r="BI154" s="1192"/>
      <c r="BJ154" s="1193"/>
    </row>
    <row r="155" spans="2:62" ht="20.25" customHeight="1" x14ac:dyDescent="0.45">
      <c r="B155" s="1197">
        <f>B153+1</f>
        <v>70</v>
      </c>
      <c r="C155" s="1199"/>
      <c r="D155" s="1200"/>
      <c r="E155" s="327"/>
      <c r="F155" s="328"/>
      <c r="G155" s="327"/>
      <c r="H155" s="328"/>
      <c r="I155" s="1203"/>
      <c r="J155" s="1204"/>
      <c r="K155" s="1207"/>
      <c r="L155" s="1208"/>
      <c r="M155" s="1208"/>
      <c r="N155" s="1200"/>
      <c r="O155" s="1211"/>
      <c r="P155" s="1212"/>
      <c r="Q155" s="1212"/>
      <c r="R155" s="1212"/>
      <c r="S155" s="1213"/>
      <c r="T155" s="347" t="s">
        <v>454</v>
      </c>
      <c r="V155" s="348"/>
      <c r="W155" s="340"/>
      <c r="X155" s="341"/>
      <c r="Y155" s="341"/>
      <c r="Z155" s="341"/>
      <c r="AA155" s="341"/>
      <c r="AB155" s="341"/>
      <c r="AC155" s="342"/>
      <c r="AD155" s="340"/>
      <c r="AE155" s="341"/>
      <c r="AF155" s="341"/>
      <c r="AG155" s="341"/>
      <c r="AH155" s="341"/>
      <c r="AI155" s="341"/>
      <c r="AJ155" s="342"/>
      <c r="AK155" s="340"/>
      <c r="AL155" s="341"/>
      <c r="AM155" s="341"/>
      <c r="AN155" s="341"/>
      <c r="AO155" s="341"/>
      <c r="AP155" s="341"/>
      <c r="AQ155" s="342"/>
      <c r="AR155" s="340"/>
      <c r="AS155" s="341"/>
      <c r="AT155" s="341"/>
      <c r="AU155" s="341"/>
      <c r="AV155" s="341"/>
      <c r="AW155" s="341"/>
      <c r="AX155" s="342"/>
      <c r="AY155" s="340"/>
      <c r="AZ155" s="341"/>
      <c r="BA155" s="343"/>
      <c r="BB155" s="1217"/>
      <c r="BC155" s="1218"/>
      <c r="BD155" s="1179"/>
      <c r="BE155" s="1180"/>
      <c r="BF155" s="1181"/>
      <c r="BG155" s="1182"/>
      <c r="BH155" s="1182"/>
      <c r="BI155" s="1182"/>
      <c r="BJ155" s="1183"/>
    </row>
    <row r="156" spans="2:62" ht="20.25" customHeight="1" x14ac:dyDescent="0.45">
      <c r="B156" s="1220"/>
      <c r="C156" s="1221"/>
      <c r="D156" s="1222"/>
      <c r="E156" s="349"/>
      <c r="F156" s="350">
        <f>C155</f>
        <v>0</v>
      </c>
      <c r="G156" s="349"/>
      <c r="H156" s="350">
        <f>I155</f>
        <v>0</v>
      </c>
      <c r="I156" s="1223"/>
      <c r="J156" s="1224"/>
      <c r="K156" s="1225"/>
      <c r="L156" s="1226"/>
      <c r="M156" s="1226"/>
      <c r="N156" s="1222"/>
      <c r="O156" s="1211"/>
      <c r="P156" s="1212"/>
      <c r="Q156" s="1212"/>
      <c r="R156" s="1212"/>
      <c r="S156" s="1213"/>
      <c r="T156" s="344" t="s">
        <v>455</v>
      </c>
      <c r="U156" s="345"/>
      <c r="V156" s="346"/>
      <c r="W156" s="332" t="str">
        <f>IF(W155="","",VLOOKUP(W155,'参考様式１（勤務表_シフト記号表）'!$C$6:$L$47,10,FALSE))</f>
        <v/>
      </c>
      <c r="X156" s="333" t="str">
        <f>IF(X155="","",VLOOKUP(X155,'参考様式１（勤務表_シフト記号表）'!$C$6:$L$47,10,FALSE))</f>
        <v/>
      </c>
      <c r="Y156" s="333" t="str">
        <f>IF(Y155="","",VLOOKUP(Y155,'参考様式１（勤務表_シフト記号表）'!$C$6:$L$47,10,FALSE))</f>
        <v/>
      </c>
      <c r="Z156" s="333" t="str">
        <f>IF(Z155="","",VLOOKUP(Z155,'参考様式１（勤務表_シフト記号表）'!$C$6:$L$47,10,FALSE))</f>
        <v/>
      </c>
      <c r="AA156" s="333" t="str">
        <f>IF(AA155="","",VLOOKUP(AA155,'参考様式１（勤務表_シフト記号表）'!$C$6:$L$47,10,FALSE))</f>
        <v/>
      </c>
      <c r="AB156" s="333" t="str">
        <f>IF(AB155="","",VLOOKUP(AB155,'参考様式１（勤務表_シフト記号表）'!$C$6:$L$47,10,FALSE))</f>
        <v/>
      </c>
      <c r="AC156" s="334" t="str">
        <f>IF(AC155="","",VLOOKUP(AC155,'参考様式１（勤務表_シフト記号表）'!$C$6:$L$47,10,FALSE))</f>
        <v/>
      </c>
      <c r="AD156" s="332" t="str">
        <f>IF(AD155="","",VLOOKUP(AD155,'参考様式１（勤務表_シフト記号表）'!$C$6:$L$47,10,FALSE))</f>
        <v/>
      </c>
      <c r="AE156" s="333" t="str">
        <f>IF(AE155="","",VLOOKUP(AE155,'参考様式１（勤務表_シフト記号表）'!$C$6:$L$47,10,FALSE))</f>
        <v/>
      </c>
      <c r="AF156" s="333" t="str">
        <f>IF(AF155="","",VLOOKUP(AF155,'参考様式１（勤務表_シフト記号表）'!$C$6:$L$47,10,FALSE))</f>
        <v/>
      </c>
      <c r="AG156" s="333" t="str">
        <f>IF(AG155="","",VLOOKUP(AG155,'参考様式１（勤務表_シフト記号表）'!$C$6:$L$47,10,FALSE))</f>
        <v/>
      </c>
      <c r="AH156" s="333" t="str">
        <f>IF(AH155="","",VLOOKUP(AH155,'参考様式１（勤務表_シフト記号表）'!$C$6:$L$47,10,FALSE))</f>
        <v/>
      </c>
      <c r="AI156" s="333" t="str">
        <f>IF(AI155="","",VLOOKUP(AI155,'参考様式１（勤務表_シフト記号表）'!$C$6:$L$47,10,FALSE))</f>
        <v/>
      </c>
      <c r="AJ156" s="334" t="str">
        <f>IF(AJ155="","",VLOOKUP(AJ155,'参考様式１（勤務表_シフト記号表）'!$C$6:$L$47,10,FALSE))</f>
        <v/>
      </c>
      <c r="AK156" s="332" t="str">
        <f>IF(AK155="","",VLOOKUP(AK155,'参考様式１（勤務表_シフト記号表）'!$C$6:$L$47,10,FALSE))</f>
        <v/>
      </c>
      <c r="AL156" s="333" t="str">
        <f>IF(AL155="","",VLOOKUP(AL155,'参考様式１（勤務表_シフト記号表）'!$C$6:$L$47,10,FALSE))</f>
        <v/>
      </c>
      <c r="AM156" s="333" t="str">
        <f>IF(AM155="","",VLOOKUP(AM155,'参考様式１（勤務表_シフト記号表）'!$C$6:$L$47,10,FALSE))</f>
        <v/>
      </c>
      <c r="AN156" s="333" t="str">
        <f>IF(AN155="","",VLOOKUP(AN155,'参考様式１（勤務表_シフト記号表）'!$C$6:$L$47,10,FALSE))</f>
        <v/>
      </c>
      <c r="AO156" s="333" t="str">
        <f>IF(AO155="","",VLOOKUP(AO155,'参考様式１（勤務表_シフト記号表）'!$C$6:$L$47,10,FALSE))</f>
        <v/>
      </c>
      <c r="AP156" s="333" t="str">
        <f>IF(AP155="","",VLOOKUP(AP155,'参考様式１（勤務表_シフト記号表）'!$C$6:$L$47,10,FALSE))</f>
        <v/>
      </c>
      <c r="AQ156" s="334" t="str">
        <f>IF(AQ155="","",VLOOKUP(AQ155,'参考様式１（勤務表_シフト記号表）'!$C$6:$L$47,10,FALSE))</f>
        <v/>
      </c>
      <c r="AR156" s="332" t="str">
        <f>IF(AR155="","",VLOOKUP(AR155,'参考様式１（勤務表_シフト記号表）'!$C$6:$L$47,10,FALSE))</f>
        <v/>
      </c>
      <c r="AS156" s="333" t="str">
        <f>IF(AS155="","",VLOOKUP(AS155,'参考様式１（勤務表_シフト記号表）'!$C$6:$L$47,10,FALSE))</f>
        <v/>
      </c>
      <c r="AT156" s="333" t="str">
        <f>IF(AT155="","",VLOOKUP(AT155,'参考様式１（勤務表_シフト記号表）'!$C$6:$L$47,10,FALSE))</f>
        <v/>
      </c>
      <c r="AU156" s="333" t="str">
        <f>IF(AU155="","",VLOOKUP(AU155,'参考様式１（勤務表_シフト記号表）'!$C$6:$L$47,10,FALSE))</f>
        <v/>
      </c>
      <c r="AV156" s="333" t="str">
        <f>IF(AV155="","",VLOOKUP(AV155,'参考様式１（勤務表_シフト記号表）'!$C$6:$L$47,10,FALSE))</f>
        <v/>
      </c>
      <c r="AW156" s="333" t="str">
        <f>IF(AW155="","",VLOOKUP(AW155,'参考様式１（勤務表_シフト記号表）'!$C$6:$L$47,10,FALSE))</f>
        <v/>
      </c>
      <c r="AX156" s="334" t="str">
        <f>IF(AX155="","",VLOOKUP(AX155,'参考様式１（勤務表_シフト記号表）'!$C$6:$L$47,10,FALSE))</f>
        <v/>
      </c>
      <c r="AY156" s="332" t="str">
        <f>IF(AY155="","",VLOOKUP(AY155,'参考様式１（勤務表_シフト記号表）'!$C$6:$L$47,10,FALSE))</f>
        <v/>
      </c>
      <c r="AZ156" s="333" t="str">
        <f>IF(AZ155="","",VLOOKUP(AZ155,'参考様式１（勤務表_シフト記号表）'!$C$6:$L$47,10,FALSE))</f>
        <v/>
      </c>
      <c r="BA156" s="333" t="str">
        <f>IF(BA155="","",VLOOKUP(BA155,'参考様式１（勤務表_シフト記号表）'!$C$6:$L$47,10,FALSE))</f>
        <v/>
      </c>
      <c r="BB156" s="1194">
        <f>IF($BE$3="４週",SUM(W156:AX156),IF($BE$3="暦月",SUM(W156:BA156),""))</f>
        <v>0</v>
      </c>
      <c r="BC156" s="1195"/>
      <c r="BD156" s="1196">
        <f>IF($BE$3="４週",BB156/4,IF($BE$3="暦月",(BB156/($BE$8/7)),""))</f>
        <v>0</v>
      </c>
      <c r="BE156" s="1195"/>
      <c r="BF156" s="1191"/>
      <c r="BG156" s="1192"/>
      <c r="BH156" s="1192"/>
      <c r="BI156" s="1192"/>
      <c r="BJ156" s="1193"/>
    </row>
    <row r="157" spans="2:62" ht="20.25" customHeight="1" x14ac:dyDescent="0.45">
      <c r="B157" s="1197">
        <f>B155+1</f>
        <v>71</v>
      </c>
      <c r="C157" s="1199"/>
      <c r="D157" s="1200"/>
      <c r="E157" s="327"/>
      <c r="F157" s="328"/>
      <c r="G157" s="327"/>
      <c r="H157" s="328"/>
      <c r="I157" s="1203"/>
      <c r="J157" s="1204"/>
      <c r="K157" s="1207"/>
      <c r="L157" s="1208"/>
      <c r="M157" s="1208"/>
      <c r="N157" s="1200"/>
      <c r="O157" s="1211"/>
      <c r="P157" s="1212"/>
      <c r="Q157" s="1212"/>
      <c r="R157" s="1212"/>
      <c r="S157" s="1213"/>
      <c r="T157" s="347" t="s">
        <v>454</v>
      </c>
      <c r="V157" s="348"/>
      <c r="W157" s="340"/>
      <c r="X157" s="341"/>
      <c r="Y157" s="341"/>
      <c r="Z157" s="341"/>
      <c r="AA157" s="341"/>
      <c r="AB157" s="341"/>
      <c r="AC157" s="342"/>
      <c r="AD157" s="340"/>
      <c r="AE157" s="341"/>
      <c r="AF157" s="341"/>
      <c r="AG157" s="341"/>
      <c r="AH157" s="341"/>
      <c r="AI157" s="341"/>
      <c r="AJ157" s="342"/>
      <c r="AK157" s="340"/>
      <c r="AL157" s="341"/>
      <c r="AM157" s="341"/>
      <c r="AN157" s="341"/>
      <c r="AO157" s="341"/>
      <c r="AP157" s="341"/>
      <c r="AQ157" s="342"/>
      <c r="AR157" s="340"/>
      <c r="AS157" s="341"/>
      <c r="AT157" s="341"/>
      <c r="AU157" s="341"/>
      <c r="AV157" s="341"/>
      <c r="AW157" s="341"/>
      <c r="AX157" s="342"/>
      <c r="AY157" s="340"/>
      <c r="AZ157" s="341"/>
      <c r="BA157" s="343"/>
      <c r="BB157" s="1217"/>
      <c r="BC157" s="1218"/>
      <c r="BD157" s="1179"/>
      <c r="BE157" s="1180"/>
      <c r="BF157" s="1181"/>
      <c r="BG157" s="1182"/>
      <c r="BH157" s="1182"/>
      <c r="BI157" s="1182"/>
      <c r="BJ157" s="1183"/>
    </row>
    <row r="158" spans="2:62" ht="20.25" customHeight="1" x14ac:dyDescent="0.45">
      <c r="B158" s="1220"/>
      <c r="C158" s="1221"/>
      <c r="D158" s="1222"/>
      <c r="E158" s="349"/>
      <c r="F158" s="350">
        <f>C157</f>
        <v>0</v>
      </c>
      <c r="G158" s="349"/>
      <c r="H158" s="350">
        <f>I157</f>
        <v>0</v>
      </c>
      <c r="I158" s="1223"/>
      <c r="J158" s="1224"/>
      <c r="K158" s="1225"/>
      <c r="L158" s="1226"/>
      <c r="M158" s="1226"/>
      <c r="N158" s="1222"/>
      <c r="O158" s="1211"/>
      <c r="P158" s="1212"/>
      <c r="Q158" s="1212"/>
      <c r="R158" s="1212"/>
      <c r="S158" s="1213"/>
      <c r="T158" s="344" t="s">
        <v>455</v>
      </c>
      <c r="U158" s="345"/>
      <c r="V158" s="346"/>
      <c r="W158" s="332" t="str">
        <f>IF(W157="","",VLOOKUP(W157,'参考様式１（勤務表_シフト記号表）'!$C$6:$L$47,10,FALSE))</f>
        <v/>
      </c>
      <c r="X158" s="333" t="str">
        <f>IF(X157="","",VLOOKUP(X157,'参考様式１（勤務表_シフト記号表）'!$C$6:$L$47,10,FALSE))</f>
        <v/>
      </c>
      <c r="Y158" s="333" t="str">
        <f>IF(Y157="","",VLOOKUP(Y157,'参考様式１（勤務表_シフト記号表）'!$C$6:$L$47,10,FALSE))</f>
        <v/>
      </c>
      <c r="Z158" s="333" t="str">
        <f>IF(Z157="","",VLOOKUP(Z157,'参考様式１（勤務表_シフト記号表）'!$C$6:$L$47,10,FALSE))</f>
        <v/>
      </c>
      <c r="AA158" s="333" t="str">
        <f>IF(AA157="","",VLOOKUP(AA157,'参考様式１（勤務表_シフト記号表）'!$C$6:$L$47,10,FALSE))</f>
        <v/>
      </c>
      <c r="AB158" s="333" t="str">
        <f>IF(AB157="","",VLOOKUP(AB157,'参考様式１（勤務表_シフト記号表）'!$C$6:$L$47,10,FALSE))</f>
        <v/>
      </c>
      <c r="AC158" s="334" t="str">
        <f>IF(AC157="","",VLOOKUP(AC157,'参考様式１（勤務表_シフト記号表）'!$C$6:$L$47,10,FALSE))</f>
        <v/>
      </c>
      <c r="AD158" s="332" t="str">
        <f>IF(AD157="","",VLOOKUP(AD157,'参考様式１（勤務表_シフト記号表）'!$C$6:$L$47,10,FALSE))</f>
        <v/>
      </c>
      <c r="AE158" s="333" t="str">
        <f>IF(AE157="","",VLOOKUP(AE157,'参考様式１（勤務表_シフト記号表）'!$C$6:$L$47,10,FALSE))</f>
        <v/>
      </c>
      <c r="AF158" s="333" t="str">
        <f>IF(AF157="","",VLOOKUP(AF157,'参考様式１（勤務表_シフト記号表）'!$C$6:$L$47,10,FALSE))</f>
        <v/>
      </c>
      <c r="AG158" s="333" t="str">
        <f>IF(AG157="","",VLOOKUP(AG157,'参考様式１（勤務表_シフト記号表）'!$C$6:$L$47,10,FALSE))</f>
        <v/>
      </c>
      <c r="AH158" s="333" t="str">
        <f>IF(AH157="","",VLOOKUP(AH157,'参考様式１（勤務表_シフト記号表）'!$C$6:$L$47,10,FALSE))</f>
        <v/>
      </c>
      <c r="AI158" s="333" t="str">
        <f>IF(AI157="","",VLOOKUP(AI157,'参考様式１（勤務表_シフト記号表）'!$C$6:$L$47,10,FALSE))</f>
        <v/>
      </c>
      <c r="AJ158" s="334" t="str">
        <f>IF(AJ157="","",VLOOKUP(AJ157,'参考様式１（勤務表_シフト記号表）'!$C$6:$L$47,10,FALSE))</f>
        <v/>
      </c>
      <c r="AK158" s="332" t="str">
        <f>IF(AK157="","",VLOOKUP(AK157,'参考様式１（勤務表_シフト記号表）'!$C$6:$L$47,10,FALSE))</f>
        <v/>
      </c>
      <c r="AL158" s="333" t="str">
        <f>IF(AL157="","",VLOOKUP(AL157,'参考様式１（勤務表_シフト記号表）'!$C$6:$L$47,10,FALSE))</f>
        <v/>
      </c>
      <c r="AM158" s="333" t="str">
        <f>IF(AM157="","",VLOOKUP(AM157,'参考様式１（勤務表_シフト記号表）'!$C$6:$L$47,10,FALSE))</f>
        <v/>
      </c>
      <c r="AN158" s="333" t="str">
        <f>IF(AN157="","",VLOOKUP(AN157,'参考様式１（勤務表_シフト記号表）'!$C$6:$L$47,10,FALSE))</f>
        <v/>
      </c>
      <c r="AO158" s="333" t="str">
        <f>IF(AO157="","",VLOOKUP(AO157,'参考様式１（勤務表_シフト記号表）'!$C$6:$L$47,10,FALSE))</f>
        <v/>
      </c>
      <c r="AP158" s="333" t="str">
        <f>IF(AP157="","",VLOOKUP(AP157,'参考様式１（勤務表_シフト記号表）'!$C$6:$L$47,10,FALSE))</f>
        <v/>
      </c>
      <c r="AQ158" s="334" t="str">
        <f>IF(AQ157="","",VLOOKUP(AQ157,'参考様式１（勤務表_シフト記号表）'!$C$6:$L$47,10,FALSE))</f>
        <v/>
      </c>
      <c r="AR158" s="332" t="str">
        <f>IF(AR157="","",VLOOKUP(AR157,'参考様式１（勤務表_シフト記号表）'!$C$6:$L$47,10,FALSE))</f>
        <v/>
      </c>
      <c r="AS158" s="333" t="str">
        <f>IF(AS157="","",VLOOKUP(AS157,'参考様式１（勤務表_シフト記号表）'!$C$6:$L$47,10,FALSE))</f>
        <v/>
      </c>
      <c r="AT158" s="333" t="str">
        <f>IF(AT157="","",VLOOKUP(AT157,'参考様式１（勤務表_シフト記号表）'!$C$6:$L$47,10,FALSE))</f>
        <v/>
      </c>
      <c r="AU158" s="333" t="str">
        <f>IF(AU157="","",VLOOKUP(AU157,'参考様式１（勤務表_シフト記号表）'!$C$6:$L$47,10,FALSE))</f>
        <v/>
      </c>
      <c r="AV158" s="333" t="str">
        <f>IF(AV157="","",VLOOKUP(AV157,'参考様式１（勤務表_シフト記号表）'!$C$6:$L$47,10,FALSE))</f>
        <v/>
      </c>
      <c r="AW158" s="333" t="str">
        <f>IF(AW157="","",VLOOKUP(AW157,'参考様式１（勤務表_シフト記号表）'!$C$6:$L$47,10,FALSE))</f>
        <v/>
      </c>
      <c r="AX158" s="334" t="str">
        <f>IF(AX157="","",VLOOKUP(AX157,'参考様式１（勤務表_シフト記号表）'!$C$6:$L$47,10,FALSE))</f>
        <v/>
      </c>
      <c r="AY158" s="332" t="str">
        <f>IF(AY157="","",VLOOKUP(AY157,'参考様式１（勤務表_シフト記号表）'!$C$6:$L$47,10,FALSE))</f>
        <v/>
      </c>
      <c r="AZ158" s="333" t="str">
        <f>IF(AZ157="","",VLOOKUP(AZ157,'参考様式１（勤務表_シフト記号表）'!$C$6:$L$47,10,FALSE))</f>
        <v/>
      </c>
      <c r="BA158" s="333" t="str">
        <f>IF(BA157="","",VLOOKUP(BA157,'参考様式１（勤務表_シフト記号表）'!$C$6:$L$47,10,FALSE))</f>
        <v/>
      </c>
      <c r="BB158" s="1194">
        <f>IF($BE$3="４週",SUM(W158:AX158),IF($BE$3="暦月",SUM(W158:BA158),""))</f>
        <v>0</v>
      </c>
      <c r="BC158" s="1195"/>
      <c r="BD158" s="1196">
        <f>IF($BE$3="４週",BB158/4,IF($BE$3="暦月",(BB158/($BE$8/7)),""))</f>
        <v>0</v>
      </c>
      <c r="BE158" s="1195"/>
      <c r="BF158" s="1191"/>
      <c r="BG158" s="1192"/>
      <c r="BH158" s="1192"/>
      <c r="BI158" s="1192"/>
      <c r="BJ158" s="1193"/>
    </row>
    <row r="159" spans="2:62" ht="20.25" customHeight="1" x14ac:dyDescent="0.45">
      <c r="B159" s="1197">
        <f>B157+1</f>
        <v>72</v>
      </c>
      <c r="C159" s="1199"/>
      <c r="D159" s="1200"/>
      <c r="E159" s="327"/>
      <c r="F159" s="328"/>
      <c r="G159" s="327"/>
      <c r="H159" s="328"/>
      <c r="I159" s="1203"/>
      <c r="J159" s="1204"/>
      <c r="K159" s="1207"/>
      <c r="L159" s="1208"/>
      <c r="M159" s="1208"/>
      <c r="N159" s="1200"/>
      <c r="O159" s="1211"/>
      <c r="P159" s="1212"/>
      <c r="Q159" s="1212"/>
      <c r="R159" s="1212"/>
      <c r="S159" s="1213"/>
      <c r="T159" s="347" t="s">
        <v>454</v>
      </c>
      <c r="V159" s="348"/>
      <c r="W159" s="340"/>
      <c r="X159" s="341"/>
      <c r="Y159" s="341"/>
      <c r="Z159" s="341"/>
      <c r="AA159" s="341"/>
      <c r="AB159" s="341"/>
      <c r="AC159" s="342"/>
      <c r="AD159" s="340"/>
      <c r="AE159" s="341"/>
      <c r="AF159" s="341"/>
      <c r="AG159" s="341"/>
      <c r="AH159" s="341"/>
      <c r="AI159" s="341"/>
      <c r="AJ159" s="342"/>
      <c r="AK159" s="340"/>
      <c r="AL159" s="341"/>
      <c r="AM159" s="341"/>
      <c r="AN159" s="341"/>
      <c r="AO159" s="341"/>
      <c r="AP159" s="341"/>
      <c r="AQ159" s="342"/>
      <c r="AR159" s="340"/>
      <c r="AS159" s="341"/>
      <c r="AT159" s="341"/>
      <c r="AU159" s="341"/>
      <c r="AV159" s="341"/>
      <c r="AW159" s="341"/>
      <c r="AX159" s="342"/>
      <c r="AY159" s="340"/>
      <c r="AZ159" s="341"/>
      <c r="BA159" s="343"/>
      <c r="BB159" s="1217"/>
      <c r="BC159" s="1218"/>
      <c r="BD159" s="1179"/>
      <c r="BE159" s="1180"/>
      <c r="BF159" s="1181"/>
      <c r="BG159" s="1182"/>
      <c r="BH159" s="1182"/>
      <c r="BI159" s="1182"/>
      <c r="BJ159" s="1183"/>
    </row>
    <row r="160" spans="2:62" ht="20.25" customHeight="1" x14ac:dyDescent="0.45">
      <c r="B160" s="1220"/>
      <c r="C160" s="1221"/>
      <c r="D160" s="1222"/>
      <c r="E160" s="349"/>
      <c r="F160" s="350">
        <f>C159</f>
        <v>0</v>
      </c>
      <c r="G160" s="349"/>
      <c r="H160" s="350">
        <f>I159</f>
        <v>0</v>
      </c>
      <c r="I160" s="1223"/>
      <c r="J160" s="1224"/>
      <c r="K160" s="1225"/>
      <c r="L160" s="1226"/>
      <c r="M160" s="1226"/>
      <c r="N160" s="1222"/>
      <c r="O160" s="1211"/>
      <c r="P160" s="1212"/>
      <c r="Q160" s="1212"/>
      <c r="R160" s="1212"/>
      <c r="S160" s="1213"/>
      <c r="T160" s="344" t="s">
        <v>455</v>
      </c>
      <c r="U160" s="345"/>
      <c r="V160" s="346"/>
      <c r="W160" s="332" t="str">
        <f>IF(W159="","",VLOOKUP(W159,'参考様式１（勤務表_シフト記号表）'!$C$6:$L$47,10,FALSE))</f>
        <v/>
      </c>
      <c r="X160" s="333" t="str">
        <f>IF(X159="","",VLOOKUP(X159,'参考様式１（勤務表_シフト記号表）'!$C$6:$L$47,10,FALSE))</f>
        <v/>
      </c>
      <c r="Y160" s="333" t="str">
        <f>IF(Y159="","",VLOOKUP(Y159,'参考様式１（勤務表_シフト記号表）'!$C$6:$L$47,10,FALSE))</f>
        <v/>
      </c>
      <c r="Z160" s="333" t="str">
        <f>IF(Z159="","",VLOOKUP(Z159,'参考様式１（勤務表_シフト記号表）'!$C$6:$L$47,10,FALSE))</f>
        <v/>
      </c>
      <c r="AA160" s="333" t="str">
        <f>IF(AA159="","",VLOOKUP(AA159,'参考様式１（勤務表_シフト記号表）'!$C$6:$L$47,10,FALSE))</f>
        <v/>
      </c>
      <c r="AB160" s="333" t="str">
        <f>IF(AB159="","",VLOOKUP(AB159,'参考様式１（勤務表_シフト記号表）'!$C$6:$L$47,10,FALSE))</f>
        <v/>
      </c>
      <c r="AC160" s="334" t="str">
        <f>IF(AC159="","",VLOOKUP(AC159,'参考様式１（勤務表_シフト記号表）'!$C$6:$L$47,10,FALSE))</f>
        <v/>
      </c>
      <c r="AD160" s="332" t="str">
        <f>IF(AD159="","",VLOOKUP(AD159,'参考様式１（勤務表_シフト記号表）'!$C$6:$L$47,10,FALSE))</f>
        <v/>
      </c>
      <c r="AE160" s="333" t="str">
        <f>IF(AE159="","",VLOOKUP(AE159,'参考様式１（勤務表_シフト記号表）'!$C$6:$L$47,10,FALSE))</f>
        <v/>
      </c>
      <c r="AF160" s="333" t="str">
        <f>IF(AF159="","",VLOOKUP(AF159,'参考様式１（勤務表_シフト記号表）'!$C$6:$L$47,10,FALSE))</f>
        <v/>
      </c>
      <c r="AG160" s="333" t="str">
        <f>IF(AG159="","",VLOOKUP(AG159,'参考様式１（勤務表_シフト記号表）'!$C$6:$L$47,10,FALSE))</f>
        <v/>
      </c>
      <c r="AH160" s="333" t="str">
        <f>IF(AH159="","",VLOOKUP(AH159,'参考様式１（勤務表_シフト記号表）'!$C$6:$L$47,10,FALSE))</f>
        <v/>
      </c>
      <c r="AI160" s="333" t="str">
        <f>IF(AI159="","",VLOOKUP(AI159,'参考様式１（勤務表_シフト記号表）'!$C$6:$L$47,10,FALSE))</f>
        <v/>
      </c>
      <c r="AJ160" s="334" t="str">
        <f>IF(AJ159="","",VLOOKUP(AJ159,'参考様式１（勤務表_シフト記号表）'!$C$6:$L$47,10,FALSE))</f>
        <v/>
      </c>
      <c r="AK160" s="332" t="str">
        <f>IF(AK159="","",VLOOKUP(AK159,'参考様式１（勤務表_シフト記号表）'!$C$6:$L$47,10,FALSE))</f>
        <v/>
      </c>
      <c r="AL160" s="333" t="str">
        <f>IF(AL159="","",VLOOKUP(AL159,'参考様式１（勤務表_シフト記号表）'!$C$6:$L$47,10,FALSE))</f>
        <v/>
      </c>
      <c r="AM160" s="333" t="str">
        <f>IF(AM159="","",VLOOKUP(AM159,'参考様式１（勤務表_シフト記号表）'!$C$6:$L$47,10,FALSE))</f>
        <v/>
      </c>
      <c r="AN160" s="333" t="str">
        <f>IF(AN159="","",VLOOKUP(AN159,'参考様式１（勤務表_シフト記号表）'!$C$6:$L$47,10,FALSE))</f>
        <v/>
      </c>
      <c r="AO160" s="333" t="str">
        <f>IF(AO159="","",VLOOKUP(AO159,'参考様式１（勤務表_シフト記号表）'!$C$6:$L$47,10,FALSE))</f>
        <v/>
      </c>
      <c r="AP160" s="333" t="str">
        <f>IF(AP159="","",VLOOKUP(AP159,'参考様式１（勤務表_シフト記号表）'!$C$6:$L$47,10,FALSE))</f>
        <v/>
      </c>
      <c r="AQ160" s="334" t="str">
        <f>IF(AQ159="","",VLOOKUP(AQ159,'参考様式１（勤務表_シフト記号表）'!$C$6:$L$47,10,FALSE))</f>
        <v/>
      </c>
      <c r="AR160" s="332" t="str">
        <f>IF(AR159="","",VLOOKUP(AR159,'参考様式１（勤務表_シフト記号表）'!$C$6:$L$47,10,FALSE))</f>
        <v/>
      </c>
      <c r="AS160" s="333" t="str">
        <f>IF(AS159="","",VLOOKUP(AS159,'参考様式１（勤務表_シフト記号表）'!$C$6:$L$47,10,FALSE))</f>
        <v/>
      </c>
      <c r="AT160" s="333" t="str">
        <f>IF(AT159="","",VLOOKUP(AT159,'参考様式１（勤務表_シフト記号表）'!$C$6:$L$47,10,FALSE))</f>
        <v/>
      </c>
      <c r="AU160" s="333" t="str">
        <f>IF(AU159="","",VLOOKUP(AU159,'参考様式１（勤務表_シフト記号表）'!$C$6:$L$47,10,FALSE))</f>
        <v/>
      </c>
      <c r="AV160" s="333" t="str">
        <f>IF(AV159="","",VLOOKUP(AV159,'参考様式１（勤務表_シフト記号表）'!$C$6:$L$47,10,FALSE))</f>
        <v/>
      </c>
      <c r="AW160" s="333" t="str">
        <f>IF(AW159="","",VLOOKUP(AW159,'参考様式１（勤務表_シフト記号表）'!$C$6:$L$47,10,FALSE))</f>
        <v/>
      </c>
      <c r="AX160" s="334" t="str">
        <f>IF(AX159="","",VLOOKUP(AX159,'参考様式１（勤務表_シフト記号表）'!$C$6:$L$47,10,FALSE))</f>
        <v/>
      </c>
      <c r="AY160" s="332" t="str">
        <f>IF(AY159="","",VLOOKUP(AY159,'参考様式１（勤務表_シフト記号表）'!$C$6:$L$47,10,FALSE))</f>
        <v/>
      </c>
      <c r="AZ160" s="333" t="str">
        <f>IF(AZ159="","",VLOOKUP(AZ159,'参考様式１（勤務表_シフト記号表）'!$C$6:$L$47,10,FALSE))</f>
        <v/>
      </c>
      <c r="BA160" s="333" t="str">
        <f>IF(BA159="","",VLOOKUP(BA159,'参考様式１（勤務表_シフト記号表）'!$C$6:$L$47,10,FALSE))</f>
        <v/>
      </c>
      <c r="BB160" s="1194">
        <f>IF($BE$3="４週",SUM(W160:AX160),IF($BE$3="暦月",SUM(W160:BA160),""))</f>
        <v>0</v>
      </c>
      <c r="BC160" s="1195"/>
      <c r="BD160" s="1196">
        <f>IF($BE$3="４週",BB160/4,IF($BE$3="暦月",(BB160/($BE$8/7)),""))</f>
        <v>0</v>
      </c>
      <c r="BE160" s="1195"/>
      <c r="BF160" s="1191"/>
      <c r="BG160" s="1192"/>
      <c r="BH160" s="1192"/>
      <c r="BI160" s="1192"/>
      <c r="BJ160" s="1193"/>
    </row>
    <row r="161" spans="2:62" ht="20.25" customHeight="1" x14ac:dyDescent="0.45">
      <c r="B161" s="1197">
        <f>B159+1</f>
        <v>73</v>
      </c>
      <c r="C161" s="1199"/>
      <c r="D161" s="1200"/>
      <c r="E161" s="327"/>
      <c r="F161" s="328"/>
      <c r="G161" s="327"/>
      <c r="H161" s="328"/>
      <c r="I161" s="1203"/>
      <c r="J161" s="1204"/>
      <c r="K161" s="1207"/>
      <c r="L161" s="1208"/>
      <c r="M161" s="1208"/>
      <c r="N161" s="1200"/>
      <c r="O161" s="1211"/>
      <c r="P161" s="1212"/>
      <c r="Q161" s="1212"/>
      <c r="R161" s="1212"/>
      <c r="S161" s="1213"/>
      <c r="T161" s="347" t="s">
        <v>454</v>
      </c>
      <c r="V161" s="348"/>
      <c r="W161" s="340"/>
      <c r="X161" s="341"/>
      <c r="Y161" s="341"/>
      <c r="Z161" s="341"/>
      <c r="AA161" s="341"/>
      <c r="AB161" s="341"/>
      <c r="AC161" s="342"/>
      <c r="AD161" s="340"/>
      <c r="AE161" s="341"/>
      <c r="AF161" s="341"/>
      <c r="AG161" s="341"/>
      <c r="AH161" s="341"/>
      <c r="AI161" s="341"/>
      <c r="AJ161" s="342"/>
      <c r="AK161" s="340"/>
      <c r="AL161" s="341"/>
      <c r="AM161" s="341"/>
      <c r="AN161" s="341"/>
      <c r="AO161" s="341"/>
      <c r="AP161" s="341"/>
      <c r="AQ161" s="342"/>
      <c r="AR161" s="340"/>
      <c r="AS161" s="341"/>
      <c r="AT161" s="341"/>
      <c r="AU161" s="341"/>
      <c r="AV161" s="341"/>
      <c r="AW161" s="341"/>
      <c r="AX161" s="342"/>
      <c r="AY161" s="340"/>
      <c r="AZ161" s="341"/>
      <c r="BA161" s="343"/>
      <c r="BB161" s="1217"/>
      <c r="BC161" s="1218"/>
      <c r="BD161" s="1179"/>
      <c r="BE161" s="1180"/>
      <c r="BF161" s="1181"/>
      <c r="BG161" s="1182"/>
      <c r="BH161" s="1182"/>
      <c r="BI161" s="1182"/>
      <c r="BJ161" s="1183"/>
    </row>
    <row r="162" spans="2:62" ht="20.25" customHeight="1" x14ac:dyDescent="0.45">
      <c r="B162" s="1220"/>
      <c r="C162" s="1221"/>
      <c r="D162" s="1222"/>
      <c r="E162" s="349"/>
      <c r="F162" s="350">
        <f>C161</f>
        <v>0</v>
      </c>
      <c r="G162" s="349"/>
      <c r="H162" s="350">
        <f>I161</f>
        <v>0</v>
      </c>
      <c r="I162" s="1223"/>
      <c r="J162" s="1224"/>
      <c r="K162" s="1225"/>
      <c r="L162" s="1226"/>
      <c r="M162" s="1226"/>
      <c r="N162" s="1222"/>
      <c r="O162" s="1211"/>
      <c r="P162" s="1212"/>
      <c r="Q162" s="1212"/>
      <c r="R162" s="1212"/>
      <c r="S162" s="1213"/>
      <c r="T162" s="344" t="s">
        <v>455</v>
      </c>
      <c r="U162" s="345"/>
      <c r="V162" s="346"/>
      <c r="W162" s="332" t="str">
        <f>IF(W161="","",VLOOKUP(W161,'参考様式１（勤務表_シフト記号表）'!$C$6:$L$47,10,FALSE))</f>
        <v/>
      </c>
      <c r="X162" s="333" t="str">
        <f>IF(X161="","",VLOOKUP(X161,'参考様式１（勤務表_シフト記号表）'!$C$6:$L$47,10,FALSE))</f>
        <v/>
      </c>
      <c r="Y162" s="333" t="str">
        <f>IF(Y161="","",VLOOKUP(Y161,'参考様式１（勤務表_シフト記号表）'!$C$6:$L$47,10,FALSE))</f>
        <v/>
      </c>
      <c r="Z162" s="333" t="str">
        <f>IF(Z161="","",VLOOKUP(Z161,'参考様式１（勤務表_シフト記号表）'!$C$6:$L$47,10,FALSE))</f>
        <v/>
      </c>
      <c r="AA162" s="333" t="str">
        <f>IF(AA161="","",VLOOKUP(AA161,'参考様式１（勤務表_シフト記号表）'!$C$6:$L$47,10,FALSE))</f>
        <v/>
      </c>
      <c r="AB162" s="333" t="str">
        <f>IF(AB161="","",VLOOKUP(AB161,'参考様式１（勤務表_シフト記号表）'!$C$6:$L$47,10,FALSE))</f>
        <v/>
      </c>
      <c r="AC162" s="334" t="str">
        <f>IF(AC161="","",VLOOKUP(AC161,'参考様式１（勤務表_シフト記号表）'!$C$6:$L$47,10,FALSE))</f>
        <v/>
      </c>
      <c r="AD162" s="332" t="str">
        <f>IF(AD161="","",VLOOKUP(AD161,'参考様式１（勤務表_シフト記号表）'!$C$6:$L$47,10,FALSE))</f>
        <v/>
      </c>
      <c r="AE162" s="333" t="str">
        <f>IF(AE161="","",VLOOKUP(AE161,'参考様式１（勤務表_シフト記号表）'!$C$6:$L$47,10,FALSE))</f>
        <v/>
      </c>
      <c r="AF162" s="333" t="str">
        <f>IF(AF161="","",VLOOKUP(AF161,'参考様式１（勤務表_シフト記号表）'!$C$6:$L$47,10,FALSE))</f>
        <v/>
      </c>
      <c r="AG162" s="333" t="str">
        <f>IF(AG161="","",VLOOKUP(AG161,'参考様式１（勤務表_シフト記号表）'!$C$6:$L$47,10,FALSE))</f>
        <v/>
      </c>
      <c r="AH162" s="333" t="str">
        <f>IF(AH161="","",VLOOKUP(AH161,'参考様式１（勤務表_シフト記号表）'!$C$6:$L$47,10,FALSE))</f>
        <v/>
      </c>
      <c r="AI162" s="333" t="str">
        <f>IF(AI161="","",VLOOKUP(AI161,'参考様式１（勤務表_シフト記号表）'!$C$6:$L$47,10,FALSE))</f>
        <v/>
      </c>
      <c r="AJ162" s="334" t="str">
        <f>IF(AJ161="","",VLOOKUP(AJ161,'参考様式１（勤務表_シフト記号表）'!$C$6:$L$47,10,FALSE))</f>
        <v/>
      </c>
      <c r="AK162" s="332" t="str">
        <f>IF(AK161="","",VLOOKUP(AK161,'参考様式１（勤務表_シフト記号表）'!$C$6:$L$47,10,FALSE))</f>
        <v/>
      </c>
      <c r="AL162" s="333" t="str">
        <f>IF(AL161="","",VLOOKUP(AL161,'参考様式１（勤務表_シフト記号表）'!$C$6:$L$47,10,FALSE))</f>
        <v/>
      </c>
      <c r="AM162" s="333" t="str">
        <f>IF(AM161="","",VLOOKUP(AM161,'参考様式１（勤務表_シフト記号表）'!$C$6:$L$47,10,FALSE))</f>
        <v/>
      </c>
      <c r="AN162" s="333" t="str">
        <f>IF(AN161="","",VLOOKUP(AN161,'参考様式１（勤務表_シフト記号表）'!$C$6:$L$47,10,FALSE))</f>
        <v/>
      </c>
      <c r="AO162" s="333" t="str">
        <f>IF(AO161="","",VLOOKUP(AO161,'参考様式１（勤務表_シフト記号表）'!$C$6:$L$47,10,FALSE))</f>
        <v/>
      </c>
      <c r="AP162" s="333" t="str">
        <f>IF(AP161="","",VLOOKUP(AP161,'参考様式１（勤務表_シフト記号表）'!$C$6:$L$47,10,FALSE))</f>
        <v/>
      </c>
      <c r="AQ162" s="334" t="str">
        <f>IF(AQ161="","",VLOOKUP(AQ161,'参考様式１（勤務表_シフト記号表）'!$C$6:$L$47,10,FALSE))</f>
        <v/>
      </c>
      <c r="AR162" s="332" t="str">
        <f>IF(AR161="","",VLOOKUP(AR161,'参考様式１（勤務表_シフト記号表）'!$C$6:$L$47,10,FALSE))</f>
        <v/>
      </c>
      <c r="AS162" s="333" t="str">
        <f>IF(AS161="","",VLOOKUP(AS161,'参考様式１（勤務表_シフト記号表）'!$C$6:$L$47,10,FALSE))</f>
        <v/>
      </c>
      <c r="AT162" s="333" t="str">
        <f>IF(AT161="","",VLOOKUP(AT161,'参考様式１（勤務表_シフト記号表）'!$C$6:$L$47,10,FALSE))</f>
        <v/>
      </c>
      <c r="AU162" s="333" t="str">
        <f>IF(AU161="","",VLOOKUP(AU161,'参考様式１（勤務表_シフト記号表）'!$C$6:$L$47,10,FALSE))</f>
        <v/>
      </c>
      <c r="AV162" s="333" t="str">
        <f>IF(AV161="","",VLOOKUP(AV161,'参考様式１（勤務表_シフト記号表）'!$C$6:$L$47,10,FALSE))</f>
        <v/>
      </c>
      <c r="AW162" s="333" t="str">
        <f>IF(AW161="","",VLOOKUP(AW161,'参考様式１（勤務表_シフト記号表）'!$C$6:$L$47,10,FALSE))</f>
        <v/>
      </c>
      <c r="AX162" s="334" t="str">
        <f>IF(AX161="","",VLOOKUP(AX161,'参考様式１（勤務表_シフト記号表）'!$C$6:$L$47,10,FALSE))</f>
        <v/>
      </c>
      <c r="AY162" s="332" t="str">
        <f>IF(AY161="","",VLOOKUP(AY161,'参考様式１（勤務表_シフト記号表）'!$C$6:$L$47,10,FALSE))</f>
        <v/>
      </c>
      <c r="AZ162" s="333" t="str">
        <f>IF(AZ161="","",VLOOKUP(AZ161,'参考様式１（勤務表_シフト記号表）'!$C$6:$L$47,10,FALSE))</f>
        <v/>
      </c>
      <c r="BA162" s="333" t="str">
        <f>IF(BA161="","",VLOOKUP(BA161,'参考様式１（勤務表_シフト記号表）'!$C$6:$L$47,10,FALSE))</f>
        <v/>
      </c>
      <c r="BB162" s="1194">
        <f>IF($BE$3="４週",SUM(W162:AX162),IF($BE$3="暦月",SUM(W162:BA162),""))</f>
        <v>0</v>
      </c>
      <c r="BC162" s="1195"/>
      <c r="BD162" s="1196">
        <f>IF($BE$3="４週",BB162/4,IF($BE$3="暦月",(BB162/($BE$8/7)),""))</f>
        <v>0</v>
      </c>
      <c r="BE162" s="1195"/>
      <c r="BF162" s="1191"/>
      <c r="BG162" s="1192"/>
      <c r="BH162" s="1192"/>
      <c r="BI162" s="1192"/>
      <c r="BJ162" s="1193"/>
    </row>
    <row r="163" spans="2:62" ht="20.25" customHeight="1" x14ac:dyDescent="0.45">
      <c r="B163" s="1197">
        <f>B161+1</f>
        <v>74</v>
      </c>
      <c r="C163" s="1199"/>
      <c r="D163" s="1200"/>
      <c r="E163" s="327"/>
      <c r="F163" s="328"/>
      <c r="G163" s="327"/>
      <c r="H163" s="328"/>
      <c r="I163" s="1203"/>
      <c r="J163" s="1204"/>
      <c r="K163" s="1207"/>
      <c r="L163" s="1208"/>
      <c r="M163" s="1208"/>
      <c r="N163" s="1200"/>
      <c r="O163" s="1211"/>
      <c r="P163" s="1212"/>
      <c r="Q163" s="1212"/>
      <c r="R163" s="1212"/>
      <c r="S163" s="1213"/>
      <c r="T163" s="347" t="s">
        <v>454</v>
      </c>
      <c r="V163" s="348"/>
      <c r="W163" s="340"/>
      <c r="X163" s="341"/>
      <c r="Y163" s="341"/>
      <c r="Z163" s="341"/>
      <c r="AA163" s="341"/>
      <c r="AB163" s="341"/>
      <c r="AC163" s="342"/>
      <c r="AD163" s="340"/>
      <c r="AE163" s="341"/>
      <c r="AF163" s="341"/>
      <c r="AG163" s="341"/>
      <c r="AH163" s="341"/>
      <c r="AI163" s="341"/>
      <c r="AJ163" s="342"/>
      <c r="AK163" s="340"/>
      <c r="AL163" s="341"/>
      <c r="AM163" s="341"/>
      <c r="AN163" s="341"/>
      <c r="AO163" s="341"/>
      <c r="AP163" s="341"/>
      <c r="AQ163" s="342"/>
      <c r="AR163" s="340"/>
      <c r="AS163" s="341"/>
      <c r="AT163" s="341"/>
      <c r="AU163" s="341"/>
      <c r="AV163" s="341"/>
      <c r="AW163" s="341"/>
      <c r="AX163" s="342"/>
      <c r="AY163" s="340"/>
      <c r="AZ163" s="341"/>
      <c r="BA163" s="343"/>
      <c r="BB163" s="1217"/>
      <c r="BC163" s="1218"/>
      <c r="BD163" s="1179"/>
      <c r="BE163" s="1180"/>
      <c r="BF163" s="1181"/>
      <c r="BG163" s="1182"/>
      <c r="BH163" s="1182"/>
      <c r="BI163" s="1182"/>
      <c r="BJ163" s="1183"/>
    </row>
    <row r="164" spans="2:62" ht="20.25" customHeight="1" x14ac:dyDescent="0.45">
      <c r="B164" s="1220"/>
      <c r="C164" s="1221"/>
      <c r="D164" s="1222"/>
      <c r="E164" s="349"/>
      <c r="F164" s="350">
        <f>C163</f>
        <v>0</v>
      </c>
      <c r="G164" s="349"/>
      <c r="H164" s="350">
        <f>I163</f>
        <v>0</v>
      </c>
      <c r="I164" s="1223"/>
      <c r="J164" s="1224"/>
      <c r="K164" s="1225"/>
      <c r="L164" s="1226"/>
      <c r="M164" s="1226"/>
      <c r="N164" s="1222"/>
      <c r="O164" s="1211"/>
      <c r="P164" s="1212"/>
      <c r="Q164" s="1212"/>
      <c r="R164" s="1212"/>
      <c r="S164" s="1213"/>
      <c r="T164" s="344" t="s">
        <v>455</v>
      </c>
      <c r="U164" s="345"/>
      <c r="V164" s="346"/>
      <c r="W164" s="332" t="str">
        <f>IF(W163="","",VLOOKUP(W163,'参考様式１（勤務表_シフト記号表）'!$C$6:$L$47,10,FALSE))</f>
        <v/>
      </c>
      <c r="X164" s="333" t="str">
        <f>IF(X163="","",VLOOKUP(X163,'参考様式１（勤務表_シフト記号表）'!$C$6:$L$47,10,FALSE))</f>
        <v/>
      </c>
      <c r="Y164" s="333" t="str">
        <f>IF(Y163="","",VLOOKUP(Y163,'参考様式１（勤務表_シフト記号表）'!$C$6:$L$47,10,FALSE))</f>
        <v/>
      </c>
      <c r="Z164" s="333" t="str">
        <f>IF(Z163="","",VLOOKUP(Z163,'参考様式１（勤務表_シフト記号表）'!$C$6:$L$47,10,FALSE))</f>
        <v/>
      </c>
      <c r="AA164" s="333" t="str">
        <f>IF(AA163="","",VLOOKUP(AA163,'参考様式１（勤務表_シフト記号表）'!$C$6:$L$47,10,FALSE))</f>
        <v/>
      </c>
      <c r="AB164" s="333" t="str">
        <f>IF(AB163="","",VLOOKUP(AB163,'参考様式１（勤務表_シフト記号表）'!$C$6:$L$47,10,FALSE))</f>
        <v/>
      </c>
      <c r="AC164" s="334" t="str">
        <f>IF(AC163="","",VLOOKUP(AC163,'参考様式１（勤務表_シフト記号表）'!$C$6:$L$47,10,FALSE))</f>
        <v/>
      </c>
      <c r="AD164" s="332" t="str">
        <f>IF(AD163="","",VLOOKUP(AD163,'参考様式１（勤務表_シフト記号表）'!$C$6:$L$47,10,FALSE))</f>
        <v/>
      </c>
      <c r="AE164" s="333" t="str">
        <f>IF(AE163="","",VLOOKUP(AE163,'参考様式１（勤務表_シフト記号表）'!$C$6:$L$47,10,FALSE))</f>
        <v/>
      </c>
      <c r="AF164" s="333" t="str">
        <f>IF(AF163="","",VLOOKUP(AF163,'参考様式１（勤務表_シフト記号表）'!$C$6:$L$47,10,FALSE))</f>
        <v/>
      </c>
      <c r="AG164" s="333" t="str">
        <f>IF(AG163="","",VLOOKUP(AG163,'参考様式１（勤務表_シフト記号表）'!$C$6:$L$47,10,FALSE))</f>
        <v/>
      </c>
      <c r="AH164" s="333" t="str">
        <f>IF(AH163="","",VLOOKUP(AH163,'参考様式１（勤務表_シフト記号表）'!$C$6:$L$47,10,FALSE))</f>
        <v/>
      </c>
      <c r="AI164" s="333" t="str">
        <f>IF(AI163="","",VLOOKUP(AI163,'参考様式１（勤務表_シフト記号表）'!$C$6:$L$47,10,FALSE))</f>
        <v/>
      </c>
      <c r="AJ164" s="334" t="str">
        <f>IF(AJ163="","",VLOOKUP(AJ163,'参考様式１（勤務表_シフト記号表）'!$C$6:$L$47,10,FALSE))</f>
        <v/>
      </c>
      <c r="AK164" s="332" t="str">
        <f>IF(AK163="","",VLOOKUP(AK163,'参考様式１（勤務表_シフト記号表）'!$C$6:$L$47,10,FALSE))</f>
        <v/>
      </c>
      <c r="AL164" s="333" t="str">
        <f>IF(AL163="","",VLOOKUP(AL163,'参考様式１（勤務表_シフト記号表）'!$C$6:$L$47,10,FALSE))</f>
        <v/>
      </c>
      <c r="AM164" s="333" t="str">
        <f>IF(AM163="","",VLOOKUP(AM163,'参考様式１（勤務表_シフト記号表）'!$C$6:$L$47,10,FALSE))</f>
        <v/>
      </c>
      <c r="AN164" s="333" t="str">
        <f>IF(AN163="","",VLOOKUP(AN163,'参考様式１（勤務表_シフト記号表）'!$C$6:$L$47,10,FALSE))</f>
        <v/>
      </c>
      <c r="AO164" s="333" t="str">
        <f>IF(AO163="","",VLOOKUP(AO163,'参考様式１（勤務表_シフト記号表）'!$C$6:$L$47,10,FALSE))</f>
        <v/>
      </c>
      <c r="AP164" s="333" t="str">
        <f>IF(AP163="","",VLOOKUP(AP163,'参考様式１（勤務表_シフト記号表）'!$C$6:$L$47,10,FALSE))</f>
        <v/>
      </c>
      <c r="AQ164" s="334" t="str">
        <f>IF(AQ163="","",VLOOKUP(AQ163,'参考様式１（勤務表_シフト記号表）'!$C$6:$L$47,10,FALSE))</f>
        <v/>
      </c>
      <c r="AR164" s="332" t="str">
        <f>IF(AR163="","",VLOOKUP(AR163,'参考様式１（勤務表_シフト記号表）'!$C$6:$L$47,10,FALSE))</f>
        <v/>
      </c>
      <c r="AS164" s="333" t="str">
        <f>IF(AS163="","",VLOOKUP(AS163,'参考様式１（勤務表_シフト記号表）'!$C$6:$L$47,10,FALSE))</f>
        <v/>
      </c>
      <c r="AT164" s="333" t="str">
        <f>IF(AT163="","",VLOOKUP(AT163,'参考様式１（勤務表_シフト記号表）'!$C$6:$L$47,10,FALSE))</f>
        <v/>
      </c>
      <c r="AU164" s="333" t="str">
        <f>IF(AU163="","",VLOOKUP(AU163,'参考様式１（勤務表_シフト記号表）'!$C$6:$L$47,10,FALSE))</f>
        <v/>
      </c>
      <c r="AV164" s="333" t="str">
        <f>IF(AV163="","",VLOOKUP(AV163,'参考様式１（勤務表_シフト記号表）'!$C$6:$L$47,10,FALSE))</f>
        <v/>
      </c>
      <c r="AW164" s="333" t="str">
        <f>IF(AW163="","",VLOOKUP(AW163,'参考様式１（勤務表_シフト記号表）'!$C$6:$L$47,10,FALSE))</f>
        <v/>
      </c>
      <c r="AX164" s="334" t="str">
        <f>IF(AX163="","",VLOOKUP(AX163,'参考様式１（勤務表_シフト記号表）'!$C$6:$L$47,10,FALSE))</f>
        <v/>
      </c>
      <c r="AY164" s="332" t="str">
        <f>IF(AY163="","",VLOOKUP(AY163,'参考様式１（勤務表_シフト記号表）'!$C$6:$L$47,10,FALSE))</f>
        <v/>
      </c>
      <c r="AZ164" s="333" t="str">
        <f>IF(AZ163="","",VLOOKUP(AZ163,'参考様式１（勤務表_シフト記号表）'!$C$6:$L$47,10,FALSE))</f>
        <v/>
      </c>
      <c r="BA164" s="333" t="str">
        <f>IF(BA163="","",VLOOKUP(BA163,'参考様式１（勤務表_シフト記号表）'!$C$6:$L$47,10,FALSE))</f>
        <v/>
      </c>
      <c r="BB164" s="1194">
        <f>IF($BE$3="４週",SUM(W164:AX164),IF($BE$3="暦月",SUM(W164:BA164),""))</f>
        <v>0</v>
      </c>
      <c r="BC164" s="1195"/>
      <c r="BD164" s="1196">
        <f>IF($BE$3="４週",BB164/4,IF($BE$3="暦月",(BB164/($BE$8/7)),""))</f>
        <v>0</v>
      </c>
      <c r="BE164" s="1195"/>
      <c r="BF164" s="1191"/>
      <c r="BG164" s="1192"/>
      <c r="BH164" s="1192"/>
      <c r="BI164" s="1192"/>
      <c r="BJ164" s="1193"/>
    </row>
    <row r="165" spans="2:62" ht="20.25" customHeight="1" x14ac:dyDescent="0.45">
      <c r="B165" s="1197">
        <f>B163+1</f>
        <v>75</v>
      </c>
      <c r="C165" s="1199"/>
      <c r="D165" s="1200"/>
      <c r="E165" s="327"/>
      <c r="F165" s="328"/>
      <c r="G165" s="327"/>
      <c r="H165" s="328"/>
      <c r="I165" s="1203"/>
      <c r="J165" s="1204"/>
      <c r="K165" s="1207"/>
      <c r="L165" s="1208"/>
      <c r="M165" s="1208"/>
      <c r="N165" s="1200"/>
      <c r="O165" s="1211"/>
      <c r="P165" s="1212"/>
      <c r="Q165" s="1212"/>
      <c r="R165" s="1212"/>
      <c r="S165" s="1213"/>
      <c r="T165" s="347" t="s">
        <v>454</v>
      </c>
      <c r="V165" s="348"/>
      <c r="W165" s="340"/>
      <c r="X165" s="341"/>
      <c r="Y165" s="341"/>
      <c r="Z165" s="341"/>
      <c r="AA165" s="341"/>
      <c r="AB165" s="341"/>
      <c r="AC165" s="342"/>
      <c r="AD165" s="340"/>
      <c r="AE165" s="341"/>
      <c r="AF165" s="341"/>
      <c r="AG165" s="341"/>
      <c r="AH165" s="341"/>
      <c r="AI165" s="341"/>
      <c r="AJ165" s="342"/>
      <c r="AK165" s="340"/>
      <c r="AL165" s="341"/>
      <c r="AM165" s="341"/>
      <c r="AN165" s="341"/>
      <c r="AO165" s="341"/>
      <c r="AP165" s="341"/>
      <c r="AQ165" s="342"/>
      <c r="AR165" s="340"/>
      <c r="AS165" s="341"/>
      <c r="AT165" s="341"/>
      <c r="AU165" s="341"/>
      <c r="AV165" s="341"/>
      <c r="AW165" s="341"/>
      <c r="AX165" s="342"/>
      <c r="AY165" s="340"/>
      <c r="AZ165" s="341"/>
      <c r="BA165" s="343"/>
      <c r="BB165" s="1217"/>
      <c r="BC165" s="1218"/>
      <c r="BD165" s="1179"/>
      <c r="BE165" s="1180"/>
      <c r="BF165" s="1181"/>
      <c r="BG165" s="1182"/>
      <c r="BH165" s="1182"/>
      <c r="BI165" s="1182"/>
      <c r="BJ165" s="1183"/>
    </row>
    <row r="166" spans="2:62" ht="20.25" customHeight="1" x14ac:dyDescent="0.45">
      <c r="B166" s="1220"/>
      <c r="C166" s="1221"/>
      <c r="D166" s="1222"/>
      <c r="E166" s="349"/>
      <c r="F166" s="350">
        <f>C165</f>
        <v>0</v>
      </c>
      <c r="G166" s="349"/>
      <c r="H166" s="350">
        <f>I165</f>
        <v>0</v>
      </c>
      <c r="I166" s="1223"/>
      <c r="J166" s="1224"/>
      <c r="K166" s="1225"/>
      <c r="L166" s="1226"/>
      <c r="M166" s="1226"/>
      <c r="N166" s="1222"/>
      <c r="O166" s="1211"/>
      <c r="P166" s="1212"/>
      <c r="Q166" s="1212"/>
      <c r="R166" s="1212"/>
      <c r="S166" s="1213"/>
      <c r="T166" s="344" t="s">
        <v>455</v>
      </c>
      <c r="U166" s="345"/>
      <c r="V166" s="346"/>
      <c r="W166" s="332" t="str">
        <f>IF(W165="","",VLOOKUP(W165,'参考様式１（勤務表_シフト記号表）'!$C$6:$L$47,10,FALSE))</f>
        <v/>
      </c>
      <c r="X166" s="333" t="str">
        <f>IF(X165="","",VLOOKUP(X165,'参考様式１（勤務表_シフト記号表）'!$C$6:$L$47,10,FALSE))</f>
        <v/>
      </c>
      <c r="Y166" s="333" t="str">
        <f>IF(Y165="","",VLOOKUP(Y165,'参考様式１（勤務表_シフト記号表）'!$C$6:$L$47,10,FALSE))</f>
        <v/>
      </c>
      <c r="Z166" s="333" t="str">
        <f>IF(Z165="","",VLOOKUP(Z165,'参考様式１（勤務表_シフト記号表）'!$C$6:$L$47,10,FALSE))</f>
        <v/>
      </c>
      <c r="AA166" s="333" t="str">
        <f>IF(AA165="","",VLOOKUP(AA165,'参考様式１（勤務表_シフト記号表）'!$C$6:$L$47,10,FALSE))</f>
        <v/>
      </c>
      <c r="AB166" s="333" t="str">
        <f>IF(AB165="","",VLOOKUP(AB165,'参考様式１（勤務表_シフト記号表）'!$C$6:$L$47,10,FALSE))</f>
        <v/>
      </c>
      <c r="AC166" s="334" t="str">
        <f>IF(AC165="","",VLOOKUP(AC165,'参考様式１（勤務表_シフト記号表）'!$C$6:$L$47,10,FALSE))</f>
        <v/>
      </c>
      <c r="AD166" s="332" t="str">
        <f>IF(AD165="","",VLOOKUP(AD165,'参考様式１（勤務表_シフト記号表）'!$C$6:$L$47,10,FALSE))</f>
        <v/>
      </c>
      <c r="AE166" s="333" t="str">
        <f>IF(AE165="","",VLOOKUP(AE165,'参考様式１（勤務表_シフト記号表）'!$C$6:$L$47,10,FALSE))</f>
        <v/>
      </c>
      <c r="AF166" s="333" t="str">
        <f>IF(AF165="","",VLOOKUP(AF165,'参考様式１（勤務表_シフト記号表）'!$C$6:$L$47,10,FALSE))</f>
        <v/>
      </c>
      <c r="AG166" s="333" t="str">
        <f>IF(AG165="","",VLOOKUP(AG165,'参考様式１（勤務表_シフト記号表）'!$C$6:$L$47,10,FALSE))</f>
        <v/>
      </c>
      <c r="AH166" s="333" t="str">
        <f>IF(AH165="","",VLOOKUP(AH165,'参考様式１（勤務表_シフト記号表）'!$C$6:$L$47,10,FALSE))</f>
        <v/>
      </c>
      <c r="AI166" s="333" t="str">
        <f>IF(AI165="","",VLOOKUP(AI165,'参考様式１（勤務表_シフト記号表）'!$C$6:$L$47,10,FALSE))</f>
        <v/>
      </c>
      <c r="AJ166" s="334" t="str">
        <f>IF(AJ165="","",VLOOKUP(AJ165,'参考様式１（勤務表_シフト記号表）'!$C$6:$L$47,10,FALSE))</f>
        <v/>
      </c>
      <c r="AK166" s="332" t="str">
        <f>IF(AK165="","",VLOOKUP(AK165,'参考様式１（勤務表_シフト記号表）'!$C$6:$L$47,10,FALSE))</f>
        <v/>
      </c>
      <c r="AL166" s="333" t="str">
        <f>IF(AL165="","",VLOOKUP(AL165,'参考様式１（勤務表_シフト記号表）'!$C$6:$L$47,10,FALSE))</f>
        <v/>
      </c>
      <c r="AM166" s="333" t="str">
        <f>IF(AM165="","",VLOOKUP(AM165,'参考様式１（勤務表_シフト記号表）'!$C$6:$L$47,10,FALSE))</f>
        <v/>
      </c>
      <c r="AN166" s="333" t="str">
        <f>IF(AN165="","",VLOOKUP(AN165,'参考様式１（勤務表_シフト記号表）'!$C$6:$L$47,10,FALSE))</f>
        <v/>
      </c>
      <c r="AO166" s="333" t="str">
        <f>IF(AO165="","",VLOOKUP(AO165,'参考様式１（勤務表_シフト記号表）'!$C$6:$L$47,10,FALSE))</f>
        <v/>
      </c>
      <c r="AP166" s="333" t="str">
        <f>IF(AP165="","",VLOOKUP(AP165,'参考様式１（勤務表_シフト記号表）'!$C$6:$L$47,10,FALSE))</f>
        <v/>
      </c>
      <c r="AQ166" s="334" t="str">
        <f>IF(AQ165="","",VLOOKUP(AQ165,'参考様式１（勤務表_シフト記号表）'!$C$6:$L$47,10,FALSE))</f>
        <v/>
      </c>
      <c r="AR166" s="332" t="str">
        <f>IF(AR165="","",VLOOKUP(AR165,'参考様式１（勤務表_シフト記号表）'!$C$6:$L$47,10,FALSE))</f>
        <v/>
      </c>
      <c r="AS166" s="333" t="str">
        <f>IF(AS165="","",VLOOKUP(AS165,'参考様式１（勤務表_シフト記号表）'!$C$6:$L$47,10,FALSE))</f>
        <v/>
      </c>
      <c r="AT166" s="333" t="str">
        <f>IF(AT165="","",VLOOKUP(AT165,'参考様式１（勤務表_シフト記号表）'!$C$6:$L$47,10,FALSE))</f>
        <v/>
      </c>
      <c r="AU166" s="333" t="str">
        <f>IF(AU165="","",VLOOKUP(AU165,'参考様式１（勤務表_シフト記号表）'!$C$6:$L$47,10,FALSE))</f>
        <v/>
      </c>
      <c r="AV166" s="333" t="str">
        <f>IF(AV165="","",VLOOKUP(AV165,'参考様式１（勤務表_シフト記号表）'!$C$6:$L$47,10,FALSE))</f>
        <v/>
      </c>
      <c r="AW166" s="333" t="str">
        <f>IF(AW165="","",VLOOKUP(AW165,'参考様式１（勤務表_シフト記号表）'!$C$6:$L$47,10,FALSE))</f>
        <v/>
      </c>
      <c r="AX166" s="334" t="str">
        <f>IF(AX165="","",VLOOKUP(AX165,'参考様式１（勤務表_シフト記号表）'!$C$6:$L$47,10,FALSE))</f>
        <v/>
      </c>
      <c r="AY166" s="332" t="str">
        <f>IF(AY165="","",VLOOKUP(AY165,'参考様式１（勤務表_シフト記号表）'!$C$6:$L$47,10,FALSE))</f>
        <v/>
      </c>
      <c r="AZ166" s="333" t="str">
        <f>IF(AZ165="","",VLOOKUP(AZ165,'参考様式１（勤務表_シフト記号表）'!$C$6:$L$47,10,FALSE))</f>
        <v/>
      </c>
      <c r="BA166" s="333" t="str">
        <f>IF(BA165="","",VLOOKUP(BA165,'参考様式１（勤務表_シフト記号表）'!$C$6:$L$47,10,FALSE))</f>
        <v/>
      </c>
      <c r="BB166" s="1194">
        <f>IF($BE$3="４週",SUM(W166:AX166),IF($BE$3="暦月",SUM(W166:BA166),""))</f>
        <v>0</v>
      </c>
      <c r="BC166" s="1195"/>
      <c r="BD166" s="1196">
        <f>IF($BE$3="４週",BB166/4,IF($BE$3="暦月",(BB166/($BE$8/7)),""))</f>
        <v>0</v>
      </c>
      <c r="BE166" s="1195"/>
      <c r="BF166" s="1191"/>
      <c r="BG166" s="1192"/>
      <c r="BH166" s="1192"/>
      <c r="BI166" s="1192"/>
      <c r="BJ166" s="1193"/>
    </row>
    <row r="167" spans="2:62" ht="20.25" customHeight="1" x14ac:dyDescent="0.45">
      <c r="B167" s="1197">
        <f>B165+1</f>
        <v>76</v>
      </c>
      <c r="C167" s="1199"/>
      <c r="D167" s="1200"/>
      <c r="E167" s="327"/>
      <c r="F167" s="328"/>
      <c r="G167" s="327"/>
      <c r="H167" s="328"/>
      <c r="I167" s="1203"/>
      <c r="J167" s="1204"/>
      <c r="K167" s="1207"/>
      <c r="L167" s="1208"/>
      <c r="M167" s="1208"/>
      <c r="N167" s="1200"/>
      <c r="O167" s="1211"/>
      <c r="P167" s="1212"/>
      <c r="Q167" s="1212"/>
      <c r="R167" s="1212"/>
      <c r="S167" s="1213"/>
      <c r="T167" s="347" t="s">
        <v>454</v>
      </c>
      <c r="V167" s="348"/>
      <c r="W167" s="340"/>
      <c r="X167" s="341"/>
      <c r="Y167" s="341"/>
      <c r="Z167" s="341"/>
      <c r="AA167" s="341"/>
      <c r="AB167" s="341"/>
      <c r="AC167" s="342"/>
      <c r="AD167" s="340"/>
      <c r="AE167" s="341"/>
      <c r="AF167" s="341"/>
      <c r="AG167" s="341"/>
      <c r="AH167" s="341"/>
      <c r="AI167" s="341"/>
      <c r="AJ167" s="342"/>
      <c r="AK167" s="340"/>
      <c r="AL167" s="341"/>
      <c r="AM167" s="341"/>
      <c r="AN167" s="341"/>
      <c r="AO167" s="341"/>
      <c r="AP167" s="341"/>
      <c r="AQ167" s="342"/>
      <c r="AR167" s="340"/>
      <c r="AS167" s="341"/>
      <c r="AT167" s="341"/>
      <c r="AU167" s="341"/>
      <c r="AV167" s="341"/>
      <c r="AW167" s="341"/>
      <c r="AX167" s="342"/>
      <c r="AY167" s="340"/>
      <c r="AZ167" s="341"/>
      <c r="BA167" s="343"/>
      <c r="BB167" s="1217"/>
      <c r="BC167" s="1218"/>
      <c r="BD167" s="1179"/>
      <c r="BE167" s="1180"/>
      <c r="BF167" s="1181"/>
      <c r="BG167" s="1182"/>
      <c r="BH167" s="1182"/>
      <c r="BI167" s="1182"/>
      <c r="BJ167" s="1183"/>
    </row>
    <row r="168" spans="2:62" ht="20.25" customHeight="1" x14ac:dyDescent="0.45">
      <c r="B168" s="1220"/>
      <c r="C168" s="1221"/>
      <c r="D168" s="1222"/>
      <c r="E168" s="349"/>
      <c r="F168" s="350">
        <f>C167</f>
        <v>0</v>
      </c>
      <c r="G168" s="349"/>
      <c r="H168" s="350">
        <f>I167</f>
        <v>0</v>
      </c>
      <c r="I168" s="1223"/>
      <c r="J168" s="1224"/>
      <c r="K168" s="1225"/>
      <c r="L168" s="1226"/>
      <c r="M168" s="1226"/>
      <c r="N168" s="1222"/>
      <c r="O168" s="1211"/>
      <c r="P168" s="1212"/>
      <c r="Q168" s="1212"/>
      <c r="R168" s="1212"/>
      <c r="S168" s="1213"/>
      <c r="T168" s="344" t="s">
        <v>455</v>
      </c>
      <c r="U168" s="345"/>
      <c r="V168" s="346"/>
      <c r="W168" s="332" t="str">
        <f>IF(W167="","",VLOOKUP(W167,'参考様式１（勤務表_シフト記号表）'!$C$6:$L$47,10,FALSE))</f>
        <v/>
      </c>
      <c r="X168" s="333" t="str">
        <f>IF(X167="","",VLOOKUP(X167,'参考様式１（勤務表_シフト記号表）'!$C$6:$L$47,10,FALSE))</f>
        <v/>
      </c>
      <c r="Y168" s="333" t="str">
        <f>IF(Y167="","",VLOOKUP(Y167,'参考様式１（勤務表_シフト記号表）'!$C$6:$L$47,10,FALSE))</f>
        <v/>
      </c>
      <c r="Z168" s="333" t="str">
        <f>IF(Z167="","",VLOOKUP(Z167,'参考様式１（勤務表_シフト記号表）'!$C$6:$L$47,10,FALSE))</f>
        <v/>
      </c>
      <c r="AA168" s="333" t="str">
        <f>IF(AA167="","",VLOOKUP(AA167,'参考様式１（勤務表_シフト記号表）'!$C$6:$L$47,10,FALSE))</f>
        <v/>
      </c>
      <c r="AB168" s="333" t="str">
        <f>IF(AB167="","",VLOOKUP(AB167,'参考様式１（勤務表_シフト記号表）'!$C$6:$L$47,10,FALSE))</f>
        <v/>
      </c>
      <c r="AC168" s="334" t="str">
        <f>IF(AC167="","",VLOOKUP(AC167,'参考様式１（勤務表_シフト記号表）'!$C$6:$L$47,10,FALSE))</f>
        <v/>
      </c>
      <c r="AD168" s="332" t="str">
        <f>IF(AD167="","",VLOOKUP(AD167,'参考様式１（勤務表_シフト記号表）'!$C$6:$L$47,10,FALSE))</f>
        <v/>
      </c>
      <c r="AE168" s="333" t="str">
        <f>IF(AE167="","",VLOOKUP(AE167,'参考様式１（勤務表_シフト記号表）'!$C$6:$L$47,10,FALSE))</f>
        <v/>
      </c>
      <c r="AF168" s="333" t="str">
        <f>IF(AF167="","",VLOOKUP(AF167,'参考様式１（勤務表_シフト記号表）'!$C$6:$L$47,10,FALSE))</f>
        <v/>
      </c>
      <c r="AG168" s="333" t="str">
        <f>IF(AG167="","",VLOOKUP(AG167,'参考様式１（勤務表_シフト記号表）'!$C$6:$L$47,10,FALSE))</f>
        <v/>
      </c>
      <c r="AH168" s="333" t="str">
        <f>IF(AH167="","",VLOOKUP(AH167,'参考様式１（勤務表_シフト記号表）'!$C$6:$L$47,10,FALSE))</f>
        <v/>
      </c>
      <c r="AI168" s="333" t="str">
        <f>IF(AI167="","",VLOOKUP(AI167,'参考様式１（勤務表_シフト記号表）'!$C$6:$L$47,10,FALSE))</f>
        <v/>
      </c>
      <c r="AJ168" s="334" t="str">
        <f>IF(AJ167="","",VLOOKUP(AJ167,'参考様式１（勤務表_シフト記号表）'!$C$6:$L$47,10,FALSE))</f>
        <v/>
      </c>
      <c r="AK168" s="332" t="str">
        <f>IF(AK167="","",VLOOKUP(AK167,'参考様式１（勤務表_シフト記号表）'!$C$6:$L$47,10,FALSE))</f>
        <v/>
      </c>
      <c r="AL168" s="333" t="str">
        <f>IF(AL167="","",VLOOKUP(AL167,'参考様式１（勤務表_シフト記号表）'!$C$6:$L$47,10,FALSE))</f>
        <v/>
      </c>
      <c r="AM168" s="333" t="str">
        <f>IF(AM167="","",VLOOKUP(AM167,'参考様式１（勤務表_シフト記号表）'!$C$6:$L$47,10,FALSE))</f>
        <v/>
      </c>
      <c r="AN168" s="333" t="str">
        <f>IF(AN167="","",VLOOKUP(AN167,'参考様式１（勤務表_シフト記号表）'!$C$6:$L$47,10,FALSE))</f>
        <v/>
      </c>
      <c r="AO168" s="333" t="str">
        <f>IF(AO167="","",VLOOKUP(AO167,'参考様式１（勤務表_シフト記号表）'!$C$6:$L$47,10,FALSE))</f>
        <v/>
      </c>
      <c r="AP168" s="333" t="str">
        <f>IF(AP167="","",VLOOKUP(AP167,'参考様式１（勤務表_シフト記号表）'!$C$6:$L$47,10,FALSE))</f>
        <v/>
      </c>
      <c r="AQ168" s="334" t="str">
        <f>IF(AQ167="","",VLOOKUP(AQ167,'参考様式１（勤務表_シフト記号表）'!$C$6:$L$47,10,FALSE))</f>
        <v/>
      </c>
      <c r="AR168" s="332" t="str">
        <f>IF(AR167="","",VLOOKUP(AR167,'参考様式１（勤務表_シフト記号表）'!$C$6:$L$47,10,FALSE))</f>
        <v/>
      </c>
      <c r="AS168" s="333" t="str">
        <f>IF(AS167="","",VLOOKUP(AS167,'参考様式１（勤務表_シフト記号表）'!$C$6:$L$47,10,FALSE))</f>
        <v/>
      </c>
      <c r="AT168" s="333" t="str">
        <f>IF(AT167="","",VLOOKUP(AT167,'参考様式１（勤務表_シフト記号表）'!$C$6:$L$47,10,FALSE))</f>
        <v/>
      </c>
      <c r="AU168" s="333" t="str">
        <f>IF(AU167="","",VLOOKUP(AU167,'参考様式１（勤務表_シフト記号表）'!$C$6:$L$47,10,FALSE))</f>
        <v/>
      </c>
      <c r="AV168" s="333" t="str">
        <f>IF(AV167="","",VLOOKUP(AV167,'参考様式１（勤務表_シフト記号表）'!$C$6:$L$47,10,FALSE))</f>
        <v/>
      </c>
      <c r="AW168" s="333" t="str">
        <f>IF(AW167="","",VLOOKUP(AW167,'参考様式１（勤務表_シフト記号表）'!$C$6:$L$47,10,FALSE))</f>
        <v/>
      </c>
      <c r="AX168" s="334" t="str">
        <f>IF(AX167="","",VLOOKUP(AX167,'参考様式１（勤務表_シフト記号表）'!$C$6:$L$47,10,FALSE))</f>
        <v/>
      </c>
      <c r="AY168" s="332" t="str">
        <f>IF(AY167="","",VLOOKUP(AY167,'参考様式１（勤務表_シフト記号表）'!$C$6:$L$47,10,FALSE))</f>
        <v/>
      </c>
      <c r="AZ168" s="333" t="str">
        <f>IF(AZ167="","",VLOOKUP(AZ167,'参考様式１（勤務表_シフト記号表）'!$C$6:$L$47,10,FALSE))</f>
        <v/>
      </c>
      <c r="BA168" s="333" t="str">
        <f>IF(BA167="","",VLOOKUP(BA167,'参考様式１（勤務表_シフト記号表）'!$C$6:$L$47,10,FALSE))</f>
        <v/>
      </c>
      <c r="BB168" s="1194">
        <f>IF($BE$3="４週",SUM(W168:AX168),IF($BE$3="暦月",SUM(W168:BA168),""))</f>
        <v>0</v>
      </c>
      <c r="BC168" s="1195"/>
      <c r="BD168" s="1196">
        <f>IF($BE$3="４週",BB168/4,IF($BE$3="暦月",(BB168/($BE$8/7)),""))</f>
        <v>0</v>
      </c>
      <c r="BE168" s="1195"/>
      <c r="BF168" s="1191"/>
      <c r="BG168" s="1192"/>
      <c r="BH168" s="1192"/>
      <c r="BI168" s="1192"/>
      <c r="BJ168" s="1193"/>
    </row>
    <row r="169" spans="2:62" ht="20.25" customHeight="1" x14ac:dyDescent="0.45">
      <c r="B169" s="1197">
        <f>B167+1</f>
        <v>77</v>
      </c>
      <c r="C169" s="1199"/>
      <c r="D169" s="1200"/>
      <c r="E169" s="327"/>
      <c r="F169" s="328"/>
      <c r="G169" s="327"/>
      <c r="H169" s="328"/>
      <c r="I169" s="1203"/>
      <c r="J169" s="1204"/>
      <c r="K169" s="1207"/>
      <c r="L169" s="1208"/>
      <c r="M169" s="1208"/>
      <c r="N169" s="1200"/>
      <c r="O169" s="1211"/>
      <c r="P169" s="1212"/>
      <c r="Q169" s="1212"/>
      <c r="R169" s="1212"/>
      <c r="S169" s="1213"/>
      <c r="T169" s="347" t="s">
        <v>454</v>
      </c>
      <c r="V169" s="348"/>
      <c r="W169" s="340"/>
      <c r="X169" s="341"/>
      <c r="Y169" s="341"/>
      <c r="Z169" s="341"/>
      <c r="AA169" s="341"/>
      <c r="AB169" s="341"/>
      <c r="AC169" s="342"/>
      <c r="AD169" s="340"/>
      <c r="AE169" s="341"/>
      <c r="AF169" s="341"/>
      <c r="AG169" s="341"/>
      <c r="AH169" s="341"/>
      <c r="AI169" s="341"/>
      <c r="AJ169" s="342"/>
      <c r="AK169" s="340"/>
      <c r="AL169" s="341"/>
      <c r="AM169" s="341"/>
      <c r="AN169" s="341"/>
      <c r="AO169" s="341"/>
      <c r="AP169" s="341"/>
      <c r="AQ169" s="342"/>
      <c r="AR169" s="340"/>
      <c r="AS169" s="341"/>
      <c r="AT169" s="341"/>
      <c r="AU169" s="341"/>
      <c r="AV169" s="341"/>
      <c r="AW169" s="341"/>
      <c r="AX169" s="342"/>
      <c r="AY169" s="340"/>
      <c r="AZ169" s="341"/>
      <c r="BA169" s="343"/>
      <c r="BB169" s="1217"/>
      <c r="BC169" s="1218"/>
      <c r="BD169" s="1179"/>
      <c r="BE169" s="1180"/>
      <c r="BF169" s="1181"/>
      <c r="BG169" s="1182"/>
      <c r="BH169" s="1182"/>
      <c r="BI169" s="1182"/>
      <c r="BJ169" s="1183"/>
    </row>
    <row r="170" spans="2:62" ht="20.25" customHeight="1" x14ac:dyDescent="0.45">
      <c r="B170" s="1220"/>
      <c r="C170" s="1221"/>
      <c r="D170" s="1222"/>
      <c r="E170" s="349"/>
      <c r="F170" s="350">
        <f>C169</f>
        <v>0</v>
      </c>
      <c r="G170" s="349"/>
      <c r="H170" s="350">
        <f>I169</f>
        <v>0</v>
      </c>
      <c r="I170" s="1223"/>
      <c r="J170" s="1224"/>
      <c r="K170" s="1225"/>
      <c r="L170" s="1226"/>
      <c r="M170" s="1226"/>
      <c r="N170" s="1222"/>
      <c r="O170" s="1211"/>
      <c r="P170" s="1212"/>
      <c r="Q170" s="1212"/>
      <c r="R170" s="1212"/>
      <c r="S170" s="1213"/>
      <c r="T170" s="344" t="s">
        <v>455</v>
      </c>
      <c r="U170" s="345"/>
      <c r="V170" s="346"/>
      <c r="W170" s="332" t="str">
        <f>IF(W169="","",VLOOKUP(W169,'参考様式１（勤務表_シフト記号表）'!$C$6:$L$47,10,FALSE))</f>
        <v/>
      </c>
      <c r="X170" s="333" t="str">
        <f>IF(X169="","",VLOOKUP(X169,'参考様式１（勤務表_シフト記号表）'!$C$6:$L$47,10,FALSE))</f>
        <v/>
      </c>
      <c r="Y170" s="333" t="str">
        <f>IF(Y169="","",VLOOKUP(Y169,'参考様式１（勤務表_シフト記号表）'!$C$6:$L$47,10,FALSE))</f>
        <v/>
      </c>
      <c r="Z170" s="333" t="str">
        <f>IF(Z169="","",VLOOKUP(Z169,'参考様式１（勤務表_シフト記号表）'!$C$6:$L$47,10,FALSE))</f>
        <v/>
      </c>
      <c r="AA170" s="333" t="str">
        <f>IF(AA169="","",VLOOKUP(AA169,'参考様式１（勤務表_シフト記号表）'!$C$6:$L$47,10,FALSE))</f>
        <v/>
      </c>
      <c r="AB170" s="333" t="str">
        <f>IF(AB169="","",VLOOKUP(AB169,'参考様式１（勤務表_シフト記号表）'!$C$6:$L$47,10,FALSE))</f>
        <v/>
      </c>
      <c r="AC170" s="334" t="str">
        <f>IF(AC169="","",VLOOKUP(AC169,'参考様式１（勤務表_シフト記号表）'!$C$6:$L$47,10,FALSE))</f>
        <v/>
      </c>
      <c r="AD170" s="332" t="str">
        <f>IF(AD169="","",VLOOKUP(AD169,'参考様式１（勤務表_シフト記号表）'!$C$6:$L$47,10,FALSE))</f>
        <v/>
      </c>
      <c r="AE170" s="333" t="str">
        <f>IF(AE169="","",VLOOKUP(AE169,'参考様式１（勤務表_シフト記号表）'!$C$6:$L$47,10,FALSE))</f>
        <v/>
      </c>
      <c r="AF170" s="333" t="str">
        <f>IF(AF169="","",VLOOKUP(AF169,'参考様式１（勤務表_シフト記号表）'!$C$6:$L$47,10,FALSE))</f>
        <v/>
      </c>
      <c r="AG170" s="333" t="str">
        <f>IF(AG169="","",VLOOKUP(AG169,'参考様式１（勤務表_シフト記号表）'!$C$6:$L$47,10,FALSE))</f>
        <v/>
      </c>
      <c r="AH170" s="333" t="str">
        <f>IF(AH169="","",VLOOKUP(AH169,'参考様式１（勤務表_シフト記号表）'!$C$6:$L$47,10,FALSE))</f>
        <v/>
      </c>
      <c r="AI170" s="333" t="str">
        <f>IF(AI169="","",VLOOKUP(AI169,'参考様式１（勤務表_シフト記号表）'!$C$6:$L$47,10,FALSE))</f>
        <v/>
      </c>
      <c r="AJ170" s="334" t="str">
        <f>IF(AJ169="","",VLOOKUP(AJ169,'参考様式１（勤務表_シフト記号表）'!$C$6:$L$47,10,FALSE))</f>
        <v/>
      </c>
      <c r="AK170" s="332" t="str">
        <f>IF(AK169="","",VLOOKUP(AK169,'参考様式１（勤務表_シフト記号表）'!$C$6:$L$47,10,FALSE))</f>
        <v/>
      </c>
      <c r="AL170" s="333" t="str">
        <f>IF(AL169="","",VLOOKUP(AL169,'参考様式１（勤務表_シフト記号表）'!$C$6:$L$47,10,FALSE))</f>
        <v/>
      </c>
      <c r="AM170" s="333" t="str">
        <f>IF(AM169="","",VLOOKUP(AM169,'参考様式１（勤務表_シフト記号表）'!$C$6:$L$47,10,FALSE))</f>
        <v/>
      </c>
      <c r="AN170" s="333" t="str">
        <f>IF(AN169="","",VLOOKUP(AN169,'参考様式１（勤務表_シフト記号表）'!$C$6:$L$47,10,FALSE))</f>
        <v/>
      </c>
      <c r="AO170" s="333" t="str">
        <f>IF(AO169="","",VLOOKUP(AO169,'参考様式１（勤務表_シフト記号表）'!$C$6:$L$47,10,FALSE))</f>
        <v/>
      </c>
      <c r="AP170" s="333" t="str">
        <f>IF(AP169="","",VLOOKUP(AP169,'参考様式１（勤務表_シフト記号表）'!$C$6:$L$47,10,FALSE))</f>
        <v/>
      </c>
      <c r="AQ170" s="334" t="str">
        <f>IF(AQ169="","",VLOOKUP(AQ169,'参考様式１（勤務表_シフト記号表）'!$C$6:$L$47,10,FALSE))</f>
        <v/>
      </c>
      <c r="AR170" s="332" t="str">
        <f>IF(AR169="","",VLOOKUP(AR169,'参考様式１（勤務表_シフト記号表）'!$C$6:$L$47,10,FALSE))</f>
        <v/>
      </c>
      <c r="AS170" s="333" t="str">
        <f>IF(AS169="","",VLOOKUP(AS169,'参考様式１（勤務表_シフト記号表）'!$C$6:$L$47,10,FALSE))</f>
        <v/>
      </c>
      <c r="AT170" s="333" t="str">
        <f>IF(AT169="","",VLOOKUP(AT169,'参考様式１（勤務表_シフト記号表）'!$C$6:$L$47,10,FALSE))</f>
        <v/>
      </c>
      <c r="AU170" s="333" t="str">
        <f>IF(AU169="","",VLOOKUP(AU169,'参考様式１（勤務表_シフト記号表）'!$C$6:$L$47,10,FALSE))</f>
        <v/>
      </c>
      <c r="AV170" s="333" t="str">
        <f>IF(AV169="","",VLOOKUP(AV169,'参考様式１（勤務表_シフト記号表）'!$C$6:$L$47,10,FALSE))</f>
        <v/>
      </c>
      <c r="AW170" s="333" t="str">
        <f>IF(AW169="","",VLOOKUP(AW169,'参考様式１（勤務表_シフト記号表）'!$C$6:$L$47,10,FALSE))</f>
        <v/>
      </c>
      <c r="AX170" s="334" t="str">
        <f>IF(AX169="","",VLOOKUP(AX169,'参考様式１（勤務表_シフト記号表）'!$C$6:$L$47,10,FALSE))</f>
        <v/>
      </c>
      <c r="AY170" s="332" t="str">
        <f>IF(AY169="","",VLOOKUP(AY169,'参考様式１（勤務表_シフト記号表）'!$C$6:$L$47,10,FALSE))</f>
        <v/>
      </c>
      <c r="AZ170" s="333" t="str">
        <f>IF(AZ169="","",VLOOKUP(AZ169,'参考様式１（勤務表_シフト記号表）'!$C$6:$L$47,10,FALSE))</f>
        <v/>
      </c>
      <c r="BA170" s="333" t="str">
        <f>IF(BA169="","",VLOOKUP(BA169,'参考様式１（勤務表_シフト記号表）'!$C$6:$L$47,10,FALSE))</f>
        <v/>
      </c>
      <c r="BB170" s="1194">
        <f>IF($BE$3="４週",SUM(W170:AX170),IF($BE$3="暦月",SUM(W170:BA170),""))</f>
        <v>0</v>
      </c>
      <c r="BC170" s="1195"/>
      <c r="BD170" s="1196">
        <f>IF($BE$3="４週",BB170/4,IF($BE$3="暦月",(BB170/($BE$8/7)),""))</f>
        <v>0</v>
      </c>
      <c r="BE170" s="1195"/>
      <c r="BF170" s="1191"/>
      <c r="BG170" s="1192"/>
      <c r="BH170" s="1192"/>
      <c r="BI170" s="1192"/>
      <c r="BJ170" s="1193"/>
    </row>
    <row r="171" spans="2:62" ht="20.25" customHeight="1" x14ac:dyDescent="0.45">
      <c r="B171" s="1197">
        <f>B169+1</f>
        <v>78</v>
      </c>
      <c r="C171" s="1199"/>
      <c r="D171" s="1200"/>
      <c r="E171" s="327"/>
      <c r="F171" s="328"/>
      <c r="G171" s="327"/>
      <c r="H171" s="328"/>
      <c r="I171" s="1203"/>
      <c r="J171" s="1204"/>
      <c r="K171" s="1207"/>
      <c r="L171" s="1208"/>
      <c r="M171" s="1208"/>
      <c r="N171" s="1200"/>
      <c r="O171" s="1211"/>
      <c r="P171" s="1212"/>
      <c r="Q171" s="1212"/>
      <c r="R171" s="1212"/>
      <c r="S171" s="1213"/>
      <c r="T171" s="347" t="s">
        <v>454</v>
      </c>
      <c r="V171" s="348"/>
      <c r="W171" s="340"/>
      <c r="X171" s="341"/>
      <c r="Y171" s="341"/>
      <c r="Z171" s="341"/>
      <c r="AA171" s="341"/>
      <c r="AB171" s="341"/>
      <c r="AC171" s="342"/>
      <c r="AD171" s="340"/>
      <c r="AE171" s="341"/>
      <c r="AF171" s="341"/>
      <c r="AG171" s="341"/>
      <c r="AH171" s="341"/>
      <c r="AI171" s="341"/>
      <c r="AJ171" s="342"/>
      <c r="AK171" s="340"/>
      <c r="AL171" s="341"/>
      <c r="AM171" s="341"/>
      <c r="AN171" s="341"/>
      <c r="AO171" s="341"/>
      <c r="AP171" s="341"/>
      <c r="AQ171" s="342"/>
      <c r="AR171" s="340"/>
      <c r="AS171" s="341"/>
      <c r="AT171" s="341"/>
      <c r="AU171" s="341"/>
      <c r="AV171" s="341"/>
      <c r="AW171" s="341"/>
      <c r="AX171" s="342"/>
      <c r="AY171" s="340"/>
      <c r="AZ171" s="341"/>
      <c r="BA171" s="343"/>
      <c r="BB171" s="1217"/>
      <c r="BC171" s="1218"/>
      <c r="BD171" s="1179"/>
      <c r="BE171" s="1180"/>
      <c r="BF171" s="1181"/>
      <c r="BG171" s="1182"/>
      <c r="BH171" s="1182"/>
      <c r="BI171" s="1182"/>
      <c r="BJ171" s="1183"/>
    </row>
    <row r="172" spans="2:62" ht="20.25" customHeight="1" x14ac:dyDescent="0.45">
      <c r="B172" s="1220"/>
      <c r="C172" s="1221"/>
      <c r="D172" s="1222"/>
      <c r="E172" s="349"/>
      <c r="F172" s="350">
        <f>C171</f>
        <v>0</v>
      </c>
      <c r="G172" s="349"/>
      <c r="H172" s="350">
        <f>I171</f>
        <v>0</v>
      </c>
      <c r="I172" s="1223"/>
      <c r="J172" s="1224"/>
      <c r="K172" s="1225"/>
      <c r="L172" s="1226"/>
      <c r="M172" s="1226"/>
      <c r="N172" s="1222"/>
      <c r="O172" s="1211"/>
      <c r="P172" s="1212"/>
      <c r="Q172" s="1212"/>
      <c r="R172" s="1212"/>
      <c r="S172" s="1213"/>
      <c r="T172" s="344" t="s">
        <v>455</v>
      </c>
      <c r="U172" s="345"/>
      <c r="V172" s="346"/>
      <c r="W172" s="332" t="str">
        <f>IF(W171="","",VLOOKUP(W171,'参考様式１（勤務表_シフト記号表）'!$C$6:$L$47,10,FALSE))</f>
        <v/>
      </c>
      <c r="X172" s="333" t="str">
        <f>IF(X171="","",VLOOKUP(X171,'参考様式１（勤務表_シフト記号表）'!$C$6:$L$47,10,FALSE))</f>
        <v/>
      </c>
      <c r="Y172" s="333" t="str">
        <f>IF(Y171="","",VLOOKUP(Y171,'参考様式１（勤務表_シフト記号表）'!$C$6:$L$47,10,FALSE))</f>
        <v/>
      </c>
      <c r="Z172" s="333" t="str">
        <f>IF(Z171="","",VLOOKUP(Z171,'参考様式１（勤務表_シフト記号表）'!$C$6:$L$47,10,FALSE))</f>
        <v/>
      </c>
      <c r="AA172" s="333" t="str">
        <f>IF(AA171="","",VLOOKUP(AA171,'参考様式１（勤務表_シフト記号表）'!$C$6:$L$47,10,FALSE))</f>
        <v/>
      </c>
      <c r="AB172" s="333" t="str">
        <f>IF(AB171="","",VLOOKUP(AB171,'参考様式１（勤務表_シフト記号表）'!$C$6:$L$47,10,FALSE))</f>
        <v/>
      </c>
      <c r="AC172" s="334" t="str">
        <f>IF(AC171="","",VLOOKUP(AC171,'参考様式１（勤務表_シフト記号表）'!$C$6:$L$47,10,FALSE))</f>
        <v/>
      </c>
      <c r="AD172" s="332" t="str">
        <f>IF(AD171="","",VLOOKUP(AD171,'参考様式１（勤務表_シフト記号表）'!$C$6:$L$47,10,FALSE))</f>
        <v/>
      </c>
      <c r="AE172" s="333" t="str">
        <f>IF(AE171="","",VLOOKUP(AE171,'参考様式１（勤務表_シフト記号表）'!$C$6:$L$47,10,FALSE))</f>
        <v/>
      </c>
      <c r="AF172" s="333" t="str">
        <f>IF(AF171="","",VLOOKUP(AF171,'参考様式１（勤務表_シフト記号表）'!$C$6:$L$47,10,FALSE))</f>
        <v/>
      </c>
      <c r="AG172" s="333" t="str">
        <f>IF(AG171="","",VLOOKUP(AG171,'参考様式１（勤務表_シフト記号表）'!$C$6:$L$47,10,FALSE))</f>
        <v/>
      </c>
      <c r="AH172" s="333" t="str">
        <f>IF(AH171="","",VLOOKUP(AH171,'参考様式１（勤務表_シフト記号表）'!$C$6:$L$47,10,FALSE))</f>
        <v/>
      </c>
      <c r="AI172" s="333" t="str">
        <f>IF(AI171="","",VLOOKUP(AI171,'参考様式１（勤務表_シフト記号表）'!$C$6:$L$47,10,FALSE))</f>
        <v/>
      </c>
      <c r="AJ172" s="334" t="str">
        <f>IF(AJ171="","",VLOOKUP(AJ171,'参考様式１（勤務表_シフト記号表）'!$C$6:$L$47,10,FALSE))</f>
        <v/>
      </c>
      <c r="AK172" s="332" t="str">
        <f>IF(AK171="","",VLOOKUP(AK171,'参考様式１（勤務表_シフト記号表）'!$C$6:$L$47,10,FALSE))</f>
        <v/>
      </c>
      <c r="AL172" s="333" t="str">
        <f>IF(AL171="","",VLOOKUP(AL171,'参考様式１（勤務表_シフト記号表）'!$C$6:$L$47,10,FALSE))</f>
        <v/>
      </c>
      <c r="AM172" s="333" t="str">
        <f>IF(AM171="","",VLOOKUP(AM171,'参考様式１（勤務表_シフト記号表）'!$C$6:$L$47,10,FALSE))</f>
        <v/>
      </c>
      <c r="AN172" s="333" t="str">
        <f>IF(AN171="","",VLOOKUP(AN171,'参考様式１（勤務表_シフト記号表）'!$C$6:$L$47,10,FALSE))</f>
        <v/>
      </c>
      <c r="AO172" s="333" t="str">
        <f>IF(AO171="","",VLOOKUP(AO171,'参考様式１（勤務表_シフト記号表）'!$C$6:$L$47,10,FALSE))</f>
        <v/>
      </c>
      <c r="AP172" s="333" t="str">
        <f>IF(AP171="","",VLOOKUP(AP171,'参考様式１（勤務表_シフト記号表）'!$C$6:$L$47,10,FALSE))</f>
        <v/>
      </c>
      <c r="AQ172" s="334" t="str">
        <f>IF(AQ171="","",VLOOKUP(AQ171,'参考様式１（勤務表_シフト記号表）'!$C$6:$L$47,10,FALSE))</f>
        <v/>
      </c>
      <c r="AR172" s="332" t="str">
        <f>IF(AR171="","",VLOOKUP(AR171,'参考様式１（勤務表_シフト記号表）'!$C$6:$L$47,10,FALSE))</f>
        <v/>
      </c>
      <c r="AS172" s="333" t="str">
        <f>IF(AS171="","",VLOOKUP(AS171,'参考様式１（勤務表_シフト記号表）'!$C$6:$L$47,10,FALSE))</f>
        <v/>
      </c>
      <c r="AT172" s="333" t="str">
        <f>IF(AT171="","",VLOOKUP(AT171,'参考様式１（勤務表_シフト記号表）'!$C$6:$L$47,10,FALSE))</f>
        <v/>
      </c>
      <c r="AU172" s="333" t="str">
        <f>IF(AU171="","",VLOOKUP(AU171,'参考様式１（勤務表_シフト記号表）'!$C$6:$L$47,10,FALSE))</f>
        <v/>
      </c>
      <c r="AV172" s="333" t="str">
        <f>IF(AV171="","",VLOOKUP(AV171,'参考様式１（勤務表_シフト記号表）'!$C$6:$L$47,10,FALSE))</f>
        <v/>
      </c>
      <c r="AW172" s="333" t="str">
        <f>IF(AW171="","",VLOOKUP(AW171,'参考様式１（勤務表_シフト記号表）'!$C$6:$L$47,10,FALSE))</f>
        <v/>
      </c>
      <c r="AX172" s="334" t="str">
        <f>IF(AX171="","",VLOOKUP(AX171,'参考様式１（勤務表_シフト記号表）'!$C$6:$L$47,10,FALSE))</f>
        <v/>
      </c>
      <c r="AY172" s="332" t="str">
        <f>IF(AY171="","",VLOOKUP(AY171,'参考様式１（勤務表_シフト記号表）'!$C$6:$L$47,10,FALSE))</f>
        <v/>
      </c>
      <c r="AZ172" s="333" t="str">
        <f>IF(AZ171="","",VLOOKUP(AZ171,'参考様式１（勤務表_シフト記号表）'!$C$6:$L$47,10,FALSE))</f>
        <v/>
      </c>
      <c r="BA172" s="333" t="str">
        <f>IF(BA171="","",VLOOKUP(BA171,'参考様式１（勤務表_シフト記号表）'!$C$6:$L$47,10,FALSE))</f>
        <v/>
      </c>
      <c r="BB172" s="1194">
        <f>IF($BE$3="４週",SUM(W172:AX172),IF($BE$3="暦月",SUM(W172:BA172),""))</f>
        <v>0</v>
      </c>
      <c r="BC172" s="1195"/>
      <c r="BD172" s="1196">
        <f>IF($BE$3="４週",BB172/4,IF($BE$3="暦月",(BB172/($BE$8/7)),""))</f>
        <v>0</v>
      </c>
      <c r="BE172" s="1195"/>
      <c r="BF172" s="1191"/>
      <c r="BG172" s="1192"/>
      <c r="BH172" s="1192"/>
      <c r="BI172" s="1192"/>
      <c r="BJ172" s="1193"/>
    </row>
    <row r="173" spans="2:62" ht="20.25" customHeight="1" x14ac:dyDescent="0.45">
      <c r="B173" s="1197">
        <f>B171+1</f>
        <v>79</v>
      </c>
      <c r="C173" s="1199"/>
      <c r="D173" s="1200"/>
      <c r="E173" s="327"/>
      <c r="F173" s="328"/>
      <c r="G173" s="327"/>
      <c r="H173" s="328"/>
      <c r="I173" s="1203"/>
      <c r="J173" s="1204"/>
      <c r="K173" s="1207"/>
      <c r="L173" s="1208"/>
      <c r="M173" s="1208"/>
      <c r="N173" s="1200"/>
      <c r="O173" s="1211"/>
      <c r="P173" s="1212"/>
      <c r="Q173" s="1212"/>
      <c r="R173" s="1212"/>
      <c r="S173" s="1213"/>
      <c r="T173" s="347" t="s">
        <v>454</v>
      </c>
      <c r="V173" s="348"/>
      <c r="W173" s="340"/>
      <c r="X173" s="341"/>
      <c r="Y173" s="341"/>
      <c r="Z173" s="341"/>
      <c r="AA173" s="341"/>
      <c r="AB173" s="341"/>
      <c r="AC173" s="342"/>
      <c r="AD173" s="340"/>
      <c r="AE173" s="341"/>
      <c r="AF173" s="341"/>
      <c r="AG173" s="341"/>
      <c r="AH173" s="341"/>
      <c r="AI173" s="341"/>
      <c r="AJ173" s="342"/>
      <c r="AK173" s="340"/>
      <c r="AL173" s="341"/>
      <c r="AM173" s="341"/>
      <c r="AN173" s="341"/>
      <c r="AO173" s="341"/>
      <c r="AP173" s="341"/>
      <c r="AQ173" s="342"/>
      <c r="AR173" s="340"/>
      <c r="AS173" s="341"/>
      <c r="AT173" s="341"/>
      <c r="AU173" s="341"/>
      <c r="AV173" s="341"/>
      <c r="AW173" s="341"/>
      <c r="AX173" s="342"/>
      <c r="AY173" s="340"/>
      <c r="AZ173" s="341"/>
      <c r="BA173" s="343"/>
      <c r="BB173" s="1217"/>
      <c r="BC173" s="1218"/>
      <c r="BD173" s="1179"/>
      <c r="BE173" s="1180"/>
      <c r="BF173" s="1181"/>
      <c r="BG173" s="1182"/>
      <c r="BH173" s="1182"/>
      <c r="BI173" s="1182"/>
      <c r="BJ173" s="1183"/>
    </row>
    <row r="174" spans="2:62" ht="20.25" customHeight="1" x14ac:dyDescent="0.45">
      <c r="B174" s="1220"/>
      <c r="C174" s="1221"/>
      <c r="D174" s="1222"/>
      <c r="E174" s="349"/>
      <c r="F174" s="350">
        <f>C173</f>
        <v>0</v>
      </c>
      <c r="G174" s="349"/>
      <c r="H174" s="350">
        <f>I173</f>
        <v>0</v>
      </c>
      <c r="I174" s="1223"/>
      <c r="J174" s="1224"/>
      <c r="K174" s="1225"/>
      <c r="L174" s="1226"/>
      <c r="M174" s="1226"/>
      <c r="N174" s="1222"/>
      <c r="O174" s="1211"/>
      <c r="P174" s="1212"/>
      <c r="Q174" s="1212"/>
      <c r="R174" s="1212"/>
      <c r="S174" s="1213"/>
      <c r="T174" s="344" t="s">
        <v>455</v>
      </c>
      <c r="U174" s="345"/>
      <c r="V174" s="346"/>
      <c r="W174" s="332" t="str">
        <f>IF(W173="","",VLOOKUP(W173,'参考様式１（勤務表_シフト記号表）'!$C$6:$L$47,10,FALSE))</f>
        <v/>
      </c>
      <c r="X174" s="333" t="str">
        <f>IF(X173="","",VLOOKUP(X173,'参考様式１（勤務表_シフト記号表）'!$C$6:$L$47,10,FALSE))</f>
        <v/>
      </c>
      <c r="Y174" s="333" t="str">
        <f>IF(Y173="","",VLOOKUP(Y173,'参考様式１（勤務表_シフト記号表）'!$C$6:$L$47,10,FALSE))</f>
        <v/>
      </c>
      <c r="Z174" s="333" t="str">
        <f>IF(Z173="","",VLOOKUP(Z173,'参考様式１（勤務表_シフト記号表）'!$C$6:$L$47,10,FALSE))</f>
        <v/>
      </c>
      <c r="AA174" s="333" t="str">
        <f>IF(AA173="","",VLOOKUP(AA173,'参考様式１（勤務表_シフト記号表）'!$C$6:$L$47,10,FALSE))</f>
        <v/>
      </c>
      <c r="AB174" s="333" t="str">
        <f>IF(AB173="","",VLOOKUP(AB173,'参考様式１（勤務表_シフト記号表）'!$C$6:$L$47,10,FALSE))</f>
        <v/>
      </c>
      <c r="AC174" s="334" t="str">
        <f>IF(AC173="","",VLOOKUP(AC173,'参考様式１（勤務表_シフト記号表）'!$C$6:$L$47,10,FALSE))</f>
        <v/>
      </c>
      <c r="AD174" s="332" t="str">
        <f>IF(AD173="","",VLOOKUP(AD173,'参考様式１（勤務表_シフト記号表）'!$C$6:$L$47,10,FALSE))</f>
        <v/>
      </c>
      <c r="AE174" s="333" t="str">
        <f>IF(AE173="","",VLOOKUP(AE173,'参考様式１（勤務表_シフト記号表）'!$C$6:$L$47,10,FALSE))</f>
        <v/>
      </c>
      <c r="AF174" s="333" t="str">
        <f>IF(AF173="","",VLOOKUP(AF173,'参考様式１（勤務表_シフト記号表）'!$C$6:$L$47,10,FALSE))</f>
        <v/>
      </c>
      <c r="AG174" s="333" t="str">
        <f>IF(AG173="","",VLOOKUP(AG173,'参考様式１（勤務表_シフト記号表）'!$C$6:$L$47,10,FALSE))</f>
        <v/>
      </c>
      <c r="AH174" s="333" t="str">
        <f>IF(AH173="","",VLOOKUP(AH173,'参考様式１（勤務表_シフト記号表）'!$C$6:$L$47,10,FALSE))</f>
        <v/>
      </c>
      <c r="AI174" s="333" t="str">
        <f>IF(AI173="","",VLOOKUP(AI173,'参考様式１（勤務表_シフト記号表）'!$C$6:$L$47,10,FALSE))</f>
        <v/>
      </c>
      <c r="AJ174" s="334" t="str">
        <f>IF(AJ173="","",VLOOKUP(AJ173,'参考様式１（勤務表_シフト記号表）'!$C$6:$L$47,10,FALSE))</f>
        <v/>
      </c>
      <c r="AK174" s="332" t="str">
        <f>IF(AK173="","",VLOOKUP(AK173,'参考様式１（勤務表_シフト記号表）'!$C$6:$L$47,10,FALSE))</f>
        <v/>
      </c>
      <c r="AL174" s="333" t="str">
        <f>IF(AL173="","",VLOOKUP(AL173,'参考様式１（勤務表_シフト記号表）'!$C$6:$L$47,10,FALSE))</f>
        <v/>
      </c>
      <c r="AM174" s="333" t="str">
        <f>IF(AM173="","",VLOOKUP(AM173,'参考様式１（勤務表_シフト記号表）'!$C$6:$L$47,10,FALSE))</f>
        <v/>
      </c>
      <c r="AN174" s="333" t="str">
        <f>IF(AN173="","",VLOOKUP(AN173,'参考様式１（勤務表_シフト記号表）'!$C$6:$L$47,10,FALSE))</f>
        <v/>
      </c>
      <c r="AO174" s="333" t="str">
        <f>IF(AO173="","",VLOOKUP(AO173,'参考様式１（勤務表_シフト記号表）'!$C$6:$L$47,10,FALSE))</f>
        <v/>
      </c>
      <c r="AP174" s="333" t="str">
        <f>IF(AP173="","",VLOOKUP(AP173,'参考様式１（勤務表_シフト記号表）'!$C$6:$L$47,10,FALSE))</f>
        <v/>
      </c>
      <c r="AQ174" s="334" t="str">
        <f>IF(AQ173="","",VLOOKUP(AQ173,'参考様式１（勤務表_シフト記号表）'!$C$6:$L$47,10,FALSE))</f>
        <v/>
      </c>
      <c r="AR174" s="332" t="str">
        <f>IF(AR173="","",VLOOKUP(AR173,'参考様式１（勤務表_シフト記号表）'!$C$6:$L$47,10,FALSE))</f>
        <v/>
      </c>
      <c r="AS174" s="333" t="str">
        <f>IF(AS173="","",VLOOKUP(AS173,'参考様式１（勤務表_シフト記号表）'!$C$6:$L$47,10,FALSE))</f>
        <v/>
      </c>
      <c r="AT174" s="333" t="str">
        <f>IF(AT173="","",VLOOKUP(AT173,'参考様式１（勤務表_シフト記号表）'!$C$6:$L$47,10,FALSE))</f>
        <v/>
      </c>
      <c r="AU174" s="333" t="str">
        <f>IF(AU173="","",VLOOKUP(AU173,'参考様式１（勤務表_シフト記号表）'!$C$6:$L$47,10,FALSE))</f>
        <v/>
      </c>
      <c r="AV174" s="333" t="str">
        <f>IF(AV173="","",VLOOKUP(AV173,'参考様式１（勤務表_シフト記号表）'!$C$6:$L$47,10,FALSE))</f>
        <v/>
      </c>
      <c r="AW174" s="333" t="str">
        <f>IF(AW173="","",VLOOKUP(AW173,'参考様式１（勤務表_シフト記号表）'!$C$6:$L$47,10,FALSE))</f>
        <v/>
      </c>
      <c r="AX174" s="334" t="str">
        <f>IF(AX173="","",VLOOKUP(AX173,'参考様式１（勤務表_シフト記号表）'!$C$6:$L$47,10,FALSE))</f>
        <v/>
      </c>
      <c r="AY174" s="332" t="str">
        <f>IF(AY173="","",VLOOKUP(AY173,'参考様式１（勤務表_シフト記号表）'!$C$6:$L$47,10,FALSE))</f>
        <v/>
      </c>
      <c r="AZ174" s="333" t="str">
        <f>IF(AZ173="","",VLOOKUP(AZ173,'参考様式１（勤務表_シフト記号表）'!$C$6:$L$47,10,FALSE))</f>
        <v/>
      </c>
      <c r="BA174" s="333" t="str">
        <f>IF(BA173="","",VLOOKUP(BA173,'参考様式１（勤務表_シフト記号表）'!$C$6:$L$47,10,FALSE))</f>
        <v/>
      </c>
      <c r="BB174" s="1194">
        <f>IF($BE$3="４週",SUM(W174:AX174),IF($BE$3="暦月",SUM(W174:BA174),""))</f>
        <v>0</v>
      </c>
      <c r="BC174" s="1195"/>
      <c r="BD174" s="1196">
        <f>IF($BE$3="４週",BB174/4,IF($BE$3="暦月",(BB174/($BE$8/7)),""))</f>
        <v>0</v>
      </c>
      <c r="BE174" s="1195"/>
      <c r="BF174" s="1191"/>
      <c r="BG174" s="1192"/>
      <c r="BH174" s="1192"/>
      <c r="BI174" s="1192"/>
      <c r="BJ174" s="1193"/>
    </row>
    <row r="175" spans="2:62" ht="20.25" customHeight="1" x14ac:dyDescent="0.45">
      <c r="B175" s="1197">
        <f>B173+1</f>
        <v>80</v>
      </c>
      <c r="C175" s="1199"/>
      <c r="D175" s="1200"/>
      <c r="E175" s="327"/>
      <c r="F175" s="328"/>
      <c r="G175" s="327"/>
      <c r="H175" s="328"/>
      <c r="I175" s="1203"/>
      <c r="J175" s="1204"/>
      <c r="K175" s="1207"/>
      <c r="L175" s="1208"/>
      <c r="M175" s="1208"/>
      <c r="N175" s="1200"/>
      <c r="O175" s="1211"/>
      <c r="P175" s="1212"/>
      <c r="Q175" s="1212"/>
      <c r="R175" s="1212"/>
      <c r="S175" s="1213"/>
      <c r="T175" s="347" t="s">
        <v>454</v>
      </c>
      <c r="V175" s="348"/>
      <c r="W175" s="340"/>
      <c r="X175" s="341"/>
      <c r="Y175" s="341"/>
      <c r="Z175" s="341"/>
      <c r="AA175" s="341"/>
      <c r="AB175" s="341"/>
      <c r="AC175" s="342"/>
      <c r="AD175" s="340"/>
      <c r="AE175" s="341"/>
      <c r="AF175" s="341"/>
      <c r="AG175" s="341"/>
      <c r="AH175" s="341"/>
      <c r="AI175" s="341"/>
      <c r="AJ175" s="342"/>
      <c r="AK175" s="340"/>
      <c r="AL175" s="341"/>
      <c r="AM175" s="341"/>
      <c r="AN175" s="341"/>
      <c r="AO175" s="341"/>
      <c r="AP175" s="341"/>
      <c r="AQ175" s="342"/>
      <c r="AR175" s="340"/>
      <c r="AS175" s="341"/>
      <c r="AT175" s="341"/>
      <c r="AU175" s="341"/>
      <c r="AV175" s="341"/>
      <c r="AW175" s="341"/>
      <c r="AX175" s="342"/>
      <c r="AY175" s="340"/>
      <c r="AZ175" s="341"/>
      <c r="BA175" s="343"/>
      <c r="BB175" s="1217"/>
      <c r="BC175" s="1218"/>
      <c r="BD175" s="1179"/>
      <c r="BE175" s="1180"/>
      <c r="BF175" s="1181"/>
      <c r="BG175" s="1182"/>
      <c r="BH175" s="1182"/>
      <c r="BI175" s="1182"/>
      <c r="BJ175" s="1183"/>
    </row>
    <row r="176" spans="2:62" ht="20.25" customHeight="1" x14ac:dyDescent="0.45">
      <c r="B176" s="1220"/>
      <c r="C176" s="1221"/>
      <c r="D176" s="1222"/>
      <c r="E176" s="349"/>
      <c r="F176" s="350">
        <f>C175</f>
        <v>0</v>
      </c>
      <c r="G176" s="349"/>
      <c r="H176" s="350">
        <f>I175</f>
        <v>0</v>
      </c>
      <c r="I176" s="1223"/>
      <c r="J176" s="1224"/>
      <c r="K176" s="1225"/>
      <c r="L176" s="1226"/>
      <c r="M176" s="1226"/>
      <c r="N176" s="1222"/>
      <c r="O176" s="1211"/>
      <c r="P176" s="1212"/>
      <c r="Q176" s="1212"/>
      <c r="R176" s="1212"/>
      <c r="S176" s="1213"/>
      <c r="T176" s="344" t="s">
        <v>455</v>
      </c>
      <c r="U176" s="345"/>
      <c r="V176" s="346"/>
      <c r="W176" s="332" t="str">
        <f>IF(W175="","",VLOOKUP(W175,'参考様式１（勤務表_シフト記号表）'!$C$6:$L$47,10,FALSE))</f>
        <v/>
      </c>
      <c r="X176" s="333" t="str">
        <f>IF(X175="","",VLOOKUP(X175,'参考様式１（勤務表_シフト記号表）'!$C$6:$L$47,10,FALSE))</f>
        <v/>
      </c>
      <c r="Y176" s="333" t="str">
        <f>IF(Y175="","",VLOOKUP(Y175,'参考様式１（勤務表_シフト記号表）'!$C$6:$L$47,10,FALSE))</f>
        <v/>
      </c>
      <c r="Z176" s="333" t="str">
        <f>IF(Z175="","",VLOOKUP(Z175,'参考様式１（勤務表_シフト記号表）'!$C$6:$L$47,10,FALSE))</f>
        <v/>
      </c>
      <c r="AA176" s="333" t="str">
        <f>IF(AA175="","",VLOOKUP(AA175,'参考様式１（勤務表_シフト記号表）'!$C$6:$L$47,10,FALSE))</f>
        <v/>
      </c>
      <c r="AB176" s="333" t="str">
        <f>IF(AB175="","",VLOOKUP(AB175,'参考様式１（勤務表_シフト記号表）'!$C$6:$L$47,10,FALSE))</f>
        <v/>
      </c>
      <c r="AC176" s="334" t="str">
        <f>IF(AC175="","",VLOOKUP(AC175,'参考様式１（勤務表_シフト記号表）'!$C$6:$L$47,10,FALSE))</f>
        <v/>
      </c>
      <c r="AD176" s="332" t="str">
        <f>IF(AD175="","",VLOOKUP(AD175,'参考様式１（勤務表_シフト記号表）'!$C$6:$L$47,10,FALSE))</f>
        <v/>
      </c>
      <c r="AE176" s="333" t="str">
        <f>IF(AE175="","",VLOOKUP(AE175,'参考様式１（勤務表_シフト記号表）'!$C$6:$L$47,10,FALSE))</f>
        <v/>
      </c>
      <c r="AF176" s="333" t="str">
        <f>IF(AF175="","",VLOOKUP(AF175,'参考様式１（勤務表_シフト記号表）'!$C$6:$L$47,10,FALSE))</f>
        <v/>
      </c>
      <c r="AG176" s="333" t="str">
        <f>IF(AG175="","",VLOOKUP(AG175,'参考様式１（勤務表_シフト記号表）'!$C$6:$L$47,10,FALSE))</f>
        <v/>
      </c>
      <c r="AH176" s="333" t="str">
        <f>IF(AH175="","",VLOOKUP(AH175,'参考様式１（勤務表_シフト記号表）'!$C$6:$L$47,10,FALSE))</f>
        <v/>
      </c>
      <c r="AI176" s="333" t="str">
        <f>IF(AI175="","",VLOOKUP(AI175,'参考様式１（勤務表_シフト記号表）'!$C$6:$L$47,10,FALSE))</f>
        <v/>
      </c>
      <c r="AJ176" s="334" t="str">
        <f>IF(AJ175="","",VLOOKUP(AJ175,'参考様式１（勤務表_シフト記号表）'!$C$6:$L$47,10,FALSE))</f>
        <v/>
      </c>
      <c r="AK176" s="332" t="str">
        <f>IF(AK175="","",VLOOKUP(AK175,'参考様式１（勤務表_シフト記号表）'!$C$6:$L$47,10,FALSE))</f>
        <v/>
      </c>
      <c r="AL176" s="333" t="str">
        <f>IF(AL175="","",VLOOKUP(AL175,'参考様式１（勤務表_シフト記号表）'!$C$6:$L$47,10,FALSE))</f>
        <v/>
      </c>
      <c r="AM176" s="333" t="str">
        <f>IF(AM175="","",VLOOKUP(AM175,'参考様式１（勤務表_シフト記号表）'!$C$6:$L$47,10,FALSE))</f>
        <v/>
      </c>
      <c r="AN176" s="333" t="str">
        <f>IF(AN175="","",VLOOKUP(AN175,'参考様式１（勤務表_シフト記号表）'!$C$6:$L$47,10,FALSE))</f>
        <v/>
      </c>
      <c r="AO176" s="333" t="str">
        <f>IF(AO175="","",VLOOKUP(AO175,'参考様式１（勤務表_シフト記号表）'!$C$6:$L$47,10,FALSE))</f>
        <v/>
      </c>
      <c r="AP176" s="333" t="str">
        <f>IF(AP175="","",VLOOKUP(AP175,'参考様式１（勤務表_シフト記号表）'!$C$6:$L$47,10,FALSE))</f>
        <v/>
      </c>
      <c r="AQ176" s="334" t="str">
        <f>IF(AQ175="","",VLOOKUP(AQ175,'参考様式１（勤務表_シフト記号表）'!$C$6:$L$47,10,FALSE))</f>
        <v/>
      </c>
      <c r="AR176" s="332" t="str">
        <f>IF(AR175="","",VLOOKUP(AR175,'参考様式１（勤務表_シフト記号表）'!$C$6:$L$47,10,FALSE))</f>
        <v/>
      </c>
      <c r="AS176" s="333" t="str">
        <f>IF(AS175="","",VLOOKUP(AS175,'参考様式１（勤務表_シフト記号表）'!$C$6:$L$47,10,FALSE))</f>
        <v/>
      </c>
      <c r="AT176" s="333" t="str">
        <f>IF(AT175="","",VLOOKUP(AT175,'参考様式１（勤務表_シフト記号表）'!$C$6:$L$47,10,FALSE))</f>
        <v/>
      </c>
      <c r="AU176" s="333" t="str">
        <f>IF(AU175="","",VLOOKUP(AU175,'参考様式１（勤務表_シフト記号表）'!$C$6:$L$47,10,FALSE))</f>
        <v/>
      </c>
      <c r="AV176" s="333" t="str">
        <f>IF(AV175="","",VLOOKUP(AV175,'参考様式１（勤務表_シフト記号表）'!$C$6:$L$47,10,FALSE))</f>
        <v/>
      </c>
      <c r="AW176" s="333" t="str">
        <f>IF(AW175="","",VLOOKUP(AW175,'参考様式１（勤務表_シフト記号表）'!$C$6:$L$47,10,FALSE))</f>
        <v/>
      </c>
      <c r="AX176" s="334" t="str">
        <f>IF(AX175="","",VLOOKUP(AX175,'参考様式１（勤務表_シフト記号表）'!$C$6:$L$47,10,FALSE))</f>
        <v/>
      </c>
      <c r="AY176" s="332" t="str">
        <f>IF(AY175="","",VLOOKUP(AY175,'参考様式１（勤務表_シフト記号表）'!$C$6:$L$47,10,FALSE))</f>
        <v/>
      </c>
      <c r="AZ176" s="333" t="str">
        <f>IF(AZ175="","",VLOOKUP(AZ175,'参考様式１（勤務表_シフト記号表）'!$C$6:$L$47,10,FALSE))</f>
        <v/>
      </c>
      <c r="BA176" s="333" t="str">
        <f>IF(BA175="","",VLOOKUP(BA175,'参考様式１（勤務表_シフト記号表）'!$C$6:$L$47,10,FALSE))</f>
        <v/>
      </c>
      <c r="BB176" s="1194">
        <f>IF($BE$3="４週",SUM(W176:AX176),IF($BE$3="暦月",SUM(W176:BA176),""))</f>
        <v>0</v>
      </c>
      <c r="BC176" s="1195"/>
      <c r="BD176" s="1196">
        <f>IF($BE$3="４週",BB176/4,IF($BE$3="暦月",(BB176/($BE$8/7)),""))</f>
        <v>0</v>
      </c>
      <c r="BE176" s="1195"/>
      <c r="BF176" s="1191"/>
      <c r="BG176" s="1192"/>
      <c r="BH176" s="1192"/>
      <c r="BI176" s="1192"/>
      <c r="BJ176" s="1193"/>
    </row>
    <row r="177" spans="2:62" ht="20.25" customHeight="1" x14ac:dyDescent="0.45">
      <c r="B177" s="1197">
        <f>B175+1</f>
        <v>81</v>
      </c>
      <c r="C177" s="1199"/>
      <c r="D177" s="1200"/>
      <c r="E177" s="327"/>
      <c r="F177" s="328"/>
      <c r="G177" s="327"/>
      <c r="H177" s="328"/>
      <c r="I177" s="1203"/>
      <c r="J177" s="1204"/>
      <c r="K177" s="1207"/>
      <c r="L177" s="1208"/>
      <c r="M177" s="1208"/>
      <c r="N177" s="1200"/>
      <c r="O177" s="1211"/>
      <c r="P177" s="1212"/>
      <c r="Q177" s="1212"/>
      <c r="R177" s="1212"/>
      <c r="S177" s="1213"/>
      <c r="T177" s="347" t="s">
        <v>454</v>
      </c>
      <c r="V177" s="348"/>
      <c r="W177" s="340"/>
      <c r="X177" s="341"/>
      <c r="Y177" s="341"/>
      <c r="Z177" s="341"/>
      <c r="AA177" s="341"/>
      <c r="AB177" s="341"/>
      <c r="AC177" s="342"/>
      <c r="AD177" s="340"/>
      <c r="AE177" s="341"/>
      <c r="AF177" s="341"/>
      <c r="AG177" s="341"/>
      <c r="AH177" s="341"/>
      <c r="AI177" s="341"/>
      <c r="AJ177" s="342"/>
      <c r="AK177" s="340"/>
      <c r="AL177" s="341"/>
      <c r="AM177" s="341"/>
      <c r="AN177" s="341"/>
      <c r="AO177" s="341"/>
      <c r="AP177" s="341"/>
      <c r="AQ177" s="342"/>
      <c r="AR177" s="340"/>
      <c r="AS177" s="341"/>
      <c r="AT177" s="341"/>
      <c r="AU177" s="341"/>
      <c r="AV177" s="341"/>
      <c r="AW177" s="341"/>
      <c r="AX177" s="342"/>
      <c r="AY177" s="340"/>
      <c r="AZ177" s="341"/>
      <c r="BA177" s="343"/>
      <c r="BB177" s="1217"/>
      <c r="BC177" s="1218"/>
      <c r="BD177" s="1179"/>
      <c r="BE177" s="1180"/>
      <c r="BF177" s="1181"/>
      <c r="BG177" s="1182"/>
      <c r="BH177" s="1182"/>
      <c r="BI177" s="1182"/>
      <c r="BJ177" s="1183"/>
    </row>
    <row r="178" spans="2:62" ht="20.25" customHeight="1" x14ac:dyDescent="0.45">
      <c r="B178" s="1220"/>
      <c r="C178" s="1221"/>
      <c r="D178" s="1222"/>
      <c r="E178" s="349"/>
      <c r="F178" s="350">
        <f>C177</f>
        <v>0</v>
      </c>
      <c r="G178" s="349"/>
      <c r="H178" s="350">
        <f>I177</f>
        <v>0</v>
      </c>
      <c r="I178" s="1223"/>
      <c r="J178" s="1224"/>
      <c r="K178" s="1225"/>
      <c r="L178" s="1226"/>
      <c r="M178" s="1226"/>
      <c r="N178" s="1222"/>
      <c r="O178" s="1211"/>
      <c r="P178" s="1212"/>
      <c r="Q178" s="1212"/>
      <c r="R178" s="1212"/>
      <c r="S178" s="1213"/>
      <c r="T178" s="344" t="s">
        <v>455</v>
      </c>
      <c r="U178" s="345"/>
      <c r="V178" s="346"/>
      <c r="W178" s="332" t="str">
        <f>IF(W177="","",VLOOKUP(W177,'参考様式１（勤務表_シフト記号表）'!$C$6:$L$47,10,FALSE))</f>
        <v/>
      </c>
      <c r="X178" s="333" t="str">
        <f>IF(X177="","",VLOOKUP(X177,'参考様式１（勤務表_シフト記号表）'!$C$6:$L$47,10,FALSE))</f>
        <v/>
      </c>
      <c r="Y178" s="333" t="str">
        <f>IF(Y177="","",VLOOKUP(Y177,'参考様式１（勤務表_シフト記号表）'!$C$6:$L$47,10,FALSE))</f>
        <v/>
      </c>
      <c r="Z178" s="333" t="str">
        <f>IF(Z177="","",VLOOKUP(Z177,'参考様式１（勤務表_シフト記号表）'!$C$6:$L$47,10,FALSE))</f>
        <v/>
      </c>
      <c r="AA178" s="333" t="str">
        <f>IF(AA177="","",VLOOKUP(AA177,'参考様式１（勤務表_シフト記号表）'!$C$6:$L$47,10,FALSE))</f>
        <v/>
      </c>
      <c r="AB178" s="333" t="str">
        <f>IF(AB177="","",VLOOKUP(AB177,'参考様式１（勤務表_シフト記号表）'!$C$6:$L$47,10,FALSE))</f>
        <v/>
      </c>
      <c r="AC178" s="334" t="str">
        <f>IF(AC177="","",VLOOKUP(AC177,'参考様式１（勤務表_シフト記号表）'!$C$6:$L$47,10,FALSE))</f>
        <v/>
      </c>
      <c r="AD178" s="332" t="str">
        <f>IF(AD177="","",VLOOKUP(AD177,'参考様式１（勤務表_シフト記号表）'!$C$6:$L$47,10,FALSE))</f>
        <v/>
      </c>
      <c r="AE178" s="333" t="str">
        <f>IF(AE177="","",VLOOKUP(AE177,'参考様式１（勤務表_シフト記号表）'!$C$6:$L$47,10,FALSE))</f>
        <v/>
      </c>
      <c r="AF178" s="333" t="str">
        <f>IF(AF177="","",VLOOKUP(AF177,'参考様式１（勤務表_シフト記号表）'!$C$6:$L$47,10,FALSE))</f>
        <v/>
      </c>
      <c r="AG178" s="333" t="str">
        <f>IF(AG177="","",VLOOKUP(AG177,'参考様式１（勤務表_シフト記号表）'!$C$6:$L$47,10,FALSE))</f>
        <v/>
      </c>
      <c r="AH178" s="333" t="str">
        <f>IF(AH177="","",VLOOKUP(AH177,'参考様式１（勤務表_シフト記号表）'!$C$6:$L$47,10,FALSE))</f>
        <v/>
      </c>
      <c r="AI178" s="333" t="str">
        <f>IF(AI177="","",VLOOKUP(AI177,'参考様式１（勤務表_シフト記号表）'!$C$6:$L$47,10,FALSE))</f>
        <v/>
      </c>
      <c r="AJ178" s="334" t="str">
        <f>IF(AJ177="","",VLOOKUP(AJ177,'参考様式１（勤務表_シフト記号表）'!$C$6:$L$47,10,FALSE))</f>
        <v/>
      </c>
      <c r="AK178" s="332" t="str">
        <f>IF(AK177="","",VLOOKUP(AK177,'参考様式１（勤務表_シフト記号表）'!$C$6:$L$47,10,FALSE))</f>
        <v/>
      </c>
      <c r="AL178" s="333" t="str">
        <f>IF(AL177="","",VLOOKUP(AL177,'参考様式１（勤務表_シフト記号表）'!$C$6:$L$47,10,FALSE))</f>
        <v/>
      </c>
      <c r="AM178" s="333" t="str">
        <f>IF(AM177="","",VLOOKUP(AM177,'参考様式１（勤務表_シフト記号表）'!$C$6:$L$47,10,FALSE))</f>
        <v/>
      </c>
      <c r="AN178" s="333" t="str">
        <f>IF(AN177="","",VLOOKUP(AN177,'参考様式１（勤務表_シフト記号表）'!$C$6:$L$47,10,FALSE))</f>
        <v/>
      </c>
      <c r="AO178" s="333" t="str">
        <f>IF(AO177="","",VLOOKUP(AO177,'参考様式１（勤務表_シフト記号表）'!$C$6:$L$47,10,FALSE))</f>
        <v/>
      </c>
      <c r="AP178" s="333" t="str">
        <f>IF(AP177="","",VLOOKUP(AP177,'参考様式１（勤務表_シフト記号表）'!$C$6:$L$47,10,FALSE))</f>
        <v/>
      </c>
      <c r="AQ178" s="334" t="str">
        <f>IF(AQ177="","",VLOOKUP(AQ177,'参考様式１（勤務表_シフト記号表）'!$C$6:$L$47,10,FALSE))</f>
        <v/>
      </c>
      <c r="AR178" s="332" t="str">
        <f>IF(AR177="","",VLOOKUP(AR177,'参考様式１（勤務表_シフト記号表）'!$C$6:$L$47,10,FALSE))</f>
        <v/>
      </c>
      <c r="AS178" s="333" t="str">
        <f>IF(AS177="","",VLOOKUP(AS177,'参考様式１（勤務表_シフト記号表）'!$C$6:$L$47,10,FALSE))</f>
        <v/>
      </c>
      <c r="AT178" s="333" t="str">
        <f>IF(AT177="","",VLOOKUP(AT177,'参考様式１（勤務表_シフト記号表）'!$C$6:$L$47,10,FALSE))</f>
        <v/>
      </c>
      <c r="AU178" s="333" t="str">
        <f>IF(AU177="","",VLOOKUP(AU177,'参考様式１（勤務表_シフト記号表）'!$C$6:$L$47,10,FALSE))</f>
        <v/>
      </c>
      <c r="AV178" s="333" t="str">
        <f>IF(AV177="","",VLOOKUP(AV177,'参考様式１（勤務表_シフト記号表）'!$C$6:$L$47,10,FALSE))</f>
        <v/>
      </c>
      <c r="AW178" s="333" t="str">
        <f>IF(AW177="","",VLOOKUP(AW177,'参考様式１（勤務表_シフト記号表）'!$C$6:$L$47,10,FALSE))</f>
        <v/>
      </c>
      <c r="AX178" s="334" t="str">
        <f>IF(AX177="","",VLOOKUP(AX177,'参考様式１（勤務表_シフト記号表）'!$C$6:$L$47,10,FALSE))</f>
        <v/>
      </c>
      <c r="AY178" s="332" t="str">
        <f>IF(AY177="","",VLOOKUP(AY177,'参考様式１（勤務表_シフト記号表）'!$C$6:$L$47,10,FALSE))</f>
        <v/>
      </c>
      <c r="AZ178" s="333" t="str">
        <f>IF(AZ177="","",VLOOKUP(AZ177,'参考様式１（勤務表_シフト記号表）'!$C$6:$L$47,10,FALSE))</f>
        <v/>
      </c>
      <c r="BA178" s="333" t="str">
        <f>IF(BA177="","",VLOOKUP(BA177,'参考様式１（勤務表_シフト記号表）'!$C$6:$L$47,10,FALSE))</f>
        <v/>
      </c>
      <c r="BB178" s="1194">
        <f>IF($BE$3="４週",SUM(W178:AX178),IF($BE$3="暦月",SUM(W178:BA178),""))</f>
        <v>0</v>
      </c>
      <c r="BC178" s="1195"/>
      <c r="BD178" s="1196">
        <f>IF($BE$3="４週",BB178/4,IF($BE$3="暦月",(BB178/($BE$8/7)),""))</f>
        <v>0</v>
      </c>
      <c r="BE178" s="1195"/>
      <c r="BF178" s="1191"/>
      <c r="BG178" s="1192"/>
      <c r="BH178" s="1192"/>
      <c r="BI178" s="1192"/>
      <c r="BJ178" s="1193"/>
    </row>
    <row r="179" spans="2:62" ht="20.25" customHeight="1" x14ac:dyDescent="0.45">
      <c r="B179" s="1197">
        <f>B177+1</f>
        <v>82</v>
      </c>
      <c r="C179" s="1199"/>
      <c r="D179" s="1200"/>
      <c r="E179" s="327"/>
      <c r="F179" s="328"/>
      <c r="G179" s="327"/>
      <c r="H179" s="328"/>
      <c r="I179" s="1203"/>
      <c r="J179" s="1204"/>
      <c r="K179" s="1207"/>
      <c r="L179" s="1208"/>
      <c r="M179" s="1208"/>
      <c r="N179" s="1200"/>
      <c r="O179" s="1211"/>
      <c r="P179" s="1212"/>
      <c r="Q179" s="1212"/>
      <c r="R179" s="1212"/>
      <c r="S179" s="1213"/>
      <c r="T179" s="347" t="s">
        <v>454</v>
      </c>
      <c r="V179" s="348"/>
      <c r="W179" s="340"/>
      <c r="X179" s="341"/>
      <c r="Y179" s="341"/>
      <c r="Z179" s="341"/>
      <c r="AA179" s="341"/>
      <c r="AB179" s="341"/>
      <c r="AC179" s="342"/>
      <c r="AD179" s="340"/>
      <c r="AE179" s="341"/>
      <c r="AF179" s="341"/>
      <c r="AG179" s="341"/>
      <c r="AH179" s="341"/>
      <c r="AI179" s="341"/>
      <c r="AJ179" s="342"/>
      <c r="AK179" s="340"/>
      <c r="AL179" s="341"/>
      <c r="AM179" s="341"/>
      <c r="AN179" s="341"/>
      <c r="AO179" s="341"/>
      <c r="AP179" s="341"/>
      <c r="AQ179" s="342"/>
      <c r="AR179" s="340"/>
      <c r="AS179" s="341"/>
      <c r="AT179" s="341"/>
      <c r="AU179" s="341"/>
      <c r="AV179" s="341"/>
      <c r="AW179" s="341"/>
      <c r="AX179" s="342"/>
      <c r="AY179" s="340"/>
      <c r="AZ179" s="341"/>
      <c r="BA179" s="343"/>
      <c r="BB179" s="1217"/>
      <c r="BC179" s="1218"/>
      <c r="BD179" s="1179"/>
      <c r="BE179" s="1180"/>
      <c r="BF179" s="1181"/>
      <c r="BG179" s="1182"/>
      <c r="BH179" s="1182"/>
      <c r="BI179" s="1182"/>
      <c r="BJ179" s="1183"/>
    </row>
    <row r="180" spans="2:62" ht="20.25" customHeight="1" x14ac:dyDescent="0.45">
      <c r="B180" s="1220"/>
      <c r="C180" s="1221"/>
      <c r="D180" s="1222"/>
      <c r="E180" s="349"/>
      <c r="F180" s="350">
        <f>C179</f>
        <v>0</v>
      </c>
      <c r="G180" s="349"/>
      <c r="H180" s="350">
        <f>I179</f>
        <v>0</v>
      </c>
      <c r="I180" s="1223"/>
      <c r="J180" s="1224"/>
      <c r="K180" s="1225"/>
      <c r="L180" s="1226"/>
      <c r="M180" s="1226"/>
      <c r="N180" s="1222"/>
      <c r="O180" s="1211"/>
      <c r="P180" s="1212"/>
      <c r="Q180" s="1212"/>
      <c r="R180" s="1212"/>
      <c r="S180" s="1213"/>
      <c r="T180" s="344" t="s">
        <v>455</v>
      </c>
      <c r="U180" s="345"/>
      <c r="V180" s="346"/>
      <c r="W180" s="332" t="str">
        <f>IF(W179="","",VLOOKUP(W179,'参考様式１（勤務表_シフト記号表）'!$C$6:$L$47,10,FALSE))</f>
        <v/>
      </c>
      <c r="X180" s="333" t="str">
        <f>IF(X179="","",VLOOKUP(X179,'参考様式１（勤務表_シフト記号表）'!$C$6:$L$47,10,FALSE))</f>
        <v/>
      </c>
      <c r="Y180" s="333" t="str">
        <f>IF(Y179="","",VLOOKUP(Y179,'参考様式１（勤務表_シフト記号表）'!$C$6:$L$47,10,FALSE))</f>
        <v/>
      </c>
      <c r="Z180" s="333" t="str">
        <f>IF(Z179="","",VLOOKUP(Z179,'参考様式１（勤務表_シフト記号表）'!$C$6:$L$47,10,FALSE))</f>
        <v/>
      </c>
      <c r="AA180" s="333" t="str">
        <f>IF(AA179="","",VLOOKUP(AA179,'参考様式１（勤務表_シフト記号表）'!$C$6:$L$47,10,FALSE))</f>
        <v/>
      </c>
      <c r="AB180" s="333" t="str">
        <f>IF(AB179="","",VLOOKUP(AB179,'参考様式１（勤務表_シフト記号表）'!$C$6:$L$47,10,FALSE))</f>
        <v/>
      </c>
      <c r="AC180" s="334" t="str">
        <f>IF(AC179="","",VLOOKUP(AC179,'参考様式１（勤務表_シフト記号表）'!$C$6:$L$47,10,FALSE))</f>
        <v/>
      </c>
      <c r="AD180" s="332" t="str">
        <f>IF(AD179="","",VLOOKUP(AD179,'参考様式１（勤務表_シフト記号表）'!$C$6:$L$47,10,FALSE))</f>
        <v/>
      </c>
      <c r="AE180" s="333" t="str">
        <f>IF(AE179="","",VLOOKUP(AE179,'参考様式１（勤務表_シフト記号表）'!$C$6:$L$47,10,FALSE))</f>
        <v/>
      </c>
      <c r="AF180" s="333" t="str">
        <f>IF(AF179="","",VLOOKUP(AF179,'参考様式１（勤務表_シフト記号表）'!$C$6:$L$47,10,FALSE))</f>
        <v/>
      </c>
      <c r="AG180" s="333" t="str">
        <f>IF(AG179="","",VLOOKUP(AG179,'参考様式１（勤務表_シフト記号表）'!$C$6:$L$47,10,FALSE))</f>
        <v/>
      </c>
      <c r="AH180" s="333" t="str">
        <f>IF(AH179="","",VLOOKUP(AH179,'参考様式１（勤務表_シフト記号表）'!$C$6:$L$47,10,FALSE))</f>
        <v/>
      </c>
      <c r="AI180" s="333" t="str">
        <f>IF(AI179="","",VLOOKUP(AI179,'参考様式１（勤務表_シフト記号表）'!$C$6:$L$47,10,FALSE))</f>
        <v/>
      </c>
      <c r="AJ180" s="334" t="str">
        <f>IF(AJ179="","",VLOOKUP(AJ179,'参考様式１（勤務表_シフト記号表）'!$C$6:$L$47,10,FALSE))</f>
        <v/>
      </c>
      <c r="AK180" s="332" t="str">
        <f>IF(AK179="","",VLOOKUP(AK179,'参考様式１（勤務表_シフト記号表）'!$C$6:$L$47,10,FALSE))</f>
        <v/>
      </c>
      <c r="AL180" s="333" t="str">
        <f>IF(AL179="","",VLOOKUP(AL179,'参考様式１（勤務表_シフト記号表）'!$C$6:$L$47,10,FALSE))</f>
        <v/>
      </c>
      <c r="AM180" s="333" t="str">
        <f>IF(AM179="","",VLOOKUP(AM179,'参考様式１（勤務表_シフト記号表）'!$C$6:$L$47,10,FALSE))</f>
        <v/>
      </c>
      <c r="AN180" s="333" t="str">
        <f>IF(AN179="","",VLOOKUP(AN179,'参考様式１（勤務表_シフト記号表）'!$C$6:$L$47,10,FALSE))</f>
        <v/>
      </c>
      <c r="AO180" s="333" t="str">
        <f>IF(AO179="","",VLOOKUP(AO179,'参考様式１（勤務表_シフト記号表）'!$C$6:$L$47,10,FALSE))</f>
        <v/>
      </c>
      <c r="AP180" s="333" t="str">
        <f>IF(AP179="","",VLOOKUP(AP179,'参考様式１（勤務表_シフト記号表）'!$C$6:$L$47,10,FALSE))</f>
        <v/>
      </c>
      <c r="AQ180" s="334" t="str">
        <f>IF(AQ179="","",VLOOKUP(AQ179,'参考様式１（勤務表_シフト記号表）'!$C$6:$L$47,10,FALSE))</f>
        <v/>
      </c>
      <c r="AR180" s="332" t="str">
        <f>IF(AR179="","",VLOOKUP(AR179,'参考様式１（勤務表_シフト記号表）'!$C$6:$L$47,10,FALSE))</f>
        <v/>
      </c>
      <c r="AS180" s="333" t="str">
        <f>IF(AS179="","",VLOOKUP(AS179,'参考様式１（勤務表_シフト記号表）'!$C$6:$L$47,10,FALSE))</f>
        <v/>
      </c>
      <c r="AT180" s="333" t="str">
        <f>IF(AT179="","",VLOOKUP(AT179,'参考様式１（勤務表_シフト記号表）'!$C$6:$L$47,10,FALSE))</f>
        <v/>
      </c>
      <c r="AU180" s="333" t="str">
        <f>IF(AU179="","",VLOOKUP(AU179,'参考様式１（勤務表_シフト記号表）'!$C$6:$L$47,10,FALSE))</f>
        <v/>
      </c>
      <c r="AV180" s="333" t="str">
        <f>IF(AV179="","",VLOOKUP(AV179,'参考様式１（勤務表_シフト記号表）'!$C$6:$L$47,10,FALSE))</f>
        <v/>
      </c>
      <c r="AW180" s="333" t="str">
        <f>IF(AW179="","",VLOOKUP(AW179,'参考様式１（勤務表_シフト記号表）'!$C$6:$L$47,10,FALSE))</f>
        <v/>
      </c>
      <c r="AX180" s="334" t="str">
        <f>IF(AX179="","",VLOOKUP(AX179,'参考様式１（勤務表_シフト記号表）'!$C$6:$L$47,10,FALSE))</f>
        <v/>
      </c>
      <c r="AY180" s="332" t="str">
        <f>IF(AY179="","",VLOOKUP(AY179,'参考様式１（勤務表_シフト記号表）'!$C$6:$L$47,10,FALSE))</f>
        <v/>
      </c>
      <c r="AZ180" s="333" t="str">
        <f>IF(AZ179="","",VLOOKUP(AZ179,'参考様式１（勤務表_シフト記号表）'!$C$6:$L$47,10,FALSE))</f>
        <v/>
      </c>
      <c r="BA180" s="333" t="str">
        <f>IF(BA179="","",VLOOKUP(BA179,'参考様式１（勤務表_シフト記号表）'!$C$6:$L$47,10,FALSE))</f>
        <v/>
      </c>
      <c r="BB180" s="1194">
        <f>IF($BE$3="４週",SUM(W180:AX180),IF($BE$3="暦月",SUM(W180:BA180),""))</f>
        <v>0</v>
      </c>
      <c r="BC180" s="1195"/>
      <c r="BD180" s="1196">
        <f>IF($BE$3="４週",BB180/4,IF($BE$3="暦月",(BB180/($BE$8/7)),""))</f>
        <v>0</v>
      </c>
      <c r="BE180" s="1195"/>
      <c r="BF180" s="1191"/>
      <c r="BG180" s="1192"/>
      <c r="BH180" s="1192"/>
      <c r="BI180" s="1192"/>
      <c r="BJ180" s="1193"/>
    </row>
    <row r="181" spans="2:62" ht="20.25" customHeight="1" x14ac:dyDescent="0.45">
      <c r="B181" s="1197">
        <f>B179+1</f>
        <v>83</v>
      </c>
      <c r="C181" s="1199"/>
      <c r="D181" s="1200"/>
      <c r="E181" s="327"/>
      <c r="F181" s="328"/>
      <c r="G181" s="327"/>
      <c r="H181" s="328"/>
      <c r="I181" s="1203"/>
      <c r="J181" s="1204"/>
      <c r="K181" s="1207"/>
      <c r="L181" s="1208"/>
      <c r="M181" s="1208"/>
      <c r="N181" s="1200"/>
      <c r="O181" s="1211"/>
      <c r="P181" s="1212"/>
      <c r="Q181" s="1212"/>
      <c r="R181" s="1212"/>
      <c r="S181" s="1213"/>
      <c r="T181" s="347" t="s">
        <v>454</v>
      </c>
      <c r="V181" s="348"/>
      <c r="W181" s="340"/>
      <c r="X181" s="341"/>
      <c r="Y181" s="341"/>
      <c r="Z181" s="341"/>
      <c r="AA181" s="341"/>
      <c r="AB181" s="341"/>
      <c r="AC181" s="342"/>
      <c r="AD181" s="340"/>
      <c r="AE181" s="341"/>
      <c r="AF181" s="341"/>
      <c r="AG181" s="341"/>
      <c r="AH181" s="341"/>
      <c r="AI181" s="341"/>
      <c r="AJ181" s="342"/>
      <c r="AK181" s="340"/>
      <c r="AL181" s="341"/>
      <c r="AM181" s="341"/>
      <c r="AN181" s="341"/>
      <c r="AO181" s="341"/>
      <c r="AP181" s="341"/>
      <c r="AQ181" s="342"/>
      <c r="AR181" s="340"/>
      <c r="AS181" s="341"/>
      <c r="AT181" s="341"/>
      <c r="AU181" s="341"/>
      <c r="AV181" s="341"/>
      <c r="AW181" s="341"/>
      <c r="AX181" s="342"/>
      <c r="AY181" s="340"/>
      <c r="AZ181" s="341"/>
      <c r="BA181" s="343"/>
      <c r="BB181" s="1217"/>
      <c r="BC181" s="1218"/>
      <c r="BD181" s="1179"/>
      <c r="BE181" s="1180"/>
      <c r="BF181" s="1181"/>
      <c r="BG181" s="1182"/>
      <c r="BH181" s="1182"/>
      <c r="BI181" s="1182"/>
      <c r="BJ181" s="1183"/>
    </row>
    <row r="182" spans="2:62" ht="20.25" customHeight="1" x14ac:dyDescent="0.45">
      <c r="B182" s="1220"/>
      <c r="C182" s="1221"/>
      <c r="D182" s="1222"/>
      <c r="E182" s="349"/>
      <c r="F182" s="350">
        <f>C181</f>
        <v>0</v>
      </c>
      <c r="G182" s="349"/>
      <c r="H182" s="350">
        <f>I181</f>
        <v>0</v>
      </c>
      <c r="I182" s="1223"/>
      <c r="J182" s="1224"/>
      <c r="K182" s="1225"/>
      <c r="L182" s="1226"/>
      <c r="M182" s="1226"/>
      <c r="N182" s="1222"/>
      <c r="O182" s="1211"/>
      <c r="P182" s="1212"/>
      <c r="Q182" s="1212"/>
      <c r="R182" s="1212"/>
      <c r="S182" s="1213"/>
      <c r="T182" s="344" t="s">
        <v>455</v>
      </c>
      <c r="U182" s="345"/>
      <c r="V182" s="346"/>
      <c r="W182" s="332" t="str">
        <f>IF(W181="","",VLOOKUP(W181,'参考様式１（勤務表_シフト記号表）'!$C$6:$L$47,10,FALSE))</f>
        <v/>
      </c>
      <c r="X182" s="333" t="str">
        <f>IF(X181="","",VLOOKUP(X181,'参考様式１（勤務表_シフト記号表）'!$C$6:$L$47,10,FALSE))</f>
        <v/>
      </c>
      <c r="Y182" s="333" t="str">
        <f>IF(Y181="","",VLOOKUP(Y181,'参考様式１（勤務表_シフト記号表）'!$C$6:$L$47,10,FALSE))</f>
        <v/>
      </c>
      <c r="Z182" s="333" t="str">
        <f>IF(Z181="","",VLOOKUP(Z181,'参考様式１（勤務表_シフト記号表）'!$C$6:$L$47,10,FALSE))</f>
        <v/>
      </c>
      <c r="AA182" s="333" t="str">
        <f>IF(AA181="","",VLOOKUP(AA181,'参考様式１（勤務表_シフト記号表）'!$C$6:$L$47,10,FALSE))</f>
        <v/>
      </c>
      <c r="AB182" s="333" t="str">
        <f>IF(AB181="","",VLOOKUP(AB181,'参考様式１（勤務表_シフト記号表）'!$C$6:$L$47,10,FALSE))</f>
        <v/>
      </c>
      <c r="AC182" s="334" t="str">
        <f>IF(AC181="","",VLOOKUP(AC181,'参考様式１（勤務表_シフト記号表）'!$C$6:$L$47,10,FALSE))</f>
        <v/>
      </c>
      <c r="AD182" s="332" t="str">
        <f>IF(AD181="","",VLOOKUP(AD181,'参考様式１（勤務表_シフト記号表）'!$C$6:$L$47,10,FALSE))</f>
        <v/>
      </c>
      <c r="AE182" s="333" t="str">
        <f>IF(AE181="","",VLOOKUP(AE181,'参考様式１（勤務表_シフト記号表）'!$C$6:$L$47,10,FALSE))</f>
        <v/>
      </c>
      <c r="AF182" s="333" t="str">
        <f>IF(AF181="","",VLOOKUP(AF181,'参考様式１（勤務表_シフト記号表）'!$C$6:$L$47,10,FALSE))</f>
        <v/>
      </c>
      <c r="AG182" s="333" t="str">
        <f>IF(AG181="","",VLOOKUP(AG181,'参考様式１（勤務表_シフト記号表）'!$C$6:$L$47,10,FALSE))</f>
        <v/>
      </c>
      <c r="AH182" s="333" t="str">
        <f>IF(AH181="","",VLOOKUP(AH181,'参考様式１（勤務表_シフト記号表）'!$C$6:$L$47,10,FALSE))</f>
        <v/>
      </c>
      <c r="AI182" s="333" t="str">
        <f>IF(AI181="","",VLOOKUP(AI181,'参考様式１（勤務表_シフト記号表）'!$C$6:$L$47,10,FALSE))</f>
        <v/>
      </c>
      <c r="AJ182" s="334" t="str">
        <f>IF(AJ181="","",VLOOKUP(AJ181,'参考様式１（勤務表_シフト記号表）'!$C$6:$L$47,10,FALSE))</f>
        <v/>
      </c>
      <c r="AK182" s="332" t="str">
        <f>IF(AK181="","",VLOOKUP(AK181,'参考様式１（勤務表_シフト記号表）'!$C$6:$L$47,10,FALSE))</f>
        <v/>
      </c>
      <c r="AL182" s="333" t="str">
        <f>IF(AL181="","",VLOOKUP(AL181,'参考様式１（勤務表_シフト記号表）'!$C$6:$L$47,10,FALSE))</f>
        <v/>
      </c>
      <c r="AM182" s="333" t="str">
        <f>IF(AM181="","",VLOOKUP(AM181,'参考様式１（勤務表_シフト記号表）'!$C$6:$L$47,10,FALSE))</f>
        <v/>
      </c>
      <c r="AN182" s="333" t="str">
        <f>IF(AN181="","",VLOOKUP(AN181,'参考様式１（勤務表_シフト記号表）'!$C$6:$L$47,10,FALSE))</f>
        <v/>
      </c>
      <c r="AO182" s="333" t="str">
        <f>IF(AO181="","",VLOOKUP(AO181,'参考様式１（勤務表_シフト記号表）'!$C$6:$L$47,10,FALSE))</f>
        <v/>
      </c>
      <c r="AP182" s="333" t="str">
        <f>IF(AP181="","",VLOOKUP(AP181,'参考様式１（勤務表_シフト記号表）'!$C$6:$L$47,10,FALSE))</f>
        <v/>
      </c>
      <c r="AQ182" s="334" t="str">
        <f>IF(AQ181="","",VLOOKUP(AQ181,'参考様式１（勤務表_シフト記号表）'!$C$6:$L$47,10,FALSE))</f>
        <v/>
      </c>
      <c r="AR182" s="332" t="str">
        <f>IF(AR181="","",VLOOKUP(AR181,'参考様式１（勤務表_シフト記号表）'!$C$6:$L$47,10,FALSE))</f>
        <v/>
      </c>
      <c r="AS182" s="333" t="str">
        <f>IF(AS181="","",VLOOKUP(AS181,'参考様式１（勤務表_シフト記号表）'!$C$6:$L$47,10,FALSE))</f>
        <v/>
      </c>
      <c r="AT182" s="333" t="str">
        <f>IF(AT181="","",VLOOKUP(AT181,'参考様式１（勤務表_シフト記号表）'!$C$6:$L$47,10,FALSE))</f>
        <v/>
      </c>
      <c r="AU182" s="333" t="str">
        <f>IF(AU181="","",VLOOKUP(AU181,'参考様式１（勤務表_シフト記号表）'!$C$6:$L$47,10,FALSE))</f>
        <v/>
      </c>
      <c r="AV182" s="333" t="str">
        <f>IF(AV181="","",VLOOKUP(AV181,'参考様式１（勤務表_シフト記号表）'!$C$6:$L$47,10,FALSE))</f>
        <v/>
      </c>
      <c r="AW182" s="333" t="str">
        <f>IF(AW181="","",VLOOKUP(AW181,'参考様式１（勤務表_シフト記号表）'!$C$6:$L$47,10,FALSE))</f>
        <v/>
      </c>
      <c r="AX182" s="334" t="str">
        <f>IF(AX181="","",VLOOKUP(AX181,'参考様式１（勤務表_シフト記号表）'!$C$6:$L$47,10,FALSE))</f>
        <v/>
      </c>
      <c r="AY182" s="332" t="str">
        <f>IF(AY181="","",VLOOKUP(AY181,'参考様式１（勤務表_シフト記号表）'!$C$6:$L$47,10,FALSE))</f>
        <v/>
      </c>
      <c r="AZ182" s="333" t="str">
        <f>IF(AZ181="","",VLOOKUP(AZ181,'参考様式１（勤務表_シフト記号表）'!$C$6:$L$47,10,FALSE))</f>
        <v/>
      </c>
      <c r="BA182" s="333" t="str">
        <f>IF(BA181="","",VLOOKUP(BA181,'参考様式１（勤務表_シフト記号表）'!$C$6:$L$47,10,FALSE))</f>
        <v/>
      </c>
      <c r="BB182" s="1194">
        <f>IF($BE$3="４週",SUM(W182:AX182),IF($BE$3="暦月",SUM(W182:BA182),""))</f>
        <v>0</v>
      </c>
      <c r="BC182" s="1195"/>
      <c r="BD182" s="1196">
        <f>IF($BE$3="４週",BB182/4,IF($BE$3="暦月",(BB182/($BE$8/7)),""))</f>
        <v>0</v>
      </c>
      <c r="BE182" s="1195"/>
      <c r="BF182" s="1191"/>
      <c r="BG182" s="1192"/>
      <c r="BH182" s="1192"/>
      <c r="BI182" s="1192"/>
      <c r="BJ182" s="1193"/>
    </row>
    <row r="183" spans="2:62" ht="20.25" customHeight="1" x14ac:dyDescent="0.45">
      <c r="B183" s="1197">
        <f>B181+1</f>
        <v>84</v>
      </c>
      <c r="C183" s="1199"/>
      <c r="D183" s="1200"/>
      <c r="E183" s="327"/>
      <c r="F183" s="328"/>
      <c r="G183" s="327"/>
      <c r="H183" s="328"/>
      <c r="I183" s="1203"/>
      <c r="J183" s="1204"/>
      <c r="K183" s="1207"/>
      <c r="L183" s="1208"/>
      <c r="M183" s="1208"/>
      <c r="N183" s="1200"/>
      <c r="O183" s="1211"/>
      <c r="P183" s="1212"/>
      <c r="Q183" s="1212"/>
      <c r="R183" s="1212"/>
      <c r="S183" s="1213"/>
      <c r="T183" s="347" t="s">
        <v>454</v>
      </c>
      <c r="V183" s="348"/>
      <c r="W183" s="340"/>
      <c r="X183" s="341"/>
      <c r="Y183" s="341"/>
      <c r="Z183" s="341"/>
      <c r="AA183" s="341"/>
      <c r="AB183" s="341"/>
      <c r="AC183" s="342"/>
      <c r="AD183" s="340"/>
      <c r="AE183" s="341"/>
      <c r="AF183" s="341"/>
      <c r="AG183" s="341"/>
      <c r="AH183" s="341"/>
      <c r="AI183" s="341"/>
      <c r="AJ183" s="342"/>
      <c r="AK183" s="340"/>
      <c r="AL183" s="341"/>
      <c r="AM183" s="341"/>
      <c r="AN183" s="341"/>
      <c r="AO183" s="341"/>
      <c r="AP183" s="341"/>
      <c r="AQ183" s="342"/>
      <c r="AR183" s="340"/>
      <c r="AS183" s="341"/>
      <c r="AT183" s="341"/>
      <c r="AU183" s="341"/>
      <c r="AV183" s="341"/>
      <c r="AW183" s="341"/>
      <c r="AX183" s="342"/>
      <c r="AY183" s="340"/>
      <c r="AZ183" s="341"/>
      <c r="BA183" s="343"/>
      <c r="BB183" s="1217"/>
      <c r="BC183" s="1218"/>
      <c r="BD183" s="1179"/>
      <c r="BE183" s="1180"/>
      <c r="BF183" s="1181"/>
      <c r="BG183" s="1182"/>
      <c r="BH183" s="1182"/>
      <c r="BI183" s="1182"/>
      <c r="BJ183" s="1183"/>
    </row>
    <row r="184" spans="2:62" ht="20.25" customHeight="1" x14ac:dyDescent="0.45">
      <c r="B184" s="1220"/>
      <c r="C184" s="1221"/>
      <c r="D184" s="1222"/>
      <c r="E184" s="349"/>
      <c r="F184" s="350">
        <f>C183</f>
        <v>0</v>
      </c>
      <c r="G184" s="349"/>
      <c r="H184" s="350">
        <f>I183</f>
        <v>0</v>
      </c>
      <c r="I184" s="1223"/>
      <c r="J184" s="1224"/>
      <c r="K184" s="1225"/>
      <c r="L184" s="1226"/>
      <c r="M184" s="1226"/>
      <c r="N184" s="1222"/>
      <c r="O184" s="1211"/>
      <c r="P184" s="1212"/>
      <c r="Q184" s="1212"/>
      <c r="R184" s="1212"/>
      <c r="S184" s="1213"/>
      <c r="T184" s="344" t="s">
        <v>455</v>
      </c>
      <c r="U184" s="345"/>
      <c r="V184" s="346"/>
      <c r="W184" s="332" t="str">
        <f>IF(W183="","",VLOOKUP(W183,'参考様式１（勤務表_シフト記号表）'!$C$6:$L$47,10,FALSE))</f>
        <v/>
      </c>
      <c r="X184" s="333" t="str">
        <f>IF(X183="","",VLOOKUP(X183,'参考様式１（勤務表_シフト記号表）'!$C$6:$L$47,10,FALSE))</f>
        <v/>
      </c>
      <c r="Y184" s="333" t="str">
        <f>IF(Y183="","",VLOOKUP(Y183,'参考様式１（勤務表_シフト記号表）'!$C$6:$L$47,10,FALSE))</f>
        <v/>
      </c>
      <c r="Z184" s="333" t="str">
        <f>IF(Z183="","",VLOOKUP(Z183,'参考様式１（勤務表_シフト記号表）'!$C$6:$L$47,10,FALSE))</f>
        <v/>
      </c>
      <c r="AA184" s="333" t="str">
        <f>IF(AA183="","",VLOOKUP(AA183,'参考様式１（勤務表_シフト記号表）'!$C$6:$L$47,10,FALSE))</f>
        <v/>
      </c>
      <c r="AB184" s="333" t="str">
        <f>IF(AB183="","",VLOOKUP(AB183,'参考様式１（勤務表_シフト記号表）'!$C$6:$L$47,10,FALSE))</f>
        <v/>
      </c>
      <c r="AC184" s="334" t="str">
        <f>IF(AC183="","",VLOOKUP(AC183,'参考様式１（勤務表_シフト記号表）'!$C$6:$L$47,10,FALSE))</f>
        <v/>
      </c>
      <c r="AD184" s="332" t="str">
        <f>IF(AD183="","",VLOOKUP(AD183,'参考様式１（勤務表_シフト記号表）'!$C$6:$L$47,10,FALSE))</f>
        <v/>
      </c>
      <c r="AE184" s="333" t="str">
        <f>IF(AE183="","",VLOOKUP(AE183,'参考様式１（勤務表_シフト記号表）'!$C$6:$L$47,10,FALSE))</f>
        <v/>
      </c>
      <c r="AF184" s="333" t="str">
        <f>IF(AF183="","",VLOOKUP(AF183,'参考様式１（勤務表_シフト記号表）'!$C$6:$L$47,10,FALSE))</f>
        <v/>
      </c>
      <c r="AG184" s="333" t="str">
        <f>IF(AG183="","",VLOOKUP(AG183,'参考様式１（勤務表_シフト記号表）'!$C$6:$L$47,10,FALSE))</f>
        <v/>
      </c>
      <c r="AH184" s="333" t="str">
        <f>IF(AH183="","",VLOOKUP(AH183,'参考様式１（勤務表_シフト記号表）'!$C$6:$L$47,10,FALSE))</f>
        <v/>
      </c>
      <c r="AI184" s="333" t="str">
        <f>IF(AI183="","",VLOOKUP(AI183,'参考様式１（勤務表_シフト記号表）'!$C$6:$L$47,10,FALSE))</f>
        <v/>
      </c>
      <c r="AJ184" s="334" t="str">
        <f>IF(AJ183="","",VLOOKUP(AJ183,'参考様式１（勤務表_シフト記号表）'!$C$6:$L$47,10,FALSE))</f>
        <v/>
      </c>
      <c r="AK184" s="332" t="str">
        <f>IF(AK183="","",VLOOKUP(AK183,'参考様式１（勤務表_シフト記号表）'!$C$6:$L$47,10,FALSE))</f>
        <v/>
      </c>
      <c r="AL184" s="333" t="str">
        <f>IF(AL183="","",VLOOKUP(AL183,'参考様式１（勤務表_シフト記号表）'!$C$6:$L$47,10,FALSE))</f>
        <v/>
      </c>
      <c r="AM184" s="333" t="str">
        <f>IF(AM183="","",VLOOKUP(AM183,'参考様式１（勤務表_シフト記号表）'!$C$6:$L$47,10,FALSE))</f>
        <v/>
      </c>
      <c r="AN184" s="333" t="str">
        <f>IF(AN183="","",VLOOKUP(AN183,'参考様式１（勤務表_シフト記号表）'!$C$6:$L$47,10,FALSE))</f>
        <v/>
      </c>
      <c r="AO184" s="333" t="str">
        <f>IF(AO183="","",VLOOKUP(AO183,'参考様式１（勤務表_シフト記号表）'!$C$6:$L$47,10,FALSE))</f>
        <v/>
      </c>
      <c r="AP184" s="333" t="str">
        <f>IF(AP183="","",VLOOKUP(AP183,'参考様式１（勤務表_シフト記号表）'!$C$6:$L$47,10,FALSE))</f>
        <v/>
      </c>
      <c r="AQ184" s="334" t="str">
        <f>IF(AQ183="","",VLOOKUP(AQ183,'参考様式１（勤務表_シフト記号表）'!$C$6:$L$47,10,FALSE))</f>
        <v/>
      </c>
      <c r="AR184" s="332" t="str">
        <f>IF(AR183="","",VLOOKUP(AR183,'参考様式１（勤務表_シフト記号表）'!$C$6:$L$47,10,FALSE))</f>
        <v/>
      </c>
      <c r="AS184" s="333" t="str">
        <f>IF(AS183="","",VLOOKUP(AS183,'参考様式１（勤務表_シフト記号表）'!$C$6:$L$47,10,FALSE))</f>
        <v/>
      </c>
      <c r="AT184" s="333" t="str">
        <f>IF(AT183="","",VLOOKUP(AT183,'参考様式１（勤務表_シフト記号表）'!$C$6:$L$47,10,FALSE))</f>
        <v/>
      </c>
      <c r="AU184" s="333" t="str">
        <f>IF(AU183="","",VLOOKUP(AU183,'参考様式１（勤務表_シフト記号表）'!$C$6:$L$47,10,FALSE))</f>
        <v/>
      </c>
      <c r="AV184" s="333" t="str">
        <f>IF(AV183="","",VLOOKUP(AV183,'参考様式１（勤務表_シフト記号表）'!$C$6:$L$47,10,FALSE))</f>
        <v/>
      </c>
      <c r="AW184" s="333" t="str">
        <f>IF(AW183="","",VLOOKUP(AW183,'参考様式１（勤務表_シフト記号表）'!$C$6:$L$47,10,FALSE))</f>
        <v/>
      </c>
      <c r="AX184" s="334" t="str">
        <f>IF(AX183="","",VLOOKUP(AX183,'参考様式１（勤務表_シフト記号表）'!$C$6:$L$47,10,FALSE))</f>
        <v/>
      </c>
      <c r="AY184" s="332" t="str">
        <f>IF(AY183="","",VLOOKUP(AY183,'参考様式１（勤務表_シフト記号表）'!$C$6:$L$47,10,FALSE))</f>
        <v/>
      </c>
      <c r="AZ184" s="333" t="str">
        <f>IF(AZ183="","",VLOOKUP(AZ183,'参考様式１（勤務表_シフト記号表）'!$C$6:$L$47,10,FALSE))</f>
        <v/>
      </c>
      <c r="BA184" s="333" t="str">
        <f>IF(BA183="","",VLOOKUP(BA183,'参考様式１（勤務表_シフト記号表）'!$C$6:$L$47,10,FALSE))</f>
        <v/>
      </c>
      <c r="BB184" s="1194">
        <f>IF($BE$3="４週",SUM(W184:AX184),IF($BE$3="暦月",SUM(W184:BA184),""))</f>
        <v>0</v>
      </c>
      <c r="BC184" s="1195"/>
      <c r="BD184" s="1196">
        <f>IF($BE$3="４週",BB184/4,IF($BE$3="暦月",(BB184/($BE$8/7)),""))</f>
        <v>0</v>
      </c>
      <c r="BE184" s="1195"/>
      <c r="BF184" s="1191"/>
      <c r="BG184" s="1192"/>
      <c r="BH184" s="1192"/>
      <c r="BI184" s="1192"/>
      <c r="BJ184" s="1193"/>
    </row>
    <row r="185" spans="2:62" ht="20.25" customHeight="1" x14ac:dyDescent="0.45">
      <c r="B185" s="1197">
        <f>B183+1</f>
        <v>85</v>
      </c>
      <c r="C185" s="1199"/>
      <c r="D185" s="1200"/>
      <c r="E185" s="327"/>
      <c r="F185" s="328"/>
      <c r="G185" s="327"/>
      <c r="H185" s="328"/>
      <c r="I185" s="1203"/>
      <c r="J185" s="1204"/>
      <c r="K185" s="1207"/>
      <c r="L185" s="1208"/>
      <c r="M185" s="1208"/>
      <c r="N185" s="1200"/>
      <c r="O185" s="1211"/>
      <c r="P185" s="1212"/>
      <c r="Q185" s="1212"/>
      <c r="R185" s="1212"/>
      <c r="S185" s="1213"/>
      <c r="T185" s="347" t="s">
        <v>454</v>
      </c>
      <c r="V185" s="348"/>
      <c r="W185" s="340"/>
      <c r="X185" s="341"/>
      <c r="Y185" s="341"/>
      <c r="Z185" s="341"/>
      <c r="AA185" s="341"/>
      <c r="AB185" s="341"/>
      <c r="AC185" s="342"/>
      <c r="AD185" s="340"/>
      <c r="AE185" s="341"/>
      <c r="AF185" s="341"/>
      <c r="AG185" s="341"/>
      <c r="AH185" s="341"/>
      <c r="AI185" s="341"/>
      <c r="AJ185" s="342"/>
      <c r="AK185" s="340"/>
      <c r="AL185" s="341"/>
      <c r="AM185" s="341"/>
      <c r="AN185" s="341"/>
      <c r="AO185" s="341"/>
      <c r="AP185" s="341"/>
      <c r="AQ185" s="342"/>
      <c r="AR185" s="340"/>
      <c r="AS185" s="341"/>
      <c r="AT185" s="341"/>
      <c r="AU185" s="341"/>
      <c r="AV185" s="341"/>
      <c r="AW185" s="341"/>
      <c r="AX185" s="342"/>
      <c r="AY185" s="340"/>
      <c r="AZ185" s="341"/>
      <c r="BA185" s="343"/>
      <c r="BB185" s="1217"/>
      <c r="BC185" s="1218"/>
      <c r="BD185" s="1179"/>
      <c r="BE185" s="1180"/>
      <c r="BF185" s="1181"/>
      <c r="BG185" s="1182"/>
      <c r="BH185" s="1182"/>
      <c r="BI185" s="1182"/>
      <c r="BJ185" s="1183"/>
    </row>
    <row r="186" spans="2:62" ht="20.25" customHeight="1" x14ac:dyDescent="0.45">
      <c r="B186" s="1220"/>
      <c r="C186" s="1221"/>
      <c r="D186" s="1222"/>
      <c r="E186" s="349"/>
      <c r="F186" s="350">
        <f>C185</f>
        <v>0</v>
      </c>
      <c r="G186" s="349"/>
      <c r="H186" s="350">
        <f>I185</f>
        <v>0</v>
      </c>
      <c r="I186" s="1223"/>
      <c r="J186" s="1224"/>
      <c r="K186" s="1225"/>
      <c r="L186" s="1226"/>
      <c r="M186" s="1226"/>
      <c r="N186" s="1222"/>
      <c r="O186" s="1211"/>
      <c r="P186" s="1212"/>
      <c r="Q186" s="1212"/>
      <c r="R186" s="1212"/>
      <c r="S186" s="1213"/>
      <c r="T186" s="344" t="s">
        <v>455</v>
      </c>
      <c r="U186" s="345"/>
      <c r="V186" s="346"/>
      <c r="W186" s="332" t="str">
        <f>IF(W185="","",VLOOKUP(W185,'参考様式１（勤務表_シフト記号表）'!$C$6:$L$47,10,FALSE))</f>
        <v/>
      </c>
      <c r="X186" s="333" t="str">
        <f>IF(X185="","",VLOOKUP(X185,'参考様式１（勤務表_シフト記号表）'!$C$6:$L$47,10,FALSE))</f>
        <v/>
      </c>
      <c r="Y186" s="333" t="str">
        <f>IF(Y185="","",VLOOKUP(Y185,'参考様式１（勤務表_シフト記号表）'!$C$6:$L$47,10,FALSE))</f>
        <v/>
      </c>
      <c r="Z186" s="333" t="str">
        <f>IF(Z185="","",VLOOKUP(Z185,'参考様式１（勤務表_シフト記号表）'!$C$6:$L$47,10,FALSE))</f>
        <v/>
      </c>
      <c r="AA186" s="333" t="str">
        <f>IF(AA185="","",VLOOKUP(AA185,'参考様式１（勤務表_シフト記号表）'!$C$6:$L$47,10,FALSE))</f>
        <v/>
      </c>
      <c r="AB186" s="333" t="str">
        <f>IF(AB185="","",VLOOKUP(AB185,'参考様式１（勤務表_シフト記号表）'!$C$6:$L$47,10,FALSE))</f>
        <v/>
      </c>
      <c r="AC186" s="334" t="str">
        <f>IF(AC185="","",VLOOKUP(AC185,'参考様式１（勤務表_シフト記号表）'!$C$6:$L$47,10,FALSE))</f>
        <v/>
      </c>
      <c r="AD186" s="332" t="str">
        <f>IF(AD185="","",VLOOKUP(AD185,'参考様式１（勤務表_シフト記号表）'!$C$6:$L$47,10,FALSE))</f>
        <v/>
      </c>
      <c r="AE186" s="333" t="str">
        <f>IF(AE185="","",VLOOKUP(AE185,'参考様式１（勤務表_シフト記号表）'!$C$6:$L$47,10,FALSE))</f>
        <v/>
      </c>
      <c r="AF186" s="333" t="str">
        <f>IF(AF185="","",VLOOKUP(AF185,'参考様式１（勤務表_シフト記号表）'!$C$6:$L$47,10,FALSE))</f>
        <v/>
      </c>
      <c r="AG186" s="333" t="str">
        <f>IF(AG185="","",VLOOKUP(AG185,'参考様式１（勤務表_シフト記号表）'!$C$6:$L$47,10,FALSE))</f>
        <v/>
      </c>
      <c r="AH186" s="333" t="str">
        <f>IF(AH185="","",VLOOKUP(AH185,'参考様式１（勤務表_シフト記号表）'!$C$6:$L$47,10,FALSE))</f>
        <v/>
      </c>
      <c r="AI186" s="333" t="str">
        <f>IF(AI185="","",VLOOKUP(AI185,'参考様式１（勤務表_シフト記号表）'!$C$6:$L$47,10,FALSE))</f>
        <v/>
      </c>
      <c r="AJ186" s="334" t="str">
        <f>IF(AJ185="","",VLOOKUP(AJ185,'参考様式１（勤務表_シフト記号表）'!$C$6:$L$47,10,FALSE))</f>
        <v/>
      </c>
      <c r="AK186" s="332" t="str">
        <f>IF(AK185="","",VLOOKUP(AK185,'参考様式１（勤務表_シフト記号表）'!$C$6:$L$47,10,FALSE))</f>
        <v/>
      </c>
      <c r="AL186" s="333" t="str">
        <f>IF(AL185="","",VLOOKUP(AL185,'参考様式１（勤務表_シフト記号表）'!$C$6:$L$47,10,FALSE))</f>
        <v/>
      </c>
      <c r="AM186" s="333" t="str">
        <f>IF(AM185="","",VLOOKUP(AM185,'参考様式１（勤務表_シフト記号表）'!$C$6:$L$47,10,FALSE))</f>
        <v/>
      </c>
      <c r="AN186" s="333" t="str">
        <f>IF(AN185="","",VLOOKUP(AN185,'参考様式１（勤務表_シフト記号表）'!$C$6:$L$47,10,FALSE))</f>
        <v/>
      </c>
      <c r="AO186" s="333" t="str">
        <f>IF(AO185="","",VLOOKUP(AO185,'参考様式１（勤務表_シフト記号表）'!$C$6:$L$47,10,FALSE))</f>
        <v/>
      </c>
      <c r="AP186" s="333" t="str">
        <f>IF(AP185="","",VLOOKUP(AP185,'参考様式１（勤務表_シフト記号表）'!$C$6:$L$47,10,FALSE))</f>
        <v/>
      </c>
      <c r="AQ186" s="334" t="str">
        <f>IF(AQ185="","",VLOOKUP(AQ185,'参考様式１（勤務表_シフト記号表）'!$C$6:$L$47,10,FALSE))</f>
        <v/>
      </c>
      <c r="AR186" s="332" t="str">
        <f>IF(AR185="","",VLOOKUP(AR185,'参考様式１（勤務表_シフト記号表）'!$C$6:$L$47,10,FALSE))</f>
        <v/>
      </c>
      <c r="AS186" s="333" t="str">
        <f>IF(AS185="","",VLOOKUP(AS185,'参考様式１（勤務表_シフト記号表）'!$C$6:$L$47,10,FALSE))</f>
        <v/>
      </c>
      <c r="AT186" s="333" t="str">
        <f>IF(AT185="","",VLOOKUP(AT185,'参考様式１（勤務表_シフト記号表）'!$C$6:$L$47,10,FALSE))</f>
        <v/>
      </c>
      <c r="AU186" s="333" t="str">
        <f>IF(AU185="","",VLOOKUP(AU185,'参考様式１（勤務表_シフト記号表）'!$C$6:$L$47,10,FALSE))</f>
        <v/>
      </c>
      <c r="AV186" s="333" t="str">
        <f>IF(AV185="","",VLOOKUP(AV185,'参考様式１（勤務表_シフト記号表）'!$C$6:$L$47,10,FALSE))</f>
        <v/>
      </c>
      <c r="AW186" s="333" t="str">
        <f>IF(AW185="","",VLOOKUP(AW185,'参考様式１（勤務表_シフト記号表）'!$C$6:$L$47,10,FALSE))</f>
        <v/>
      </c>
      <c r="AX186" s="334" t="str">
        <f>IF(AX185="","",VLOOKUP(AX185,'参考様式１（勤務表_シフト記号表）'!$C$6:$L$47,10,FALSE))</f>
        <v/>
      </c>
      <c r="AY186" s="332" t="str">
        <f>IF(AY185="","",VLOOKUP(AY185,'参考様式１（勤務表_シフト記号表）'!$C$6:$L$47,10,FALSE))</f>
        <v/>
      </c>
      <c r="AZ186" s="333" t="str">
        <f>IF(AZ185="","",VLOOKUP(AZ185,'参考様式１（勤務表_シフト記号表）'!$C$6:$L$47,10,FALSE))</f>
        <v/>
      </c>
      <c r="BA186" s="333" t="str">
        <f>IF(BA185="","",VLOOKUP(BA185,'参考様式１（勤務表_シフト記号表）'!$C$6:$L$47,10,FALSE))</f>
        <v/>
      </c>
      <c r="BB186" s="1194">
        <f>IF($BE$3="４週",SUM(W186:AX186),IF($BE$3="暦月",SUM(W186:BA186),""))</f>
        <v>0</v>
      </c>
      <c r="BC186" s="1195"/>
      <c r="BD186" s="1196">
        <f>IF($BE$3="４週",BB186/4,IF($BE$3="暦月",(BB186/($BE$8/7)),""))</f>
        <v>0</v>
      </c>
      <c r="BE186" s="1195"/>
      <c r="BF186" s="1191"/>
      <c r="BG186" s="1192"/>
      <c r="BH186" s="1192"/>
      <c r="BI186" s="1192"/>
      <c r="BJ186" s="1193"/>
    </row>
    <row r="187" spans="2:62" ht="20.25" customHeight="1" x14ac:dyDescent="0.45">
      <c r="B187" s="1197">
        <f>B185+1</f>
        <v>86</v>
      </c>
      <c r="C187" s="1199"/>
      <c r="D187" s="1200"/>
      <c r="E187" s="327"/>
      <c r="F187" s="328"/>
      <c r="G187" s="327"/>
      <c r="H187" s="328"/>
      <c r="I187" s="1203"/>
      <c r="J187" s="1204"/>
      <c r="K187" s="1207"/>
      <c r="L187" s="1208"/>
      <c r="M187" s="1208"/>
      <c r="N187" s="1200"/>
      <c r="O187" s="1211"/>
      <c r="P187" s="1212"/>
      <c r="Q187" s="1212"/>
      <c r="R187" s="1212"/>
      <c r="S187" s="1213"/>
      <c r="T187" s="347" t="s">
        <v>454</v>
      </c>
      <c r="V187" s="348"/>
      <c r="W187" s="340"/>
      <c r="X187" s="341"/>
      <c r="Y187" s="341"/>
      <c r="Z187" s="341"/>
      <c r="AA187" s="341"/>
      <c r="AB187" s="341"/>
      <c r="AC187" s="342"/>
      <c r="AD187" s="340"/>
      <c r="AE187" s="341"/>
      <c r="AF187" s="341"/>
      <c r="AG187" s="341"/>
      <c r="AH187" s="341"/>
      <c r="AI187" s="341"/>
      <c r="AJ187" s="342"/>
      <c r="AK187" s="340"/>
      <c r="AL187" s="341"/>
      <c r="AM187" s="341"/>
      <c r="AN187" s="341"/>
      <c r="AO187" s="341"/>
      <c r="AP187" s="341"/>
      <c r="AQ187" s="342"/>
      <c r="AR187" s="340"/>
      <c r="AS187" s="341"/>
      <c r="AT187" s="341"/>
      <c r="AU187" s="341"/>
      <c r="AV187" s="341"/>
      <c r="AW187" s="341"/>
      <c r="AX187" s="342"/>
      <c r="AY187" s="340"/>
      <c r="AZ187" s="341"/>
      <c r="BA187" s="343"/>
      <c r="BB187" s="1217"/>
      <c r="BC187" s="1218"/>
      <c r="BD187" s="1179"/>
      <c r="BE187" s="1180"/>
      <c r="BF187" s="1181"/>
      <c r="BG187" s="1182"/>
      <c r="BH187" s="1182"/>
      <c r="BI187" s="1182"/>
      <c r="BJ187" s="1183"/>
    </row>
    <row r="188" spans="2:62" ht="20.25" customHeight="1" x14ac:dyDescent="0.45">
      <c r="B188" s="1220"/>
      <c r="C188" s="1221"/>
      <c r="D188" s="1222"/>
      <c r="E188" s="349"/>
      <c r="F188" s="350">
        <f>C187</f>
        <v>0</v>
      </c>
      <c r="G188" s="349"/>
      <c r="H188" s="350">
        <f>I187</f>
        <v>0</v>
      </c>
      <c r="I188" s="1223"/>
      <c r="J188" s="1224"/>
      <c r="K188" s="1225"/>
      <c r="L188" s="1226"/>
      <c r="M188" s="1226"/>
      <c r="N188" s="1222"/>
      <c r="O188" s="1211"/>
      <c r="P188" s="1212"/>
      <c r="Q188" s="1212"/>
      <c r="R188" s="1212"/>
      <c r="S188" s="1213"/>
      <c r="T188" s="344" t="s">
        <v>455</v>
      </c>
      <c r="U188" s="345"/>
      <c r="V188" s="346"/>
      <c r="W188" s="332" t="str">
        <f>IF(W187="","",VLOOKUP(W187,'参考様式１（勤務表_シフト記号表）'!$C$6:$L$47,10,FALSE))</f>
        <v/>
      </c>
      <c r="X188" s="333" t="str">
        <f>IF(X187="","",VLOOKUP(X187,'参考様式１（勤務表_シフト記号表）'!$C$6:$L$47,10,FALSE))</f>
        <v/>
      </c>
      <c r="Y188" s="333" t="str">
        <f>IF(Y187="","",VLOOKUP(Y187,'参考様式１（勤務表_シフト記号表）'!$C$6:$L$47,10,FALSE))</f>
        <v/>
      </c>
      <c r="Z188" s="333" t="str">
        <f>IF(Z187="","",VLOOKUP(Z187,'参考様式１（勤務表_シフト記号表）'!$C$6:$L$47,10,FALSE))</f>
        <v/>
      </c>
      <c r="AA188" s="333" t="str">
        <f>IF(AA187="","",VLOOKUP(AA187,'参考様式１（勤務表_シフト記号表）'!$C$6:$L$47,10,FALSE))</f>
        <v/>
      </c>
      <c r="AB188" s="333" t="str">
        <f>IF(AB187="","",VLOOKUP(AB187,'参考様式１（勤務表_シフト記号表）'!$C$6:$L$47,10,FALSE))</f>
        <v/>
      </c>
      <c r="AC188" s="334" t="str">
        <f>IF(AC187="","",VLOOKUP(AC187,'参考様式１（勤務表_シフト記号表）'!$C$6:$L$47,10,FALSE))</f>
        <v/>
      </c>
      <c r="AD188" s="332" t="str">
        <f>IF(AD187="","",VLOOKUP(AD187,'参考様式１（勤務表_シフト記号表）'!$C$6:$L$47,10,FALSE))</f>
        <v/>
      </c>
      <c r="AE188" s="333" t="str">
        <f>IF(AE187="","",VLOOKUP(AE187,'参考様式１（勤務表_シフト記号表）'!$C$6:$L$47,10,FALSE))</f>
        <v/>
      </c>
      <c r="AF188" s="333" t="str">
        <f>IF(AF187="","",VLOOKUP(AF187,'参考様式１（勤務表_シフト記号表）'!$C$6:$L$47,10,FALSE))</f>
        <v/>
      </c>
      <c r="AG188" s="333" t="str">
        <f>IF(AG187="","",VLOOKUP(AG187,'参考様式１（勤務表_シフト記号表）'!$C$6:$L$47,10,FALSE))</f>
        <v/>
      </c>
      <c r="AH188" s="333" t="str">
        <f>IF(AH187="","",VLOOKUP(AH187,'参考様式１（勤務表_シフト記号表）'!$C$6:$L$47,10,FALSE))</f>
        <v/>
      </c>
      <c r="AI188" s="333" t="str">
        <f>IF(AI187="","",VLOOKUP(AI187,'参考様式１（勤務表_シフト記号表）'!$C$6:$L$47,10,FALSE))</f>
        <v/>
      </c>
      <c r="AJ188" s="334" t="str">
        <f>IF(AJ187="","",VLOOKUP(AJ187,'参考様式１（勤務表_シフト記号表）'!$C$6:$L$47,10,FALSE))</f>
        <v/>
      </c>
      <c r="AK188" s="332" t="str">
        <f>IF(AK187="","",VLOOKUP(AK187,'参考様式１（勤務表_シフト記号表）'!$C$6:$L$47,10,FALSE))</f>
        <v/>
      </c>
      <c r="AL188" s="333" t="str">
        <f>IF(AL187="","",VLOOKUP(AL187,'参考様式１（勤務表_シフト記号表）'!$C$6:$L$47,10,FALSE))</f>
        <v/>
      </c>
      <c r="AM188" s="333" t="str">
        <f>IF(AM187="","",VLOOKUP(AM187,'参考様式１（勤務表_シフト記号表）'!$C$6:$L$47,10,FALSE))</f>
        <v/>
      </c>
      <c r="AN188" s="333" t="str">
        <f>IF(AN187="","",VLOOKUP(AN187,'参考様式１（勤務表_シフト記号表）'!$C$6:$L$47,10,FALSE))</f>
        <v/>
      </c>
      <c r="AO188" s="333" t="str">
        <f>IF(AO187="","",VLOOKUP(AO187,'参考様式１（勤務表_シフト記号表）'!$C$6:$L$47,10,FALSE))</f>
        <v/>
      </c>
      <c r="AP188" s="333" t="str">
        <f>IF(AP187="","",VLOOKUP(AP187,'参考様式１（勤務表_シフト記号表）'!$C$6:$L$47,10,FALSE))</f>
        <v/>
      </c>
      <c r="AQ188" s="334" t="str">
        <f>IF(AQ187="","",VLOOKUP(AQ187,'参考様式１（勤務表_シフト記号表）'!$C$6:$L$47,10,FALSE))</f>
        <v/>
      </c>
      <c r="AR188" s="332" t="str">
        <f>IF(AR187="","",VLOOKUP(AR187,'参考様式１（勤務表_シフト記号表）'!$C$6:$L$47,10,FALSE))</f>
        <v/>
      </c>
      <c r="AS188" s="333" t="str">
        <f>IF(AS187="","",VLOOKUP(AS187,'参考様式１（勤務表_シフト記号表）'!$C$6:$L$47,10,FALSE))</f>
        <v/>
      </c>
      <c r="AT188" s="333" t="str">
        <f>IF(AT187="","",VLOOKUP(AT187,'参考様式１（勤務表_シフト記号表）'!$C$6:$L$47,10,FALSE))</f>
        <v/>
      </c>
      <c r="AU188" s="333" t="str">
        <f>IF(AU187="","",VLOOKUP(AU187,'参考様式１（勤務表_シフト記号表）'!$C$6:$L$47,10,FALSE))</f>
        <v/>
      </c>
      <c r="AV188" s="333" t="str">
        <f>IF(AV187="","",VLOOKUP(AV187,'参考様式１（勤務表_シフト記号表）'!$C$6:$L$47,10,FALSE))</f>
        <v/>
      </c>
      <c r="AW188" s="333" t="str">
        <f>IF(AW187="","",VLOOKUP(AW187,'参考様式１（勤務表_シフト記号表）'!$C$6:$L$47,10,FALSE))</f>
        <v/>
      </c>
      <c r="AX188" s="334" t="str">
        <f>IF(AX187="","",VLOOKUP(AX187,'参考様式１（勤務表_シフト記号表）'!$C$6:$L$47,10,FALSE))</f>
        <v/>
      </c>
      <c r="AY188" s="332" t="str">
        <f>IF(AY187="","",VLOOKUP(AY187,'参考様式１（勤務表_シフト記号表）'!$C$6:$L$47,10,FALSE))</f>
        <v/>
      </c>
      <c r="AZ188" s="333" t="str">
        <f>IF(AZ187="","",VLOOKUP(AZ187,'参考様式１（勤務表_シフト記号表）'!$C$6:$L$47,10,FALSE))</f>
        <v/>
      </c>
      <c r="BA188" s="333" t="str">
        <f>IF(BA187="","",VLOOKUP(BA187,'参考様式１（勤務表_シフト記号表）'!$C$6:$L$47,10,FALSE))</f>
        <v/>
      </c>
      <c r="BB188" s="1194">
        <f>IF($BE$3="４週",SUM(W188:AX188),IF($BE$3="暦月",SUM(W188:BA188),""))</f>
        <v>0</v>
      </c>
      <c r="BC188" s="1195"/>
      <c r="BD188" s="1196">
        <f>IF($BE$3="４週",BB188/4,IF($BE$3="暦月",(BB188/($BE$8/7)),""))</f>
        <v>0</v>
      </c>
      <c r="BE188" s="1195"/>
      <c r="BF188" s="1191"/>
      <c r="BG188" s="1192"/>
      <c r="BH188" s="1192"/>
      <c r="BI188" s="1192"/>
      <c r="BJ188" s="1193"/>
    </row>
    <row r="189" spans="2:62" ht="20.25" customHeight="1" x14ac:dyDescent="0.45">
      <c r="B189" s="1197">
        <f>B187+1</f>
        <v>87</v>
      </c>
      <c r="C189" s="1199"/>
      <c r="D189" s="1200"/>
      <c r="E189" s="327"/>
      <c r="F189" s="328"/>
      <c r="G189" s="327"/>
      <c r="H189" s="328"/>
      <c r="I189" s="1203"/>
      <c r="J189" s="1204"/>
      <c r="K189" s="1207"/>
      <c r="L189" s="1208"/>
      <c r="M189" s="1208"/>
      <c r="N189" s="1200"/>
      <c r="O189" s="1211"/>
      <c r="P189" s="1212"/>
      <c r="Q189" s="1212"/>
      <c r="R189" s="1212"/>
      <c r="S189" s="1213"/>
      <c r="T189" s="347" t="s">
        <v>454</v>
      </c>
      <c r="V189" s="348"/>
      <c r="W189" s="340"/>
      <c r="X189" s="341"/>
      <c r="Y189" s="341"/>
      <c r="Z189" s="341"/>
      <c r="AA189" s="341"/>
      <c r="AB189" s="341"/>
      <c r="AC189" s="342"/>
      <c r="AD189" s="340"/>
      <c r="AE189" s="341"/>
      <c r="AF189" s="341"/>
      <c r="AG189" s="341"/>
      <c r="AH189" s="341"/>
      <c r="AI189" s="341"/>
      <c r="AJ189" s="342"/>
      <c r="AK189" s="340"/>
      <c r="AL189" s="341"/>
      <c r="AM189" s="341"/>
      <c r="AN189" s="341"/>
      <c r="AO189" s="341"/>
      <c r="AP189" s="341"/>
      <c r="AQ189" s="342"/>
      <c r="AR189" s="340"/>
      <c r="AS189" s="341"/>
      <c r="AT189" s="341"/>
      <c r="AU189" s="341"/>
      <c r="AV189" s="341"/>
      <c r="AW189" s="341"/>
      <c r="AX189" s="342"/>
      <c r="AY189" s="340"/>
      <c r="AZ189" s="341"/>
      <c r="BA189" s="343"/>
      <c r="BB189" s="1217"/>
      <c r="BC189" s="1218"/>
      <c r="BD189" s="1179"/>
      <c r="BE189" s="1180"/>
      <c r="BF189" s="1181"/>
      <c r="BG189" s="1182"/>
      <c r="BH189" s="1182"/>
      <c r="BI189" s="1182"/>
      <c r="BJ189" s="1183"/>
    </row>
    <row r="190" spans="2:62" ht="20.25" customHeight="1" x14ac:dyDescent="0.45">
      <c r="B190" s="1220"/>
      <c r="C190" s="1221"/>
      <c r="D190" s="1222"/>
      <c r="E190" s="349"/>
      <c r="F190" s="350">
        <f>C189</f>
        <v>0</v>
      </c>
      <c r="G190" s="349"/>
      <c r="H190" s="350">
        <f>I189</f>
        <v>0</v>
      </c>
      <c r="I190" s="1223"/>
      <c r="J190" s="1224"/>
      <c r="K190" s="1225"/>
      <c r="L190" s="1226"/>
      <c r="M190" s="1226"/>
      <c r="N190" s="1222"/>
      <c r="O190" s="1211"/>
      <c r="P190" s="1212"/>
      <c r="Q190" s="1212"/>
      <c r="R190" s="1212"/>
      <c r="S190" s="1213"/>
      <c r="T190" s="344" t="s">
        <v>455</v>
      </c>
      <c r="U190" s="345"/>
      <c r="V190" s="346"/>
      <c r="W190" s="332" t="str">
        <f>IF(W189="","",VLOOKUP(W189,'参考様式１（勤務表_シフト記号表）'!$C$6:$L$47,10,FALSE))</f>
        <v/>
      </c>
      <c r="X190" s="333" t="str">
        <f>IF(X189="","",VLOOKUP(X189,'参考様式１（勤務表_シフト記号表）'!$C$6:$L$47,10,FALSE))</f>
        <v/>
      </c>
      <c r="Y190" s="333" t="str">
        <f>IF(Y189="","",VLOOKUP(Y189,'参考様式１（勤務表_シフト記号表）'!$C$6:$L$47,10,FALSE))</f>
        <v/>
      </c>
      <c r="Z190" s="333" t="str">
        <f>IF(Z189="","",VLOOKUP(Z189,'参考様式１（勤務表_シフト記号表）'!$C$6:$L$47,10,FALSE))</f>
        <v/>
      </c>
      <c r="AA190" s="333" t="str">
        <f>IF(AA189="","",VLOOKUP(AA189,'参考様式１（勤務表_シフト記号表）'!$C$6:$L$47,10,FALSE))</f>
        <v/>
      </c>
      <c r="AB190" s="333" t="str">
        <f>IF(AB189="","",VLOOKUP(AB189,'参考様式１（勤務表_シフト記号表）'!$C$6:$L$47,10,FALSE))</f>
        <v/>
      </c>
      <c r="AC190" s="334" t="str">
        <f>IF(AC189="","",VLOOKUP(AC189,'参考様式１（勤務表_シフト記号表）'!$C$6:$L$47,10,FALSE))</f>
        <v/>
      </c>
      <c r="AD190" s="332" t="str">
        <f>IF(AD189="","",VLOOKUP(AD189,'参考様式１（勤務表_シフト記号表）'!$C$6:$L$47,10,FALSE))</f>
        <v/>
      </c>
      <c r="AE190" s="333" t="str">
        <f>IF(AE189="","",VLOOKUP(AE189,'参考様式１（勤務表_シフト記号表）'!$C$6:$L$47,10,FALSE))</f>
        <v/>
      </c>
      <c r="AF190" s="333" t="str">
        <f>IF(AF189="","",VLOOKUP(AF189,'参考様式１（勤務表_シフト記号表）'!$C$6:$L$47,10,FALSE))</f>
        <v/>
      </c>
      <c r="AG190" s="333" t="str">
        <f>IF(AG189="","",VLOOKUP(AG189,'参考様式１（勤務表_シフト記号表）'!$C$6:$L$47,10,FALSE))</f>
        <v/>
      </c>
      <c r="AH190" s="333" t="str">
        <f>IF(AH189="","",VLOOKUP(AH189,'参考様式１（勤務表_シフト記号表）'!$C$6:$L$47,10,FALSE))</f>
        <v/>
      </c>
      <c r="AI190" s="333" t="str">
        <f>IF(AI189="","",VLOOKUP(AI189,'参考様式１（勤務表_シフト記号表）'!$C$6:$L$47,10,FALSE))</f>
        <v/>
      </c>
      <c r="AJ190" s="334" t="str">
        <f>IF(AJ189="","",VLOOKUP(AJ189,'参考様式１（勤務表_シフト記号表）'!$C$6:$L$47,10,FALSE))</f>
        <v/>
      </c>
      <c r="AK190" s="332" t="str">
        <f>IF(AK189="","",VLOOKUP(AK189,'参考様式１（勤務表_シフト記号表）'!$C$6:$L$47,10,FALSE))</f>
        <v/>
      </c>
      <c r="AL190" s="333" t="str">
        <f>IF(AL189="","",VLOOKUP(AL189,'参考様式１（勤務表_シフト記号表）'!$C$6:$L$47,10,FALSE))</f>
        <v/>
      </c>
      <c r="AM190" s="333" t="str">
        <f>IF(AM189="","",VLOOKUP(AM189,'参考様式１（勤務表_シフト記号表）'!$C$6:$L$47,10,FALSE))</f>
        <v/>
      </c>
      <c r="AN190" s="333" t="str">
        <f>IF(AN189="","",VLOOKUP(AN189,'参考様式１（勤務表_シフト記号表）'!$C$6:$L$47,10,FALSE))</f>
        <v/>
      </c>
      <c r="AO190" s="333" t="str">
        <f>IF(AO189="","",VLOOKUP(AO189,'参考様式１（勤務表_シフト記号表）'!$C$6:$L$47,10,FALSE))</f>
        <v/>
      </c>
      <c r="AP190" s="333" t="str">
        <f>IF(AP189="","",VLOOKUP(AP189,'参考様式１（勤務表_シフト記号表）'!$C$6:$L$47,10,FALSE))</f>
        <v/>
      </c>
      <c r="AQ190" s="334" t="str">
        <f>IF(AQ189="","",VLOOKUP(AQ189,'参考様式１（勤務表_シフト記号表）'!$C$6:$L$47,10,FALSE))</f>
        <v/>
      </c>
      <c r="AR190" s="332" t="str">
        <f>IF(AR189="","",VLOOKUP(AR189,'参考様式１（勤務表_シフト記号表）'!$C$6:$L$47,10,FALSE))</f>
        <v/>
      </c>
      <c r="AS190" s="333" t="str">
        <f>IF(AS189="","",VLOOKUP(AS189,'参考様式１（勤務表_シフト記号表）'!$C$6:$L$47,10,FALSE))</f>
        <v/>
      </c>
      <c r="AT190" s="333" t="str">
        <f>IF(AT189="","",VLOOKUP(AT189,'参考様式１（勤務表_シフト記号表）'!$C$6:$L$47,10,FALSE))</f>
        <v/>
      </c>
      <c r="AU190" s="333" t="str">
        <f>IF(AU189="","",VLOOKUP(AU189,'参考様式１（勤務表_シフト記号表）'!$C$6:$L$47,10,FALSE))</f>
        <v/>
      </c>
      <c r="AV190" s="333" t="str">
        <f>IF(AV189="","",VLOOKUP(AV189,'参考様式１（勤務表_シフト記号表）'!$C$6:$L$47,10,FALSE))</f>
        <v/>
      </c>
      <c r="AW190" s="333" t="str">
        <f>IF(AW189="","",VLOOKUP(AW189,'参考様式１（勤務表_シフト記号表）'!$C$6:$L$47,10,FALSE))</f>
        <v/>
      </c>
      <c r="AX190" s="334" t="str">
        <f>IF(AX189="","",VLOOKUP(AX189,'参考様式１（勤務表_シフト記号表）'!$C$6:$L$47,10,FALSE))</f>
        <v/>
      </c>
      <c r="AY190" s="332" t="str">
        <f>IF(AY189="","",VLOOKUP(AY189,'参考様式１（勤務表_シフト記号表）'!$C$6:$L$47,10,FALSE))</f>
        <v/>
      </c>
      <c r="AZ190" s="333" t="str">
        <f>IF(AZ189="","",VLOOKUP(AZ189,'参考様式１（勤務表_シフト記号表）'!$C$6:$L$47,10,FALSE))</f>
        <v/>
      </c>
      <c r="BA190" s="333" t="str">
        <f>IF(BA189="","",VLOOKUP(BA189,'参考様式１（勤務表_シフト記号表）'!$C$6:$L$47,10,FALSE))</f>
        <v/>
      </c>
      <c r="BB190" s="1194">
        <f>IF($BE$3="４週",SUM(W190:AX190),IF($BE$3="暦月",SUM(W190:BA190),""))</f>
        <v>0</v>
      </c>
      <c r="BC190" s="1195"/>
      <c r="BD190" s="1196">
        <f>IF($BE$3="４週",BB190/4,IF($BE$3="暦月",(BB190/($BE$8/7)),""))</f>
        <v>0</v>
      </c>
      <c r="BE190" s="1195"/>
      <c r="BF190" s="1191"/>
      <c r="BG190" s="1192"/>
      <c r="BH190" s="1192"/>
      <c r="BI190" s="1192"/>
      <c r="BJ190" s="1193"/>
    </row>
    <row r="191" spans="2:62" ht="20.25" customHeight="1" x14ac:dyDescent="0.45">
      <c r="B191" s="1197">
        <f>B189+1</f>
        <v>88</v>
      </c>
      <c r="C191" s="1199"/>
      <c r="D191" s="1200"/>
      <c r="E191" s="327"/>
      <c r="F191" s="328"/>
      <c r="G191" s="327"/>
      <c r="H191" s="328"/>
      <c r="I191" s="1203"/>
      <c r="J191" s="1204"/>
      <c r="K191" s="1207"/>
      <c r="L191" s="1208"/>
      <c r="M191" s="1208"/>
      <c r="N191" s="1200"/>
      <c r="O191" s="1211"/>
      <c r="P191" s="1212"/>
      <c r="Q191" s="1212"/>
      <c r="R191" s="1212"/>
      <c r="S191" s="1213"/>
      <c r="T191" s="347" t="s">
        <v>454</v>
      </c>
      <c r="V191" s="348"/>
      <c r="W191" s="340"/>
      <c r="X191" s="341"/>
      <c r="Y191" s="341"/>
      <c r="Z191" s="341"/>
      <c r="AA191" s="341"/>
      <c r="AB191" s="341"/>
      <c r="AC191" s="342"/>
      <c r="AD191" s="340"/>
      <c r="AE191" s="341"/>
      <c r="AF191" s="341"/>
      <c r="AG191" s="341"/>
      <c r="AH191" s="341"/>
      <c r="AI191" s="341"/>
      <c r="AJ191" s="342"/>
      <c r="AK191" s="340"/>
      <c r="AL191" s="341"/>
      <c r="AM191" s="341"/>
      <c r="AN191" s="341"/>
      <c r="AO191" s="341"/>
      <c r="AP191" s="341"/>
      <c r="AQ191" s="342"/>
      <c r="AR191" s="340"/>
      <c r="AS191" s="341"/>
      <c r="AT191" s="341"/>
      <c r="AU191" s="341"/>
      <c r="AV191" s="341"/>
      <c r="AW191" s="341"/>
      <c r="AX191" s="342"/>
      <c r="AY191" s="340"/>
      <c r="AZ191" s="341"/>
      <c r="BA191" s="343"/>
      <c r="BB191" s="1217"/>
      <c r="BC191" s="1218"/>
      <c r="BD191" s="1179"/>
      <c r="BE191" s="1180"/>
      <c r="BF191" s="1181"/>
      <c r="BG191" s="1182"/>
      <c r="BH191" s="1182"/>
      <c r="BI191" s="1182"/>
      <c r="BJ191" s="1183"/>
    </row>
    <row r="192" spans="2:62" ht="20.25" customHeight="1" x14ac:dyDescent="0.45">
      <c r="B192" s="1220"/>
      <c r="C192" s="1221"/>
      <c r="D192" s="1222"/>
      <c r="E192" s="349"/>
      <c r="F192" s="350">
        <f>C191</f>
        <v>0</v>
      </c>
      <c r="G192" s="349"/>
      <c r="H192" s="350">
        <f>I191</f>
        <v>0</v>
      </c>
      <c r="I192" s="1223"/>
      <c r="J192" s="1224"/>
      <c r="K192" s="1225"/>
      <c r="L192" s="1226"/>
      <c r="M192" s="1226"/>
      <c r="N192" s="1222"/>
      <c r="O192" s="1211"/>
      <c r="P192" s="1212"/>
      <c r="Q192" s="1212"/>
      <c r="R192" s="1212"/>
      <c r="S192" s="1213"/>
      <c r="T192" s="344" t="s">
        <v>455</v>
      </c>
      <c r="U192" s="345"/>
      <c r="V192" s="346"/>
      <c r="W192" s="332" t="str">
        <f>IF(W191="","",VLOOKUP(W191,'参考様式１（勤務表_シフト記号表）'!$C$6:$L$47,10,FALSE))</f>
        <v/>
      </c>
      <c r="X192" s="333" t="str">
        <f>IF(X191="","",VLOOKUP(X191,'参考様式１（勤務表_シフト記号表）'!$C$6:$L$47,10,FALSE))</f>
        <v/>
      </c>
      <c r="Y192" s="333" t="str">
        <f>IF(Y191="","",VLOOKUP(Y191,'参考様式１（勤務表_シフト記号表）'!$C$6:$L$47,10,FALSE))</f>
        <v/>
      </c>
      <c r="Z192" s="333" t="str">
        <f>IF(Z191="","",VLOOKUP(Z191,'参考様式１（勤務表_シフト記号表）'!$C$6:$L$47,10,FALSE))</f>
        <v/>
      </c>
      <c r="AA192" s="333" t="str">
        <f>IF(AA191="","",VLOOKUP(AA191,'参考様式１（勤務表_シフト記号表）'!$C$6:$L$47,10,FALSE))</f>
        <v/>
      </c>
      <c r="AB192" s="333" t="str">
        <f>IF(AB191="","",VLOOKUP(AB191,'参考様式１（勤務表_シフト記号表）'!$C$6:$L$47,10,FALSE))</f>
        <v/>
      </c>
      <c r="AC192" s="334" t="str">
        <f>IF(AC191="","",VLOOKUP(AC191,'参考様式１（勤務表_シフト記号表）'!$C$6:$L$47,10,FALSE))</f>
        <v/>
      </c>
      <c r="AD192" s="332" t="str">
        <f>IF(AD191="","",VLOOKUP(AD191,'参考様式１（勤務表_シフト記号表）'!$C$6:$L$47,10,FALSE))</f>
        <v/>
      </c>
      <c r="AE192" s="333" t="str">
        <f>IF(AE191="","",VLOOKUP(AE191,'参考様式１（勤務表_シフト記号表）'!$C$6:$L$47,10,FALSE))</f>
        <v/>
      </c>
      <c r="AF192" s="333" t="str">
        <f>IF(AF191="","",VLOOKUP(AF191,'参考様式１（勤務表_シフト記号表）'!$C$6:$L$47,10,FALSE))</f>
        <v/>
      </c>
      <c r="AG192" s="333" t="str">
        <f>IF(AG191="","",VLOOKUP(AG191,'参考様式１（勤務表_シフト記号表）'!$C$6:$L$47,10,FALSE))</f>
        <v/>
      </c>
      <c r="AH192" s="333" t="str">
        <f>IF(AH191="","",VLOOKUP(AH191,'参考様式１（勤務表_シフト記号表）'!$C$6:$L$47,10,FALSE))</f>
        <v/>
      </c>
      <c r="AI192" s="333" t="str">
        <f>IF(AI191="","",VLOOKUP(AI191,'参考様式１（勤務表_シフト記号表）'!$C$6:$L$47,10,FALSE))</f>
        <v/>
      </c>
      <c r="AJ192" s="334" t="str">
        <f>IF(AJ191="","",VLOOKUP(AJ191,'参考様式１（勤務表_シフト記号表）'!$C$6:$L$47,10,FALSE))</f>
        <v/>
      </c>
      <c r="AK192" s="332" t="str">
        <f>IF(AK191="","",VLOOKUP(AK191,'参考様式１（勤務表_シフト記号表）'!$C$6:$L$47,10,FALSE))</f>
        <v/>
      </c>
      <c r="AL192" s="333" t="str">
        <f>IF(AL191="","",VLOOKUP(AL191,'参考様式１（勤務表_シフト記号表）'!$C$6:$L$47,10,FALSE))</f>
        <v/>
      </c>
      <c r="AM192" s="333" t="str">
        <f>IF(AM191="","",VLOOKUP(AM191,'参考様式１（勤務表_シフト記号表）'!$C$6:$L$47,10,FALSE))</f>
        <v/>
      </c>
      <c r="AN192" s="333" t="str">
        <f>IF(AN191="","",VLOOKUP(AN191,'参考様式１（勤務表_シフト記号表）'!$C$6:$L$47,10,FALSE))</f>
        <v/>
      </c>
      <c r="AO192" s="333" t="str">
        <f>IF(AO191="","",VLOOKUP(AO191,'参考様式１（勤務表_シフト記号表）'!$C$6:$L$47,10,FALSE))</f>
        <v/>
      </c>
      <c r="AP192" s="333" t="str">
        <f>IF(AP191="","",VLOOKUP(AP191,'参考様式１（勤務表_シフト記号表）'!$C$6:$L$47,10,FALSE))</f>
        <v/>
      </c>
      <c r="AQ192" s="334" t="str">
        <f>IF(AQ191="","",VLOOKUP(AQ191,'参考様式１（勤務表_シフト記号表）'!$C$6:$L$47,10,FALSE))</f>
        <v/>
      </c>
      <c r="AR192" s="332" t="str">
        <f>IF(AR191="","",VLOOKUP(AR191,'参考様式１（勤務表_シフト記号表）'!$C$6:$L$47,10,FALSE))</f>
        <v/>
      </c>
      <c r="AS192" s="333" t="str">
        <f>IF(AS191="","",VLOOKUP(AS191,'参考様式１（勤務表_シフト記号表）'!$C$6:$L$47,10,FALSE))</f>
        <v/>
      </c>
      <c r="AT192" s="333" t="str">
        <f>IF(AT191="","",VLOOKUP(AT191,'参考様式１（勤務表_シフト記号表）'!$C$6:$L$47,10,FALSE))</f>
        <v/>
      </c>
      <c r="AU192" s="333" t="str">
        <f>IF(AU191="","",VLOOKUP(AU191,'参考様式１（勤務表_シフト記号表）'!$C$6:$L$47,10,FALSE))</f>
        <v/>
      </c>
      <c r="AV192" s="333" t="str">
        <f>IF(AV191="","",VLOOKUP(AV191,'参考様式１（勤務表_シフト記号表）'!$C$6:$L$47,10,FALSE))</f>
        <v/>
      </c>
      <c r="AW192" s="333" t="str">
        <f>IF(AW191="","",VLOOKUP(AW191,'参考様式１（勤務表_シフト記号表）'!$C$6:$L$47,10,FALSE))</f>
        <v/>
      </c>
      <c r="AX192" s="334" t="str">
        <f>IF(AX191="","",VLOOKUP(AX191,'参考様式１（勤務表_シフト記号表）'!$C$6:$L$47,10,FALSE))</f>
        <v/>
      </c>
      <c r="AY192" s="332" t="str">
        <f>IF(AY191="","",VLOOKUP(AY191,'参考様式１（勤務表_シフト記号表）'!$C$6:$L$47,10,FALSE))</f>
        <v/>
      </c>
      <c r="AZ192" s="333" t="str">
        <f>IF(AZ191="","",VLOOKUP(AZ191,'参考様式１（勤務表_シフト記号表）'!$C$6:$L$47,10,FALSE))</f>
        <v/>
      </c>
      <c r="BA192" s="333" t="str">
        <f>IF(BA191="","",VLOOKUP(BA191,'参考様式１（勤務表_シフト記号表）'!$C$6:$L$47,10,FALSE))</f>
        <v/>
      </c>
      <c r="BB192" s="1194">
        <f>IF($BE$3="４週",SUM(W192:AX192),IF($BE$3="暦月",SUM(W192:BA192),""))</f>
        <v>0</v>
      </c>
      <c r="BC192" s="1195"/>
      <c r="BD192" s="1196">
        <f>IF($BE$3="４週",BB192/4,IF($BE$3="暦月",(BB192/($BE$8/7)),""))</f>
        <v>0</v>
      </c>
      <c r="BE192" s="1195"/>
      <c r="BF192" s="1191"/>
      <c r="BG192" s="1192"/>
      <c r="BH192" s="1192"/>
      <c r="BI192" s="1192"/>
      <c r="BJ192" s="1193"/>
    </row>
    <row r="193" spans="2:62" ht="20.25" customHeight="1" x14ac:dyDescent="0.45">
      <c r="B193" s="1197">
        <f>B191+1</f>
        <v>89</v>
      </c>
      <c r="C193" s="1199"/>
      <c r="D193" s="1200"/>
      <c r="E193" s="327"/>
      <c r="F193" s="328"/>
      <c r="G193" s="327"/>
      <c r="H193" s="328"/>
      <c r="I193" s="1203"/>
      <c r="J193" s="1204"/>
      <c r="K193" s="1207"/>
      <c r="L193" s="1208"/>
      <c r="M193" s="1208"/>
      <c r="N193" s="1200"/>
      <c r="O193" s="1211"/>
      <c r="P193" s="1212"/>
      <c r="Q193" s="1212"/>
      <c r="R193" s="1212"/>
      <c r="S193" s="1213"/>
      <c r="T193" s="347" t="s">
        <v>454</v>
      </c>
      <c r="V193" s="348"/>
      <c r="W193" s="340"/>
      <c r="X193" s="341"/>
      <c r="Y193" s="341"/>
      <c r="Z193" s="341"/>
      <c r="AA193" s="341"/>
      <c r="AB193" s="341"/>
      <c r="AC193" s="342"/>
      <c r="AD193" s="340"/>
      <c r="AE193" s="341"/>
      <c r="AF193" s="341"/>
      <c r="AG193" s="341"/>
      <c r="AH193" s="341"/>
      <c r="AI193" s="341"/>
      <c r="AJ193" s="342"/>
      <c r="AK193" s="340"/>
      <c r="AL193" s="341"/>
      <c r="AM193" s="341"/>
      <c r="AN193" s="341"/>
      <c r="AO193" s="341"/>
      <c r="AP193" s="341"/>
      <c r="AQ193" s="342"/>
      <c r="AR193" s="340"/>
      <c r="AS193" s="341"/>
      <c r="AT193" s="341"/>
      <c r="AU193" s="341"/>
      <c r="AV193" s="341"/>
      <c r="AW193" s="341"/>
      <c r="AX193" s="342"/>
      <c r="AY193" s="340"/>
      <c r="AZ193" s="341"/>
      <c r="BA193" s="343"/>
      <c r="BB193" s="1217"/>
      <c r="BC193" s="1218"/>
      <c r="BD193" s="1179"/>
      <c r="BE193" s="1180"/>
      <c r="BF193" s="1181"/>
      <c r="BG193" s="1182"/>
      <c r="BH193" s="1182"/>
      <c r="BI193" s="1182"/>
      <c r="BJ193" s="1183"/>
    </row>
    <row r="194" spans="2:62" ht="20.25" customHeight="1" x14ac:dyDescent="0.45">
      <c r="B194" s="1220"/>
      <c r="C194" s="1221"/>
      <c r="D194" s="1222"/>
      <c r="E194" s="349"/>
      <c r="F194" s="350">
        <f>C193</f>
        <v>0</v>
      </c>
      <c r="G194" s="349"/>
      <c r="H194" s="350">
        <f>I193</f>
        <v>0</v>
      </c>
      <c r="I194" s="1223"/>
      <c r="J194" s="1224"/>
      <c r="K194" s="1225"/>
      <c r="L194" s="1226"/>
      <c r="M194" s="1226"/>
      <c r="N194" s="1222"/>
      <c r="O194" s="1211"/>
      <c r="P194" s="1212"/>
      <c r="Q194" s="1212"/>
      <c r="R194" s="1212"/>
      <c r="S194" s="1213"/>
      <c r="T194" s="344" t="s">
        <v>455</v>
      </c>
      <c r="U194" s="345"/>
      <c r="V194" s="346"/>
      <c r="W194" s="332" t="str">
        <f>IF(W193="","",VLOOKUP(W193,'参考様式１（勤務表_シフト記号表）'!$C$6:$L$47,10,FALSE))</f>
        <v/>
      </c>
      <c r="X194" s="333" t="str">
        <f>IF(X193="","",VLOOKUP(X193,'参考様式１（勤務表_シフト記号表）'!$C$6:$L$47,10,FALSE))</f>
        <v/>
      </c>
      <c r="Y194" s="333" t="str">
        <f>IF(Y193="","",VLOOKUP(Y193,'参考様式１（勤務表_シフト記号表）'!$C$6:$L$47,10,FALSE))</f>
        <v/>
      </c>
      <c r="Z194" s="333" t="str">
        <f>IF(Z193="","",VLOOKUP(Z193,'参考様式１（勤務表_シフト記号表）'!$C$6:$L$47,10,FALSE))</f>
        <v/>
      </c>
      <c r="AA194" s="333" t="str">
        <f>IF(AA193="","",VLOOKUP(AA193,'参考様式１（勤務表_シフト記号表）'!$C$6:$L$47,10,FALSE))</f>
        <v/>
      </c>
      <c r="AB194" s="333" t="str">
        <f>IF(AB193="","",VLOOKUP(AB193,'参考様式１（勤務表_シフト記号表）'!$C$6:$L$47,10,FALSE))</f>
        <v/>
      </c>
      <c r="AC194" s="334" t="str">
        <f>IF(AC193="","",VLOOKUP(AC193,'参考様式１（勤務表_シフト記号表）'!$C$6:$L$47,10,FALSE))</f>
        <v/>
      </c>
      <c r="AD194" s="332" t="str">
        <f>IF(AD193="","",VLOOKUP(AD193,'参考様式１（勤務表_シフト記号表）'!$C$6:$L$47,10,FALSE))</f>
        <v/>
      </c>
      <c r="AE194" s="333" t="str">
        <f>IF(AE193="","",VLOOKUP(AE193,'参考様式１（勤務表_シフト記号表）'!$C$6:$L$47,10,FALSE))</f>
        <v/>
      </c>
      <c r="AF194" s="333" t="str">
        <f>IF(AF193="","",VLOOKUP(AF193,'参考様式１（勤務表_シフト記号表）'!$C$6:$L$47,10,FALSE))</f>
        <v/>
      </c>
      <c r="AG194" s="333" t="str">
        <f>IF(AG193="","",VLOOKUP(AG193,'参考様式１（勤務表_シフト記号表）'!$C$6:$L$47,10,FALSE))</f>
        <v/>
      </c>
      <c r="AH194" s="333" t="str">
        <f>IF(AH193="","",VLOOKUP(AH193,'参考様式１（勤務表_シフト記号表）'!$C$6:$L$47,10,FALSE))</f>
        <v/>
      </c>
      <c r="AI194" s="333" t="str">
        <f>IF(AI193="","",VLOOKUP(AI193,'参考様式１（勤務表_シフト記号表）'!$C$6:$L$47,10,FALSE))</f>
        <v/>
      </c>
      <c r="AJ194" s="334" t="str">
        <f>IF(AJ193="","",VLOOKUP(AJ193,'参考様式１（勤務表_シフト記号表）'!$C$6:$L$47,10,FALSE))</f>
        <v/>
      </c>
      <c r="AK194" s="332" t="str">
        <f>IF(AK193="","",VLOOKUP(AK193,'参考様式１（勤務表_シフト記号表）'!$C$6:$L$47,10,FALSE))</f>
        <v/>
      </c>
      <c r="AL194" s="333" t="str">
        <f>IF(AL193="","",VLOOKUP(AL193,'参考様式１（勤務表_シフト記号表）'!$C$6:$L$47,10,FALSE))</f>
        <v/>
      </c>
      <c r="AM194" s="333" t="str">
        <f>IF(AM193="","",VLOOKUP(AM193,'参考様式１（勤務表_シフト記号表）'!$C$6:$L$47,10,FALSE))</f>
        <v/>
      </c>
      <c r="AN194" s="333" t="str">
        <f>IF(AN193="","",VLOOKUP(AN193,'参考様式１（勤務表_シフト記号表）'!$C$6:$L$47,10,FALSE))</f>
        <v/>
      </c>
      <c r="AO194" s="333" t="str">
        <f>IF(AO193="","",VLOOKUP(AO193,'参考様式１（勤務表_シフト記号表）'!$C$6:$L$47,10,FALSE))</f>
        <v/>
      </c>
      <c r="AP194" s="333" t="str">
        <f>IF(AP193="","",VLOOKUP(AP193,'参考様式１（勤務表_シフト記号表）'!$C$6:$L$47,10,FALSE))</f>
        <v/>
      </c>
      <c r="AQ194" s="334" t="str">
        <f>IF(AQ193="","",VLOOKUP(AQ193,'参考様式１（勤務表_シフト記号表）'!$C$6:$L$47,10,FALSE))</f>
        <v/>
      </c>
      <c r="AR194" s="332" t="str">
        <f>IF(AR193="","",VLOOKUP(AR193,'参考様式１（勤務表_シフト記号表）'!$C$6:$L$47,10,FALSE))</f>
        <v/>
      </c>
      <c r="AS194" s="333" t="str">
        <f>IF(AS193="","",VLOOKUP(AS193,'参考様式１（勤務表_シフト記号表）'!$C$6:$L$47,10,FALSE))</f>
        <v/>
      </c>
      <c r="AT194" s="333" t="str">
        <f>IF(AT193="","",VLOOKUP(AT193,'参考様式１（勤務表_シフト記号表）'!$C$6:$L$47,10,FALSE))</f>
        <v/>
      </c>
      <c r="AU194" s="333" t="str">
        <f>IF(AU193="","",VLOOKUP(AU193,'参考様式１（勤務表_シフト記号表）'!$C$6:$L$47,10,FALSE))</f>
        <v/>
      </c>
      <c r="AV194" s="333" t="str">
        <f>IF(AV193="","",VLOOKUP(AV193,'参考様式１（勤務表_シフト記号表）'!$C$6:$L$47,10,FALSE))</f>
        <v/>
      </c>
      <c r="AW194" s="333" t="str">
        <f>IF(AW193="","",VLOOKUP(AW193,'参考様式１（勤務表_シフト記号表）'!$C$6:$L$47,10,FALSE))</f>
        <v/>
      </c>
      <c r="AX194" s="334" t="str">
        <f>IF(AX193="","",VLOOKUP(AX193,'参考様式１（勤務表_シフト記号表）'!$C$6:$L$47,10,FALSE))</f>
        <v/>
      </c>
      <c r="AY194" s="332" t="str">
        <f>IF(AY193="","",VLOOKUP(AY193,'参考様式１（勤務表_シフト記号表）'!$C$6:$L$47,10,FALSE))</f>
        <v/>
      </c>
      <c r="AZ194" s="333" t="str">
        <f>IF(AZ193="","",VLOOKUP(AZ193,'参考様式１（勤務表_シフト記号表）'!$C$6:$L$47,10,FALSE))</f>
        <v/>
      </c>
      <c r="BA194" s="333" t="str">
        <f>IF(BA193="","",VLOOKUP(BA193,'参考様式１（勤務表_シフト記号表）'!$C$6:$L$47,10,FALSE))</f>
        <v/>
      </c>
      <c r="BB194" s="1194">
        <f>IF($BE$3="４週",SUM(W194:AX194),IF($BE$3="暦月",SUM(W194:BA194),""))</f>
        <v>0</v>
      </c>
      <c r="BC194" s="1195"/>
      <c r="BD194" s="1196">
        <f>IF($BE$3="４週",BB194/4,IF($BE$3="暦月",(BB194/($BE$8/7)),""))</f>
        <v>0</v>
      </c>
      <c r="BE194" s="1195"/>
      <c r="BF194" s="1191"/>
      <c r="BG194" s="1192"/>
      <c r="BH194" s="1192"/>
      <c r="BI194" s="1192"/>
      <c r="BJ194" s="1193"/>
    </row>
    <row r="195" spans="2:62" ht="20.25" customHeight="1" x14ac:dyDescent="0.45">
      <c r="B195" s="1197">
        <f>B193+1</f>
        <v>90</v>
      </c>
      <c r="C195" s="1199"/>
      <c r="D195" s="1200"/>
      <c r="E195" s="327"/>
      <c r="F195" s="328"/>
      <c r="G195" s="327"/>
      <c r="H195" s="328"/>
      <c r="I195" s="1203"/>
      <c r="J195" s="1204"/>
      <c r="K195" s="1207"/>
      <c r="L195" s="1208"/>
      <c r="M195" s="1208"/>
      <c r="N195" s="1200"/>
      <c r="O195" s="1211"/>
      <c r="P195" s="1212"/>
      <c r="Q195" s="1212"/>
      <c r="R195" s="1212"/>
      <c r="S195" s="1213"/>
      <c r="T195" s="347" t="s">
        <v>454</v>
      </c>
      <c r="V195" s="348"/>
      <c r="W195" s="340"/>
      <c r="X195" s="341"/>
      <c r="Y195" s="341"/>
      <c r="Z195" s="341"/>
      <c r="AA195" s="341"/>
      <c r="AB195" s="341"/>
      <c r="AC195" s="342"/>
      <c r="AD195" s="340"/>
      <c r="AE195" s="341"/>
      <c r="AF195" s="341"/>
      <c r="AG195" s="341"/>
      <c r="AH195" s="341"/>
      <c r="AI195" s="341"/>
      <c r="AJ195" s="342"/>
      <c r="AK195" s="340"/>
      <c r="AL195" s="341"/>
      <c r="AM195" s="341"/>
      <c r="AN195" s="341"/>
      <c r="AO195" s="341"/>
      <c r="AP195" s="341"/>
      <c r="AQ195" s="342"/>
      <c r="AR195" s="340"/>
      <c r="AS195" s="341"/>
      <c r="AT195" s="341"/>
      <c r="AU195" s="341"/>
      <c r="AV195" s="341"/>
      <c r="AW195" s="341"/>
      <c r="AX195" s="342"/>
      <c r="AY195" s="340"/>
      <c r="AZ195" s="341"/>
      <c r="BA195" s="343"/>
      <c r="BB195" s="1217"/>
      <c r="BC195" s="1218"/>
      <c r="BD195" s="1179"/>
      <c r="BE195" s="1180"/>
      <c r="BF195" s="1181"/>
      <c r="BG195" s="1182"/>
      <c r="BH195" s="1182"/>
      <c r="BI195" s="1182"/>
      <c r="BJ195" s="1183"/>
    </row>
    <row r="196" spans="2:62" ht="20.25" customHeight="1" x14ac:dyDescent="0.45">
      <c r="B196" s="1220"/>
      <c r="C196" s="1221"/>
      <c r="D196" s="1222"/>
      <c r="E196" s="349"/>
      <c r="F196" s="350">
        <f>C195</f>
        <v>0</v>
      </c>
      <c r="G196" s="349"/>
      <c r="H196" s="350">
        <f>I195</f>
        <v>0</v>
      </c>
      <c r="I196" s="1223"/>
      <c r="J196" s="1224"/>
      <c r="K196" s="1225"/>
      <c r="L196" s="1226"/>
      <c r="M196" s="1226"/>
      <c r="N196" s="1222"/>
      <c r="O196" s="1211"/>
      <c r="P196" s="1212"/>
      <c r="Q196" s="1212"/>
      <c r="R196" s="1212"/>
      <c r="S196" s="1213"/>
      <c r="T196" s="344" t="s">
        <v>455</v>
      </c>
      <c r="U196" s="345"/>
      <c r="V196" s="346"/>
      <c r="W196" s="332" t="str">
        <f>IF(W195="","",VLOOKUP(W195,'参考様式１（勤務表_シフト記号表）'!$C$6:$L$47,10,FALSE))</f>
        <v/>
      </c>
      <c r="X196" s="333" t="str">
        <f>IF(X195="","",VLOOKUP(X195,'参考様式１（勤務表_シフト記号表）'!$C$6:$L$47,10,FALSE))</f>
        <v/>
      </c>
      <c r="Y196" s="333" t="str">
        <f>IF(Y195="","",VLOOKUP(Y195,'参考様式１（勤務表_シフト記号表）'!$C$6:$L$47,10,FALSE))</f>
        <v/>
      </c>
      <c r="Z196" s="333" t="str">
        <f>IF(Z195="","",VLOOKUP(Z195,'参考様式１（勤務表_シフト記号表）'!$C$6:$L$47,10,FALSE))</f>
        <v/>
      </c>
      <c r="AA196" s="333" t="str">
        <f>IF(AA195="","",VLOOKUP(AA195,'参考様式１（勤務表_シフト記号表）'!$C$6:$L$47,10,FALSE))</f>
        <v/>
      </c>
      <c r="AB196" s="333" t="str">
        <f>IF(AB195="","",VLOOKUP(AB195,'参考様式１（勤務表_シフト記号表）'!$C$6:$L$47,10,FALSE))</f>
        <v/>
      </c>
      <c r="AC196" s="334" t="str">
        <f>IF(AC195="","",VLOOKUP(AC195,'参考様式１（勤務表_シフト記号表）'!$C$6:$L$47,10,FALSE))</f>
        <v/>
      </c>
      <c r="AD196" s="332" t="str">
        <f>IF(AD195="","",VLOOKUP(AD195,'参考様式１（勤務表_シフト記号表）'!$C$6:$L$47,10,FALSE))</f>
        <v/>
      </c>
      <c r="AE196" s="333" t="str">
        <f>IF(AE195="","",VLOOKUP(AE195,'参考様式１（勤務表_シフト記号表）'!$C$6:$L$47,10,FALSE))</f>
        <v/>
      </c>
      <c r="AF196" s="333" t="str">
        <f>IF(AF195="","",VLOOKUP(AF195,'参考様式１（勤務表_シフト記号表）'!$C$6:$L$47,10,FALSE))</f>
        <v/>
      </c>
      <c r="AG196" s="333" t="str">
        <f>IF(AG195="","",VLOOKUP(AG195,'参考様式１（勤務表_シフト記号表）'!$C$6:$L$47,10,FALSE))</f>
        <v/>
      </c>
      <c r="AH196" s="333" t="str">
        <f>IF(AH195="","",VLOOKUP(AH195,'参考様式１（勤務表_シフト記号表）'!$C$6:$L$47,10,FALSE))</f>
        <v/>
      </c>
      <c r="AI196" s="333" t="str">
        <f>IF(AI195="","",VLOOKUP(AI195,'参考様式１（勤務表_シフト記号表）'!$C$6:$L$47,10,FALSE))</f>
        <v/>
      </c>
      <c r="AJ196" s="334" t="str">
        <f>IF(AJ195="","",VLOOKUP(AJ195,'参考様式１（勤務表_シフト記号表）'!$C$6:$L$47,10,FALSE))</f>
        <v/>
      </c>
      <c r="AK196" s="332" t="str">
        <f>IF(AK195="","",VLOOKUP(AK195,'参考様式１（勤務表_シフト記号表）'!$C$6:$L$47,10,FALSE))</f>
        <v/>
      </c>
      <c r="AL196" s="333" t="str">
        <f>IF(AL195="","",VLOOKUP(AL195,'参考様式１（勤務表_シフト記号表）'!$C$6:$L$47,10,FALSE))</f>
        <v/>
      </c>
      <c r="AM196" s="333" t="str">
        <f>IF(AM195="","",VLOOKUP(AM195,'参考様式１（勤務表_シフト記号表）'!$C$6:$L$47,10,FALSE))</f>
        <v/>
      </c>
      <c r="AN196" s="333" t="str">
        <f>IF(AN195="","",VLOOKUP(AN195,'参考様式１（勤務表_シフト記号表）'!$C$6:$L$47,10,FALSE))</f>
        <v/>
      </c>
      <c r="AO196" s="333" t="str">
        <f>IF(AO195="","",VLOOKUP(AO195,'参考様式１（勤務表_シフト記号表）'!$C$6:$L$47,10,FALSE))</f>
        <v/>
      </c>
      <c r="AP196" s="333" t="str">
        <f>IF(AP195="","",VLOOKUP(AP195,'参考様式１（勤務表_シフト記号表）'!$C$6:$L$47,10,FALSE))</f>
        <v/>
      </c>
      <c r="AQ196" s="334" t="str">
        <f>IF(AQ195="","",VLOOKUP(AQ195,'参考様式１（勤務表_シフト記号表）'!$C$6:$L$47,10,FALSE))</f>
        <v/>
      </c>
      <c r="AR196" s="332" t="str">
        <f>IF(AR195="","",VLOOKUP(AR195,'参考様式１（勤務表_シフト記号表）'!$C$6:$L$47,10,FALSE))</f>
        <v/>
      </c>
      <c r="AS196" s="333" t="str">
        <f>IF(AS195="","",VLOOKUP(AS195,'参考様式１（勤務表_シフト記号表）'!$C$6:$L$47,10,FALSE))</f>
        <v/>
      </c>
      <c r="AT196" s="333" t="str">
        <f>IF(AT195="","",VLOOKUP(AT195,'参考様式１（勤務表_シフト記号表）'!$C$6:$L$47,10,FALSE))</f>
        <v/>
      </c>
      <c r="AU196" s="333" t="str">
        <f>IF(AU195="","",VLOOKUP(AU195,'参考様式１（勤務表_シフト記号表）'!$C$6:$L$47,10,FALSE))</f>
        <v/>
      </c>
      <c r="AV196" s="333" t="str">
        <f>IF(AV195="","",VLOOKUP(AV195,'参考様式１（勤務表_シフト記号表）'!$C$6:$L$47,10,FALSE))</f>
        <v/>
      </c>
      <c r="AW196" s="333" t="str">
        <f>IF(AW195="","",VLOOKUP(AW195,'参考様式１（勤務表_シフト記号表）'!$C$6:$L$47,10,FALSE))</f>
        <v/>
      </c>
      <c r="AX196" s="334" t="str">
        <f>IF(AX195="","",VLOOKUP(AX195,'参考様式１（勤務表_シフト記号表）'!$C$6:$L$47,10,FALSE))</f>
        <v/>
      </c>
      <c r="AY196" s="332" t="str">
        <f>IF(AY195="","",VLOOKUP(AY195,'参考様式１（勤務表_シフト記号表）'!$C$6:$L$47,10,FALSE))</f>
        <v/>
      </c>
      <c r="AZ196" s="333" t="str">
        <f>IF(AZ195="","",VLOOKUP(AZ195,'参考様式１（勤務表_シフト記号表）'!$C$6:$L$47,10,FALSE))</f>
        <v/>
      </c>
      <c r="BA196" s="333" t="str">
        <f>IF(BA195="","",VLOOKUP(BA195,'参考様式１（勤務表_シフト記号表）'!$C$6:$L$47,10,FALSE))</f>
        <v/>
      </c>
      <c r="BB196" s="1194">
        <f>IF($BE$3="４週",SUM(W196:AX196),IF($BE$3="暦月",SUM(W196:BA196),""))</f>
        <v>0</v>
      </c>
      <c r="BC196" s="1195"/>
      <c r="BD196" s="1196">
        <f>IF($BE$3="４週",BB196/4,IF($BE$3="暦月",(BB196/($BE$8/7)),""))</f>
        <v>0</v>
      </c>
      <c r="BE196" s="1195"/>
      <c r="BF196" s="1191"/>
      <c r="BG196" s="1192"/>
      <c r="BH196" s="1192"/>
      <c r="BI196" s="1192"/>
      <c r="BJ196" s="1193"/>
    </row>
    <row r="197" spans="2:62" ht="20.25" customHeight="1" x14ac:dyDescent="0.45">
      <c r="B197" s="1197">
        <f>B195+1</f>
        <v>91</v>
      </c>
      <c r="C197" s="1199"/>
      <c r="D197" s="1200"/>
      <c r="E197" s="327"/>
      <c r="F197" s="328"/>
      <c r="G197" s="327"/>
      <c r="H197" s="328"/>
      <c r="I197" s="1203"/>
      <c r="J197" s="1204"/>
      <c r="K197" s="1207"/>
      <c r="L197" s="1208"/>
      <c r="M197" s="1208"/>
      <c r="N197" s="1200"/>
      <c r="O197" s="1211"/>
      <c r="P197" s="1212"/>
      <c r="Q197" s="1212"/>
      <c r="R197" s="1212"/>
      <c r="S197" s="1213"/>
      <c r="T197" s="347" t="s">
        <v>454</v>
      </c>
      <c r="V197" s="348"/>
      <c r="W197" s="340"/>
      <c r="X197" s="341"/>
      <c r="Y197" s="341"/>
      <c r="Z197" s="341"/>
      <c r="AA197" s="341"/>
      <c r="AB197" s="341"/>
      <c r="AC197" s="342"/>
      <c r="AD197" s="340"/>
      <c r="AE197" s="341"/>
      <c r="AF197" s="341"/>
      <c r="AG197" s="341"/>
      <c r="AH197" s="341"/>
      <c r="AI197" s="341"/>
      <c r="AJ197" s="342"/>
      <c r="AK197" s="340"/>
      <c r="AL197" s="341"/>
      <c r="AM197" s="341"/>
      <c r="AN197" s="341"/>
      <c r="AO197" s="341"/>
      <c r="AP197" s="341"/>
      <c r="AQ197" s="342"/>
      <c r="AR197" s="340"/>
      <c r="AS197" s="341"/>
      <c r="AT197" s="341"/>
      <c r="AU197" s="341"/>
      <c r="AV197" s="341"/>
      <c r="AW197" s="341"/>
      <c r="AX197" s="342"/>
      <c r="AY197" s="340"/>
      <c r="AZ197" s="341"/>
      <c r="BA197" s="343"/>
      <c r="BB197" s="1217"/>
      <c r="BC197" s="1218"/>
      <c r="BD197" s="1179"/>
      <c r="BE197" s="1180"/>
      <c r="BF197" s="1181"/>
      <c r="BG197" s="1182"/>
      <c r="BH197" s="1182"/>
      <c r="BI197" s="1182"/>
      <c r="BJ197" s="1183"/>
    </row>
    <row r="198" spans="2:62" ht="20.25" customHeight="1" x14ac:dyDescent="0.45">
      <c r="B198" s="1220"/>
      <c r="C198" s="1221"/>
      <c r="D198" s="1222"/>
      <c r="E198" s="349"/>
      <c r="F198" s="350">
        <f>C197</f>
        <v>0</v>
      </c>
      <c r="G198" s="349"/>
      <c r="H198" s="350">
        <f>I197</f>
        <v>0</v>
      </c>
      <c r="I198" s="1223"/>
      <c r="J198" s="1224"/>
      <c r="K198" s="1225"/>
      <c r="L198" s="1226"/>
      <c r="M198" s="1226"/>
      <c r="N198" s="1222"/>
      <c r="O198" s="1211"/>
      <c r="P198" s="1212"/>
      <c r="Q198" s="1212"/>
      <c r="R198" s="1212"/>
      <c r="S198" s="1213"/>
      <c r="T198" s="344" t="s">
        <v>455</v>
      </c>
      <c r="U198" s="345"/>
      <c r="V198" s="346"/>
      <c r="W198" s="332" t="str">
        <f>IF(W197="","",VLOOKUP(W197,'参考様式１（勤務表_シフト記号表）'!$C$6:$L$47,10,FALSE))</f>
        <v/>
      </c>
      <c r="X198" s="333" t="str">
        <f>IF(X197="","",VLOOKUP(X197,'参考様式１（勤務表_シフト記号表）'!$C$6:$L$47,10,FALSE))</f>
        <v/>
      </c>
      <c r="Y198" s="333" t="str">
        <f>IF(Y197="","",VLOOKUP(Y197,'参考様式１（勤務表_シフト記号表）'!$C$6:$L$47,10,FALSE))</f>
        <v/>
      </c>
      <c r="Z198" s="333" t="str">
        <f>IF(Z197="","",VLOOKUP(Z197,'参考様式１（勤務表_シフト記号表）'!$C$6:$L$47,10,FALSE))</f>
        <v/>
      </c>
      <c r="AA198" s="333" t="str">
        <f>IF(AA197="","",VLOOKUP(AA197,'参考様式１（勤務表_シフト記号表）'!$C$6:$L$47,10,FALSE))</f>
        <v/>
      </c>
      <c r="AB198" s="333" t="str">
        <f>IF(AB197="","",VLOOKUP(AB197,'参考様式１（勤務表_シフト記号表）'!$C$6:$L$47,10,FALSE))</f>
        <v/>
      </c>
      <c r="AC198" s="334" t="str">
        <f>IF(AC197="","",VLOOKUP(AC197,'参考様式１（勤務表_シフト記号表）'!$C$6:$L$47,10,FALSE))</f>
        <v/>
      </c>
      <c r="AD198" s="332" t="str">
        <f>IF(AD197="","",VLOOKUP(AD197,'参考様式１（勤務表_シフト記号表）'!$C$6:$L$47,10,FALSE))</f>
        <v/>
      </c>
      <c r="AE198" s="333" t="str">
        <f>IF(AE197="","",VLOOKUP(AE197,'参考様式１（勤務表_シフト記号表）'!$C$6:$L$47,10,FALSE))</f>
        <v/>
      </c>
      <c r="AF198" s="333" t="str">
        <f>IF(AF197="","",VLOOKUP(AF197,'参考様式１（勤務表_シフト記号表）'!$C$6:$L$47,10,FALSE))</f>
        <v/>
      </c>
      <c r="AG198" s="333" t="str">
        <f>IF(AG197="","",VLOOKUP(AG197,'参考様式１（勤務表_シフト記号表）'!$C$6:$L$47,10,FALSE))</f>
        <v/>
      </c>
      <c r="AH198" s="333" t="str">
        <f>IF(AH197="","",VLOOKUP(AH197,'参考様式１（勤務表_シフト記号表）'!$C$6:$L$47,10,FALSE))</f>
        <v/>
      </c>
      <c r="AI198" s="333" t="str">
        <f>IF(AI197="","",VLOOKUP(AI197,'参考様式１（勤務表_シフト記号表）'!$C$6:$L$47,10,FALSE))</f>
        <v/>
      </c>
      <c r="AJ198" s="334" t="str">
        <f>IF(AJ197="","",VLOOKUP(AJ197,'参考様式１（勤務表_シフト記号表）'!$C$6:$L$47,10,FALSE))</f>
        <v/>
      </c>
      <c r="AK198" s="332" t="str">
        <f>IF(AK197="","",VLOOKUP(AK197,'参考様式１（勤務表_シフト記号表）'!$C$6:$L$47,10,FALSE))</f>
        <v/>
      </c>
      <c r="AL198" s="333" t="str">
        <f>IF(AL197="","",VLOOKUP(AL197,'参考様式１（勤務表_シフト記号表）'!$C$6:$L$47,10,FALSE))</f>
        <v/>
      </c>
      <c r="AM198" s="333" t="str">
        <f>IF(AM197="","",VLOOKUP(AM197,'参考様式１（勤務表_シフト記号表）'!$C$6:$L$47,10,FALSE))</f>
        <v/>
      </c>
      <c r="AN198" s="333" t="str">
        <f>IF(AN197="","",VLOOKUP(AN197,'参考様式１（勤務表_シフト記号表）'!$C$6:$L$47,10,FALSE))</f>
        <v/>
      </c>
      <c r="AO198" s="333" t="str">
        <f>IF(AO197="","",VLOOKUP(AO197,'参考様式１（勤務表_シフト記号表）'!$C$6:$L$47,10,FALSE))</f>
        <v/>
      </c>
      <c r="AP198" s="333" t="str">
        <f>IF(AP197="","",VLOOKUP(AP197,'参考様式１（勤務表_シフト記号表）'!$C$6:$L$47,10,FALSE))</f>
        <v/>
      </c>
      <c r="AQ198" s="334" t="str">
        <f>IF(AQ197="","",VLOOKUP(AQ197,'参考様式１（勤務表_シフト記号表）'!$C$6:$L$47,10,FALSE))</f>
        <v/>
      </c>
      <c r="AR198" s="332" t="str">
        <f>IF(AR197="","",VLOOKUP(AR197,'参考様式１（勤務表_シフト記号表）'!$C$6:$L$47,10,FALSE))</f>
        <v/>
      </c>
      <c r="AS198" s="333" t="str">
        <f>IF(AS197="","",VLOOKUP(AS197,'参考様式１（勤務表_シフト記号表）'!$C$6:$L$47,10,FALSE))</f>
        <v/>
      </c>
      <c r="AT198" s="333" t="str">
        <f>IF(AT197="","",VLOOKUP(AT197,'参考様式１（勤務表_シフト記号表）'!$C$6:$L$47,10,FALSE))</f>
        <v/>
      </c>
      <c r="AU198" s="333" t="str">
        <f>IF(AU197="","",VLOOKUP(AU197,'参考様式１（勤務表_シフト記号表）'!$C$6:$L$47,10,FALSE))</f>
        <v/>
      </c>
      <c r="AV198" s="333" t="str">
        <f>IF(AV197="","",VLOOKUP(AV197,'参考様式１（勤務表_シフト記号表）'!$C$6:$L$47,10,FALSE))</f>
        <v/>
      </c>
      <c r="AW198" s="333" t="str">
        <f>IF(AW197="","",VLOOKUP(AW197,'参考様式１（勤務表_シフト記号表）'!$C$6:$L$47,10,FALSE))</f>
        <v/>
      </c>
      <c r="AX198" s="334" t="str">
        <f>IF(AX197="","",VLOOKUP(AX197,'参考様式１（勤務表_シフト記号表）'!$C$6:$L$47,10,FALSE))</f>
        <v/>
      </c>
      <c r="AY198" s="332" t="str">
        <f>IF(AY197="","",VLOOKUP(AY197,'参考様式１（勤務表_シフト記号表）'!$C$6:$L$47,10,FALSE))</f>
        <v/>
      </c>
      <c r="AZ198" s="333" t="str">
        <f>IF(AZ197="","",VLOOKUP(AZ197,'参考様式１（勤務表_シフト記号表）'!$C$6:$L$47,10,FALSE))</f>
        <v/>
      </c>
      <c r="BA198" s="333" t="str">
        <f>IF(BA197="","",VLOOKUP(BA197,'参考様式１（勤務表_シフト記号表）'!$C$6:$L$47,10,FALSE))</f>
        <v/>
      </c>
      <c r="BB198" s="1194">
        <f>IF($BE$3="４週",SUM(W198:AX198),IF($BE$3="暦月",SUM(W198:BA198),""))</f>
        <v>0</v>
      </c>
      <c r="BC198" s="1195"/>
      <c r="BD198" s="1196">
        <f>IF($BE$3="４週",BB198/4,IF($BE$3="暦月",(BB198/($BE$8/7)),""))</f>
        <v>0</v>
      </c>
      <c r="BE198" s="1195"/>
      <c r="BF198" s="1191"/>
      <c r="BG198" s="1192"/>
      <c r="BH198" s="1192"/>
      <c r="BI198" s="1192"/>
      <c r="BJ198" s="1193"/>
    </row>
    <row r="199" spans="2:62" ht="20.25" customHeight="1" x14ac:dyDescent="0.45">
      <c r="B199" s="1197">
        <f>B197+1</f>
        <v>92</v>
      </c>
      <c r="C199" s="1199"/>
      <c r="D199" s="1200"/>
      <c r="E199" s="327"/>
      <c r="F199" s="328"/>
      <c r="G199" s="327"/>
      <c r="H199" s="328"/>
      <c r="I199" s="1203"/>
      <c r="J199" s="1204"/>
      <c r="K199" s="1207"/>
      <c r="L199" s="1208"/>
      <c r="M199" s="1208"/>
      <c r="N199" s="1200"/>
      <c r="O199" s="1211"/>
      <c r="P199" s="1212"/>
      <c r="Q199" s="1212"/>
      <c r="R199" s="1212"/>
      <c r="S199" s="1213"/>
      <c r="T199" s="347" t="s">
        <v>454</v>
      </c>
      <c r="V199" s="348"/>
      <c r="W199" s="340"/>
      <c r="X199" s="341"/>
      <c r="Y199" s="341"/>
      <c r="Z199" s="341"/>
      <c r="AA199" s="341"/>
      <c r="AB199" s="341"/>
      <c r="AC199" s="342"/>
      <c r="AD199" s="340"/>
      <c r="AE199" s="341"/>
      <c r="AF199" s="341"/>
      <c r="AG199" s="341"/>
      <c r="AH199" s="341"/>
      <c r="AI199" s="341"/>
      <c r="AJ199" s="342"/>
      <c r="AK199" s="340"/>
      <c r="AL199" s="341"/>
      <c r="AM199" s="341"/>
      <c r="AN199" s="341"/>
      <c r="AO199" s="341"/>
      <c r="AP199" s="341"/>
      <c r="AQ199" s="342"/>
      <c r="AR199" s="340"/>
      <c r="AS199" s="341"/>
      <c r="AT199" s="341"/>
      <c r="AU199" s="341"/>
      <c r="AV199" s="341"/>
      <c r="AW199" s="341"/>
      <c r="AX199" s="342"/>
      <c r="AY199" s="340"/>
      <c r="AZ199" s="341"/>
      <c r="BA199" s="343"/>
      <c r="BB199" s="1217"/>
      <c r="BC199" s="1218"/>
      <c r="BD199" s="1179"/>
      <c r="BE199" s="1180"/>
      <c r="BF199" s="1181"/>
      <c r="BG199" s="1182"/>
      <c r="BH199" s="1182"/>
      <c r="BI199" s="1182"/>
      <c r="BJ199" s="1183"/>
    </row>
    <row r="200" spans="2:62" ht="20.25" customHeight="1" x14ac:dyDescent="0.45">
      <c r="B200" s="1220"/>
      <c r="C200" s="1221"/>
      <c r="D200" s="1222"/>
      <c r="E200" s="349"/>
      <c r="F200" s="350">
        <f>C199</f>
        <v>0</v>
      </c>
      <c r="G200" s="349"/>
      <c r="H200" s="350">
        <f>I199</f>
        <v>0</v>
      </c>
      <c r="I200" s="1223"/>
      <c r="J200" s="1224"/>
      <c r="K200" s="1225"/>
      <c r="L200" s="1226"/>
      <c r="M200" s="1226"/>
      <c r="N200" s="1222"/>
      <c r="O200" s="1211"/>
      <c r="P200" s="1212"/>
      <c r="Q200" s="1212"/>
      <c r="R200" s="1212"/>
      <c r="S200" s="1213"/>
      <c r="T200" s="344" t="s">
        <v>455</v>
      </c>
      <c r="U200" s="345"/>
      <c r="V200" s="346"/>
      <c r="W200" s="332" t="str">
        <f>IF(W199="","",VLOOKUP(W199,'参考様式１（勤務表_シフト記号表）'!$C$6:$L$47,10,FALSE))</f>
        <v/>
      </c>
      <c r="X200" s="333" t="str">
        <f>IF(X199="","",VLOOKUP(X199,'参考様式１（勤務表_シフト記号表）'!$C$6:$L$47,10,FALSE))</f>
        <v/>
      </c>
      <c r="Y200" s="333" t="str">
        <f>IF(Y199="","",VLOOKUP(Y199,'参考様式１（勤務表_シフト記号表）'!$C$6:$L$47,10,FALSE))</f>
        <v/>
      </c>
      <c r="Z200" s="333" t="str">
        <f>IF(Z199="","",VLOOKUP(Z199,'参考様式１（勤務表_シフト記号表）'!$C$6:$L$47,10,FALSE))</f>
        <v/>
      </c>
      <c r="AA200" s="333" t="str">
        <f>IF(AA199="","",VLOOKUP(AA199,'参考様式１（勤務表_シフト記号表）'!$C$6:$L$47,10,FALSE))</f>
        <v/>
      </c>
      <c r="AB200" s="333" t="str">
        <f>IF(AB199="","",VLOOKUP(AB199,'参考様式１（勤務表_シフト記号表）'!$C$6:$L$47,10,FALSE))</f>
        <v/>
      </c>
      <c r="AC200" s="334" t="str">
        <f>IF(AC199="","",VLOOKUP(AC199,'参考様式１（勤務表_シフト記号表）'!$C$6:$L$47,10,FALSE))</f>
        <v/>
      </c>
      <c r="AD200" s="332" t="str">
        <f>IF(AD199="","",VLOOKUP(AD199,'参考様式１（勤務表_シフト記号表）'!$C$6:$L$47,10,FALSE))</f>
        <v/>
      </c>
      <c r="AE200" s="333" t="str">
        <f>IF(AE199="","",VLOOKUP(AE199,'参考様式１（勤務表_シフト記号表）'!$C$6:$L$47,10,FALSE))</f>
        <v/>
      </c>
      <c r="AF200" s="333" t="str">
        <f>IF(AF199="","",VLOOKUP(AF199,'参考様式１（勤務表_シフト記号表）'!$C$6:$L$47,10,FALSE))</f>
        <v/>
      </c>
      <c r="AG200" s="333" t="str">
        <f>IF(AG199="","",VLOOKUP(AG199,'参考様式１（勤務表_シフト記号表）'!$C$6:$L$47,10,FALSE))</f>
        <v/>
      </c>
      <c r="AH200" s="333" t="str">
        <f>IF(AH199="","",VLOOKUP(AH199,'参考様式１（勤務表_シフト記号表）'!$C$6:$L$47,10,FALSE))</f>
        <v/>
      </c>
      <c r="AI200" s="333" t="str">
        <f>IF(AI199="","",VLOOKUP(AI199,'参考様式１（勤務表_シフト記号表）'!$C$6:$L$47,10,FALSE))</f>
        <v/>
      </c>
      <c r="AJ200" s="334" t="str">
        <f>IF(AJ199="","",VLOOKUP(AJ199,'参考様式１（勤務表_シフト記号表）'!$C$6:$L$47,10,FALSE))</f>
        <v/>
      </c>
      <c r="AK200" s="332" t="str">
        <f>IF(AK199="","",VLOOKUP(AK199,'参考様式１（勤務表_シフト記号表）'!$C$6:$L$47,10,FALSE))</f>
        <v/>
      </c>
      <c r="AL200" s="333" t="str">
        <f>IF(AL199="","",VLOOKUP(AL199,'参考様式１（勤務表_シフト記号表）'!$C$6:$L$47,10,FALSE))</f>
        <v/>
      </c>
      <c r="AM200" s="333" t="str">
        <f>IF(AM199="","",VLOOKUP(AM199,'参考様式１（勤務表_シフト記号表）'!$C$6:$L$47,10,FALSE))</f>
        <v/>
      </c>
      <c r="AN200" s="333" t="str">
        <f>IF(AN199="","",VLOOKUP(AN199,'参考様式１（勤務表_シフト記号表）'!$C$6:$L$47,10,FALSE))</f>
        <v/>
      </c>
      <c r="AO200" s="333" t="str">
        <f>IF(AO199="","",VLOOKUP(AO199,'参考様式１（勤務表_シフト記号表）'!$C$6:$L$47,10,FALSE))</f>
        <v/>
      </c>
      <c r="AP200" s="333" t="str">
        <f>IF(AP199="","",VLOOKUP(AP199,'参考様式１（勤務表_シフト記号表）'!$C$6:$L$47,10,FALSE))</f>
        <v/>
      </c>
      <c r="AQ200" s="334" t="str">
        <f>IF(AQ199="","",VLOOKUP(AQ199,'参考様式１（勤務表_シフト記号表）'!$C$6:$L$47,10,FALSE))</f>
        <v/>
      </c>
      <c r="AR200" s="332" t="str">
        <f>IF(AR199="","",VLOOKUP(AR199,'参考様式１（勤務表_シフト記号表）'!$C$6:$L$47,10,FALSE))</f>
        <v/>
      </c>
      <c r="AS200" s="333" t="str">
        <f>IF(AS199="","",VLOOKUP(AS199,'参考様式１（勤務表_シフト記号表）'!$C$6:$L$47,10,FALSE))</f>
        <v/>
      </c>
      <c r="AT200" s="333" t="str">
        <f>IF(AT199="","",VLOOKUP(AT199,'参考様式１（勤務表_シフト記号表）'!$C$6:$L$47,10,FALSE))</f>
        <v/>
      </c>
      <c r="AU200" s="333" t="str">
        <f>IF(AU199="","",VLOOKUP(AU199,'参考様式１（勤務表_シフト記号表）'!$C$6:$L$47,10,FALSE))</f>
        <v/>
      </c>
      <c r="AV200" s="333" t="str">
        <f>IF(AV199="","",VLOOKUP(AV199,'参考様式１（勤務表_シフト記号表）'!$C$6:$L$47,10,FALSE))</f>
        <v/>
      </c>
      <c r="AW200" s="333" t="str">
        <f>IF(AW199="","",VLOOKUP(AW199,'参考様式１（勤務表_シフト記号表）'!$C$6:$L$47,10,FALSE))</f>
        <v/>
      </c>
      <c r="AX200" s="334" t="str">
        <f>IF(AX199="","",VLOOKUP(AX199,'参考様式１（勤務表_シフト記号表）'!$C$6:$L$47,10,FALSE))</f>
        <v/>
      </c>
      <c r="AY200" s="332" t="str">
        <f>IF(AY199="","",VLOOKUP(AY199,'参考様式１（勤務表_シフト記号表）'!$C$6:$L$47,10,FALSE))</f>
        <v/>
      </c>
      <c r="AZ200" s="333" t="str">
        <f>IF(AZ199="","",VLOOKUP(AZ199,'参考様式１（勤務表_シフト記号表）'!$C$6:$L$47,10,FALSE))</f>
        <v/>
      </c>
      <c r="BA200" s="333" t="str">
        <f>IF(BA199="","",VLOOKUP(BA199,'参考様式１（勤務表_シフト記号表）'!$C$6:$L$47,10,FALSE))</f>
        <v/>
      </c>
      <c r="BB200" s="1194">
        <f>IF($BE$3="４週",SUM(W200:AX200),IF($BE$3="暦月",SUM(W200:BA200),""))</f>
        <v>0</v>
      </c>
      <c r="BC200" s="1195"/>
      <c r="BD200" s="1196">
        <f>IF($BE$3="４週",BB200/4,IF($BE$3="暦月",(BB200/($BE$8/7)),""))</f>
        <v>0</v>
      </c>
      <c r="BE200" s="1195"/>
      <c r="BF200" s="1191"/>
      <c r="BG200" s="1192"/>
      <c r="BH200" s="1192"/>
      <c r="BI200" s="1192"/>
      <c r="BJ200" s="1193"/>
    </row>
    <row r="201" spans="2:62" ht="20.25" customHeight="1" x14ac:dyDescent="0.45">
      <c r="B201" s="1197">
        <f>B199+1</f>
        <v>93</v>
      </c>
      <c r="C201" s="1199"/>
      <c r="D201" s="1200"/>
      <c r="E201" s="327"/>
      <c r="F201" s="328"/>
      <c r="G201" s="327"/>
      <c r="H201" s="328"/>
      <c r="I201" s="1203"/>
      <c r="J201" s="1204"/>
      <c r="K201" s="1207"/>
      <c r="L201" s="1208"/>
      <c r="M201" s="1208"/>
      <c r="N201" s="1200"/>
      <c r="O201" s="1211"/>
      <c r="P201" s="1212"/>
      <c r="Q201" s="1212"/>
      <c r="R201" s="1212"/>
      <c r="S201" s="1213"/>
      <c r="T201" s="347" t="s">
        <v>454</v>
      </c>
      <c r="V201" s="348"/>
      <c r="W201" s="340"/>
      <c r="X201" s="341"/>
      <c r="Y201" s="341"/>
      <c r="Z201" s="341"/>
      <c r="AA201" s="341"/>
      <c r="AB201" s="341"/>
      <c r="AC201" s="342"/>
      <c r="AD201" s="340"/>
      <c r="AE201" s="341"/>
      <c r="AF201" s="341"/>
      <c r="AG201" s="341"/>
      <c r="AH201" s="341"/>
      <c r="AI201" s="341"/>
      <c r="AJ201" s="342"/>
      <c r="AK201" s="340"/>
      <c r="AL201" s="341"/>
      <c r="AM201" s="341"/>
      <c r="AN201" s="341"/>
      <c r="AO201" s="341"/>
      <c r="AP201" s="341"/>
      <c r="AQ201" s="342"/>
      <c r="AR201" s="340"/>
      <c r="AS201" s="341"/>
      <c r="AT201" s="341"/>
      <c r="AU201" s="341"/>
      <c r="AV201" s="341"/>
      <c r="AW201" s="341"/>
      <c r="AX201" s="342"/>
      <c r="AY201" s="340"/>
      <c r="AZ201" s="341"/>
      <c r="BA201" s="343"/>
      <c r="BB201" s="1217"/>
      <c r="BC201" s="1218"/>
      <c r="BD201" s="1179"/>
      <c r="BE201" s="1180"/>
      <c r="BF201" s="1181"/>
      <c r="BG201" s="1182"/>
      <c r="BH201" s="1182"/>
      <c r="BI201" s="1182"/>
      <c r="BJ201" s="1183"/>
    </row>
    <row r="202" spans="2:62" ht="20.25" customHeight="1" x14ac:dyDescent="0.45">
      <c r="B202" s="1220"/>
      <c r="C202" s="1221"/>
      <c r="D202" s="1222"/>
      <c r="E202" s="349"/>
      <c r="F202" s="350">
        <f>C201</f>
        <v>0</v>
      </c>
      <c r="G202" s="349"/>
      <c r="H202" s="350">
        <f>I201</f>
        <v>0</v>
      </c>
      <c r="I202" s="1223"/>
      <c r="J202" s="1224"/>
      <c r="K202" s="1225"/>
      <c r="L202" s="1226"/>
      <c r="M202" s="1226"/>
      <c r="N202" s="1222"/>
      <c r="O202" s="1211"/>
      <c r="P202" s="1212"/>
      <c r="Q202" s="1212"/>
      <c r="R202" s="1212"/>
      <c r="S202" s="1213"/>
      <c r="T202" s="344" t="s">
        <v>455</v>
      </c>
      <c r="U202" s="345"/>
      <c r="V202" s="346"/>
      <c r="W202" s="332" t="str">
        <f>IF(W201="","",VLOOKUP(W201,'参考様式１（勤務表_シフト記号表）'!$C$6:$L$47,10,FALSE))</f>
        <v/>
      </c>
      <c r="X202" s="333" t="str">
        <f>IF(X201="","",VLOOKUP(X201,'参考様式１（勤務表_シフト記号表）'!$C$6:$L$47,10,FALSE))</f>
        <v/>
      </c>
      <c r="Y202" s="333" t="str">
        <f>IF(Y201="","",VLOOKUP(Y201,'参考様式１（勤務表_シフト記号表）'!$C$6:$L$47,10,FALSE))</f>
        <v/>
      </c>
      <c r="Z202" s="333" t="str">
        <f>IF(Z201="","",VLOOKUP(Z201,'参考様式１（勤務表_シフト記号表）'!$C$6:$L$47,10,FALSE))</f>
        <v/>
      </c>
      <c r="AA202" s="333" t="str">
        <f>IF(AA201="","",VLOOKUP(AA201,'参考様式１（勤務表_シフト記号表）'!$C$6:$L$47,10,FALSE))</f>
        <v/>
      </c>
      <c r="AB202" s="333" t="str">
        <f>IF(AB201="","",VLOOKUP(AB201,'参考様式１（勤務表_シフト記号表）'!$C$6:$L$47,10,FALSE))</f>
        <v/>
      </c>
      <c r="AC202" s="334" t="str">
        <f>IF(AC201="","",VLOOKUP(AC201,'参考様式１（勤務表_シフト記号表）'!$C$6:$L$47,10,FALSE))</f>
        <v/>
      </c>
      <c r="AD202" s="332" t="str">
        <f>IF(AD201="","",VLOOKUP(AD201,'参考様式１（勤務表_シフト記号表）'!$C$6:$L$47,10,FALSE))</f>
        <v/>
      </c>
      <c r="AE202" s="333" t="str">
        <f>IF(AE201="","",VLOOKUP(AE201,'参考様式１（勤務表_シフト記号表）'!$C$6:$L$47,10,FALSE))</f>
        <v/>
      </c>
      <c r="AF202" s="333" t="str">
        <f>IF(AF201="","",VLOOKUP(AF201,'参考様式１（勤務表_シフト記号表）'!$C$6:$L$47,10,FALSE))</f>
        <v/>
      </c>
      <c r="AG202" s="333" t="str">
        <f>IF(AG201="","",VLOOKUP(AG201,'参考様式１（勤務表_シフト記号表）'!$C$6:$L$47,10,FALSE))</f>
        <v/>
      </c>
      <c r="AH202" s="333" t="str">
        <f>IF(AH201="","",VLOOKUP(AH201,'参考様式１（勤務表_シフト記号表）'!$C$6:$L$47,10,FALSE))</f>
        <v/>
      </c>
      <c r="AI202" s="333" t="str">
        <f>IF(AI201="","",VLOOKUP(AI201,'参考様式１（勤務表_シフト記号表）'!$C$6:$L$47,10,FALSE))</f>
        <v/>
      </c>
      <c r="AJ202" s="334" t="str">
        <f>IF(AJ201="","",VLOOKUP(AJ201,'参考様式１（勤務表_シフト記号表）'!$C$6:$L$47,10,FALSE))</f>
        <v/>
      </c>
      <c r="AK202" s="332" t="str">
        <f>IF(AK201="","",VLOOKUP(AK201,'参考様式１（勤務表_シフト記号表）'!$C$6:$L$47,10,FALSE))</f>
        <v/>
      </c>
      <c r="AL202" s="333" t="str">
        <f>IF(AL201="","",VLOOKUP(AL201,'参考様式１（勤務表_シフト記号表）'!$C$6:$L$47,10,FALSE))</f>
        <v/>
      </c>
      <c r="AM202" s="333" t="str">
        <f>IF(AM201="","",VLOOKUP(AM201,'参考様式１（勤務表_シフト記号表）'!$C$6:$L$47,10,FALSE))</f>
        <v/>
      </c>
      <c r="AN202" s="333" t="str">
        <f>IF(AN201="","",VLOOKUP(AN201,'参考様式１（勤務表_シフト記号表）'!$C$6:$L$47,10,FALSE))</f>
        <v/>
      </c>
      <c r="AO202" s="333" t="str">
        <f>IF(AO201="","",VLOOKUP(AO201,'参考様式１（勤務表_シフト記号表）'!$C$6:$L$47,10,FALSE))</f>
        <v/>
      </c>
      <c r="AP202" s="333" t="str">
        <f>IF(AP201="","",VLOOKUP(AP201,'参考様式１（勤務表_シフト記号表）'!$C$6:$L$47,10,FALSE))</f>
        <v/>
      </c>
      <c r="AQ202" s="334" t="str">
        <f>IF(AQ201="","",VLOOKUP(AQ201,'参考様式１（勤務表_シフト記号表）'!$C$6:$L$47,10,FALSE))</f>
        <v/>
      </c>
      <c r="AR202" s="332" t="str">
        <f>IF(AR201="","",VLOOKUP(AR201,'参考様式１（勤務表_シフト記号表）'!$C$6:$L$47,10,FALSE))</f>
        <v/>
      </c>
      <c r="AS202" s="333" t="str">
        <f>IF(AS201="","",VLOOKUP(AS201,'参考様式１（勤務表_シフト記号表）'!$C$6:$L$47,10,FALSE))</f>
        <v/>
      </c>
      <c r="AT202" s="333" t="str">
        <f>IF(AT201="","",VLOOKUP(AT201,'参考様式１（勤務表_シフト記号表）'!$C$6:$L$47,10,FALSE))</f>
        <v/>
      </c>
      <c r="AU202" s="333" t="str">
        <f>IF(AU201="","",VLOOKUP(AU201,'参考様式１（勤務表_シフト記号表）'!$C$6:$L$47,10,FALSE))</f>
        <v/>
      </c>
      <c r="AV202" s="333" t="str">
        <f>IF(AV201="","",VLOOKUP(AV201,'参考様式１（勤務表_シフト記号表）'!$C$6:$L$47,10,FALSE))</f>
        <v/>
      </c>
      <c r="AW202" s="333" t="str">
        <f>IF(AW201="","",VLOOKUP(AW201,'参考様式１（勤務表_シフト記号表）'!$C$6:$L$47,10,FALSE))</f>
        <v/>
      </c>
      <c r="AX202" s="334" t="str">
        <f>IF(AX201="","",VLOOKUP(AX201,'参考様式１（勤務表_シフト記号表）'!$C$6:$L$47,10,FALSE))</f>
        <v/>
      </c>
      <c r="AY202" s="332" t="str">
        <f>IF(AY201="","",VLOOKUP(AY201,'参考様式１（勤務表_シフト記号表）'!$C$6:$L$47,10,FALSE))</f>
        <v/>
      </c>
      <c r="AZ202" s="333" t="str">
        <f>IF(AZ201="","",VLOOKUP(AZ201,'参考様式１（勤務表_シフト記号表）'!$C$6:$L$47,10,FALSE))</f>
        <v/>
      </c>
      <c r="BA202" s="333" t="str">
        <f>IF(BA201="","",VLOOKUP(BA201,'参考様式１（勤務表_シフト記号表）'!$C$6:$L$47,10,FALSE))</f>
        <v/>
      </c>
      <c r="BB202" s="1194">
        <f>IF($BE$3="４週",SUM(W202:AX202),IF($BE$3="暦月",SUM(W202:BA202),""))</f>
        <v>0</v>
      </c>
      <c r="BC202" s="1195"/>
      <c r="BD202" s="1196">
        <f>IF($BE$3="４週",BB202/4,IF($BE$3="暦月",(BB202/($BE$8/7)),""))</f>
        <v>0</v>
      </c>
      <c r="BE202" s="1195"/>
      <c r="BF202" s="1191"/>
      <c r="BG202" s="1192"/>
      <c r="BH202" s="1192"/>
      <c r="BI202" s="1192"/>
      <c r="BJ202" s="1193"/>
    </row>
    <row r="203" spans="2:62" ht="20.25" customHeight="1" x14ac:dyDescent="0.45">
      <c r="B203" s="1197">
        <f>B201+1</f>
        <v>94</v>
      </c>
      <c r="C203" s="1199"/>
      <c r="D203" s="1200"/>
      <c r="E203" s="327"/>
      <c r="F203" s="328"/>
      <c r="G203" s="327"/>
      <c r="H203" s="328"/>
      <c r="I203" s="1203"/>
      <c r="J203" s="1204"/>
      <c r="K203" s="1207"/>
      <c r="L203" s="1208"/>
      <c r="M203" s="1208"/>
      <c r="N203" s="1200"/>
      <c r="O203" s="1211"/>
      <c r="P203" s="1212"/>
      <c r="Q203" s="1212"/>
      <c r="R203" s="1212"/>
      <c r="S203" s="1213"/>
      <c r="T203" s="347" t="s">
        <v>454</v>
      </c>
      <c r="V203" s="348"/>
      <c r="W203" s="340"/>
      <c r="X203" s="341"/>
      <c r="Y203" s="341"/>
      <c r="Z203" s="341"/>
      <c r="AA203" s="341"/>
      <c r="AB203" s="341"/>
      <c r="AC203" s="342"/>
      <c r="AD203" s="340"/>
      <c r="AE203" s="341"/>
      <c r="AF203" s="341"/>
      <c r="AG203" s="341"/>
      <c r="AH203" s="341"/>
      <c r="AI203" s="341"/>
      <c r="AJ203" s="342"/>
      <c r="AK203" s="340"/>
      <c r="AL203" s="341"/>
      <c r="AM203" s="341"/>
      <c r="AN203" s="341"/>
      <c r="AO203" s="341"/>
      <c r="AP203" s="341"/>
      <c r="AQ203" s="342"/>
      <c r="AR203" s="340"/>
      <c r="AS203" s="341"/>
      <c r="AT203" s="341"/>
      <c r="AU203" s="341"/>
      <c r="AV203" s="341"/>
      <c r="AW203" s="341"/>
      <c r="AX203" s="342"/>
      <c r="AY203" s="340"/>
      <c r="AZ203" s="341"/>
      <c r="BA203" s="343"/>
      <c r="BB203" s="1217"/>
      <c r="BC203" s="1218"/>
      <c r="BD203" s="1179"/>
      <c r="BE203" s="1180"/>
      <c r="BF203" s="1181"/>
      <c r="BG203" s="1182"/>
      <c r="BH203" s="1182"/>
      <c r="BI203" s="1182"/>
      <c r="BJ203" s="1183"/>
    </row>
    <row r="204" spans="2:62" ht="20.25" customHeight="1" x14ac:dyDescent="0.45">
      <c r="B204" s="1220"/>
      <c r="C204" s="1221"/>
      <c r="D204" s="1222"/>
      <c r="E204" s="349"/>
      <c r="F204" s="350">
        <f>C203</f>
        <v>0</v>
      </c>
      <c r="G204" s="349"/>
      <c r="H204" s="350">
        <f>I203</f>
        <v>0</v>
      </c>
      <c r="I204" s="1223"/>
      <c r="J204" s="1224"/>
      <c r="K204" s="1225"/>
      <c r="L204" s="1226"/>
      <c r="M204" s="1226"/>
      <c r="N204" s="1222"/>
      <c r="O204" s="1211"/>
      <c r="P204" s="1212"/>
      <c r="Q204" s="1212"/>
      <c r="R204" s="1212"/>
      <c r="S204" s="1213"/>
      <c r="T204" s="344" t="s">
        <v>455</v>
      </c>
      <c r="U204" s="345"/>
      <c r="V204" s="346"/>
      <c r="W204" s="332" t="str">
        <f>IF(W203="","",VLOOKUP(W203,'参考様式１（勤務表_シフト記号表）'!$C$6:$L$47,10,FALSE))</f>
        <v/>
      </c>
      <c r="X204" s="333" t="str">
        <f>IF(X203="","",VLOOKUP(X203,'参考様式１（勤務表_シフト記号表）'!$C$6:$L$47,10,FALSE))</f>
        <v/>
      </c>
      <c r="Y204" s="333" t="str">
        <f>IF(Y203="","",VLOOKUP(Y203,'参考様式１（勤務表_シフト記号表）'!$C$6:$L$47,10,FALSE))</f>
        <v/>
      </c>
      <c r="Z204" s="333" t="str">
        <f>IF(Z203="","",VLOOKUP(Z203,'参考様式１（勤務表_シフト記号表）'!$C$6:$L$47,10,FALSE))</f>
        <v/>
      </c>
      <c r="AA204" s="333" t="str">
        <f>IF(AA203="","",VLOOKUP(AA203,'参考様式１（勤務表_シフト記号表）'!$C$6:$L$47,10,FALSE))</f>
        <v/>
      </c>
      <c r="AB204" s="333" t="str">
        <f>IF(AB203="","",VLOOKUP(AB203,'参考様式１（勤務表_シフト記号表）'!$C$6:$L$47,10,FALSE))</f>
        <v/>
      </c>
      <c r="AC204" s="334" t="str">
        <f>IF(AC203="","",VLOOKUP(AC203,'参考様式１（勤務表_シフト記号表）'!$C$6:$L$47,10,FALSE))</f>
        <v/>
      </c>
      <c r="AD204" s="332" t="str">
        <f>IF(AD203="","",VLOOKUP(AD203,'参考様式１（勤務表_シフト記号表）'!$C$6:$L$47,10,FALSE))</f>
        <v/>
      </c>
      <c r="AE204" s="333" t="str">
        <f>IF(AE203="","",VLOOKUP(AE203,'参考様式１（勤務表_シフト記号表）'!$C$6:$L$47,10,FALSE))</f>
        <v/>
      </c>
      <c r="AF204" s="333" t="str">
        <f>IF(AF203="","",VLOOKUP(AF203,'参考様式１（勤務表_シフト記号表）'!$C$6:$L$47,10,FALSE))</f>
        <v/>
      </c>
      <c r="AG204" s="333" t="str">
        <f>IF(AG203="","",VLOOKUP(AG203,'参考様式１（勤務表_シフト記号表）'!$C$6:$L$47,10,FALSE))</f>
        <v/>
      </c>
      <c r="AH204" s="333" t="str">
        <f>IF(AH203="","",VLOOKUP(AH203,'参考様式１（勤務表_シフト記号表）'!$C$6:$L$47,10,FALSE))</f>
        <v/>
      </c>
      <c r="AI204" s="333" t="str">
        <f>IF(AI203="","",VLOOKUP(AI203,'参考様式１（勤務表_シフト記号表）'!$C$6:$L$47,10,FALSE))</f>
        <v/>
      </c>
      <c r="AJ204" s="334" t="str">
        <f>IF(AJ203="","",VLOOKUP(AJ203,'参考様式１（勤務表_シフト記号表）'!$C$6:$L$47,10,FALSE))</f>
        <v/>
      </c>
      <c r="AK204" s="332" t="str">
        <f>IF(AK203="","",VLOOKUP(AK203,'参考様式１（勤務表_シフト記号表）'!$C$6:$L$47,10,FALSE))</f>
        <v/>
      </c>
      <c r="AL204" s="333" t="str">
        <f>IF(AL203="","",VLOOKUP(AL203,'参考様式１（勤務表_シフト記号表）'!$C$6:$L$47,10,FALSE))</f>
        <v/>
      </c>
      <c r="AM204" s="333" t="str">
        <f>IF(AM203="","",VLOOKUP(AM203,'参考様式１（勤務表_シフト記号表）'!$C$6:$L$47,10,FALSE))</f>
        <v/>
      </c>
      <c r="AN204" s="333" t="str">
        <f>IF(AN203="","",VLOOKUP(AN203,'参考様式１（勤務表_シフト記号表）'!$C$6:$L$47,10,FALSE))</f>
        <v/>
      </c>
      <c r="AO204" s="333" t="str">
        <f>IF(AO203="","",VLOOKUP(AO203,'参考様式１（勤務表_シフト記号表）'!$C$6:$L$47,10,FALSE))</f>
        <v/>
      </c>
      <c r="AP204" s="333" t="str">
        <f>IF(AP203="","",VLOOKUP(AP203,'参考様式１（勤務表_シフト記号表）'!$C$6:$L$47,10,FALSE))</f>
        <v/>
      </c>
      <c r="AQ204" s="334" t="str">
        <f>IF(AQ203="","",VLOOKUP(AQ203,'参考様式１（勤務表_シフト記号表）'!$C$6:$L$47,10,FALSE))</f>
        <v/>
      </c>
      <c r="AR204" s="332" t="str">
        <f>IF(AR203="","",VLOOKUP(AR203,'参考様式１（勤務表_シフト記号表）'!$C$6:$L$47,10,FALSE))</f>
        <v/>
      </c>
      <c r="AS204" s="333" t="str">
        <f>IF(AS203="","",VLOOKUP(AS203,'参考様式１（勤務表_シフト記号表）'!$C$6:$L$47,10,FALSE))</f>
        <v/>
      </c>
      <c r="AT204" s="333" t="str">
        <f>IF(AT203="","",VLOOKUP(AT203,'参考様式１（勤務表_シフト記号表）'!$C$6:$L$47,10,FALSE))</f>
        <v/>
      </c>
      <c r="AU204" s="333" t="str">
        <f>IF(AU203="","",VLOOKUP(AU203,'参考様式１（勤務表_シフト記号表）'!$C$6:$L$47,10,FALSE))</f>
        <v/>
      </c>
      <c r="AV204" s="333" t="str">
        <f>IF(AV203="","",VLOOKUP(AV203,'参考様式１（勤務表_シフト記号表）'!$C$6:$L$47,10,FALSE))</f>
        <v/>
      </c>
      <c r="AW204" s="333" t="str">
        <f>IF(AW203="","",VLOOKUP(AW203,'参考様式１（勤務表_シフト記号表）'!$C$6:$L$47,10,FALSE))</f>
        <v/>
      </c>
      <c r="AX204" s="334" t="str">
        <f>IF(AX203="","",VLOOKUP(AX203,'参考様式１（勤務表_シフト記号表）'!$C$6:$L$47,10,FALSE))</f>
        <v/>
      </c>
      <c r="AY204" s="332" t="str">
        <f>IF(AY203="","",VLOOKUP(AY203,'参考様式１（勤務表_シフト記号表）'!$C$6:$L$47,10,FALSE))</f>
        <v/>
      </c>
      <c r="AZ204" s="333" t="str">
        <f>IF(AZ203="","",VLOOKUP(AZ203,'参考様式１（勤務表_シフト記号表）'!$C$6:$L$47,10,FALSE))</f>
        <v/>
      </c>
      <c r="BA204" s="333" t="str">
        <f>IF(BA203="","",VLOOKUP(BA203,'参考様式１（勤務表_シフト記号表）'!$C$6:$L$47,10,FALSE))</f>
        <v/>
      </c>
      <c r="BB204" s="1194">
        <f>IF($BE$3="４週",SUM(W204:AX204),IF($BE$3="暦月",SUM(W204:BA204),""))</f>
        <v>0</v>
      </c>
      <c r="BC204" s="1195"/>
      <c r="BD204" s="1196">
        <f>IF($BE$3="４週",BB204/4,IF($BE$3="暦月",(BB204/($BE$8/7)),""))</f>
        <v>0</v>
      </c>
      <c r="BE204" s="1195"/>
      <c r="BF204" s="1191"/>
      <c r="BG204" s="1192"/>
      <c r="BH204" s="1192"/>
      <c r="BI204" s="1192"/>
      <c r="BJ204" s="1193"/>
    </row>
    <row r="205" spans="2:62" ht="20.25" customHeight="1" x14ac:dyDescent="0.45">
      <c r="B205" s="1197">
        <f>B203+1</f>
        <v>95</v>
      </c>
      <c r="C205" s="1199"/>
      <c r="D205" s="1200"/>
      <c r="E205" s="327"/>
      <c r="F205" s="328"/>
      <c r="G205" s="327"/>
      <c r="H205" s="328"/>
      <c r="I205" s="1203"/>
      <c r="J205" s="1204"/>
      <c r="K205" s="1207"/>
      <c r="L205" s="1208"/>
      <c r="M205" s="1208"/>
      <c r="N205" s="1200"/>
      <c r="O205" s="1211"/>
      <c r="P205" s="1212"/>
      <c r="Q205" s="1212"/>
      <c r="R205" s="1212"/>
      <c r="S205" s="1213"/>
      <c r="T205" s="347" t="s">
        <v>454</v>
      </c>
      <c r="V205" s="348"/>
      <c r="W205" s="340"/>
      <c r="X205" s="341"/>
      <c r="Y205" s="341"/>
      <c r="Z205" s="341"/>
      <c r="AA205" s="341"/>
      <c r="AB205" s="341"/>
      <c r="AC205" s="342"/>
      <c r="AD205" s="340"/>
      <c r="AE205" s="341"/>
      <c r="AF205" s="341"/>
      <c r="AG205" s="341"/>
      <c r="AH205" s="341"/>
      <c r="AI205" s="341"/>
      <c r="AJ205" s="342"/>
      <c r="AK205" s="340"/>
      <c r="AL205" s="341"/>
      <c r="AM205" s="341"/>
      <c r="AN205" s="341"/>
      <c r="AO205" s="341"/>
      <c r="AP205" s="341"/>
      <c r="AQ205" s="342"/>
      <c r="AR205" s="340"/>
      <c r="AS205" s="341"/>
      <c r="AT205" s="341"/>
      <c r="AU205" s="341"/>
      <c r="AV205" s="341"/>
      <c r="AW205" s="341"/>
      <c r="AX205" s="342"/>
      <c r="AY205" s="340"/>
      <c r="AZ205" s="341"/>
      <c r="BA205" s="343"/>
      <c r="BB205" s="1217"/>
      <c r="BC205" s="1218"/>
      <c r="BD205" s="1179"/>
      <c r="BE205" s="1180"/>
      <c r="BF205" s="1181"/>
      <c r="BG205" s="1182"/>
      <c r="BH205" s="1182"/>
      <c r="BI205" s="1182"/>
      <c r="BJ205" s="1183"/>
    </row>
    <row r="206" spans="2:62" ht="20.25" customHeight="1" x14ac:dyDescent="0.45">
      <c r="B206" s="1220"/>
      <c r="C206" s="1221"/>
      <c r="D206" s="1222"/>
      <c r="E206" s="349"/>
      <c r="F206" s="350">
        <f>C205</f>
        <v>0</v>
      </c>
      <c r="G206" s="349"/>
      <c r="H206" s="350">
        <f>I205</f>
        <v>0</v>
      </c>
      <c r="I206" s="1223"/>
      <c r="J206" s="1224"/>
      <c r="K206" s="1225"/>
      <c r="L206" s="1226"/>
      <c r="M206" s="1226"/>
      <c r="N206" s="1222"/>
      <c r="O206" s="1211"/>
      <c r="P206" s="1212"/>
      <c r="Q206" s="1212"/>
      <c r="R206" s="1212"/>
      <c r="S206" s="1213"/>
      <c r="T206" s="344" t="s">
        <v>455</v>
      </c>
      <c r="U206" s="345"/>
      <c r="V206" s="346"/>
      <c r="W206" s="332" t="str">
        <f>IF(W205="","",VLOOKUP(W205,'参考様式１（勤務表_シフト記号表）'!$C$6:$L$47,10,FALSE))</f>
        <v/>
      </c>
      <c r="X206" s="333" t="str">
        <f>IF(X205="","",VLOOKUP(X205,'参考様式１（勤務表_シフト記号表）'!$C$6:$L$47,10,FALSE))</f>
        <v/>
      </c>
      <c r="Y206" s="333" t="str">
        <f>IF(Y205="","",VLOOKUP(Y205,'参考様式１（勤務表_シフト記号表）'!$C$6:$L$47,10,FALSE))</f>
        <v/>
      </c>
      <c r="Z206" s="333" t="str">
        <f>IF(Z205="","",VLOOKUP(Z205,'参考様式１（勤務表_シフト記号表）'!$C$6:$L$47,10,FALSE))</f>
        <v/>
      </c>
      <c r="AA206" s="333" t="str">
        <f>IF(AA205="","",VLOOKUP(AA205,'参考様式１（勤務表_シフト記号表）'!$C$6:$L$47,10,FALSE))</f>
        <v/>
      </c>
      <c r="AB206" s="333" t="str">
        <f>IF(AB205="","",VLOOKUP(AB205,'参考様式１（勤務表_シフト記号表）'!$C$6:$L$47,10,FALSE))</f>
        <v/>
      </c>
      <c r="AC206" s="334" t="str">
        <f>IF(AC205="","",VLOOKUP(AC205,'参考様式１（勤務表_シフト記号表）'!$C$6:$L$47,10,FALSE))</f>
        <v/>
      </c>
      <c r="AD206" s="332" t="str">
        <f>IF(AD205="","",VLOOKUP(AD205,'参考様式１（勤務表_シフト記号表）'!$C$6:$L$47,10,FALSE))</f>
        <v/>
      </c>
      <c r="AE206" s="333" t="str">
        <f>IF(AE205="","",VLOOKUP(AE205,'参考様式１（勤務表_シフト記号表）'!$C$6:$L$47,10,FALSE))</f>
        <v/>
      </c>
      <c r="AF206" s="333" t="str">
        <f>IF(AF205="","",VLOOKUP(AF205,'参考様式１（勤務表_シフト記号表）'!$C$6:$L$47,10,FALSE))</f>
        <v/>
      </c>
      <c r="AG206" s="333" t="str">
        <f>IF(AG205="","",VLOOKUP(AG205,'参考様式１（勤務表_シフト記号表）'!$C$6:$L$47,10,FALSE))</f>
        <v/>
      </c>
      <c r="AH206" s="333" t="str">
        <f>IF(AH205="","",VLOOKUP(AH205,'参考様式１（勤務表_シフト記号表）'!$C$6:$L$47,10,FALSE))</f>
        <v/>
      </c>
      <c r="AI206" s="333" t="str">
        <f>IF(AI205="","",VLOOKUP(AI205,'参考様式１（勤務表_シフト記号表）'!$C$6:$L$47,10,FALSE))</f>
        <v/>
      </c>
      <c r="AJ206" s="334" t="str">
        <f>IF(AJ205="","",VLOOKUP(AJ205,'参考様式１（勤務表_シフト記号表）'!$C$6:$L$47,10,FALSE))</f>
        <v/>
      </c>
      <c r="AK206" s="332" t="str">
        <f>IF(AK205="","",VLOOKUP(AK205,'参考様式１（勤務表_シフト記号表）'!$C$6:$L$47,10,FALSE))</f>
        <v/>
      </c>
      <c r="AL206" s="333" t="str">
        <f>IF(AL205="","",VLOOKUP(AL205,'参考様式１（勤務表_シフト記号表）'!$C$6:$L$47,10,FALSE))</f>
        <v/>
      </c>
      <c r="AM206" s="333" t="str">
        <f>IF(AM205="","",VLOOKUP(AM205,'参考様式１（勤務表_シフト記号表）'!$C$6:$L$47,10,FALSE))</f>
        <v/>
      </c>
      <c r="AN206" s="333" t="str">
        <f>IF(AN205="","",VLOOKUP(AN205,'参考様式１（勤務表_シフト記号表）'!$C$6:$L$47,10,FALSE))</f>
        <v/>
      </c>
      <c r="AO206" s="333" t="str">
        <f>IF(AO205="","",VLOOKUP(AO205,'参考様式１（勤務表_シフト記号表）'!$C$6:$L$47,10,FALSE))</f>
        <v/>
      </c>
      <c r="AP206" s="333" t="str">
        <f>IF(AP205="","",VLOOKUP(AP205,'参考様式１（勤務表_シフト記号表）'!$C$6:$L$47,10,FALSE))</f>
        <v/>
      </c>
      <c r="AQ206" s="334" t="str">
        <f>IF(AQ205="","",VLOOKUP(AQ205,'参考様式１（勤務表_シフト記号表）'!$C$6:$L$47,10,FALSE))</f>
        <v/>
      </c>
      <c r="AR206" s="332" t="str">
        <f>IF(AR205="","",VLOOKUP(AR205,'参考様式１（勤務表_シフト記号表）'!$C$6:$L$47,10,FALSE))</f>
        <v/>
      </c>
      <c r="AS206" s="333" t="str">
        <f>IF(AS205="","",VLOOKUP(AS205,'参考様式１（勤務表_シフト記号表）'!$C$6:$L$47,10,FALSE))</f>
        <v/>
      </c>
      <c r="AT206" s="333" t="str">
        <f>IF(AT205="","",VLOOKUP(AT205,'参考様式１（勤務表_シフト記号表）'!$C$6:$L$47,10,FALSE))</f>
        <v/>
      </c>
      <c r="AU206" s="333" t="str">
        <f>IF(AU205="","",VLOOKUP(AU205,'参考様式１（勤務表_シフト記号表）'!$C$6:$L$47,10,FALSE))</f>
        <v/>
      </c>
      <c r="AV206" s="333" t="str">
        <f>IF(AV205="","",VLOOKUP(AV205,'参考様式１（勤務表_シフト記号表）'!$C$6:$L$47,10,FALSE))</f>
        <v/>
      </c>
      <c r="AW206" s="333" t="str">
        <f>IF(AW205="","",VLOOKUP(AW205,'参考様式１（勤務表_シフト記号表）'!$C$6:$L$47,10,FALSE))</f>
        <v/>
      </c>
      <c r="AX206" s="334" t="str">
        <f>IF(AX205="","",VLOOKUP(AX205,'参考様式１（勤務表_シフト記号表）'!$C$6:$L$47,10,FALSE))</f>
        <v/>
      </c>
      <c r="AY206" s="332" t="str">
        <f>IF(AY205="","",VLOOKUP(AY205,'参考様式１（勤務表_シフト記号表）'!$C$6:$L$47,10,FALSE))</f>
        <v/>
      </c>
      <c r="AZ206" s="333" t="str">
        <f>IF(AZ205="","",VLOOKUP(AZ205,'参考様式１（勤務表_シフト記号表）'!$C$6:$L$47,10,FALSE))</f>
        <v/>
      </c>
      <c r="BA206" s="333" t="str">
        <f>IF(BA205="","",VLOOKUP(BA205,'参考様式１（勤務表_シフト記号表）'!$C$6:$L$47,10,FALSE))</f>
        <v/>
      </c>
      <c r="BB206" s="1194">
        <f>IF($BE$3="４週",SUM(W206:AX206),IF($BE$3="暦月",SUM(W206:BA206),""))</f>
        <v>0</v>
      </c>
      <c r="BC206" s="1195"/>
      <c r="BD206" s="1196">
        <f>IF($BE$3="４週",BB206/4,IF($BE$3="暦月",(BB206/($BE$8/7)),""))</f>
        <v>0</v>
      </c>
      <c r="BE206" s="1195"/>
      <c r="BF206" s="1191"/>
      <c r="BG206" s="1192"/>
      <c r="BH206" s="1192"/>
      <c r="BI206" s="1192"/>
      <c r="BJ206" s="1193"/>
    </row>
    <row r="207" spans="2:62" ht="20.25" customHeight="1" x14ac:dyDescent="0.45">
      <c r="B207" s="1197">
        <f>B205+1</f>
        <v>96</v>
      </c>
      <c r="C207" s="1199"/>
      <c r="D207" s="1200"/>
      <c r="E207" s="327"/>
      <c r="F207" s="328"/>
      <c r="G207" s="327"/>
      <c r="H207" s="328"/>
      <c r="I207" s="1203"/>
      <c r="J207" s="1204"/>
      <c r="K207" s="1207"/>
      <c r="L207" s="1208"/>
      <c r="M207" s="1208"/>
      <c r="N207" s="1200"/>
      <c r="O207" s="1211"/>
      <c r="P207" s="1212"/>
      <c r="Q207" s="1212"/>
      <c r="R207" s="1212"/>
      <c r="S207" s="1213"/>
      <c r="T207" s="347" t="s">
        <v>454</v>
      </c>
      <c r="V207" s="348"/>
      <c r="W207" s="340"/>
      <c r="X207" s="341"/>
      <c r="Y207" s="341"/>
      <c r="Z207" s="341"/>
      <c r="AA207" s="341"/>
      <c r="AB207" s="341"/>
      <c r="AC207" s="342"/>
      <c r="AD207" s="340"/>
      <c r="AE207" s="341"/>
      <c r="AF207" s="341"/>
      <c r="AG207" s="341"/>
      <c r="AH207" s="341"/>
      <c r="AI207" s="341"/>
      <c r="AJ207" s="342"/>
      <c r="AK207" s="340"/>
      <c r="AL207" s="341"/>
      <c r="AM207" s="341"/>
      <c r="AN207" s="341"/>
      <c r="AO207" s="341"/>
      <c r="AP207" s="341"/>
      <c r="AQ207" s="342"/>
      <c r="AR207" s="340"/>
      <c r="AS207" s="341"/>
      <c r="AT207" s="341"/>
      <c r="AU207" s="341"/>
      <c r="AV207" s="341"/>
      <c r="AW207" s="341"/>
      <c r="AX207" s="342"/>
      <c r="AY207" s="340"/>
      <c r="AZ207" s="341"/>
      <c r="BA207" s="343"/>
      <c r="BB207" s="1217"/>
      <c r="BC207" s="1218"/>
      <c r="BD207" s="1179"/>
      <c r="BE207" s="1180"/>
      <c r="BF207" s="1181"/>
      <c r="BG207" s="1182"/>
      <c r="BH207" s="1182"/>
      <c r="BI207" s="1182"/>
      <c r="BJ207" s="1183"/>
    </row>
    <row r="208" spans="2:62" ht="20.25" customHeight="1" x14ac:dyDescent="0.45">
      <c r="B208" s="1220"/>
      <c r="C208" s="1221"/>
      <c r="D208" s="1222"/>
      <c r="E208" s="349"/>
      <c r="F208" s="350">
        <f>C207</f>
        <v>0</v>
      </c>
      <c r="G208" s="349"/>
      <c r="H208" s="350">
        <f>I207</f>
        <v>0</v>
      </c>
      <c r="I208" s="1223"/>
      <c r="J208" s="1224"/>
      <c r="K208" s="1225"/>
      <c r="L208" s="1226"/>
      <c r="M208" s="1226"/>
      <c r="N208" s="1222"/>
      <c r="O208" s="1211"/>
      <c r="P208" s="1212"/>
      <c r="Q208" s="1212"/>
      <c r="R208" s="1212"/>
      <c r="S208" s="1213"/>
      <c r="T208" s="344" t="s">
        <v>455</v>
      </c>
      <c r="U208" s="345"/>
      <c r="V208" s="346"/>
      <c r="W208" s="332" t="str">
        <f>IF(W207="","",VLOOKUP(W207,'参考様式１（勤務表_シフト記号表）'!$C$6:$L$47,10,FALSE))</f>
        <v/>
      </c>
      <c r="X208" s="333" t="str">
        <f>IF(X207="","",VLOOKUP(X207,'参考様式１（勤務表_シフト記号表）'!$C$6:$L$47,10,FALSE))</f>
        <v/>
      </c>
      <c r="Y208" s="333" t="str">
        <f>IF(Y207="","",VLOOKUP(Y207,'参考様式１（勤務表_シフト記号表）'!$C$6:$L$47,10,FALSE))</f>
        <v/>
      </c>
      <c r="Z208" s="333" t="str">
        <f>IF(Z207="","",VLOOKUP(Z207,'参考様式１（勤務表_シフト記号表）'!$C$6:$L$47,10,FALSE))</f>
        <v/>
      </c>
      <c r="AA208" s="333" t="str">
        <f>IF(AA207="","",VLOOKUP(AA207,'参考様式１（勤務表_シフト記号表）'!$C$6:$L$47,10,FALSE))</f>
        <v/>
      </c>
      <c r="AB208" s="333" t="str">
        <f>IF(AB207="","",VLOOKUP(AB207,'参考様式１（勤務表_シフト記号表）'!$C$6:$L$47,10,FALSE))</f>
        <v/>
      </c>
      <c r="AC208" s="334" t="str">
        <f>IF(AC207="","",VLOOKUP(AC207,'参考様式１（勤務表_シフト記号表）'!$C$6:$L$47,10,FALSE))</f>
        <v/>
      </c>
      <c r="AD208" s="332" t="str">
        <f>IF(AD207="","",VLOOKUP(AD207,'参考様式１（勤務表_シフト記号表）'!$C$6:$L$47,10,FALSE))</f>
        <v/>
      </c>
      <c r="AE208" s="333" t="str">
        <f>IF(AE207="","",VLOOKUP(AE207,'参考様式１（勤務表_シフト記号表）'!$C$6:$L$47,10,FALSE))</f>
        <v/>
      </c>
      <c r="AF208" s="333" t="str">
        <f>IF(AF207="","",VLOOKUP(AF207,'参考様式１（勤務表_シフト記号表）'!$C$6:$L$47,10,FALSE))</f>
        <v/>
      </c>
      <c r="AG208" s="333" t="str">
        <f>IF(AG207="","",VLOOKUP(AG207,'参考様式１（勤務表_シフト記号表）'!$C$6:$L$47,10,FALSE))</f>
        <v/>
      </c>
      <c r="AH208" s="333" t="str">
        <f>IF(AH207="","",VLOOKUP(AH207,'参考様式１（勤務表_シフト記号表）'!$C$6:$L$47,10,FALSE))</f>
        <v/>
      </c>
      <c r="AI208" s="333" t="str">
        <f>IF(AI207="","",VLOOKUP(AI207,'参考様式１（勤務表_シフト記号表）'!$C$6:$L$47,10,FALSE))</f>
        <v/>
      </c>
      <c r="AJ208" s="334" t="str">
        <f>IF(AJ207="","",VLOOKUP(AJ207,'参考様式１（勤務表_シフト記号表）'!$C$6:$L$47,10,FALSE))</f>
        <v/>
      </c>
      <c r="AK208" s="332" t="str">
        <f>IF(AK207="","",VLOOKUP(AK207,'参考様式１（勤務表_シフト記号表）'!$C$6:$L$47,10,FALSE))</f>
        <v/>
      </c>
      <c r="AL208" s="333" t="str">
        <f>IF(AL207="","",VLOOKUP(AL207,'参考様式１（勤務表_シフト記号表）'!$C$6:$L$47,10,FALSE))</f>
        <v/>
      </c>
      <c r="AM208" s="333" t="str">
        <f>IF(AM207="","",VLOOKUP(AM207,'参考様式１（勤務表_シフト記号表）'!$C$6:$L$47,10,FALSE))</f>
        <v/>
      </c>
      <c r="AN208" s="333" t="str">
        <f>IF(AN207="","",VLOOKUP(AN207,'参考様式１（勤務表_シフト記号表）'!$C$6:$L$47,10,FALSE))</f>
        <v/>
      </c>
      <c r="AO208" s="333" t="str">
        <f>IF(AO207="","",VLOOKUP(AO207,'参考様式１（勤務表_シフト記号表）'!$C$6:$L$47,10,FALSE))</f>
        <v/>
      </c>
      <c r="AP208" s="333" t="str">
        <f>IF(AP207="","",VLOOKUP(AP207,'参考様式１（勤務表_シフト記号表）'!$C$6:$L$47,10,FALSE))</f>
        <v/>
      </c>
      <c r="AQ208" s="334" t="str">
        <f>IF(AQ207="","",VLOOKUP(AQ207,'参考様式１（勤務表_シフト記号表）'!$C$6:$L$47,10,FALSE))</f>
        <v/>
      </c>
      <c r="AR208" s="332" t="str">
        <f>IF(AR207="","",VLOOKUP(AR207,'参考様式１（勤務表_シフト記号表）'!$C$6:$L$47,10,FALSE))</f>
        <v/>
      </c>
      <c r="AS208" s="333" t="str">
        <f>IF(AS207="","",VLOOKUP(AS207,'参考様式１（勤務表_シフト記号表）'!$C$6:$L$47,10,FALSE))</f>
        <v/>
      </c>
      <c r="AT208" s="333" t="str">
        <f>IF(AT207="","",VLOOKUP(AT207,'参考様式１（勤務表_シフト記号表）'!$C$6:$L$47,10,FALSE))</f>
        <v/>
      </c>
      <c r="AU208" s="333" t="str">
        <f>IF(AU207="","",VLOOKUP(AU207,'参考様式１（勤務表_シフト記号表）'!$C$6:$L$47,10,FALSE))</f>
        <v/>
      </c>
      <c r="AV208" s="333" t="str">
        <f>IF(AV207="","",VLOOKUP(AV207,'参考様式１（勤務表_シフト記号表）'!$C$6:$L$47,10,FALSE))</f>
        <v/>
      </c>
      <c r="AW208" s="333" t="str">
        <f>IF(AW207="","",VLOOKUP(AW207,'参考様式１（勤務表_シフト記号表）'!$C$6:$L$47,10,FALSE))</f>
        <v/>
      </c>
      <c r="AX208" s="334" t="str">
        <f>IF(AX207="","",VLOOKUP(AX207,'参考様式１（勤務表_シフト記号表）'!$C$6:$L$47,10,FALSE))</f>
        <v/>
      </c>
      <c r="AY208" s="332" t="str">
        <f>IF(AY207="","",VLOOKUP(AY207,'参考様式１（勤務表_シフト記号表）'!$C$6:$L$47,10,FALSE))</f>
        <v/>
      </c>
      <c r="AZ208" s="333" t="str">
        <f>IF(AZ207="","",VLOOKUP(AZ207,'参考様式１（勤務表_シフト記号表）'!$C$6:$L$47,10,FALSE))</f>
        <v/>
      </c>
      <c r="BA208" s="333" t="str">
        <f>IF(BA207="","",VLOOKUP(BA207,'参考様式１（勤務表_シフト記号表）'!$C$6:$L$47,10,FALSE))</f>
        <v/>
      </c>
      <c r="BB208" s="1194">
        <f>IF($BE$3="４週",SUM(W208:AX208),IF($BE$3="暦月",SUM(W208:BA208),""))</f>
        <v>0</v>
      </c>
      <c r="BC208" s="1195"/>
      <c r="BD208" s="1196">
        <f>IF($BE$3="４週",BB208/4,IF($BE$3="暦月",(BB208/($BE$8/7)),""))</f>
        <v>0</v>
      </c>
      <c r="BE208" s="1195"/>
      <c r="BF208" s="1191"/>
      <c r="BG208" s="1192"/>
      <c r="BH208" s="1192"/>
      <c r="BI208" s="1192"/>
      <c r="BJ208" s="1193"/>
    </row>
    <row r="209" spans="2:62" ht="20.25" customHeight="1" x14ac:dyDescent="0.45">
      <c r="B209" s="1197">
        <f>B207+1</f>
        <v>97</v>
      </c>
      <c r="C209" s="1199"/>
      <c r="D209" s="1200"/>
      <c r="E209" s="327"/>
      <c r="F209" s="328"/>
      <c r="G209" s="327"/>
      <c r="H209" s="328"/>
      <c r="I209" s="1203"/>
      <c r="J209" s="1204"/>
      <c r="K209" s="1207"/>
      <c r="L209" s="1208"/>
      <c r="M209" s="1208"/>
      <c r="N209" s="1200"/>
      <c r="O209" s="1211"/>
      <c r="P209" s="1212"/>
      <c r="Q209" s="1212"/>
      <c r="R209" s="1212"/>
      <c r="S209" s="1213"/>
      <c r="T209" s="347" t="s">
        <v>454</v>
      </c>
      <c r="V209" s="348"/>
      <c r="W209" s="340"/>
      <c r="X209" s="341"/>
      <c r="Y209" s="341"/>
      <c r="Z209" s="341"/>
      <c r="AA209" s="341"/>
      <c r="AB209" s="341"/>
      <c r="AC209" s="342"/>
      <c r="AD209" s="340"/>
      <c r="AE209" s="341"/>
      <c r="AF209" s="341"/>
      <c r="AG209" s="341"/>
      <c r="AH209" s="341"/>
      <c r="AI209" s="341"/>
      <c r="AJ209" s="342"/>
      <c r="AK209" s="340"/>
      <c r="AL209" s="341"/>
      <c r="AM209" s="341"/>
      <c r="AN209" s="341"/>
      <c r="AO209" s="341"/>
      <c r="AP209" s="341"/>
      <c r="AQ209" s="342"/>
      <c r="AR209" s="340"/>
      <c r="AS209" s="341"/>
      <c r="AT209" s="341"/>
      <c r="AU209" s="341"/>
      <c r="AV209" s="341"/>
      <c r="AW209" s="341"/>
      <c r="AX209" s="342"/>
      <c r="AY209" s="340"/>
      <c r="AZ209" s="341"/>
      <c r="BA209" s="343"/>
      <c r="BB209" s="1217"/>
      <c r="BC209" s="1218"/>
      <c r="BD209" s="1179"/>
      <c r="BE209" s="1180"/>
      <c r="BF209" s="1181"/>
      <c r="BG209" s="1182"/>
      <c r="BH209" s="1182"/>
      <c r="BI209" s="1182"/>
      <c r="BJ209" s="1183"/>
    </row>
    <row r="210" spans="2:62" ht="20.25" customHeight="1" x14ac:dyDescent="0.45">
      <c r="B210" s="1220"/>
      <c r="C210" s="1221"/>
      <c r="D210" s="1222"/>
      <c r="E210" s="349"/>
      <c r="F210" s="350">
        <f>C209</f>
        <v>0</v>
      </c>
      <c r="G210" s="349"/>
      <c r="H210" s="350">
        <f>I209</f>
        <v>0</v>
      </c>
      <c r="I210" s="1223"/>
      <c r="J210" s="1224"/>
      <c r="K210" s="1225"/>
      <c r="L210" s="1226"/>
      <c r="M210" s="1226"/>
      <c r="N210" s="1222"/>
      <c r="O210" s="1211"/>
      <c r="P210" s="1212"/>
      <c r="Q210" s="1212"/>
      <c r="R210" s="1212"/>
      <c r="S210" s="1213"/>
      <c r="T210" s="344" t="s">
        <v>455</v>
      </c>
      <c r="U210" s="345"/>
      <c r="V210" s="346"/>
      <c r="W210" s="332" t="str">
        <f>IF(W209="","",VLOOKUP(W209,'参考様式１（勤務表_シフト記号表）'!$C$6:$L$47,10,FALSE))</f>
        <v/>
      </c>
      <c r="X210" s="333" t="str">
        <f>IF(X209="","",VLOOKUP(X209,'参考様式１（勤務表_シフト記号表）'!$C$6:$L$47,10,FALSE))</f>
        <v/>
      </c>
      <c r="Y210" s="333" t="str">
        <f>IF(Y209="","",VLOOKUP(Y209,'参考様式１（勤務表_シフト記号表）'!$C$6:$L$47,10,FALSE))</f>
        <v/>
      </c>
      <c r="Z210" s="333" t="str">
        <f>IF(Z209="","",VLOOKUP(Z209,'参考様式１（勤務表_シフト記号表）'!$C$6:$L$47,10,FALSE))</f>
        <v/>
      </c>
      <c r="AA210" s="333" t="str">
        <f>IF(AA209="","",VLOOKUP(AA209,'参考様式１（勤務表_シフト記号表）'!$C$6:$L$47,10,FALSE))</f>
        <v/>
      </c>
      <c r="AB210" s="333" t="str">
        <f>IF(AB209="","",VLOOKUP(AB209,'参考様式１（勤務表_シフト記号表）'!$C$6:$L$47,10,FALSE))</f>
        <v/>
      </c>
      <c r="AC210" s="334" t="str">
        <f>IF(AC209="","",VLOOKUP(AC209,'参考様式１（勤務表_シフト記号表）'!$C$6:$L$47,10,FALSE))</f>
        <v/>
      </c>
      <c r="AD210" s="332" t="str">
        <f>IF(AD209="","",VLOOKUP(AD209,'参考様式１（勤務表_シフト記号表）'!$C$6:$L$47,10,FALSE))</f>
        <v/>
      </c>
      <c r="AE210" s="333" t="str">
        <f>IF(AE209="","",VLOOKUP(AE209,'参考様式１（勤務表_シフト記号表）'!$C$6:$L$47,10,FALSE))</f>
        <v/>
      </c>
      <c r="AF210" s="333" t="str">
        <f>IF(AF209="","",VLOOKUP(AF209,'参考様式１（勤務表_シフト記号表）'!$C$6:$L$47,10,FALSE))</f>
        <v/>
      </c>
      <c r="AG210" s="333" t="str">
        <f>IF(AG209="","",VLOOKUP(AG209,'参考様式１（勤務表_シフト記号表）'!$C$6:$L$47,10,FALSE))</f>
        <v/>
      </c>
      <c r="AH210" s="333" t="str">
        <f>IF(AH209="","",VLOOKUP(AH209,'参考様式１（勤務表_シフト記号表）'!$C$6:$L$47,10,FALSE))</f>
        <v/>
      </c>
      <c r="AI210" s="333" t="str">
        <f>IF(AI209="","",VLOOKUP(AI209,'参考様式１（勤務表_シフト記号表）'!$C$6:$L$47,10,FALSE))</f>
        <v/>
      </c>
      <c r="AJ210" s="334" t="str">
        <f>IF(AJ209="","",VLOOKUP(AJ209,'参考様式１（勤務表_シフト記号表）'!$C$6:$L$47,10,FALSE))</f>
        <v/>
      </c>
      <c r="AK210" s="332" t="str">
        <f>IF(AK209="","",VLOOKUP(AK209,'参考様式１（勤務表_シフト記号表）'!$C$6:$L$47,10,FALSE))</f>
        <v/>
      </c>
      <c r="AL210" s="333" t="str">
        <f>IF(AL209="","",VLOOKUP(AL209,'参考様式１（勤務表_シフト記号表）'!$C$6:$L$47,10,FALSE))</f>
        <v/>
      </c>
      <c r="AM210" s="333" t="str">
        <f>IF(AM209="","",VLOOKUP(AM209,'参考様式１（勤務表_シフト記号表）'!$C$6:$L$47,10,FALSE))</f>
        <v/>
      </c>
      <c r="AN210" s="333" t="str">
        <f>IF(AN209="","",VLOOKUP(AN209,'参考様式１（勤務表_シフト記号表）'!$C$6:$L$47,10,FALSE))</f>
        <v/>
      </c>
      <c r="AO210" s="333" t="str">
        <f>IF(AO209="","",VLOOKUP(AO209,'参考様式１（勤務表_シフト記号表）'!$C$6:$L$47,10,FALSE))</f>
        <v/>
      </c>
      <c r="AP210" s="333" t="str">
        <f>IF(AP209="","",VLOOKUP(AP209,'参考様式１（勤務表_シフト記号表）'!$C$6:$L$47,10,FALSE))</f>
        <v/>
      </c>
      <c r="AQ210" s="334" t="str">
        <f>IF(AQ209="","",VLOOKUP(AQ209,'参考様式１（勤務表_シフト記号表）'!$C$6:$L$47,10,FALSE))</f>
        <v/>
      </c>
      <c r="AR210" s="332" t="str">
        <f>IF(AR209="","",VLOOKUP(AR209,'参考様式１（勤務表_シフト記号表）'!$C$6:$L$47,10,FALSE))</f>
        <v/>
      </c>
      <c r="AS210" s="333" t="str">
        <f>IF(AS209="","",VLOOKUP(AS209,'参考様式１（勤務表_シフト記号表）'!$C$6:$L$47,10,FALSE))</f>
        <v/>
      </c>
      <c r="AT210" s="333" t="str">
        <f>IF(AT209="","",VLOOKUP(AT209,'参考様式１（勤務表_シフト記号表）'!$C$6:$L$47,10,FALSE))</f>
        <v/>
      </c>
      <c r="AU210" s="333" t="str">
        <f>IF(AU209="","",VLOOKUP(AU209,'参考様式１（勤務表_シフト記号表）'!$C$6:$L$47,10,FALSE))</f>
        <v/>
      </c>
      <c r="AV210" s="333" t="str">
        <f>IF(AV209="","",VLOOKUP(AV209,'参考様式１（勤務表_シフト記号表）'!$C$6:$L$47,10,FALSE))</f>
        <v/>
      </c>
      <c r="AW210" s="333" t="str">
        <f>IF(AW209="","",VLOOKUP(AW209,'参考様式１（勤務表_シフト記号表）'!$C$6:$L$47,10,FALSE))</f>
        <v/>
      </c>
      <c r="AX210" s="334" t="str">
        <f>IF(AX209="","",VLOOKUP(AX209,'参考様式１（勤務表_シフト記号表）'!$C$6:$L$47,10,FALSE))</f>
        <v/>
      </c>
      <c r="AY210" s="332" t="str">
        <f>IF(AY209="","",VLOOKUP(AY209,'参考様式１（勤務表_シフト記号表）'!$C$6:$L$47,10,FALSE))</f>
        <v/>
      </c>
      <c r="AZ210" s="333" t="str">
        <f>IF(AZ209="","",VLOOKUP(AZ209,'参考様式１（勤務表_シフト記号表）'!$C$6:$L$47,10,FALSE))</f>
        <v/>
      </c>
      <c r="BA210" s="333" t="str">
        <f>IF(BA209="","",VLOOKUP(BA209,'参考様式１（勤務表_シフト記号表）'!$C$6:$L$47,10,FALSE))</f>
        <v/>
      </c>
      <c r="BB210" s="1194">
        <f>IF($BE$3="４週",SUM(W210:AX210),IF($BE$3="暦月",SUM(W210:BA210),""))</f>
        <v>0</v>
      </c>
      <c r="BC210" s="1195"/>
      <c r="BD210" s="1196">
        <f>IF($BE$3="４週",BB210/4,IF($BE$3="暦月",(BB210/($BE$8/7)),""))</f>
        <v>0</v>
      </c>
      <c r="BE210" s="1195"/>
      <c r="BF210" s="1191"/>
      <c r="BG210" s="1192"/>
      <c r="BH210" s="1192"/>
      <c r="BI210" s="1192"/>
      <c r="BJ210" s="1193"/>
    </row>
    <row r="211" spans="2:62" ht="20.25" customHeight="1" x14ac:dyDescent="0.45">
      <c r="B211" s="1197">
        <f>B209+1</f>
        <v>98</v>
      </c>
      <c r="C211" s="1199"/>
      <c r="D211" s="1200"/>
      <c r="E211" s="327"/>
      <c r="F211" s="328"/>
      <c r="G211" s="327"/>
      <c r="H211" s="328"/>
      <c r="I211" s="1203"/>
      <c r="J211" s="1204"/>
      <c r="K211" s="1207"/>
      <c r="L211" s="1208"/>
      <c r="M211" s="1208"/>
      <c r="N211" s="1200"/>
      <c r="O211" s="1211"/>
      <c r="P211" s="1212"/>
      <c r="Q211" s="1212"/>
      <c r="R211" s="1212"/>
      <c r="S211" s="1213"/>
      <c r="T211" s="347" t="s">
        <v>454</v>
      </c>
      <c r="V211" s="348"/>
      <c r="W211" s="340"/>
      <c r="X211" s="341"/>
      <c r="Y211" s="341"/>
      <c r="Z211" s="341"/>
      <c r="AA211" s="341"/>
      <c r="AB211" s="341"/>
      <c r="AC211" s="342"/>
      <c r="AD211" s="340"/>
      <c r="AE211" s="341"/>
      <c r="AF211" s="341"/>
      <c r="AG211" s="341"/>
      <c r="AH211" s="341"/>
      <c r="AI211" s="341"/>
      <c r="AJ211" s="342"/>
      <c r="AK211" s="340"/>
      <c r="AL211" s="341"/>
      <c r="AM211" s="341"/>
      <c r="AN211" s="341"/>
      <c r="AO211" s="341"/>
      <c r="AP211" s="341"/>
      <c r="AQ211" s="342"/>
      <c r="AR211" s="340"/>
      <c r="AS211" s="341"/>
      <c r="AT211" s="341"/>
      <c r="AU211" s="341"/>
      <c r="AV211" s="341"/>
      <c r="AW211" s="341"/>
      <c r="AX211" s="342"/>
      <c r="AY211" s="340"/>
      <c r="AZ211" s="341"/>
      <c r="BA211" s="343"/>
      <c r="BB211" s="1217"/>
      <c r="BC211" s="1218"/>
      <c r="BD211" s="1179"/>
      <c r="BE211" s="1180"/>
      <c r="BF211" s="1181"/>
      <c r="BG211" s="1182"/>
      <c r="BH211" s="1182"/>
      <c r="BI211" s="1182"/>
      <c r="BJ211" s="1183"/>
    </row>
    <row r="212" spans="2:62" ht="20.25" customHeight="1" x14ac:dyDescent="0.45">
      <c r="B212" s="1220"/>
      <c r="C212" s="1221"/>
      <c r="D212" s="1222"/>
      <c r="E212" s="349"/>
      <c r="F212" s="350">
        <f>C211</f>
        <v>0</v>
      </c>
      <c r="G212" s="349"/>
      <c r="H212" s="350">
        <f>I211</f>
        <v>0</v>
      </c>
      <c r="I212" s="1223"/>
      <c r="J212" s="1224"/>
      <c r="K212" s="1225"/>
      <c r="L212" s="1226"/>
      <c r="M212" s="1226"/>
      <c r="N212" s="1222"/>
      <c r="O212" s="1211"/>
      <c r="P212" s="1212"/>
      <c r="Q212" s="1212"/>
      <c r="R212" s="1212"/>
      <c r="S212" s="1213"/>
      <c r="T212" s="344" t="s">
        <v>455</v>
      </c>
      <c r="U212" s="345"/>
      <c r="V212" s="346"/>
      <c r="W212" s="332" t="str">
        <f>IF(W211="","",VLOOKUP(W211,'参考様式１（勤務表_シフト記号表）'!$C$6:$L$47,10,FALSE))</f>
        <v/>
      </c>
      <c r="X212" s="333" t="str">
        <f>IF(X211="","",VLOOKUP(X211,'参考様式１（勤務表_シフト記号表）'!$C$6:$L$47,10,FALSE))</f>
        <v/>
      </c>
      <c r="Y212" s="333" t="str">
        <f>IF(Y211="","",VLOOKUP(Y211,'参考様式１（勤務表_シフト記号表）'!$C$6:$L$47,10,FALSE))</f>
        <v/>
      </c>
      <c r="Z212" s="333" t="str">
        <f>IF(Z211="","",VLOOKUP(Z211,'参考様式１（勤務表_シフト記号表）'!$C$6:$L$47,10,FALSE))</f>
        <v/>
      </c>
      <c r="AA212" s="333" t="str">
        <f>IF(AA211="","",VLOOKUP(AA211,'参考様式１（勤務表_シフト記号表）'!$C$6:$L$47,10,FALSE))</f>
        <v/>
      </c>
      <c r="AB212" s="333" t="str">
        <f>IF(AB211="","",VLOOKUP(AB211,'参考様式１（勤務表_シフト記号表）'!$C$6:$L$47,10,FALSE))</f>
        <v/>
      </c>
      <c r="AC212" s="334" t="str">
        <f>IF(AC211="","",VLOOKUP(AC211,'参考様式１（勤務表_シフト記号表）'!$C$6:$L$47,10,FALSE))</f>
        <v/>
      </c>
      <c r="AD212" s="332" t="str">
        <f>IF(AD211="","",VLOOKUP(AD211,'参考様式１（勤務表_シフト記号表）'!$C$6:$L$47,10,FALSE))</f>
        <v/>
      </c>
      <c r="AE212" s="333" t="str">
        <f>IF(AE211="","",VLOOKUP(AE211,'参考様式１（勤務表_シフト記号表）'!$C$6:$L$47,10,FALSE))</f>
        <v/>
      </c>
      <c r="AF212" s="333" t="str">
        <f>IF(AF211="","",VLOOKUP(AF211,'参考様式１（勤務表_シフト記号表）'!$C$6:$L$47,10,FALSE))</f>
        <v/>
      </c>
      <c r="AG212" s="333" t="str">
        <f>IF(AG211="","",VLOOKUP(AG211,'参考様式１（勤務表_シフト記号表）'!$C$6:$L$47,10,FALSE))</f>
        <v/>
      </c>
      <c r="AH212" s="333" t="str">
        <f>IF(AH211="","",VLOOKUP(AH211,'参考様式１（勤務表_シフト記号表）'!$C$6:$L$47,10,FALSE))</f>
        <v/>
      </c>
      <c r="AI212" s="333" t="str">
        <f>IF(AI211="","",VLOOKUP(AI211,'参考様式１（勤務表_シフト記号表）'!$C$6:$L$47,10,FALSE))</f>
        <v/>
      </c>
      <c r="AJ212" s="334" t="str">
        <f>IF(AJ211="","",VLOOKUP(AJ211,'参考様式１（勤務表_シフト記号表）'!$C$6:$L$47,10,FALSE))</f>
        <v/>
      </c>
      <c r="AK212" s="332" t="str">
        <f>IF(AK211="","",VLOOKUP(AK211,'参考様式１（勤務表_シフト記号表）'!$C$6:$L$47,10,FALSE))</f>
        <v/>
      </c>
      <c r="AL212" s="333" t="str">
        <f>IF(AL211="","",VLOOKUP(AL211,'参考様式１（勤務表_シフト記号表）'!$C$6:$L$47,10,FALSE))</f>
        <v/>
      </c>
      <c r="AM212" s="333" t="str">
        <f>IF(AM211="","",VLOOKUP(AM211,'参考様式１（勤務表_シフト記号表）'!$C$6:$L$47,10,FALSE))</f>
        <v/>
      </c>
      <c r="AN212" s="333" t="str">
        <f>IF(AN211="","",VLOOKUP(AN211,'参考様式１（勤務表_シフト記号表）'!$C$6:$L$47,10,FALSE))</f>
        <v/>
      </c>
      <c r="AO212" s="333" t="str">
        <f>IF(AO211="","",VLOOKUP(AO211,'参考様式１（勤務表_シフト記号表）'!$C$6:$L$47,10,FALSE))</f>
        <v/>
      </c>
      <c r="AP212" s="333" t="str">
        <f>IF(AP211="","",VLOOKUP(AP211,'参考様式１（勤務表_シフト記号表）'!$C$6:$L$47,10,FALSE))</f>
        <v/>
      </c>
      <c r="AQ212" s="334" t="str">
        <f>IF(AQ211="","",VLOOKUP(AQ211,'参考様式１（勤務表_シフト記号表）'!$C$6:$L$47,10,FALSE))</f>
        <v/>
      </c>
      <c r="AR212" s="332" t="str">
        <f>IF(AR211="","",VLOOKUP(AR211,'参考様式１（勤務表_シフト記号表）'!$C$6:$L$47,10,FALSE))</f>
        <v/>
      </c>
      <c r="AS212" s="333" t="str">
        <f>IF(AS211="","",VLOOKUP(AS211,'参考様式１（勤務表_シフト記号表）'!$C$6:$L$47,10,FALSE))</f>
        <v/>
      </c>
      <c r="AT212" s="333" t="str">
        <f>IF(AT211="","",VLOOKUP(AT211,'参考様式１（勤務表_シフト記号表）'!$C$6:$L$47,10,FALSE))</f>
        <v/>
      </c>
      <c r="AU212" s="333" t="str">
        <f>IF(AU211="","",VLOOKUP(AU211,'参考様式１（勤務表_シフト記号表）'!$C$6:$L$47,10,FALSE))</f>
        <v/>
      </c>
      <c r="AV212" s="333" t="str">
        <f>IF(AV211="","",VLOOKUP(AV211,'参考様式１（勤務表_シフト記号表）'!$C$6:$L$47,10,FALSE))</f>
        <v/>
      </c>
      <c r="AW212" s="333" t="str">
        <f>IF(AW211="","",VLOOKUP(AW211,'参考様式１（勤務表_シフト記号表）'!$C$6:$L$47,10,FALSE))</f>
        <v/>
      </c>
      <c r="AX212" s="334" t="str">
        <f>IF(AX211="","",VLOOKUP(AX211,'参考様式１（勤務表_シフト記号表）'!$C$6:$L$47,10,FALSE))</f>
        <v/>
      </c>
      <c r="AY212" s="332" t="str">
        <f>IF(AY211="","",VLOOKUP(AY211,'参考様式１（勤務表_シフト記号表）'!$C$6:$L$47,10,FALSE))</f>
        <v/>
      </c>
      <c r="AZ212" s="333" t="str">
        <f>IF(AZ211="","",VLOOKUP(AZ211,'参考様式１（勤務表_シフト記号表）'!$C$6:$L$47,10,FALSE))</f>
        <v/>
      </c>
      <c r="BA212" s="333" t="str">
        <f>IF(BA211="","",VLOOKUP(BA211,'参考様式１（勤務表_シフト記号表）'!$C$6:$L$47,10,FALSE))</f>
        <v/>
      </c>
      <c r="BB212" s="1194">
        <f>IF($BE$3="４週",SUM(W212:AX212),IF($BE$3="暦月",SUM(W212:BA212),""))</f>
        <v>0</v>
      </c>
      <c r="BC212" s="1195"/>
      <c r="BD212" s="1196">
        <f>IF($BE$3="４週",BB212/4,IF($BE$3="暦月",(BB212/($BE$8/7)),""))</f>
        <v>0</v>
      </c>
      <c r="BE212" s="1195"/>
      <c r="BF212" s="1191"/>
      <c r="BG212" s="1192"/>
      <c r="BH212" s="1192"/>
      <c r="BI212" s="1192"/>
      <c r="BJ212" s="1193"/>
    </row>
    <row r="213" spans="2:62" ht="20.25" customHeight="1" x14ac:dyDescent="0.45">
      <c r="B213" s="1197">
        <f>B211+1</f>
        <v>99</v>
      </c>
      <c r="C213" s="1199"/>
      <c r="D213" s="1200"/>
      <c r="E213" s="327"/>
      <c r="F213" s="328"/>
      <c r="G213" s="327"/>
      <c r="H213" s="328"/>
      <c r="I213" s="1203"/>
      <c r="J213" s="1204"/>
      <c r="K213" s="1207"/>
      <c r="L213" s="1208"/>
      <c r="M213" s="1208"/>
      <c r="N213" s="1200"/>
      <c r="O213" s="1211"/>
      <c r="P213" s="1212"/>
      <c r="Q213" s="1212"/>
      <c r="R213" s="1212"/>
      <c r="S213" s="1213"/>
      <c r="T213" s="347" t="s">
        <v>454</v>
      </c>
      <c r="V213" s="348"/>
      <c r="W213" s="340"/>
      <c r="X213" s="341"/>
      <c r="Y213" s="341"/>
      <c r="Z213" s="341"/>
      <c r="AA213" s="341"/>
      <c r="AB213" s="341"/>
      <c r="AC213" s="342"/>
      <c r="AD213" s="340"/>
      <c r="AE213" s="341"/>
      <c r="AF213" s="341"/>
      <c r="AG213" s="341"/>
      <c r="AH213" s="341"/>
      <c r="AI213" s="341"/>
      <c r="AJ213" s="342"/>
      <c r="AK213" s="340"/>
      <c r="AL213" s="341"/>
      <c r="AM213" s="341"/>
      <c r="AN213" s="341"/>
      <c r="AO213" s="341"/>
      <c r="AP213" s="341"/>
      <c r="AQ213" s="342"/>
      <c r="AR213" s="340"/>
      <c r="AS213" s="341"/>
      <c r="AT213" s="341"/>
      <c r="AU213" s="341"/>
      <c r="AV213" s="341"/>
      <c r="AW213" s="341"/>
      <c r="AX213" s="342"/>
      <c r="AY213" s="340"/>
      <c r="AZ213" s="341"/>
      <c r="BA213" s="343"/>
      <c r="BB213" s="1217"/>
      <c r="BC213" s="1218"/>
      <c r="BD213" s="1179"/>
      <c r="BE213" s="1180"/>
      <c r="BF213" s="1181"/>
      <c r="BG213" s="1182"/>
      <c r="BH213" s="1182"/>
      <c r="BI213" s="1182"/>
      <c r="BJ213" s="1183"/>
    </row>
    <row r="214" spans="2:62" ht="20.25" customHeight="1" x14ac:dyDescent="0.45">
      <c r="B214" s="1220"/>
      <c r="C214" s="1221"/>
      <c r="D214" s="1222"/>
      <c r="E214" s="349"/>
      <c r="F214" s="350">
        <f>C213</f>
        <v>0</v>
      </c>
      <c r="G214" s="349"/>
      <c r="H214" s="350">
        <f>I213</f>
        <v>0</v>
      </c>
      <c r="I214" s="1223"/>
      <c r="J214" s="1224"/>
      <c r="K214" s="1225"/>
      <c r="L214" s="1226"/>
      <c r="M214" s="1226"/>
      <c r="N214" s="1222"/>
      <c r="O214" s="1211"/>
      <c r="P214" s="1212"/>
      <c r="Q214" s="1212"/>
      <c r="R214" s="1212"/>
      <c r="S214" s="1213"/>
      <c r="T214" s="344" t="s">
        <v>455</v>
      </c>
      <c r="U214" s="345"/>
      <c r="V214" s="346"/>
      <c r="W214" s="332" t="str">
        <f>IF(W213="","",VLOOKUP(W213,'参考様式１（勤務表_シフト記号表）'!$C$6:$L$47,10,FALSE))</f>
        <v/>
      </c>
      <c r="X214" s="333" t="str">
        <f>IF(X213="","",VLOOKUP(X213,'参考様式１（勤務表_シフト記号表）'!$C$6:$L$47,10,FALSE))</f>
        <v/>
      </c>
      <c r="Y214" s="333" t="str">
        <f>IF(Y213="","",VLOOKUP(Y213,'参考様式１（勤務表_シフト記号表）'!$C$6:$L$47,10,FALSE))</f>
        <v/>
      </c>
      <c r="Z214" s="333" t="str">
        <f>IF(Z213="","",VLOOKUP(Z213,'参考様式１（勤務表_シフト記号表）'!$C$6:$L$47,10,FALSE))</f>
        <v/>
      </c>
      <c r="AA214" s="333" t="str">
        <f>IF(AA213="","",VLOOKUP(AA213,'参考様式１（勤務表_シフト記号表）'!$C$6:$L$47,10,FALSE))</f>
        <v/>
      </c>
      <c r="AB214" s="333" t="str">
        <f>IF(AB213="","",VLOOKUP(AB213,'参考様式１（勤務表_シフト記号表）'!$C$6:$L$47,10,FALSE))</f>
        <v/>
      </c>
      <c r="AC214" s="334" t="str">
        <f>IF(AC213="","",VLOOKUP(AC213,'参考様式１（勤務表_シフト記号表）'!$C$6:$L$47,10,FALSE))</f>
        <v/>
      </c>
      <c r="AD214" s="332" t="str">
        <f>IF(AD213="","",VLOOKUP(AD213,'参考様式１（勤務表_シフト記号表）'!$C$6:$L$47,10,FALSE))</f>
        <v/>
      </c>
      <c r="AE214" s="333" t="str">
        <f>IF(AE213="","",VLOOKUP(AE213,'参考様式１（勤務表_シフト記号表）'!$C$6:$L$47,10,FALSE))</f>
        <v/>
      </c>
      <c r="AF214" s="333" t="str">
        <f>IF(AF213="","",VLOOKUP(AF213,'参考様式１（勤務表_シフト記号表）'!$C$6:$L$47,10,FALSE))</f>
        <v/>
      </c>
      <c r="AG214" s="333" t="str">
        <f>IF(AG213="","",VLOOKUP(AG213,'参考様式１（勤務表_シフト記号表）'!$C$6:$L$47,10,FALSE))</f>
        <v/>
      </c>
      <c r="AH214" s="333" t="str">
        <f>IF(AH213="","",VLOOKUP(AH213,'参考様式１（勤務表_シフト記号表）'!$C$6:$L$47,10,FALSE))</f>
        <v/>
      </c>
      <c r="AI214" s="333" t="str">
        <f>IF(AI213="","",VLOOKUP(AI213,'参考様式１（勤務表_シフト記号表）'!$C$6:$L$47,10,FALSE))</f>
        <v/>
      </c>
      <c r="AJ214" s="334" t="str">
        <f>IF(AJ213="","",VLOOKUP(AJ213,'参考様式１（勤務表_シフト記号表）'!$C$6:$L$47,10,FALSE))</f>
        <v/>
      </c>
      <c r="AK214" s="332" t="str">
        <f>IF(AK213="","",VLOOKUP(AK213,'参考様式１（勤務表_シフト記号表）'!$C$6:$L$47,10,FALSE))</f>
        <v/>
      </c>
      <c r="AL214" s="333" t="str">
        <f>IF(AL213="","",VLOOKUP(AL213,'参考様式１（勤務表_シフト記号表）'!$C$6:$L$47,10,FALSE))</f>
        <v/>
      </c>
      <c r="AM214" s="333" t="str">
        <f>IF(AM213="","",VLOOKUP(AM213,'参考様式１（勤務表_シフト記号表）'!$C$6:$L$47,10,FALSE))</f>
        <v/>
      </c>
      <c r="AN214" s="333" t="str">
        <f>IF(AN213="","",VLOOKUP(AN213,'参考様式１（勤務表_シフト記号表）'!$C$6:$L$47,10,FALSE))</f>
        <v/>
      </c>
      <c r="AO214" s="333" t="str">
        <f>IF(AO213="","",VLOOKUP(AO213,'参考様式１（勤務表_シフト記号表）'!$C$6:$L$47,10,FALSE))</f>
        <v/>
      </c>
      <c r="AP214" s="333" t="str">
        <f>IF(AP213="","",VLOOKUP(AP213,'参考様式１（勤務表_シフト記号表）'!$C$6:$L$47,10,FALSE))</f>
        <v/>
      </c>
      <c r="AQ214" s="334" t="str">
        <f>IF(AQ213="","",VLOOKUP(AQ213,'参考様式１（勤務表_シフト記号表）'!$C$6:$L$47,10,FALSE))</f>
        <v/>
      </c>
      <c r="AR214" s="332" t="str">
        <f>IF(AR213="","",VLOOKUP(AR213,'参考様式１（勤務表_シフト記号表）'!$C$6:$L$47,10,FALSE))</f>
        <v/>
      </c>
      <c r="AS214" s="333" t="str">
        <f>IF(AS213="","",VLOOKUP(AS213,'参考様式１（勤務表_シフト記号表）'!$C$6:$L$47,10,FALSE))</f>
        <v/>
      </c>
      <c r="AT214" s="333" t="str">
        <f>IF(AT213="","",VLOOKUP(AT213,'参考様式１（勤務表_シフト記号表）'!$C$6:$L$47,10,FALSE))</f>
        <v/>
      </c>
      <c r="AU214" s="333" t="str">
        <f>IF(AU213="","",VLOOKUP(AU213,'参考様式１（勤務表_シフト記号表）'!$C$6:$L$47,10,FALSE))</f>
        <v/>
      </c>
      <c r="AV214" s="333" t="str">
        <f>IF(AV213="","",VLOOKUP(AV213,'参考様式１（勤務表_シフト記号表）'!$C$6:$L$47,10,FALSE))</f>
        <v/>
      </c>
      <c r="AW214" s="333" t="str">
        <f>IF(AW213="","",VLOOKUP(AW213,'参考様式１（勤務表_シフト記号表）'!$C$6:$L$47,10,FALSE))</f>
        <v/>
      </c>
      <c r="AX214" s="334" t="str">
        <f>IF(AX213="","",VLOOKUP(AX213,'参考様式１（勤務表_シフト記号表）'!$C$6:$L$47,10,FALSE))</f>
        <v/>
      </c>
      <c r="AY214" s="332" t="str">
        <f>IF(AY213="","",VLOOKUP(AY213,'参考様式１（勤務表_シフト記号表）'!$C$6:$L$47,10,FALSE))</f>
        <v/>
      </c>
      <c r="AZ214" s="333" t="str">
        <f>IF(AZ213="","",VLOOKUP(AZ213,'参考様式１（勤務表_シフト記号表）'!$C$6:$L$47,10,FALSE))</f>
        <v/>
      </c>
      <c r="BA214" s="333" t="str">
        <f>IF(BA213="","",VLOOKUP(BA213,'参考様式１（勤務表_シフト記号表）'!$C$6:$L$47,10,FALSE))</f>
        <v/>
      </c>
      <c r="BB214" s="1194">
        <f>IF($BE$3="４週",SUM(W214:AX214),IF($BE$3="暦月",SUM(W214:BA214),""))</f>
        <v>0</v>
      </c>
      <c r="BC214" s="1195"/>
      <c r="BD214" s="1196">
        <f>IF($BE$3="４週",BB214/4,IF($BE$3="暦月",(BB214/($BE$8/7)),""))</f>
        <v>0</v>
      </c>
      <c r="BE214" s="1195"/>
      <c r="BF214" s="1191"/>
      <c r="BG214" s="1192"/>
      <c r="BH214" s="1192"/>
      <c r="BI214" s="1192"/>
      <c r="BJ214" s="1193"/>
    </row>
    <row r="215" spans="2:62" ht="20.25" customHeight="1" x14ac:dyDescent="0.45">
      <c r="B215" s="1197">
        <f>B213+1</f>
        <v>100</v>
      </c>
      <c r="C215" s="1199"/>
      <c r="D215" s="1200"/>
      <c r="E215" s="335"/>
      <c r="F215" s="336"/>
      <c r="G215" s="335"/>
      <c r="H215" s="336"/>
      <c r="I215" s="1203"/>
      <c r="J215" s="1204"/>
      <c r="K215" s="1207"/>
      <c r="L215" s="1208"/>
      <c r="M215" s="1208"/>
      <c r="N215" s="1200"/>
      <c r="O215" s="1211"/>
      <c r="P215" s="1212"/>
      <c r="Q215" s="1212"/>
      <c r="R215" s="1212"/>
      <c r="S215" s="1213"/>
      <c r="T215" s="337" t="s">
        <v>454</v>
      </c>
      <c r="U215" s="338"/>
      <c r="V215" s="339"/>
      <c r="W215" s="340"/>
      <c r="X215" s="341"/>
      <c r="Y215" s="341"/>
      <c r="Z215" s="341"/>
      <c r="AA215" s="341"/>
      <c r="AB215" s="341"/>
      <c r="AC215" s="342"/>
      <c r="AD215" s="340"/>
      <c r="AE215" s="341"/>
      <c r="AF215" s="341"/>
      <c r="AG215" s="341"/>
      <c r="AH215" s="341"/>
      <c r="AI215" s="341"/>
      <c r="AJ215" s="342"/>
      <c r="AK215" s="340"/>
      <c r="AL215" s="341"/>
      <c r="AM215" s="341"/>
      <c r="AN215" s="341"/>
      <c r="AO215" s="341"/>
      <c r="AP215" s="341"/>
      <c r="AQ215" s="342"/>
      <c r="AR215" s="340"/>
      <c r="AS215" s="341"/>
      <c r="AT215" s="341"/>
      <c r="AU215" s="341"/>
      <c r="AV215" s="341"/>
      <c r="AW215" s="341"/>
      <c r="AX215" s="342"/>
      <c r="AY215" s="340"/>
      <c r="AZ215" s="341"/>
      <c r="BA215" s="343"/>
      <c r="BB215" s="1217"/>
      <c r="BC215" s="1218"/>
      <c r="BD215" s="1179"/>
      <c r="BE215" s="1180"/>
      <c r="BF215" s="1181"/>
      <c r="BG215" s="1182"/>
      <c r="BH215" s="1182"/>
      <c r="BI215" s="1182"/>
      <c r="BJ215" s="1183"/>
    </row>
    <row r="216" spans="2:62" ht="20.25" customHeight="1" thickBot="1" x14ac:dyDescent="0.5">
      <c r="B216" s="1198"/>
      <c r="C216" s="1201"/>
      <c r="D216" s="1202"/>
      <c r="E216" s="351"/>
      <c r="F216" s="352">
        <f>C215</f>
        <v>0</v>
      </c>
      <c r="G216" s="351"/>
      <c r="H216" s="352">
        <f>I215</f>
        <v>0</v>
      </c>
      <c r="I216" s="1205"/>
      <c r="J216" s="1206"/>
      <c r="K216" s="1209"/>
      <c r="L216" s="1210"/>
      <c r="M216" s="1210"/>
      <c r="N216" s="1202"/>
      <c r="O216" s="1214"/>
      <c r="P216" s="1215"/>
      <c r="Q216" s="1215"/>
      <c r="R216" s="1215"/>
      <c r="S216" s="1216"/>
      <c r="T216" s="353" t="s">
        <v>455</v>
      </c>
      <c r="U216" s="354"/>
      <c r="V216" s="355"/>
      <c r="W216" s="356" t="str">
        <f>IF(W215="","",VLOOKUP(W215,'参考様式１（勤務表_シフト記号表）'!$C$6:$L$47,10,FALSE))</f>
        <v/>
      </c>
      <c r="X216" s="357" t="str">
        <f>IF(X215="","",VLOOKUP(X215,'参考様式１（勤務表_シフト記号表）'!$C$6:$L$47,10,FALSE))</f>
        <v/>
      </c>
      <c r="Y216" s="357" t="str">
        <f>IF(Y215="","",VLOOKUP(Y215,'参考様式１（勤務表_シフト記号表）'!$C$6:$L$47,10,FALSE))</f>
        <v/>
      </c>
      <c r="Z216" s="357" t="str">
        <f>IF(Z215="","",VLOOKUP(Z215,'参考様式１（勤務表_シフト記号表）'!$C$6:$L$47,10,FALSE))</f>
        <v/>
      </c>
      <c r="AA216" s="357" t="str">
        <f>IF(AA215="","",VLOOKUP(AA215,'参考様式１（勤務表_シフト記号表）'!$C$6:$L$47,10,FALSE))</f>
        <v/>
      </c>
      <c r="AB216" s="357" t="str">
        <f>IF(AB215="","",VLOOKUP(AB215,'参考様式１（勤務表_シフト記号表）'!$C$6:$L$47,10,FALSE))</f>
        <v/>
      </c>
      <c r="AC216" s="358" t="str">
        <f>IF(AC215="","",VLOOKUP(AC215,'参考様式１（勤務表_シフト記号表）'!$C$6:$L$47,10,FALSE))</f>
        <v/>
      </c>
      <c r="AD216" s="356" t="str">
        <f>IF(AD215="","",VLOOKUP(AD215,'参考様式１（勤務表_シフト記号表）'!$C$6:$L$47,10,FALSE))</f>
        <v/>
      </c>
      <c r="AE216" s="357" t="str">
        <f>IF(AE215="","",VLOOKUP(AE215,'参考様式１（勤務表_シフト記号表）'!$C$6:$L$47,10,FALSE))</f>
        <v/>
      </c>
      <c r="AF216" s="357" t="str">
        <f>IF(AF215="","",VLOOKUP(AF215,'参考様式１（勤務表_シフト記号表）'!$C$6:$L$47,10,FALSE))</f>
        <v/>
      </c>
      <c r="AG216" s="357" t="str">
        <f>IF(AG215="","",VLOOKUP(AG215,'参考様式１（勤務表_シフト記号表）'!$C$6:$L$47,10,FALSE))</f>
        <v/>
      </c>
      <c r="AH216" s="357" t="str">
        <f>IF(AH215="","",VLOOKUP(AH215,'参考様式１（勤務表_シフト記号表）'!$C$6:$L$47,10,FALSE))</f>
        <v/>
      </c>
      <c r="AI216" s="357" t="str">
        <f>IF(AI215="","",VLOOKUP(AI215,'参考様式１（勤務表_シフト記号表）'!$C$6:$L$47,10,FALSE))</f>
        <v/>
      </c>
      <c r="AJ216" s="358" t="str">
        <f>IF(AJ215="","",VLOOKUP(AJ215,'参考様式１（勤務表_シフト記号表）'!$C$6:$L$47,10,FALSE))</f>
        <v/>
      </c>
      <c r="AK216" s="356" t="str">
        <f>IF(AK215="","",VLOOKUP(AK215,'参考様式１（勤務表_シフト記号表）'!$C$6:$L$47,10,FALSE))</f>
        <v/>
      </c>
      <c r="AL216" s="357" t="str">
        <f>IF(AL215="","",VLOOKUP(AL215,'参考様式１（勤務表_シフト記号表）'!$C$6:$L$47,10,FALSE))</f>
        <v/>
      </c>
      <c r="AM216" s="357" t="str">
        <f>IF(AM215="","",VLOOKUP(AM215,'参考様式１（勤務表_シフト記号表）'!$C$6:$L$47,10,FALSE))</f>
        <v/>
      </c>
      <c r="AN216" s="357" t="str">
        <f>IF(AN215="","",VLOOKUP(AN215,'参考様式１（勤務表_シフト記号表）'!$C$6:$L$47,10,FALSE))</f>
        <v/>
      </c>
      <c r="AO216" s="357" t="str">
        <f>IF(AO215="","",VLOOKUP(AO215,'参考様式１（勤務表_シフト記号表）'!$C$6:$L$47,10,FALSE))</f>
        <v/>
      </c>
      <c r="AP216" s="357" t="str">
        <f>IF(AP215="","",VLOOKUP(AP215,'参考様式１（勤務表_シフト記号表）'!$C$6:$L$47,10,FALSE))</f>
        <v/>
      </c>
      <c r="AQ216" s="358" t="str">
        <f>IF(AQ215="","",VLOOKUP(AQ215,'参考様式１（勤務表_シフト記号表）'!$C$6:$L$47,10,FALSE))</f>
        <v/>
      </c>
      <c r="AR216" s="356" t="str">
        <f>IF(AR215="","",VLOOKUP(AR215,'参考様式１（勤務表_シフト記号表）'!$C$6:$L$47,10,FALSE))</f>
        <v/>
      </c>
      <c r="AS216" s="357" t="str">
        <f>IF(AS215="","",VLOOKUP(AS215,'参考様式１（勤務表_シフト記号表）'!$C$6:$L$47,10,FALSE))</f>
        <v/>
      </c>
      <c r="AT216" s="357" t="str">
        <f>IF(AT215="","",VLOOKUP(AT215,'参考様式１（勤務表_シフト記号表）'!$C$6:$L$47,10,FALSE))</f>
        <v/>
      </c>
      <c r="AU216" s="357" t="str">
        <f>IF(AU215="","",VLOOKUP(AU215,'参考様式１（勤務表_シフト記号表）'!$C$6:$L$47,10,FALSE))</f>
        <v/>
      </c>
      <c r="AV216" s="357" t="str">
        <f>IF(AV215="","",VLOOKUP(AV215,'参考様式１（勤務表_シフト記号表）'!$C$6:$L$47,10,FALSE))</f>
        <v/>
      </c>
      <c r="AW216" s="357" t="str">
        <f>IF(AW215="","",VLOOKUP(AW215,'参考様式１（勤務表_シフト記号表）'!$C$6:$L$47,10,FALSE))</f>
        <v/>
      </c>
      <c r="AX216" s="358" t="str">
        <f>IF(AX215="","",VLOOKUP(AX215,'参考様式１（勤務表_シフト記号表）'!$C$6:$L$47,10,FALSE))</f>
        <v/>
      </c>
      <c r="AY216" s="356" t="str">
        <f>IF(AY215="","",VLOOKUP(AY215,'参考様式１（勤務表_シフト記号表）'!$C$6:$L$47,10,FALSE))</f>
        <v/>
      </c>
      <c r="AZ216" s="357" t="str">
        <f>IF(AZ215="","",VLOOKUP(AZ215,'参考様式１（勤務表_シフト記号表）'!$C$6:$L$47,10,FALSE))</f>
        <v/>
      </c>
      <c r="BA216" s="357" t="str">
        <f>IF(BA215="","",VLOOKUP(BA215,'参考様式１（勤務表_シフト記号表）'!$C$6:$L$47,10,FALSE))</f>
        <v/>
      </c>
      <c r="BB216" s="1187">
        <f>IF($BE$3="４週",SUM(W216:AX216),IF($BE$3="暦月",SUM(W216:BA216),""))</f>
        <v>0</v>
      </c>
      <c r="BC216" s="1188"/>
      <c r="BD216" s="1189">
        <f>IF($BE$3="４週",BB216/4,IF($BE$3="暦月",(BB216/($BE$8/7)),""))</f>
        <v>0</v>
      </c>
      <c r="BE216" s="1188"/>
      <c r="BF216" s="1184"/>
      <c r="BG216" s="1185"/>
      <c r="BH216" s="1185"/>
      <c r="BI216" s="1185"/>
      <c r="BJ216" s="1186"/>
    </row>
    <row r="217" spans="2:62" ht="20.25" customHeight="1" x14ac:dyDescent="0.45">
      <c r="B217" s="359"/>
      <c r="C217" s="360"/>
      <c r="D217" s="360"/>
      <c r="E217" s="360"/>
      <c r="F217" s="360"/>
      <c r="G217" s="360"/>
      <c r="H217" s="360"/>
      <c r="I217" s="361"/>
      <c r="J217" s="361"/>
      <c r="K217" s="360"/>
      <c r="L217" s="360"/>
      <c r="M217" s="360"/>
      <c r="N217" s="360"/>
      <c r="O217" s="362"/>
      <c r="P217" s="362"/>
      <c r="Q217" s="362"/>
      <c r="R217" s="363"/>
      <c r="S217" s="363"/>
      <c r="T217" s="363"/>
      <c r="U217" s="364"/>
      <c r="V217" s="365"/>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7"/>
      <c r="BE217" s="367"/>
      <c r="BF217" s="362"/>
      <c r="BG217" s="362"/>
      <c r="BH217" s="362"/>
      <c r="BI217" s="362"/>
      <c r="BJ217" s="362"/>
    </row>
    <row r="218" spans="2:62" ht="20.25" customHeight="1" x14ac:dyDescent="0.45">
      <c r="B218" s="359"/>
      <c r="C218" s="360"/>
      <c r="D218" s="360"/>
      <c r="E218" s="360"/>
      <c r="F218" s="360"/>
      <c r="G218" s="360"/>
      <c r="H218" s="360"/>
      <c r="I218" s="368"/>
      <c r="J218" s="290" t="s">
        <v>456</v>
      </c>
      <c r="K218" s="290"/>
      <c r="L218" s="290"/>
      <c r="M218" s="290"/>
      <c r="N218" s="290"/>
      <c r="O218" s="290"/>
      <c r="P218" s="290"/>
      <c r="Q218" s="290"/>
      <c r="R218" s="290"/>
      <c r="S218" s="290"/>
      <c r="T218" s="295"/>
      <c r="U218" s="290"/>
      <c r="V218" s="290"/>
      <c r="W218" s="290"/>
      <c r="X218" s="290"/>
      <c r="Y218" s="290"/>
      <c r="Z218" s="369"/>
      <c r="AA218" s="369"/>
      <c r="AB218" s="369"/>
      <c r="AC218" s="369"/>
      <c r="AD218" s="369"/>
      <c r="AE218" s="369"/>
      <c r="AF218" s="369"/>
      <c r="AG218" s="369"/>
      <c r="AH218" s="369"/>
      <c r="AI218" s="369"/>
      <c r="AJ218" s="369"/>
      <c r="AK218" s="369"/>
      <c r="AL218" s="369"/>
      <c r="AM218" s="369"/>
      <c r="AN218" s="369"/>
      <c r="AO218" s="369"/>
      <c r="AP218" s="369"/>
      <c r="AQ218" s="369"/>
      <c r="AR218" s="369"/>
      <c r="AS218" s="369"/>
      <c r="AT218" s="369"/>
      <c r="AU218" s="369"/>
      <c r="AV218" s="369"/>
      <c r="AW218" s="369"/>
      <c r="AX218" s="369"/>
      <c r="AY218" s="369"/>
      <c r="AZ218" s="369"/>
      <c r="BA218" s="369"/>
      <c r="BB218" s="369"/>
      <c r="BC218" s="369"/>
      <c r="BD218" s="370"/>
      <c r="BE218" s="367"/>
      <c r="BF218" s="362"/>
      <c r="BG218" s="362"/>
      <c r="BH218" s="362"/>
      <c r="BI218" s="362"/>
      <c r="BJ218" s="362"/>
    </row>
    <row r="219" spans="2:62" ht="20.25" customHeight="1" x14ac:dyDescent="0.45">
      <c r="B219" s="359"/>
      <c r="C219" s="360"/>
      <c r="D219" s="360"/>
      <c r="E219" s="360"/>
      <c r="F219" s="360"/>
      <c r="G219" s="360"/>
      <c r="H219" s="360"/>
      <c r="I219" s="368"/>
      <c r="J219" s="290"/>
      <c r="K219" s="290" t="s">
        <v>457</v>
      </c>
      <c r="L219" s="290"/>
      <c r="M219" s="290"/>
      <c r="N219" s="290"/>
      <c r="O219" s="290"/>
      <c r="P219" s="290"/>
      <c r="Q219" s="290"/>
      <c r="R219" s="290"/>
      <c r="S219" s="290"/>
      <c r="T219" s="295"/>
      <c r="U219" s="290"/>
      <c r="V219" s="290"/>
      <c r="W219" s="290"/>
      <c r="X219" s="290"/>
      <c r="Y219" s="290"/>
      <c r="Z219" s="369"/>
      <c r="AA219" s="290" t="s">
        <v>458</v>
      </c>
      <c r="AB219" s="290"/>
      <c r="AC219" s="290"/>
      <c r="AD219" s="290"/>
      <c r="AE219" s="290"/>
      <c r="AF219" s="290"/>
      <c r="AG219" s="290"/>
      <c r="AH219" s="290"/>
      <c r="AI219" s="290"/>
      <c r="AJ219" s="295"/>
      <c r="AK219" s="290"/>
      <c r="AL219" s="290"/>
      <c r="AM219" s="290"/>
      <c r="AN219" s="290"/>
      <c r="AO219" s="369"/>
      <c r="AP219" s="369"/>
      <c r="AQ219" s="290" t="s">
        <v>459</v>
      </c>
      <c r="AR219" s="369"/>
      <c r="AS219" s="369"/>
      <c r="AT219" s="369"/>
      <c r="AU219" s="369"/>
      <c r="AV219" s="369"/>
      <c r="AW219" s="369"/>
      <c r="AX219" s="369"/>
      <c r="AY219" s="369"/>
      <c r="AZ219" s="369"/>
      <c r="BA219" s="369"/>
      <c r="BB219" s="369"/>
      <c r="BC219" s="369"/>
      <c r="BD219" s="370"/>
      <c r="BE219" s="367"/>
      <c r="BF219" s="1190"/>
      <c r="BG219" s="1190"/>
      <c r="BH219" s="1190"/>
      <c r="BI219" s="1190"/>
      <c r="BJ219" s="362"/>
    </row>
    <row r="220" spans="2:62" ht="20.25" customHeight="1" x14ac:dyDescent="0.45">
      <c r="B220" s="359"/>
      <c r="C220" s="360"/>
      <c r="D220" s="360"/>
      <c r="E220" s="360"/>
      <c r="F220" s="360"/>
      <c r="G220" s="360"/>
      <c r="H220" s="360"/>
      <c r="I220" s="368"/>
      <c r="J220" s="290"/>
      <c r="K220" s="1154" t="s">
        <v>460</v>
      </c>
      <c r="L220" s="1154"/>
      <c r="M220" s="1154" t="s">
        <v>461</v>
      </c>
      <c r="N220" s="1154"/>
      <c r="O220" s="1154"/>
      <c r="P220" s="1154"/>
      <c r="Q220" s="290"/>
      <c r="R220" s="1177" t="s">
        <v>462</v>
      </c>
      <c r="S220" s="1177"/>
      <c r="T220" s="1177"/>
      <c r="U220" s="1177"/>
      <c r="V220" s="290"/>
      <c r="W220" s="371" t="s">
        <v>463</v>
      </c>
      <c r="X220" s="371"/>
      <c r="Y220" s="290"/>
      <c r="Z220" s="369"/>
      <c r="AA220" s="1154" t="s">
        <v>460</v>
      </c>
      <c r="AB220" s="1154"/>
      <c r="AC220" s="1154" t="s">
        <v>461</v>
      </c>
      <c r="AD220" s="1154"/>
      <c r="AE220" s="1154"/>
      <c r="AF220" s="1154"/>
      <c r="AG220" s="290"/>
      <c r="AH220" s="1177" t="s">
        <v>462</v>
      </c>
      <c r="AI220" s="1177"/>
      <c r="AJ220" s="1177"/>
      <c r="AK220" s="1177"/>
      <c r="AL220" s="290"/>
      <c r="AM220" s="371" t="s">
        <v>463</v>
      </c>
      <c r="AN220" s="371"/>
      <c r="AO220" s="369"/>
      <c r="AP220" s="369"/>
      <c r="AQ220" s="369"/>
      <c r="AR220" s="369"/>
      <c r="AS220" s="369"/>
      <c r="AT220" s="369"/>
      <c r="AU220" s="369"/>
      <c r="AV220" s="369"/>
      <c r="AW220" s="369"/>
      <c r="AX220" s="369"/>
      <c r="AY220" s="369"/>
      <c r="AZ220" s="369"/>
      <c r="BA220" s="369"/>
      <c r="BB220" s="369"/>
      <c r="BC220" s="369"/>
      <c r="BD220" s="370"/>
      <c r="BE220" s="367"/>
      <c r="BF220" s="1178"/>
      <c r="BG220" s="1178"/>
      <c r="BH220" s="1178"/>
      <c r="BI220" s="1178"/>
      <c r="BJ220" s="362"/>
    </row>
    <row r="221" spans="2:62" ht="20.25" customHeight="1" x14ac:dyDescent="0.45">
      <c r="B221" s="359"/>
      <c r="C221" s="360"/>
      <c r="D221" s="360"/>
      <c r="E221" s="360"/>
      <c r="F221" s="360"/>
      <c r="G221" s="360"/>
      <c r="H221" s="360"/>
      <c r="I221" s="368"/>
      <c r="J221" s="290"/>
      <c r="K221" s="1155"/>
      <c r="L221" s="1155"/>
      <c r="M221" s="1155" t="s">
        <v>464</v>
      </c>
      <c r="N221" s="1155"/>
      <c r="O221" s="1155" t="s">
        <v>465</v>
      </c>
      <c r="P221" s="1155"/>
      <c r="Q221" s="290"/>
      <c r="R221" s="1155" t="s">
        <v>464</v>
      </c>
      <c r="S221" s="1155"/>
      <c r="T221" s="1155" t="s">
        <v>465</v>
      </c>
      <c r="U221" s="1155"/>
      <c r="V221" s="290"/>
      <c r="W221" s="371" t="s">
        <v>466</v>
      </c>
      <c r="X221" s="371"/>
      <c r="Y221" s="290"/>
      <c r="Z221" s="369"/>
      <c r="AA221" s="1155"/>
      <c r="AB221" s="1155"/>
      <c r="AC221" s="1155" t="s">
        <v>464</v>
      </c>
      <c r="AD221" s="1155"/>
      <c r="AE221" s="1155" t="s">
        <v>465</v>
      </c>
      <c r="AF221" s="1155"/>
      <c r="AG221" s="290"/>
      <c r="AH221" s="1155" t="s">
        <v>464</v>
      </c>
      <c r="AI221" s="1155"/>
      <c r="AJ221" s="1155" t="s">
        <v>465</v>
      </c>
      <c r="AK221" s="1155"/>
      <c r="AL221" s="290"/>
      <c r="AM221" s="371" t="s">
        <v>466</v>
      </c>
      <c r="AN221" s="371"/>
      <c r="AO221" s="369"/>
      <c r="AP221" s="369"/>
      <c r="AQ221" s="371" t="s">
        <v>467</v>
      </c>
      <c r="AR221" s="371"/>
      <c r="AS221" s="371"/>
      <c r="AT221" s="371"/>
      <c r="AU221" s="290"/>
      <c r="AV221" s="371" t="s">
        <v>468</v>
      </c>
      <c r="AW221" s="371"/>
      <c r="AX221" s="371"/>
      <c r="AY221" s="371"/>
      <c r="AZ221" s="290"/>
      <c r="BA221" s="1155" t="s">
        <v>469</v>
      </c>
      <c r="BB221" s="1155"/>
      <c r="BC221" s="1155"/>
      <c r="BD221" s="1155"/>
      <c r="BE221" s="367"/>
      <c r="BF221" s="1219"/>
      <c r="BG221" s="1219"/>
      <c r="BH221" s="1219"/>
      <c r="BI221" s="1219"/>
      <c r="BJ221" s="362"/>
    </row>
    <row r="222" spans="2:62" ht="20.25" customHeight="1" x14ac:dyDescent="0.45">
      <c r="B222" s="359"/>
      <c r="C222" s="360"/>
      <c r="D222" s="360"/>
      <c r="E222" s="360"/>
      <c r="F222" s="360"/>
      <c r="G222" s="360"/>
      <c r="H222" s="360"/>
      <c r="I222" s="368"/>
      <c r="J222" s="290"/>
      <c r="K222" s="1156" t="s">
        <v>470</v>
      </c>
      <c r="L222" s="1156"/>
      <c r="M222" s="1162">
        <f>SUMIFS($BB$17:$BB$216,$F$17:$F$216,"看護職員",$H$17:$H$216,"A")</f>
        <v>0</v>
      </c>
      <c r="N222" s="1162"/>
      <c r="O222" s="1163">
        <f>SUMIFS($BD$17:$BD$216,$F$17:$F$216,"看護職員",$H$17:$H$216,"A")</f>
        <v>0</v>
      </c>
      <c r="P222" s="1163"/>
      <c r="Q222" s="372"/>
      <c r="R222" s="1168"/>
      <c r="S222" s="1168"/>
      <c r="T222" s="1168"/>
      <c r="U222" s="1168"/>
      <c r="V222" s="372"/>
      <c r="W222" s="1170"/>
      <c r="X222" s="1171"/>
      <c r="Y222" s="290"/>
      <c r="Z222" s="369"/>
      <c r="AA222" s="1156" t="s">
        <v>470</v>
      </c>
      <c r="AB222" s="1156"/>
      <c r="AC222" s="1162">
        <f>SUMIFS($BB$17:$BB$216,$F$17:$F$216,"介護職員",$H$17:$H$216,"A")</f>
        <v>0</v>
      </c>
      <c r="AD222" s="1162"/>
      <c r="AE222" s="1163">
        <f>SUMIFS($BD$17:$BD$216,$F$17:$F$216,"介護職員",$H$17:$H$216,"A")</f>
        <v>0</v>
      </c>
      <c r="AF222" s="1163"/>
      <c r="AG222" s="372"/>
      <c r="AH222" s="1168"/>
      <c r="AI222" s="1168"/>
      <c r="AJ222" s="1168"/>
      <c r="AK222" s="1168"/>
      <c r="AL222" s="372"/>
      <c r="AM222" s="1170"/>
      <c r="AN222" s="1171"/>
      <c r="AO222" s="369"/>
      <c r="AP222" s="369"/>
      <c r="AQ222" s="1176">
        <f>U236</f>
        <v>0</v>
      </c>
      <c r="AR222" s="1156"/>
      <c r="AS222" s="1156"/>
      <c r="AT222" s="1156"/>
      <c r="AU222" s="373" t="s">
        <v>471</v>
      </c>
      <c r="AV222" s="1176">
        <f>AK236</f>
        <v>0</v>
      </c>
      <c r="AW222" s="1156"/>
      <c r="AX222" s="1156"/>
      <c r="AY222" s="1156"/>
      <c r="AZ222" s="373" t="s">
        <v>472</v>
      </c>
      <c r="BA222" s="1158">
        <f>ROUNDDOWN(AQ222+AV222,1)</f>
        <v>0</v>
      </c>
      <c r="BB222" s="1158"/>
      <c r="BC222" s="1158"/>
      <c r="BD222" s="1158"/>
      <c r="BE222" s="367"/>
      <c r="BF222" s="374"/>
      <c r="BG222" s="374"/>
      <c r="BH222" s="374"/>
      <c r="BI222" s="374"/>
      <c r="BJ222" s="362"/>
    </row>
    <row r="223" spans="2:62" ht="20.25" customHeight="1" x14ac:dyDescent="0.45">
      <c r="B223" s="359"/>
      <c r="C223" s="360"/>
      <c r="D223" s="360"/>
      <c r="E223" s="360"/>
      <c r="F223" s="360"/>
      <c r="G223" s="360"/>
      <c r="H223" s="360"/>
      <c r="I223" s="368"/>
      <c r="J223" s="290"/>
      <c r="K223" s="1156" t="s">
        <v>473</v>
      </c>
      <c r="L223" s="1156"/>
      <c r="M223" s="1162">
        <f>SUMIFS($BB$17:$BB$216,$F$17:$F$216,"看護職員",$H$17:$H$216,"B")</f>
        <v>0</v>
      </c>
      <c r="N223" s="1162"/>
      <c r="O223" s="1163">
        <f>SUMIFS($BD$17:$BD$216,$F$17:$F$216,"看護職員",$H$17:$H$216,"B")</f>
        <v>0</v>
      </c>
      <c r="P223" s="1163"/>
      <c r="Q223" s="372"/>
      <c r="R223" s="1168"/>
      <c r="S223" s="1168"/>
      <c r="T223" s="1168"/>
      <c r="U223" s="1168"/>
      <c r="V223" s="372"/>
      <c r="W223" s="1170"/>
      <c r="X223" s="1171"/>
      <c r="Y223" s="290"/>
      <c r="Z223" s="369"/>
      <c r="AA223" s="1156" t="s">
        <v>473</v>
      </c>
      <c r="AB223" s="1156"/>
      <c r="AC223" s="1162">
        <f>SUMIFS($BB$17:$BB$216,$F$17:$F$216,"介護職員",$H$17:$H$216,"B")</f>
        <v>0</v>
      </c>
      <c r="AD223" s="1162"/>
      <c r="AE223" s="1163">
        <f>SUMIFS($BD$17:$BD$216,$F$17:$F$216,"介護職員",$H$17:$H$216,"B")</f>
        <v>0</v>
      </c>
      <c r="AF223" s="1163"/>
      <c r="AG223" s="372"/>
      <c r="AH223" s="1168"/>
      <c r="AI223" s="1168"/>
      <c r="AJ223" s="1168"/>
      <c r="AK223" s="1168"/>
      <c r="AL223" s="372"/>
      <c r="AM223" s="1170"/>
      <c r="AN223" s="1171"/>
      <c r="AO223" s="369"/>
      <c r="AP223" s="369"/>
      <c r="AQ223" s="369"/>
      <c r="AR223" s="369"/>
      <c r="AS223" s="369"/>
      <c r="AT223" s="369"/>
      <c r="AU223" s="369"/>
      <c r="AV223" s="369"/>
      <c r="AW223" s="369"/>
      <c r="AX223" s="369"/>
      <c r="AY223" s="369"/>
      <c r="AZ223" s="369"/>
      <c r="BA223" s="369"/>
      <c r="BB223" s="369"/>
      <c r="BC223" s="369"/>
      <c r="BD223" s="370"/>
      <c r="BE223" s="367"/>
      <c r="BF223" s="362"/>
      <c r="BG223" s="362"/>
      <c r="BH223" s="362"/>
      <c r="BI223" s="362"/>
      <c r="BJ223" s="362"/>
    </row>
    <row r="224" spans="2:62" ht="20.25" customHeight="1" x14ac:dyDescent="0.45">
      <c r="B224" s="359"/>
      <c r="C224" s="360"/>
      <c r="D224" s="360"/>
      <c r="E224" s="360"/>
      <c r="F224" s="360"/>
      <c r="G224" s="360"/>
      <c r="H224" s="360"/>
      <c r="I224" s="368"/>
      <c r="J224" s="290"/>
      <c r="K224" s="1156" t="s">
        <v>474</v>
      </c>
      <c r="L224" s="1156"/>
      <c r="M224" s="1162">
        <f>SUMIFS($BB$17:$BB$216,$F$17:$F$216,"看護職員",$H$17:$H$216,"C")</f>
        <v>0</v>
      </c>
      <c r="N224" s="1162"/>
      <c r="O224" s="1163">
        <f>SUMIFS($BD$17:$BD$216,$F$17:$F$216,"看護職員",$H$17:$H$216,"C")</f>
        <v>0</v>
      </c>
      <c r="P224" s="1163"/>
      <c r="Q224" s="372"/>
      <c r="R224" s="1168"/>
      <c r="S224" s="1168"/>
      <c r="T224" s="1169"/>
      <c r="U224" s="1169"/>
      <c r="V224" s="372"/>
      <c r="W224" s="1166" t="s">
        <v>475</v>
      </c>
      <c r="X224" s="1167"/>
      <c r="Y224" s="290"/>
      <c r="Z224" s="369"/>
      <c r="AA224" s="1156" t="s">
        <v>474</v>
      </c>
      <c r="AB224" s="1156"/>
      <c r="AC224" s="1162">
        <f>SUMIFS($BB$17:$BB$216,$F$17:$F$216,"介護職員",$H$17:$H$216,"C")</f>
        <v>0</v>
      </c>
      <c r="AD224" s="1162"/>
      <c r="AE224" s="1163">
        <f>SUMIFS($BD$17:$BD$216,$F$17:$F$216,"介護職員",$H$17:$H$216,"C")</f>
        <v>0</v>
      </c>
      <c r="AF224" s="1163"/>
      <c r="AG224" s="372"/>
      <c r="AH224" s="1168"/>
      <c r="AI224" s="1168"/>
      <c r="AJ224" s="1169"/>
      <c r="AK224" s="1169"/>
      <c r="AL224" s="372"/>
      <c r="AM224" s="1166" t="s">
        <v>475</v>
      </c>
      <c r="AN224" s="1167"/>
      <c r="AO224" s="369"/>
      <c r="AP224" s="369"/>
      <c r="AQ224" s="369"/>
      <c r="AR224" s="369"/>
      <c r="AS224" s="369"/>
      <c r="AT224" s="369"/>
      <c r="AU224" s="369"/>
      <c r="AV224" s="369"/>
      <c r="AW224" s="369"/>
      <c r="AX224" s="369"/>
      <c r="AY224" s="369"/>
      <c r="AZ224" s="369"/>
      <c r="BA224" s="369"/>
      <c r="BB224" s="369"/>
      <c r="BC224" s="369"/>
      <c r="BD224" s="370"/>
      <c r="BE224" s="367"/>
      <c r="BF224" s="362"/>
      <c r="BG224" s="362"/>
      <c r="BH224" s="362"/>
      <c r="BI224" s="362"/>
      <c r="BJ224" s="362"/>
    </row>
    <row r="225" spans="2:62" ht="20.25" customHeight="1" x14ac:dyDescent="0.45">
      <c r="B225" s="359"/>
      <c r="C225" s="360"/>
      <c r="D225" s="360"/>
      <c r="E225" s="360"/>
      <c r="F225" s="360"/>
      <c r="G225" s="360"/>
      <c r="H225" s="360"/>
      <c r="I225" s="368"/>
      <c r="J225" s="290"/>
      <c r="K225" s="1156" t="s">
        <v>476</v>
      </c>
      <c r="L225" s="1156"/>
      <c r="M225" s="1162">
        <f>SUMIFS($BB$17:$BB$216,$F$17:$F$216,"看護職員",$H$17:$H$216,"D")</f>
        <v>0</v>
      </c>
      <c r="N225" s="1162"/>
      <c r="O225" s="1163">
        <f>SUMIFS($BD$17:$BD$216,$F$17:$F$216,"看護職員",$H$17:$H$216,"D")</f>
        <v>0</v>
      </c>
      <c r="P225" s="1163"/>
      <c r="Q225" s="372"/>
      <c r="R225" s="1168"/>
      <c r="S225" s="1168"/>
      <c r="T225" s="1169"/>
      <c r="U225" s="1169"/>
      <c r="V225" s="372"/>
      <c r="W225" s="1166" t="s">
        <v>475</v>
      </c>
      <c r="X225" s="1167"/>
      <c r="Y225" s="290"/>
      <c r="Z225" s="369"/>
      <c r="AA225" s="1156" t="s">
        <v>476</v>
      </c>
      <c r="AB225" s="1156"/>
      <c r="AC225" s="1162">
        <f>SUMIFS($BB$17:$BB$216,$F$17:$F$216,"介護職員",$H$17:$H$216,"D")</f>
        <v>0</v>
      </c>
      <c r="AD225" s="1162"/>
      <c r="AE225" s="1163">
        <f>SUMIFS($BD$17:$BD$216,$F$17:$F$216,"介護職員",$H$17:$H$216,"D")</f>
        <v>0</v>
      </c>
      <c r="AF225" s="1163"/>
      <c r="AG225" s="372"/>
      <c r="AH225" s="1168"/>
      <c r="AI225" s="1168"/>
      <c r="AJ225" s="1169"/>
      <c r="AK225" s="1169"/>
      <c r="AL225" s="372"/>
      <c r="AM225" s="1166" t="s">
        <v>475</v>
      </c>
      <c r="AN225" s="1167"/>
      <c r="AO225" s="369"/>
      <c r="AP225" s="369"/>
      <c r="AQ225" s="290" t="s">
        <v>477</v>
      </c>
      <c r="AR225" s="290"/>
      <c r="AS225" s="290"/>
      <c r="AT225" s="290"/>
      <c r="AU225" s="290"/>
      <c r="AV225" s="290"/>
      <c r="AW225" s="369"/>
      <c r="AX225" s="369"/>
      <c r="AY225" s="369"/>
      <c r="AZ225" s="369"/>
      <c r="BA225" s="369"/>
      <c r="BB225" s="369"/>
      <c r="BC225" s="369"/>
      <c r="BD225" s="370"/>
      <c r="BE225" s="367"/>
      <c r="BF225" s="362"/>
      <c r="BG225" s="362"/>
      <c r="BH225" s="362"/>
      <c r="BI225" s="362"/>
      <c r="BJ225" s="362"/>
    </row>
    <row r="226" spans="2:62" ht="20.25" customHeight="1" x14ac:dyDescent="0.45">
      <c r="B226" s="359"/>
      <c r="C226" s="360"/>
      <c r="D226" s="360"/>
      <c r="E226" s="360"/>
      <c r="F226" s="360"/>
      <c r="G226" s="360"/>
      <c r="H226" s="360"/>
      <c r="I226" s="368"/>
      <c r="J226" s="290"/>
      <c r="K226" s="1156" t="s">
        <v>469</v>
      </c>
      <c r="L226" s="1156"/>
      <c r="M226" s="1162">
        <f>SUM(M222:N225)</f>
        <v>0</v>
      </c>
      <c r="N226" s="1162"/>
      <c r="O226" s="1163">
        <f>SUM(O222:P225)</f>
        <v>0</v>
      </c>
      <c r="P226" s="1163"/>
      <c r="Q226" s="372"/>
      <c r="R226" s="1162">
        <f>SUM(R222:S225)</f>
        <v>0</v>
      </c>
      <c r="S226" s="1162"/>
      <c r="T226" s="1163">
        <f>SUM(T222:U225)</f>
        <v>0</v>
      </c>
      <c r="U226" s="1163"/>
      <c r="V226" s="372"/>
      <c r="W226" s="1164">
        <f>SUM(W222:X223)</f>
        <v>0</v>
      </c>
      <c r="X226" s="1165"/>
      <c r="Y226" s="290"/>
      <c r="Z226" s="369"/>
      <c r="AA226" s="1156" t="s">
        <v>469</v>
      </c>
      <c r="AB226" s="1156"/>
      <c r="AC226" s="1162">
        <f>SUM(AC222:AD225)</f>
        <v>0</v>
      </c>
      <c r="AD226" s="1162"/>
      <c r="AE226" s="1163">
        <f>SUM(AE222:AF225)</f>
        <v>0</v>
      </c>
      <c r="AF226" s="1163"/>
      <c r="AG226" s="372"/>
      <c r="AH226" s="1162">
        <f>SUM(AH222:AI225)</f>
        <v>0</v>
      </c>
      <c r="AI226" s="1162"/>
      <c r="AJ226" s="1163">
        <f>SUM(AJ222:AK225)</f>
        <v>0</v>
      </c>
      <c r="AK226" s="1163"/>
      <c r="AL226" s="372"/>
      <c r="AM226" s="1164">
        <f>SUM(AM222:AN223)</f>
        <v>0</v>
      </c>
      <c r="AN226" s="1165"/>
      <c r="AO226" s="369"/>
      <c r="AP226" s="369"/>
      <c r="AQ226" s="1156" t="s">
        <v>478</v>
      </c>
      <c r="AR226" s="1156"/>
      <c r="AS226" s="1156" t="s">
        <v>479</v>
      </c>
      <c r="AT226" s="1156"/>
      <c r="AU226" s="1156"/>
      <c r="AV226" s="1156"/>
      <c r="AW226" s="369"/>
      <c r="AX226" s="369"/>
      <c r="AY226" s="369"/>
      <c r="AZ226" s="369"/>
      <c r="BA226" s="369"/>
      <c r="BB226" s="369"/>
      <c r="BC226" s="369"/>
      <c r="BD226" s="370"/>
      <c r="BE226" s="367"/>
      <c r="BF226" s="362"/>
      <c r="BG226" s="362"/>
      <c r="BH226" s="362"/>
      <c r="BI226" s="362"/>
      <c r="BJ226" s="362"/>
    </row>
    <row r="227" spans="2:62" ht="20.25" customHeight="1" x14ac:dyDescent="0.45">
      <c r="B227" s="359"/>
      <c r="C227" s="360"/>
      <c r="D227" s="360"/>
      <c r="E227" s="360"/>
      <c r="F227" s="360"/>
      <c r="G227" s="360"/>
      <c r="H227" s="360"/>
      <c r="I227" s="368"/>
      <c r="J227" s="368"/>
      <c r="K227" s="375"/>
      <c r="L227" s="375"/>
      <c r="M227" s="375"/>
      <c r="N227" s="375"/>
      <c r="O227" s="376"/>
      <c r="P227" s="376"/>
      <c r="Q227" s="376"/>
      <c r="R227" s="377"/>
      <c r="S227" s="377"/>
      <c r="T227" s="377"/>
      <c r="U227" s="377"/>
      <c r="V227" s="378"/>
      <c r="W227" s="369"/>
      <c r="X227" s="369"/>
      <c r="Y227" s="369"/>
      <c r="Z227" s="369"/>
      <c r="AA227" s="375"/>
      <c r="AB227" s="375"/>
      <c r="AC227" s="375"/>
      <c r="AD227" s="375"/>
      <c r="AE227" s="376"/>
      <c r="AF227" s="376"/>
      <c r="AG227" s="376"/>
      <c r="AH227" s="377"/>
      <c r="AI227" s="377"/>
      <c r="AJ227" s="377"/>
      <c r="AK227" s="377"/>
      <c r="AL227" s="378"/>
      <c r="AM227" s="369"/>
      <c r="AN227" s="369"/>
      <c r="AO227" s="369"/>
      <c r="AP227" s="369"/>
      <c r="AQ227" s="1156" t="s">
        <v>470</v>
      </c>
      <c r="AR227" s="1156"/>
      <c r="AS227" s="1156" t="s">
        <v>480</v>
      </c>
      <c r="AT227" s="1156"/>
      <c r="AU227" s="1156"/>
      <c r="AV227" s="1156"/>
      <c r="AW227" s="369"/>
      <c r="AX227" s="369"/>
      <c r="AY227" s="369"/>
      <c r="AZ227" s="369"/>
      <c r="BA227" s="369"/>
      <c r="BB227" s="369"/>
      <c r="BC227" s="369"/>
      <c r="BD227" s="370"/>
      <c r="BE227" s="367"/>
      <c r="BF227" s="362"/>
      <c r="BG227" s="362"/>
      <c r="BH227" s="362"/>
      <c r="BI227" s="362"/>
      <c r="BJ227" s="362"/>
    </row>
    <row r="228" spans="2:62" ht="20.25" customHeight="1" x14ac:dyDescent="0.45">
      <c r="B228" s="359"/>
      <c r="C228" s="360"/>
      <c r="D228" s="360"/>
      <c r="E228" s="360"/>
      <c r="F228" s="360"/>
      <c r="G228" s="360"/>
      <c r="H228" s="360"/>
      <c r="I228" s="368"/>
      <c r="J228" s="368"/>
      <c r="K228" s="295" t="s">
        <v>481</v>
      </c>
      <c r="L228" s="290"/>
      <c r="M228" s="290"/>
      <c r="N228" s="290"/>
      <c r="O228" s="290"/>
      <c r="P228" s="290"/>
      <c r="Q228" s="379" t="s">
        <v>482</v>
      </c>
      <c r="R228" s="1172" t="s">
        <v>483</v>
      </c>
      <c r="S228" s="1173"/>
      <c r="T228" s="379"/>
      <c r="U228" s="379"/>
      <c r="V228" s="290"/>
      <c r="W228" s="290"/>
      <c r="X228" s="290"/>
      <c r="Y228" s="369"/>
      <c r="Z228" s="369"/>
      <c r="AA228" s="295" t="s">
        <v>481</v>
      </c>
      <c r="AB228" s="290"/>
      <c r="AC228" s="290"/>
      <c r="AD228" s="290"/>
      <c r="AE228" s="290"/>
      <c r="AF228" s="290"/>
      <c r="AG228" s="379" t="s">
        <v>482</v>
      </c>
      <c r="AH228" s="1174" t="str">
        <f>R228</f>
        <v>週</v>
      </c>
      <c r="AI228" s="1175"/>
      <c r="AJ228" s="379"/>
      <c r="AK228" s="379"/>
      <c r="AL228" s="290"/>
      <c r="AM228" s="290"/>
      <c r="AN228" s="290"/>
      <c r="AO228" s="369"/>
      <c r="AP228" s="369"/>
      <c r="AQ228" s="1156" t="s">
        <v>473</v>
      </c>
      <c r="AR228" s="1156"/>
      <c r="AS228" s="1156" t="s">
        <v>484</v>
      </c>
      <c r="AT228" s="1156"/>
      <c r="AU228" s="1156"/>
      <c r="AV228" s="1156"/>
      <c r="AW228" s="369"/>
      <c r="AX228" s="369"/>
      <c r="AY228" s="369"/>
      <c r="AZ228" s="369"/>
      <c r="BA228" s="369"/>
      <c r="BB228" s="369"/>
      <c r="BC228" s="369"/>
      <c r="BD228" s="370"/>
      <c r="BE228" s="367"/>
      <c r="BF228" s="362"/>
      <c r="BG228" s="362"/>
      <c r="BH228" s="362"/>
      <c r="BI228" s="362"/>
      <c r="BJ228" s="362"/>
    </row>
    <row r="229" spans="2:62" ht="20.25" customHeight="1" x14ac:dyDescent="0.45">
      <c r="B229" s="359"/>
      <c r="C229" s="360"/>
      <c r="D229" s="360"/>
      <c r="E229" s="360"/>
      <c r="F229" s="360"/>
      <c r="G229" s="360"/>
      <c r="H229" s="360"/>
      <c r="I229" s="368"/>
      <c r="J229" s="368"/>
      <c r="K229" s="290" t="s">
        <v>485</v>
      </c>
      <c r="L229" s="290"/>
      <c r="M229" s="290"/>
      <c r="N229" s="290"/>
      <c r="O229" s="290"/>
      <c r="P229" s="290" t="s">
        <v>486</v>
      </c>
      <c r="Q229" s="290"/>
      <c r="R229" s="290"/>
      <c r="S229" s="290"/>
      <c r="T229" s="295"/>
      <c r="U229" s="290"/>
      <c r="V229" s="290"/>
      <c r="W229" s="290"/>
      <c r="X229" s="290"/>
      <c r="Y229" s="369"/>
      <c r="Z229" s="369"/>
      <c r="AA229" s="290" t="s">
        <v>485</v>
      </c>
      <c r="AB229" s="290"/>
      <c r="AC229" s="290"/>
      <c r="AD229" s="290"/>
      <c r="AE229" s="290"/>
      <c r="AF229" s="290" t="s">
        <v>486</v>
      </c>
      <c r="AG229" s="290"/>
      <c r="AH229" s="290"/>
      <c r="AI229" s="290"/>
      <c r="AJ229" s="295"/>
      <c r="AK229" s="290"/>
      <c r="AL229" s="290"/>
      <c r="AM229" s="290"/>
      <c r="AN229" s="290"/>
      <c r="AO229" s="369"/>
      <c r="AP229" s="369"/>
      <c r="AQ229" s="1156" t="s">
        <v>474</v>
      </c>
      <c r="AR229" s="1156"/>
      <c r="AS229" s="1156" t="s">
        <v>487</v>
      </c>
      <c r="AT229" s="1156"/>
      <c r="AU229" s="1156"/>
      <c r="AV229" s="1156"/>
      <c r="AW229" s="369"/>
      <c r="AX229" s="369"/>
      <c r="AY229" s="369"/>
      <c r="AZ229" s="369"/>
      <c r="BA229" s="369"/>
      <c r="BB229" s="369"/>
      <c r="BC229" s="369"/>
      <c r="BD229" s="370"/>
      <c r="BE229" s="367"/>
      <c r="BF229" s="362"/>
      <c r="BG229" s="362"/>
      <c r="BH229" s="362"/>
      <c r="BI229" s="362"/>
      <c r="BJ229" s="362"/>
    </row>
    <row r="230" spans="2:62" ht="20.25" customHeight="1" x14ac:dyDescent="0.45">
      <c r="B230" s="359"/>
      <c r="C230" s="360"/>
      <c r="D230" s="360"/>
      <c r="E230" s="360"/>
      <c r="F230" s="360"/>
      <c r="G230" s="360"/>
      <c r="H230" s="360"/>
      <c r="I230" s="368"/>
      <c r="J230" s="368"/>
      <c r="K230" s="290" t="str">
        <f>IF($R$228="週","対象時間数（週平均）","対象時間数（当月合計）")</f>
        <v>対象時間数（週平均）</v>
      </c>
      <c r="L230" s="290"/>
      <c r="M230" s="290"/>
      <c r="N230" s="290"/>
      <c r="O230" s="290"/>
      <c r="P230" s="290" t="str">
        <f>IF($R$228="週","週に勤務すべき時間数","当月に勤務すべき時間数")</f>
        <v>週に勤務すべき時間数</v>
      </c>
      <c r="Q230" s="290"/>
      <c r="R230" s="290"/>
      <c r="S230" s="290"/>
      <c r="T230" s="295"/>
      <c r="U230" s="290" t="s">
        <v>488</v>
      </c>
      <c r="V230" s="290"/>
      <c r="W230" s="290"/>
      <c r="X230" s="290"/>
      <c r="Y230" s="369"/>
      <c r="Z230" s="369"/>
      <c r="AA230" s="290" t="str">
        <f>IF(AH228="週","対象時間数（週平均）","対象時間数（当月合計）")</f>
        <v>対象時間数（週平均）</v>
      </c>
      <c r="AB230" s="290"/>
      <c r="AC230" s="290"/>
      <c r="AD230" s="290"/>
      <c r="AE230" s="290"/>
      <c r="AF230" s="290" t="str">
        <f>IF($AH$228="週","週に勤務すべき時間数","当月に勤務すべき時間数")</f>
        <v>週に勤務すべき時間数</v>
      </c>
      <c r="AG230" s="290"/>
      <c r="AH230" s="290"/>
      <c r="AI230" s="290"/>
      <c r="AJ230" s="295"/>
      <c r="AK230" s="290" t="s">
        <v>488</v>
      </c>
      <c r="AL230" s="290"/>
      <c r="AM230" s="290"/>
      <c r="AN230" s="290"/>
      <c r="AO230" s="369"/>
      <c r="AP230" s="369"/>
      <c r="AQ230" s="1156" t="s">
        <v>476</v>
      </c>
      <c r="AR230" s="1156"/>
      <c r="AS230" s="1156" t="s">
        <v>489</v>
      </c>
      <c r="AT230" s="1156"/>
      <c r="AU230" s="1156"/>
      <c r="AV230" s="1156"/>
      <c r="AW230" s="369"/>
      <c r="AX230" s="369"/>
      <c r="AY230" s="369"/>
      <c r="AZ230" s="369"/>
      <c r="BA230" s="369"/>
      <c r="BB230" s="369"/>
      <c r="BC230" s="369"/>
      <c r="BD230" s="370"/>
      <c r="BE230" s="367"/>
      <c r="BF230" s="362"/>
      <c r="BG230" s="362"/>
      <c r="BH230" s="362"/>
      <c r="BI230" s="362"/>
      <c r="BJ230" s="362"/>
    </row>
    <row r="231" spans="2:62" ht="20.25" customHeight="1" x14ac:dyDescent="0.45">
      <c r="I231" s="290"/>
      <c r="J231" s="290"/>
      <c r="K231" s="1161">
        <f>IF($R$228="週",T226,R226)</f>
        <v>0</v>
      </c>
      <c r="L231" s="1161"/>
      <c r="M231" s="1161"/>
      <c r="N231" s="1161"/>
      <c r="O231" s="373" t="s">
        <v>490</v>
      </c>
      <c r="P231" s="1156">
        <f>IF($R$228="週",$BA$6,$BE$6)</f>
        <v>40</v>
      </c>
      <c r="Q231" s="1156"/>
      <c r="R231" s="1156"/>
      <c r="S231" s="1156"/>
      <c r="T231" s="373" t="s">
        <v>472</v>
      </c>
      <c r="U231" s="1157">
        <f>ROUNDDOWN(K231/P231,1)</f>
        <v>0</v>
      </c>
      <c r="V231" s="1157"/>
      <c r="W231" s="1157"/>
      <c r="X231" s="1157"/>
      <c r="Y231" s="290"/>
      <c r="Z231" s="290"/>
      <c r="AA231" s="1161">
        <f>IF($AH$228="週",AJ226,AH226)</f>
        <v>0</v>
      </c>
      <c r="AB231" s="1161"/>
      <c r="AC231" s="1161"/>
      <c r="AD231" s="1161"/>
      <c r="AE231" s="373" t="s">
        <v>490</v>
      </c>
      <c r="AF231" s="1156">
        <f>IF($AH$228="週",$BA$6,$BE$6)</f>
        <v>40</v>
      </c>
      <c r="AG231" s="1156"/>
      <c r="AH231" s="1156"/>
      <c r="AI231" s="1156"/>
      <c r="AJ231" s="373" t="s">
        <v>472</v>
      </c>
      <c r="AK231" s="1157">
        <f>ROUNDDOWN(AA231/AF231,1)</f>
        <v>0</v>
      </c>
      <c r="AL231" s="1157"/>
      <c r="AM231" s="1157"/>
      <c r="AN231" s="1157"/>
      <c r="AO231" s="290"/>
      <c r="AP231" s="290"/>
      <c r="AQ231" s="290"/>
      <c r="AR231" s="290"/>
      <c r="AS231" s="290"/>
      <c r="AT231" s="290"/>
      <c r="AU231" s="290"/>
      <c r="AV231" s="290"/>
      <c r="AW231" s="290"/>
      <c r="AX231" s="290"/>
      <c r="AY231" s="290"/>
      <c r="AZ231" s="290"/>
      <c r="BA231" s="290"/>
      <c r="BB231" s="290"/>
      <c r="BC231" s="290"/>
      <c r="BD231" s="290"/>
    </row>
    <row r="232" spans="2:62" ht="20.25" customHeight="1" x14ac:dyDescent="0.45">
      <c r="I232" s="290"/>
      <c r="J232" s="290"/>
      <c r="K232" s="290"/>
      <c r="L232" s="290"/>
      <c r="M232" s="290"/>
      <c r="N232" s="290"/>
      <c r="O232" s="290"/>
      <c r="P232" s="290"/>
      <c r="Q232" s="290"/>
      <c r="R232" s="290"/>
      <c r="S232" s="290"/>
      <c r="T232" s="295"/>
      <c r="U232" s="290" t="s">
        <v>491</v>
      </c>
      <c r="V232" s="290"/>
      <c r="W232" s="290"/>
      <c r="X232" s="290"/>
      <c r="Y232" s="290"/>
      <c r="Z232" s="290"/>
      <c r="AA232" s="290"/>
      <c r="AB232" s="290"/>
      <c r="AC232" s="290"/>
      <c r="AD232" s="290"/>
      <c r="AE232" s="290"/>
      <c r="AF232" s="290"/>
      <c r="AG232" s="290"/>
      <c r="AH232" s="290"/>
      <c r="AI232" s="290"/>
      <c r="AJ232" s="295"/>
      <c r="AK232" s="290" t="s">
        <v>491</v>
      </c>
      <c r="AL232" s="290"/>
      <c r="AM232" s="290"/>
      <c r="AN232" s="290"/>
      <c r="AO232" s="290"/>
      <c r="AP232" s="290"/>
      <c r="AQ232" s="290"/>
      <c r="AR232" s="290"/>
      <c r="AS232" s="290"/>
      <c r="AT232" s="290"/>
      <c r="AU232" s="290"/>
      <c r="AV232" s="290"/>
      <c r="AW232" s="290"/>
      <c r="AX232" s="290"/>
      <c r="AY232" s="290"/>
      <c r="AZ232" s="290"/>
      <c r="BA232" s="290"/>
      <c r="BB232" s="290"/>
      <c r="BC232" s="290"/>
      <c r="BD232" s="290"/>
    </row>
    <row r="233" spans="2:62" ht="20.25" customHeight="1" x14ac:dyDescent="0.45">
      <c r="I233" s="290"/>
      <c r="J233" s="290"/>
      <c r="K233" s="290" t="s">
        <v>492</v>
      </c>
      <c r="L233" s="290"/>
      <c r="M233" s="290"/>
      <c r="N233" s="290"/>
      <c r="O233" s="290"/>
      <c r="P233" s="290"/>
      <c r="Q233" s="290"/>
      <c r="R233" s="290"/>
      <c r="S233" s="290"/>
      <c r="T233" s="295"/>
      <c r="U233" s="290"/>
      <c r="V233" s="290"/>
      <c r="W233" s="290"/>
      <c r="X233" s="290"/>
      <c r="Y233" s="290"/>
      <c r="Z233" s="290"/>
      <c r="AA233" s="290" t="s">
        <v>493</v>
      </c>
      <c r="AB233" s="290"/>
      <c r="AC233" s="290"/>
      <c r="AD233" s="290"/>
      <c r="AE233" s="290"/>
      <c r="AF233" s="290"/>
      <c r="AG233" s="290"/>
      <c r="AH233" s="290"/>
      <c r="AI233" s="290"/>
      <c r="AJ233" s="295"/>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row>
    <row r="234" spans="2:62" ht="20.25" customHeight="1" x14ac:dyDescent="0.45">
      <c r="I234" s="290"/>
      <c r="J234" s="290"/>
      <c r="K234" s="290" t="s">
        <v>463</v>
      </c>
      <c r="L234" s="290"/>
      <c r="M234" s="290"/>
      <c r="N234" s="290"/>
      <c r="O234" s="290"/>
      <c r="P234" s="290"/>
      <c r="Q234" s="290"/>
      <c r="R234" s="290"/>
      <c r="S234" s="290"/>
      <c r="T234" s="295"/>
      <c r="U234" s="1154"/>
      <c r="V234" s="1154"/>
      <c r="W234" s="1154"/>
      <c r="X234" s="1154"/>
      <c r="Y234" s="290"/>
      <c r="Z234" s="290"/>
      <c r="AA234" s="290" t="s">
        <v>463</v>
      </c>
      <c r="AB234" s="290"/>
      <c r="AC234" s="290"/>
      <c r="AD234" s="290"/>
      <c r="AE234" s="290"/>
      <c r="AF234" s="290"/>
      <c r="AG234" s="290"/>
      <c r="AH234" s="290"/>
      <c r="AI234" s="290"/>
      <c r="AJ234" s="295"/>
      <c r="AK234" s="1154"/>
      <c r="AL234" s="1154"/>
      <c r="AM234" s="1154"/>
      <c r="AN234" s="1154"/>
      <c r="AO234" s="290"/>
      <c r="AP234" s="290"/>
      <c r="AQ234" s="290"/>
      <c r="AR234" s="290"/>
      <c r="AS234" s="290"/>
      <c r="AT234" s="290"/>
      <c r="AU234" s="290"/>
      <c r="AV234" s="290"/>
      <c r="AW234" s="290"/>
      <c r="AX234" s="290"/>
      <c r="AY234" s="290"/>
      <c r="AZ234" s="290"/>
      <c r="BA234" s="290"/>
      <c r="BB234" s="290"/>
      <c r="BC234" s="290"/>
      <c r="BD234" s="290"/>
    </row>
    <row r="235" spans="2:62" ht="20.25" customHeight="1" x14ac:dyDescent="0.45">
      <c r="I235" s="290"/>
      <c r="J235" s="290"/>
      <c r="K235" s="290" t="s">
        <v>494</v>
      </c>
      <c r="L235" s="290"/>
      <c r="M235" s="290"/>
      <c r="N235" s="290"/>
      <c r="O235" s="290"/>
      <c r="P235" s="290" t="s">
        <v>495</v>
      </c>
      <c r="Q235" s="290"/>
      <c r="R235" s="290"/>
      <c r="S235" s="290"/>
      <c r="T235" s="290"/>
      <c r="U235" s="1155" t="s">
        <v>469</v>
      </c>
      <c r="V235" s="1155"/>
      <c r="W235" s="1155"/>
      <c r="X235" s="1155"/>
      <c r="Y235" s="290"/>
      <c r="Z235" s="290"/>
      <c r="AA235" s="290" t="s">
        <v>494</v>
      </c>
      <c r="AB235" s="290"/>
      <c r="AC235" s="290"/>
      <c r="AD235" s="290"/>
      <c r="AE235" s="290"/>
      <c r="AF235" s="290" t="s">
        <v>495</v>
      </c>
      <c r="AG235" s="290"/>
      <c r="AH235" s="290"/>
      <c r="AI235" s="290"/>
      <c r="AJ235" s="290"/>
      <c r="AK235" s="1155" t="s">
        <v>469</v>
      </c>
      <c r="AL235" s="1155"/>
      <c r="AM235" s="1155"/>
      <c r="AN235" s="1155"/>
      <c r="AO235" s="290"/>
      <c r="AP235" s="290"/>
      <c r="AQ235" s="290"/>
      <c r="AR235" s="290"/>
      <c r="AS235" s="290"/>
      <c r="AT235" s="290"/>
      <c r="AU235" s="290"/>
      <c r="AV235" s="290"/>
      <c r="AW235" s="290"/>
      <c r="AX235" s="290"/>
      <c r="AY235" s="290"/>
      <c r="AZ235" s="290"/>
      <c r="BA235" s="290"/>
      <c r="BB235" s="290"/>
      <c r="BC235" s="290"/>
      <c r="BD235" s="290"/>
    </row>
    <row r="236" spans="2:62" ht="20.25" customHeight="1" x14ac:dyDescent="0.45">
      <c r="I236" s="290"/>
      <c r="J236" s="290"/>
      <c r="K236" s="1156">
        <f>W226</f>
        <v>0</v>
      </c>
      <c r="L236" s="1156"/>
      <c r="M236" s="1156"/>
      <c r="N236" s="1156"/>
      <c r="O236" s="373" t="s">
        <v>471</v>
      </c>
      <c r="P236" s="1157">
        <f>U231</f>
        <v>0</v>
      </c>
      <c r="Q236" s="1157"/>
      <c r="R236" s="1157"/>
      <c r="S236" s="1157"/>
      <c r="T236" s="373" t="s">
        <v>472</v>
      </c>
      <c r="U236" s="1158">
        <f>ROUNDDOWN(K236+P236,1)</f>
        <v>0</v>
      </c>
      <c r="V236" s="1158"/>
      <c r="W236" s="1158"/>
      <c r="X236" s="1158"/>
      <c r="Y236" s="377"/>
      <c r="Z236" s="377"/>
      <c r="AA236" s="1159">
        <f>AM226</f>
        <v>0</v>
      </c>
      <c r="AB236" s="1159"/>
      <c r="AC236" s="1159"/>
      <c r="AD236" s="1159"/>
      <c r="AE236" s="378" t="s">
        <v>471</v>
      </c>
      <c r="AF236" s="1160">
        <f>AK231</f>
        <v>0</v>
      </c>
      <c r="AG236" s="1160"/>
      <c r="AH236" s="1160"/>
      <c r="AI236" s="1160"/>
      <c r="AJ236" s="378" t="s">
        <v>472</v>
      </c>
      <c r="AK236" s="1158">
        <f>ROUNDDOWN(AA236+AF236,1)</f>
        <v>0</v>
      </c>
      <c r="AL236" s="1158"/>
      <c r="AM236" s="1158"/>
      <c r="AN236" s="1158"/>
      <c r="AO236" s="290"/>
      <c r="AP236" s="290"/>
      <c r="AQ236" s="290"/>
      <c r="AR236" s="290"/>
      <c r="AS236" s="290"/>
      <c r="AT236" s="290"/>
      <c r="AU236" s="290"/>
      <c r="AV236" s="290"/>
      <c r="AW236" s="290"/>
      <c r="AX236" s="290"/>
      <c r="AY236" s="290"/>
      <c r="AZ236" s="290"/>
      <c r="BA236" s="290"/>
      <c r="BB236" s="290"/>
      <c r="BC236" s="290"/>
      <c r="BD236" s="290"/>
    </row>
    <row r="237" spans="2:62" ht="20.25" customHeight="1" x14ac:dyDescent="0.45"/>
    <row r="238" spans="2:62" ht="20.25" customHeight="1" x14ac:dyDescent="0.45"/>
    <row r="239" spans="2:62" ht="20.25" customHeight="1" x14ac:dyDescent="0.45"/>
    <row r="240" spans="2:62" ht="20.25" customHeight="1" x14ac:dyDescent="0.45"/>
    <row r="241" ht="20.25" customHeight="1" x14ac:dyDescent="0.45"/>
    <row r="242" ht="20.25" customHeight="1" x14ac:dyDescent="0.45"/>
    <row r="243" ht="20.25" customHeight="1" x14ac:dyDescent="0.45"/>
    <row r="244" ht="20.25" customHeight="1" x14ac:dyDescent="0.45"/>
    <row r="245" ht="20.25" customHeight="1" x14ac:dyDescent="0.45"/>
    <row r="246" ht="20.25" customHeight="1" x14ac:dyDescent="0.45"/>
    <row r="247" ht="20.25" customHeight="1" x14ac:dyDescent="0.45"/>
    <row r="248" ht="20.25" customHeight="1" x14ac:dyDescent="0.45"/>
    <row r="249" ht="20.25" customHeight="1" x14ac:dyDescent="0.45"/>
    <row r="250" ht="20.25" customHeight="1" x14ac:dyDescent="0.45"/>
    <row r="251" ht="20.25" customHeight="1" x14ac:dyDescent="0.45"/>
    <row r="252" ht="20.25" customHeight="1" x14ac:dyDescent="0.45"/>
    <row r="253" ht="20.25" customHeight="1" x14ac:dyDescent="0.45"/>
    <row r="254" ht="20.25" customHeight="1" x14ac:dyDescent="0.45"/>
    <row r="255" ht="20.25" customHeight="1" x14ac:dyDescent="0.45"/>
    <row r="256" ht="20.25" customHeight="1" x14ac:dyDescent="0.45"/>
    <row r="283" spans="3:59" x14ac:dyDescent="0.45">
      <c r="C283" s="297"/>
      <c r="D283" s="297"/>
      <c r="E283" s="297"/>
      <c r="F283" s="297"/>
      <c r="G283" s="297"/>
      <c r="H283" s="297"/>
      <c r="I283" s="297"/>
      <c r="J283" s="297"/>
      <c r="K283" s="380"/>
      <c r="L283" s="380"/>
      <c r="M283" s="380"/>
      <c r="N283" s="380"/>
      <c r="O283" s="380"/>
      <c r="P283" s="380"/>
      <c r="Q283" s="380"/>
      <c r="R283" s="380"/>
      <c r="S283" s="380"/>
      <c r="T283" s="380"/>
      <c r="U283" s="380"/>
      <c r="V283" s="380"/>
      <c r="W283" s="380"/>
      <c r="X283" s="380"/>
      <c r="Y283" s="380"/>
      <c r="Z283" s="380"/>
      <c r="AA283" s="380"/>
      <c r="AB283" s="380"/>
      <c r="AC283" s="380"/>
      <c r="AD283" s="380"/>
      <c r="AE283" s="380"/>
      <c r="AF283" s="380"/>
      <c r="AG283" s="380"/>
      <c r="AH283" s="380"/>
      <c r="AI283" s="380"/>
      <c r="AJ283" s="380"/>
      <c r="AK283" s="380"/>
      <c r="AL283" s="380"/>
      <c r="AM283" s="380"/>
      <c r="AN283" s="380"/>
      <c r="AO283" s="380"/>
      <c r="AP283" s="380"/>
      <c r="AQ283" s="380"/>
      <c r="AR283" s="380"/>
      <c r="AS283" s="380"/>
      <c r="AT283" s="380"/>
      <c r="AU283" s="380"/>
      <c r="AV283" s="380"/>
      <c r="AW283" s="380"/>
      <c r="AX283" s="380"/>
      <c r="AY283" s="380"/>
      <c r="AZ283" s="380"/>
      <c r="BA283" s="380"/>
      <c r="BB283" s="380"/>
      <c r="BC283" s="380"/>
      <c r="BD283" s="380"/>
      <c r="BE283" s="380"/>
      <c r="BF283" s="380"/>
      <c r="BG283" s="380"/>
    </row>
    <row r="284" spans="3:59" x14ac:dyDescent="0.45">
      <c r="C284" s="297"/>
      <c r="D284" s="297"/>
      <c r="E284" s="297"/>
      <c r="F284" s="297"/>
      <c r="G284" s="297"/>
      <c r="H284" s="297"/>
      <c r="I284" s="297"/>
      <c r="J284" s="297"/>
      <c r="K284" s="380"/>
      <c r="L284" s="380"/>
      <c r="M284" s="380"/>
      <c r="N284" s="380"/>
      <c r="O284" s="380"/>
      <c r="P284" s="380"/>
      <c r="Q284" s="380"/>
      <c r="R284" s="380"/>
      <c r="S284" s="380"/>
      <c r="T284" s="380"/>
      <c r="U284" s="380"/>
      <c r="V284" s="380"/>
      <c r="W284" s="380"/>
      <c r="X284" s="380"/>
      <c r="Y284" s="380"/>
      <c r="Z284" s="380"/>
      <c r="AA284" s="380"/>
      <c r="AB284" s="380"/>
      <c r="AC284" s="380"/>
      <c r="AD284" s="380"/>
      <c r="AE284" s="380"/>
      <c r="AF284" s="380"/>
      <c r="AG284" s="380"/>
      <c r="AH284" s="380"/>
      <c r="AI284" s="380"/>
      <c r="AJ284" s="380"/>
      <c r="AK284" s="380"/>
      <c r="AL284" s="380"/>
      <c r="AM284" s="380"/>
      <c r="AN284" s="380"/>
      <c r="AO284" s="380"/>
      <c r="AP284" s="380"/>
      <c r="AQ284" s="380"/>
      <c r="AR284" s="380"/>
      <c r="AS284" s="380"/>
      <c r="AT284" s="380"/>
      <c r="AU284" s="380"/>
      <c r="AV284" s="380"/>
      <c r="AW284" s="380"/>
      <c r="AX284" s="380"/>
      <c r="AY284" s="380"/>
      <c r="AZ284" s="380"/>
      <c r="BA284" s="380"/>
      <c r="BB284" s="380"/>
      <c r="BC284" s="380"/>
      <c r="BD284" s="380"/>
      <c r="BE284" s="380"/>
      <c r="BF284" s="380"/>
      <c r="BG284" s="380"/>
    </row>
    <row r="285" spans="3:59" x14ac:dyDescent="0.45">
      <c r="C285" s="381"/>
      <c r="D285" s="381"/>
      <c r="E285" s="381"/>
      <c r="F285" s="381"/>
      <c r="G285" s="381"/>
      <c r="H285" s="381"/>
      <c r="I285" s="381"/>
      <c r="J285" s="381"/>
      <c r="K285" s="297"/>
      <c r="L285" s="297"/>
    </row>
    <row r="286" spans="3:59" x14ac:dyDescent="0.45">
      <c r="C286" s="381"/>
      <c r="D286" s="381"/>
      <c r="E286" s="381"/>
      <c r="F286" s="381"/>
      <c r="G286" s="381"/>
      <c r="H286" s="381"/>
      <c r="I286" s="381"/>
      <c r="J286" s="381"/>
      <c r="K286" s="297"/>
      <c r="L286" s="297"/>
    </row>
    <row r="287" spans="3:59" x14ac:dyDescent="0.45">
      <c r="C287" s="297"/>
      <c r="D287" s="297"/>
      <c r="E287" s="297"/>
      <c r="F287" s="297"/>
      <c r="G287" s="297"/>
      <c r="H287" s="297"/>
      <c r="I287" s="297"/>
      <c r="J287" s="297"/>
    </row>
    <row r="288" spans="3:59" x14ac:dyDescent="0.45">
      <c r="C288" s="297"/>
      <c r="D288" s="297"/>
      <c r="E288" s="297"/>
      <c r="F288" s="297"/>
      <c r="G288" s="297"/>
      <c r="H288" s="297"/>
      <c r="I288" s="297"/>
      <c r="J288" s="297"/>
    </row>
    <row r="289" spans="3:10" x14ac:dyDescent="0.45">
      <c r="C289" s="297"/>
      <c r="D289" s="297"/>
      <c r="E289" s="297"/>
      <c r="F289" s="297"/>
      <c r="G289" s="297"/>
      <c r="H289" s="297"/>
      <c r="I289" s="297"/>
      <c r="J289" s="297"/>
    </row>
    <row r="290" spans="3:10" x14ac:dyDescent="0.45">
      <c r="C290" s="297"/>
      <c r="D290" s="297"/>
      <c r="E290" s="297"/>
      <c r="F290" s="297"/>
      <c r="G290" s="297"/>
      <c r="H290" s="297"/>
      <c r="I290" s="297"/>
      <c r="J290" s="297"/>
    </row>
  </sheetData>
  <sheetProtection insertRows="0" deleteRows="0"/>
  <mergeCells count="1134">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AC224:AD224"/>
    <mergeCell ref="AE224:AF224"/>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R228:S228"/>
    <mergeCell ref="AH228:AI228"/>
    <mergeCell ref="K223:L223"/>
    <mergeCell ref="M223:N223"/>
    <mergeCell ref="O223:P223"/>
    <mergeCell ref="R223:S223"/>
    <mergeCell ref="T223:U223"/>
    <mergeCell ref="W223:X223"/>
    <mergeCell ref="AA223:AB223"/>
    <mergeCell ref="AC223:AD223"/>
    <mergeCell ref="AE223:AF223"/>
    <mergeCell ref="AQ228:AR228"/>
    <mergeCell ref="AS228:AV228"/>
    <mergeCell ref="AQ229:AR229"/>
    <mergeCell ref="AS229:AV229"/>
    <mergeCell ref="AH226:AI226"/>
    <mergeCell ref="AJ226:AK226"/>
    <mergeCell ref="AM226:AN226"/>
    <mergeCell ref="AQ226:AR226"/>
    <mergeCell ref="AS226:AV226"/>
    <mergeCell ref="AQ227:AR227"/>
    <mergeCell ref="AS227:AV227"/>
    <mergeCell ref="AM225:AN225"/>
    <mergeCell ref="K226:L226"/>
    <mergeCell ref="M226:N226"/>
    <mergeCell ref="O226:P226"/>
    <mergeCell ref="R226:S226"/>
    <mergeCell ref="T226:U226"/>
    <mergeCell ref="W226:X226"/>
    <mergeCell ref="AA226:AB226"/>
    <mergeCell ref="AC226:AD226"/>
    <mergeCell ref="AE226:AF226"/>
    <mergeCell ref="W225:X225"/>
    <mergeCell ref="AA225:AB225"/>
    <mergeCell ref="AC225:AD225"/>
    <mergeCell ref="AE225:AF225"/>
    <mergeCell ref="AH225:AI225"/>
    <mergeCell ref="AJ225:AK225"/>
    <mergeCell ref="K225:L225"/>
    <mergeCell ref="M225:N225"/>
    <mergeCell ref="O225:P225"/>
    <mergeCell ref="R225:S225"/>
    <mergeCell ref="T225:U225"/>
    <mergeCell ref="U234:X234"/>
    <mergeCell ref="AK234:AN234"/>
    <mergeCell ref="U235:X235"/>
    <mergeCell ref="AK235:AN235"/>
    <mergeCell ref="K236:N236"/>
    <mergeCell ref="P236:S236"/>
    <mergeCell ref="U236:X236"/>
    <mergeCell ref="AA236:AD236"/>
    <mergeCell ref="AF236:AI236"/>
    <mergeCell ref="AK236:AN236"/>
    <mergeCell ref="AQ230:AR230"/>
    <mergeCell ref="AS230:AV230"/>
    <mergeCell ref="K231:N231"/>
    <mergeCell ref="P231:S231"/>
    <mergeCell ref="U231:X231"/>
    <mergeCell ref="AA231:AD231"/>
    <mergeCell ref="AF231:AI231"/>
    <mergeCell ref="AK231:AN231"/>
  </mergeCells>
  <phoneticPr fontId="2"/>
  <conditionalFormatting sqref="W230:Z230 AO230:BA230">
    <cfRule type="expression" dxfId="276" priority="208">
      <formula>OR(#REF!=$B217,#REF!=$B217)</formula>
    </cfRule>
  </conditionalFormatting>
  <conditionalFormatting sqref="Z220 W220:X220 W229:Z229 AO229:BA229 AO220:BA220">
    <cfRule type="expression" dxfId="275" priority="209">
      <formula>OR(#REF!=$B218,#REF!=$B218)</formula>
    </cfRule>
  </conditionalFormatting>
  <conditionalFormatting sqref="AM230:AN230">
    <cfRule type="expression" dxfId="274" priority="206">
      <formula>OR(#REF!=$B217,#REF!=$B217)</formula>
    </cfRule>
  </conditionalFormatting>
  <conditionalFormatting sqref="AM220:AN220 AM229:AN229">
    <cfRule type="expression" dxfId="273" priority="207">
      <formula>OR(#REF!=$B218,#REF!=$B218)</formula>
    </cfRule>
  </conditionalFormatting>
  <conditionalFormatting sqref="BB18:BE18">
    <cfRule type="expression" dxfId="272" priority="205">
      <formula>INDIRECT(ADDRESS(ROW(),COLUMN()))=TRUNC(INDIRECT(ADDRESS(ROW(),COLUMN())))</formula>
    </cfRule>
  </conditionalFormatting>
  <conditionalFormatting sqref="BB20:BE20">
    <cfRule type="expression" dxfId="271" priority="204">
      <formula>INDIRECT(ADDRESS(ROW(),COLUMN()))=TRUNC(INDIRECT(ADDRESS(ROW(),COLUMN())))</formula>
    </cfRule>
  </conditionalFormatting>
  <conditionalFormatting sqref="BB22:BE22">
    <cfRule type="expression" dxfId="270" priority="203">
      <formula>INDIRECT(ADDRESS(ROW(),COLUMN()))=TRUNC(INDIRECT(ADDRESS(ROW(),COLUMN())))</formula>
    </cfRule>
  </conditionalFormatting>
  <conditionalFormatting sqref="BB24:BE24">
    <cfRule type="expression" dxfId="269" priority="202">
      <formula>INDIRECT(ADDRESS(ROW(),COLUMN()))=TRUNC(INDIRECT(ADDRESS(ROW(),COLUMN())))</formula>
    </cfRule>
  </conditionalFormatting>
  <conditionalFormatting sqref="BB26:BE26">
    <cfRule type="expression" dxfId="268" priority="201">
      <formula>INDIRECT(ADDRESS(ROW(),COLUMN()))=TRUNC(INDIRECT(ADDRESS(ROW(),COLUMN())))</formula>
    </cfRule>
  </conditionalFormatting>
  <conditionalFormatting sqref="BB28:BE28">
    <cfRule type="expression" dxfId="267" priority="200">
      <formula>INDIRECT(ADDRESS(ROW(),COLUMN()))=TRUNC(INDIRECT(ADDRESS(ROW(),COLUMN())))</formula>
    </cfRule>
  </conditionalFormatting>
  <conditionalFormatting sqref="BB30:BE30">
    <cfRule type="expression" dxfId="266" priority="199">
      <formula>INDIRECT(ADDRESS(ROW(),COLUMN()))=TRUNC(INDIRECT(ADDRESS(ROW(),COLUMN())))</formula>
    </cfRule>
  </conditionalFormatting>
  <conditionalFormatting sqref="BB32:BE32">
    <cfRule type="expression" dxfId="265" priority="198">
      <formula>INDIRECT(ADDRESS(ROW(),COLUMN()))=TRUNC(INDIRECT(ADDRESS(ROW(),COLUMN())))</formula>
    </cfRule>
  </conditionalFormatting>
  <conditionalFormatting sqref="BB34:BE34">
    <cfRule type="expression" dxfId="264" priority="197">
      <formula>INDIRECT(ADDRESS(ROW(),COLUMN()))=TRUNC(INDIRECT(ADDRESS(ROW(),COLUMN())))</formula>
    </cfRule>
  </conditionalFormatting>
  <conditionalFormatting sqref="BB36:BE36">
    <cfRule type="expression" dxfId="263" priority="196">
      <formula>INDIRECT(ADDRESS(ROW(),COLUMN()))=TRUNC(INDIRECT(ADDRESS(ROW(),COLUMN())))</formula>
    </cfRule>
  </conditionalFormatting>
  <conditionalFormatting sqref="BB38:BE38">
    <cfRule type="expression" dxfId="262" priority="195">
      <formula>INDIRECT(ADDRESS(ROW(),COLUMN()))=TRUNC(INDIRECT(ADDRESS(ROW(),COLUMN())))</formula>
    </cfRule>
  </conditionalFormatting>
  <conditionalFormatting sqref="BB40:BE40">
    <cfRule type="expression" dxfId="261" priority="194">
      <formula>INDIRECT(ADDRESS(ROW(),COLUMN()))=TRUNC(INDIRECT(ADDRESS(ROW(),COLUMN())))</formula>
    </cfRule>
  </conditionalFormatting>
  <conditionalFormatting sqref="BB42:BE42">
    <cfRule type="expression" dxfId="260" priority="193">
      <formula>INDIRECT(ADDRESS(ROW(),COLUMN()))=TRUNC(INDIRECT(ADDRESS(ROW(),COLUMN())))</formula>
    </cfRule>
  </conditionalFormatting>
  <conditionalFormatting sqref="BB44:BE44">
    <cfRule type="expression" dxfId="259" priority="192">
      <formula>INDIRECT(ADDRESS(ROW(),COLUMN()))=TRUNC(INDIRECT(ADDRESS(ROW(),COLUMN())))</formula>
    </cfRule>
  </conditionalFormatting>
  <conditionalFormatting sqref="BB46:BE46">
    <cfRule type="expression" dxfId="258" priority="191">
      <formula>INDIRECT(ADDRESS(ROW(),COLUMN()))=TRUNC(INDIRECT(ADDRESS(ROW(),COLUMN())))</formula>
    </cfRule>
  </conditionalFormatting>
  <conditionalFormatting sqref="BB48:BE48">
    <cfRule type="expression" dxfId="257" priority="190">
      <formula>INDIRECT(ADDRESS(ROW(),COLUMN()))=TRUNC(INDIRECT(ADDRESS(ROW(),COLUMN())))</formula>
    </cfRule>
  </conditionalFormatting>
  <conditionalFormatting sqref="BB50:BE50">
    <cfRule type="expression" dxfId="256" priority="189">
      <formula>INDIRECT(ADDRESS(ROW(),COLUMN()))=TRUNC(INDIRECT(ADDRESS(ROW(),COLUMN())))</formula>
    </cfRule>
  </conditionalFormatting>
  <conditionalFormatting sqref="BB52:BE52">
    <cfRule type="expression" dxfId="255" priority="188">
      <formula>INDIRECT(ADDRESS(ROW(),COLUMN()))=TRUNC(INDIRECT(ADDRESS(ROW(),COLUMN())))</formula>
    </cfRule>
  </conditionalFormatting>
  <conditionalFormatting sqref="BB54:BE54">
    <cfRule type="expression" dxfId="254" priority="187">
      <formula>INDIRECT(ADDRESS(ROW(),COLUMN()))=TRUNC(INDIRECT(ADDRESS(ROW(),COLUMN())))</formula>
    </cfRule>
  </conditionalFormatting>
  <conditionalFormatting sqref="BB56:BE56">
    <cfRule type="expression" dxfId="253" priority="186">
      <formula>INDIRECT(ADDRESS(ROW(),COLUMN()))=TRUNC(INDIRECT(ADDRESS(ROW(),COLUMN())))</formula>
    </cfRule>
  </conditionalFormatting>
  <conditionalFormatting sqref="BB58:BE58">
    <cfRule type="expression" dxfId="252" priority="185">
      <formula>INDIRECT(ADDRESS(ROW(),COLUMN()))=TRUNC(INDIRECT(ADDRESS(ROW(),COLUMN())))</formula>
    </cfRule>
  </conditionalFormatting>
  <conditionalFormatting sqref="BB60:BE60">
    <cfRule type="expression" dxfId="251" priority="184">
      <formula>INDIRECT(ADDRESS(ROW(),COLUMN()))=TRUNC(INDIRECT(ADDRESS(ROW(),COLUMN())))</formula>
    </cfRule>
  </conditionalFormatting>
  <conditionalFormatting sqref="BB62:BE62">
    <cfRule type="expression" dxfId="250" priority="183">
      <formula>INDIRECT(ADDRESS(ROW(),COLUMN()))=TRUNC(INDIRECT(ADDRESS(ROW(),COLUMN())))</formula>
    </cfRule>
  </conditionalFormatting>
  <conditionalFormatting sqref="BB64:BE64">
    <cfRule type="expression" dxfId="249" priority="182">
      <formula>INDIRECT(ADDRESS(ROW(),COLUMN()))=TRUNC(INDIRECT(ADDRESS(ROW(),COLUMN())))</formula>
    </cfRule>
  </conditionalFormatting>
  <conditionalFormatting sqref="BB66:BE66">
    <cfRule type="expression" dxfId="248" priority="181">
      <formula>INDIRECT(ADDRESS(ROW(),COLUMN()))=TRUNC(INDIRECT(ADDRESS(ROW(),COLUMN())))</formula>
    </cfRule>
  </conditionalFormatting>
  <conditionalFormatting sqref="BB68:BE68">
    <cfRule type="expression" dxfId="247" priority="180">
      <formula>INDIRECT(ADDRESS(ROW(),COLUMN()))=TRUNC(INDIRECT(ADDRESS(ROW(),COLUMN())))</formula>
    </cfRule>
  </conditionalFormatting>
  <conditionalFormatting sqref="BB70:BE70">
    <cfRule type="expression" dxfId="246" priority="179">
      <formula>INDIRECT(ADDRESS(ROW(),COLUMN()))=TRUNC(INDIRECT(ADDRESS(ROW(),COLUMN())))</formula>
    </cfRule>
  </conditionalFormatting>
  <conditionalFormatting sqref="BB72:BE72">
    <cfRule type="expression" dxfId="245" priority="178">
      <formula>INDIRECT(ADDRESS(ROW(),COLUMN()))=TRUNC(INDIRECT(ADDRESS(ROW(),COLUMN())))</formula>
    </cfRule>
  </conditionalFormatting>
  <conditionalFormatting sqref="BB74:BE74">
    <cfRule type="expression" dxfId="244" priority="177">
      <formula>INDIRECT(ADDRESS(ROW(),COLUMN()))=TRUNC(INDIRECT(ADDRESS(ROW(),COLUMN())))</formula>
    </cfRule>
  </conditionalFormatting>
  <conditionalFormatting sqref="AC226:AN226 AG222:AN225">
    <cfRule type="expression" dxfId="243" priority="175">
      <formula>INDIRECT(ADDRESS(ROW(),COLUMN()))=TRUNC(INDIRECT(ADDRESS(ROW(),COLUMN())))</formula>
    </cfRule>
  </conditionalFormatting>
  <conditionalFormatting sqref="M222:X226">
    <cfRule type="expression" dxfId="242" priority="176">
      <formula>INDIRECT(ADDRESS(ROW(),COLUMN()))=TRUNC(INDIRECT(ADDRESS(ROW(),COLUMN())))</formula>
    </cfRule>
  </conditionalFormatting>
  <conditionalFormatting sqref="K231:N231">
    <cfRule type="expression" dxfId="241" priority="174">
      <formula>INDIRECT(ADDRESS(ROW(),COLUMN()))=TRUNC(INDIRECT(ADDRESS(ROW(),COLUMN())))</formula>
    </cfRule>
  </conditionalFormatting>
  <conditionalFormatting sqref="AA231:AD231">
    <cfRule type="expression" dxfId="240" priority="173">
      <formula>INDIRECT(ADDRESS(ROW(),COLUMN()))=TRUNC(INDIRECT(ADDRESS(ROW(),COLUMN())))</formula>
    </cfRule>
  </conditionalFormatting>
  <conditionalFormatting sqref="AC222:AF225">
    <cfRule type="expression" dxfId="239" priority="172">
      <formula>INDIRECT(ADDRESS(ROW(),COLUMN()))=TRUNC(INDIRECT(ADDRESS(ROW(),COLUMN())))</formula>
    </cfRule>
  </conditionalFormatting>
  <conditionalFormatting sqref="W18:BA18">
    <cfRule type="expression" dxfId="238" priority="170">
      <formula>INDIRECT(ADDRESS(ROW(),COLUMN()))=TRUNC(INDIRECT(ADDRESS(ROW(),COLUMN())))</formula>
    </cfRule>
  </conditionalFormatting>
  <conditionalFormatting sqref="W20:BA20">
    <cfRule type="expression" dxfId="237" priority="171">
      <formula>INDIRECT(ADDRESS(ROW(),COLUMN()))=TRUNC(INDIRECT(ADDRESS(ROW(),COLUMN())))</formula>
    </cfRule>
  </conditionalFormatting>
  <conditionalFormatting sqref="W188:BA188">
    <cfRule type="expression" dxfId="236" priority="29">
      <formula>INDIRECT(ADDRESS(ROW(),COLUMN()))=TRUNC(INDIRECT(ADDRESS(ROW(),COLUMN())))</formula>
    </cfRule>
  </conditionalFormatting>
  <conditionalFormatting sqref="W22:BA22">
    <cfRule type="expression" dxfId="235" priority="169">
      <formula>INDIRECT(ADDRESS(ROW(),COLUMN()))=TRUNC(INDIRECT(ADDRESS(ROW(),COLUMN())))</formula>
    </cfRule>
  </conditionalFormatting>
  <conditionalFormatting sqref="W24:BA24">
    <cfRule type="expression" dxfId="234" priority="168">
      <formula>INDIRECT(ADDRESS(ROW(),COLUMN()))=TRUNC(INDIRECT(ADDRESS(ROW(),COLUMN())))</formula>
    </cfRule>
  </conditionalFormatting>
  <conditionalFormatting sqref="W26:BA26">
    <cfRule type="expression" dxfId="233" priority="167">
      <formula>INDIRECT(ADDRESS(ROW(),COLUMN()))=TRUNC(INDIRECT(ADDRESS(ROW(),COLUMN())))</formula>
    </cfRule>
  </conditionalFormatting>
  <conditionalFormatting sqref="W28:BA28">
    <cfRule type="expression" dxfId="232" priority="166">
      <formula>INDIRECT(ADDRESS(ROW(),COLUMN()))=TRUNC(INDIRECT(ADDRESS(ROW(),COLUMN())))</formula>
    </cfRule>
  </conditionalFormatting>
  <conditionalFormatting sqref="W30:BA30">
    <cfRule type="expression" dxfId="231" priority="165">
      <formula>INDIRECT(ADDRESS(ROW(),COLUMN()))=TRUNC(INDIRECT(ADDRESS(ROW(),COLUMN())))</formula>
    </cfRule>
  </conditionalFormatting>
  <conditionalFormatting sqref="W32:BA32">
    <cfRule type="expression" dxfId="230" priority="164">
      <formula>INDIRECT(ADDRESS(ROW(),COLUMN()))=TRUNC(INDIRECT(ADDRESS(ROW(),COLUMN())))</formula>
    </cfRule>
  </conditionalFormatting>
  <conditionalFormatting sqref="W34:BA34">
    <cfRule type="expression" dxfId="229" priority="163">
      <formula>INDIRECT(ADDRESS(ROW(),COLUMN()))=TRUNC(INDIRECT(ADDRESS(ROW(),COLUMN())))</formula>
    </cfRule>
  </conditionalFormatting>
  <conditionalFormatting sqref="W36:BA36">
    <cfRule type="expression" dxfId="228" priority="162">
      <formula>INDIRECT(ADDRESS(ROW(),COLUMN()))=TRUNC(INDIRECT(ADDRESS(ROW(),COLUMN())))</formula>
    </cfRule>
  </conditionalFormatting>
  <conditionalFormatting sqref="W38:BA38">
    <cfRule type="expression" dxfId="227" priority="161">
      <formula>INDIRECT(ADDRESS(ROW(),COLUMN()))=TRUNC(INDIRECT(ADDRESS(ROW(),COLUMN())))</formula>
    </cfRule>
  </conditionalFormatting>
  <conditionalFormatting sqref="W40:BA40">
    <cfRule type="expression" dxfId="226" priority="160">
      <formula>INDIRECT(ADDRESS(ROW(),COLUMN()))=TRUNC(INDIRECT(ADDRESS(ROW(),COLUMN())))</formula>
    </cfRule>
  </conditionalFormatting>
  <conditionalFormatting sqref="W42:BA42">
    <cfRule type="expression" dxfId="225" priority="159">
      <formula>INDIRECT(ADDRESS(ROW(),COLUMN()))=TRUNC(INDIRECT(ADDRESS(ROW(),COLUMN())))</formula>
    </cfRule>
  </conditionalFormatting>
  <conditionalFormatting sqref="W44:BA44">
    <cfRule type="expression" dxfId="224" priority="158">
      <formula>INDIRECT(ADDRESS(ROW(),COLUMN()))=TRUNC(INDIRECT(ADDRESS(ROW(),COLUMN())))</formula>
    </cfRule>
  </conditionalFormatting>
  <conditionalFormatting sqref="W46:BA46">
    <cfRule type="expression" dxfId="223" priority="157">
      <formula>INDIRECT(ADDRESS(ROW(),COLUMN()))=TRUNC(INDIRECT(ADDRESS(ROW(),COLUMN())))</formula>
    </cfRule>
  </conditionalFormatting>
  <conditionalFormatting sqref="W48:BA48">
    <cfRule type="expression" dxfId="222" priority="156">
      <formula>INDIRECT(ADDRESS(ROW(),COLUMN()))=TRUNC(INDIRECT(ADDRESS(ROW(),COLUMN())))</formula>
    </cfRule>
  </conditionalFormatting>
  <conditionalFormatting sqref="W50:BA50">
    <cfRule type="expression" dxfId="221" priority="155">
      <formula>INDIRECT(ADDRESS(ROW(),COLUMN()))=TRUNC(INDIRECT(ADDRESS(ROW(),COLUMN())))</formula>
    </cfRule>
  </conditionalFormatting>
  <conditionalFormatting sqref="W52:BA52">
    <cfRule type="expression" dxfId="220" priority="154">
      <formula>INDIRECT(ADDRESS(ROW(),COLUMN()))=TRUNC(INDIRECT(ADDRESS(ROW(),COLUMN())))</formula>
    </cfRule>
  </conditionalFormatting>
  <conditionalFormatting sqref="W54:BA54">
    <cfRule type="expression" dxfId="219" priority="153">
      <formula>INDIRECT(ADDRESS(ROW(),COLUMN()))=TRUNC(INDIRECT(ADDRESS(ROW(),COLUMN())))</formula>
    </cfRule>
  </conditionalFormatting>
  <conditionalFormatting sqref="W56:BA56">
    <cfRule type="expression" dxfId="218" priority="152">
      <formula>INDIRECT(ADDRESS(ROW(),COLUMN()))=TRUNC(INDIRECT(ADDRESS(ROW(),COLUMN())))</formula>
    </cfRule>
  </conditionalFormatting>
  <conditionalFormatting sqref="W58:BA58">
    <cfRule type="expression" dxfId="217" priority="151">
      <formula>INDIRECT(ADDRESS(ROW(),COLUMN()))=TRUNC(INDIRECT(ADDRESS(ROW(),COLUMN())))</formula>
    </cfRule>
  </conditionalFormatting>
  <conditionalFormatting sqref="W60:BA60">
    <cfRule type="expression" dxfId="216" priority="150">
      <formula>INDIRECT(ADDRESS(ROW(),COLUMN()))=TRUNC(INDIRECT(ADDRESS(ROW(),COLUMN())))</formula>
    </cfRule>
  </conditionalFormatting>
  <conditionalFormatting sqref="W62:BA62">
    <cfRule type="expression" dxfId="215" priority="149">
      <formula>INDIRECT(ADDRESS(ROW(),COLUMN()))=TRUNC(INDIRECT(ADDRESS(ROW(),COLUMN())))</formula>
    </cfRule>
  </conditionalFormatting>
  <conditionalFormatting sqref="W64:BA64">
    <cfRule type="expression" dxfId="214" priority="148">
      <formula>INDIRECT(ADDRESS(ROW(),COLUMN()))=TRUNC(INDIRECT(ADDRESS(ROW(),COLUMN())))</formula>
    </cfRule>
  </conditionalFormatting>
  <conditionalFormatting sqref="W66:BA66">
    <cfRule type="expression" dxfId="213" priority="147">
      <formula>INDIRECT(ADDRESS(ROW(),COLUMN()))=TRUNC(INDIRECT(ADDRESS(ROW(),COLUMN())))</formula>
    </cfRule>
  </conditionalFormatting>
  <conditionalFormatting sqref="W68:BA68">
    <cfRule type="expression" dxfId="212" priority="146">
      <formula>INDIRECT(ADDRESS(ROW(),COLUMN()))=TRUNC(INDIRECT(ADDRESS(ROW(),COLUMN())))</formula>
    </cfRule>
  </conditionalFormatting>
  <conditionalFormatting sqref="W70:BA70">
    <cfRule type="expression" dxfId="211" priority="145">
      <formula>INDIRECT(ADDRESS(ROW(),COLUMN()))=TRUNC(INDIRECT(ADDRESS(ROW(),COLUMN())))</formula>
    </cfRule>
  </conditionalFormatting>
  <conditionalFormatting sqref="W72:BA72">
    <cfRule type="expression" dxfId="210" priority="144">
      <formula>INDIRECT(ADDRESS(ROW(),COLUMN()))=TRUNC(INDIRECT(ADDRESS(ROW(),COLUMN())))</formula>
    </cfRule>
  </conditionalFormatting>
  <conditionalFormatting sqref="W74:BA74">
    <cfRule type="expression" dxfId="209" priority="143">
      <formula>INDIRECT(ADDRESS(ROW(),COLUMN()))=TRUNC(INDIRECT(ADDRESS(ROW(),COLUMN())))</formula>
    </cfRule>
  </conditionalFormatting>
  <conditionalFormatting sqref="W76:BA76">
    <cfRule type="expression" dxfId="208" priority="141">
      <formula>INDIRECT(ADDRESS(ROW(),COLUMN()))=TRUNC(INDIRECT(ADDRESS(ROW(),COLUMN())))</formula>
    </cfRule>
  </conditionalFormatting>
  <conditionalFormatting sqref="BB76:BE76">
    <cfRule type="expression" dxfId="207" priority="142">
      <formula>INDIRECT(ADDRESS(ROW(),COLUMN()))=TRUNC(INDIRECT(ADDRESS(ROW(),COLUMN())))</formula>
    </cfRule>
  </conditionalFormatting>
  <conditionalFormatting sqref="BB78:BE78">
    <cfRule type="expression" dxfId="206" priority="140">
      <formula>INDIRECT(ADDRESS(ROW(),COLUMN()))=TRUNC(INDIRECT(ADDRESS(ROW(),COLUMN())))</formula>
    </cfRule>
  </conditionalFormatting>
  <conditionalFormatting sqref="W78:BA78">
    <cfRule type="expression" dxfId="205" priority="139">
      <formula>INDIRECT(ADDRESS(ROW(),COLUMN()))=TRUNC(INDIRECT(ADDRESS(ROW(),COLUMN())))</formula>
    </cfRule>
  </conditionalFormatting>
  <conditionalFormatting sqref="BB80:BE80">
    <cfRule type="expression" dxfId="204" priority="138">
      <formula>INDIRECT(ADDRESS(ROW(),COLUMN()))=TRUNC(INDIRECT(ADDRESS(ROW(),COLUMN())))</formula>
    </cfRule>
  </conditionalFormatting>
  <conditionalFormatting sqref="W80:BA80">
    <cfRule type="expression" dxfId="203" priority="137">
      <formula>INDIRECT(ADDRESS(ROW(),COLUMN()))=TRUNC(INDIRECT(ADDRESS(ROW(),COLUMN())))</formula>
    </cfRule>
  </conditionalFormatting>
  <conditionalFormatting sqref="BB82:BE82">
    <cfRule type="expression" dxfId="202" priority="136">
      <formula>INDIRECT(ADDRESS(ROW(),COLUMN()))=TRUNC(INDIRECT(ADDRESS(ROW(),COLUMN())))</formula>
    </cfRule>
  </conditionalFormatting>
  <conditionalFormatting sqref="W82:BA82">
    <cfRule type="expression" dxfId="201" priority="135">
      <formula>INDIRECT(ADDRESS(ROW(),COLUMN()))=TRUNC(INDIRECT(ADDRESS(ROW(),COLUMN())))</formula>
    </cfRule>
  </conditionalFormatting>
  <conditionalFormatting sqref="BB84:BE84">
    <cfRule type="expression" dxfId="200" priority="134">
      <formula>INDIRECT(ADDRESS(ROW(),COLUMN()))=TRUNC(INDIRECT(ADDRESS(ROW(),COLUMN())))</formula>
    </cfRule>
  </conditionalFormatting>
  <conditionalFormatting sqref="W84:BA84">
    <cfRule type="expression" dxfId="199" priority="133">
      <formula>INDIRECT(ADDRESS(ROW(),COLUMN()))=TRUNC(INDIRECT(ADDRESS(ROW(),COLUMN())))</formula>
    </cfRule>
  </conditionalFormatting>
  <conditionalFormatting sqref="BB86:BE86">
    <cfRule type="expression" dxfId="198" priority="132">
      <formula>INDIRECT(ADDRESS(ROW(),COLUMN()))=TRUNC(INDIRECT(ADDRESS(ROW(),COLUMN())))</formula>
    </cfRule>
  </conditionalFormatting>
  <conditionalFormatting sqref="W86:BA86">
    <cfRule type="expression" dxfId="197" priority="131">
      <formula>INDIRECT(ADDRESS(ROW(),COLUMN()))=TRUNC(INDIRECT(ADDRESS(ROW(),COLUMN())))</formula>
    </cfRule>
  </conditionalFormatting>
  <conditionalFormatting sqref="BB88:BE88">
    <cfRule type="expression" dxfId="196" priority="130">
      <formula>INDIRECT(ADDRESS(ROW(),COLUMN()))=TRUNC(INDIRECT(ADDRESS(ROW(),COLUMN())))</formula>
    </cfRule>
  </conditionalFormatting>
  <conditionalFormatting sqref="W88:BA88">
    <cfRule type="expression" dxfId="195" priority="129">
      <formula>INDIRECT(ADDRESS(ROW(),COLUMN()))=TRUNC(INDIRECT(ADDRESS(ROW(),COLUMN())))</formula>
    </cfRule>
  </conditionalFormatting>
  <conditionalFormatting sqref="BB90:BE90">
    <cfRule type="expression" dxfId="194" priority="128">
      <formula>INDIRECT(ADDRESS(ROW(),COLUMN()))=TRUNC(INDIRECT(ADDRESS(ROW(),COLUMN())))</formula>
    </cfRule>
  </conditionalFormatting>
  <conditionalFormatting sqref="W90:BA90">
    <cfRule type="expression" dxfId="193" priority="127">
      <formula>INDIRECT(ADDRESS(ROW(),COLUMN()))=TRUNC(INDIRECT(ADDRESS(ROW(),COLUMN())))</formula>
    </cfRule>
  </conditionalFormatting>
  <conditionalFormatting sqref="BB92:BE92">
    <cfRule type="expression" dxfId="192" priority="126">
      <formula>INDIRECT(ADDRESS(ROW(),COLUMN()))=TRUNC(INDIRECT(ADDRESS(ROW(),COLUMN())))</formula>
    </cfRule>
  </conditionalFormatting>
  <conditionalFormatting sqref="W92:BA92">
    <cfRule type="expression" dxfId="191" priority="125">
      <formula>INDIRECT(ADDRESS(ROW(),COLUMN()))=TRUNC(INDIRECT(ADDRESS(ROW(),COLUMN())))</formula>
    </cfRule>
  </conditionalFormatting>
  <conditionalFormatting sqref="BB94:BE94">
    <cfRule type="expression" dxfId="190" priority="124">
      <formula>INDIRECT(ADDRESS(ROW(),COLUMN()))=TRUNC(INDIRECT(ADDRESS(ROW(),COLUMN())))</formula>
    </cfRule>
  </conditionalFormatting>
  <conditionalFormatting sqref="W94:BA94">
    <cfRule type="expression" dxfId="189" priority="123">
      <formula>INDIRECT(ADDRESS(ROW(),COLUMN()))=TRUNC(INDIRECT(ADDRESS(ROW(),COLUMN())))</formula>
    </cfRule>
  </conditionalFormatting>
  <conditionalFormatting sqref="BB96:BE96">
    <cfRule type="expression" dxfId="188" priority="122">
      <formula>INDIRECT(ADDRESS(ROW(),COLUMN()))=TRUNC(INDIRECT(ADDRESS(ROW(),COLUMN())))</formula>
    </cfRule>
  </conditionalFormatting>
  <conditionalFormatting sqref="W96:BA96">
    <cfRule type="expression" dxfId="187" priority="121">
      <formula>INDIRECT(ADDRESS(ROW(),COLUMN()))=TRUNC(INDIRECT(ADDRESS(ROW(),COLUMN())))</formula>
    </cfRule>
  </conditionalFormatting>
  <conditionalFormatting sqref="BB98:BE98">
    <cfRule type="expression" dxfId="186" priority="120">
      <formula>INDIRECT(ADDRESS(ROW(),COLUMN()))=TRUNC(INDIRECT(ADDRESS(ROW(),COLUMN())))</formula>
    </cfRule>
  </conditionalFormatting>
  <conditionalFormatting sqref="W98:BA98">
    <cfRule type="expression" dxfId="185" priority="119">
      <formula>INDIRECT(ADDRESS(ROW(),COLUMN()))=TRUNC(INDIRECT(ADDRESS(ROW(),COLUMN())))</formula>
    </cfRule>
  </conditionalFormatting>
  <conditionalFormatting sqref="BB100:BE100">
    <cfRule type="expression" dxfId="184" priority="118">
      <formula>INDIRECT(ADDRESS(ROW(),COLUMN()))=TRUNC(INDIRECT(ADDRESS(ROW(),COLUMN())))</formula>
    </cfRule>
  </conditionalFormatting>
  <conditionalFormatting sqref="W100:BA100">
    <cfRule type="expression" dxfId="183" priority="117">
      <formula>INDIRECT(ADDRESS(ROW(),COLUMN()))=TRUNC(INDIRECT(ADDRESS(ROW(),COLUMN())))</formula>
    </cfRule>
  </conditionalFormatting>
  <conditionalFormatting sqref="BB102:BE102">
    <cfRule type="expression" dxfId="182" priority="116">
      <formula>INDIRECT(ADDRESS(ROW(),COLUMN()))=TRUNC(INDIRECT(ADDRESS(ROW(),COLUMN())))</formula>
    </cfRule>
  </conditionalFormatting>
  <conditionalFormatting sqref="W102:BA102">
    <cfRule type="expression" dxfId="181" priority="115">
      <formula>INDIRECT(ADDRESS(ROW(),COLUMN()))=TRUNC(INDIRECT(ADDRESS(ROW(),COLUMN())))</formula>
    </cfRule>
  </conditionalFormatting>
  <conditionalFormatting sqref="BB104:BE104">
    <cfRule type="expression" dxfId="180" priority="114">
      <formula>INDIRECT(ADDRESS(ROW(),COLUMN()))=TRUNC(INDIRECT(ADDRESS(ROW(),COLUMN())))</formula>
    </cfRule>
  </conditionalFormatting>
  <conditionalFormatting sqref="W104:BA104">
    <cfRule type="expression" dxfId="179" priority="113">
      <formula>INDIRECT(ADDRESS(ROW(),COLUMN()))=TRUNC(INDIRECT(ADDRESS(ROW(),COLUMN())))</formula>
    </cfRule>
  </conditionalFormatting>
  <conditionalFormatting sqref="BB106:BE106">
    <cfRule type="expression" dxfId="178" priority="112">
      <formula>INDIRECT(ADDRESS(ROW(),COLUMN()))=TRUNC(INDIRECT(ADDRESS(ROW(),COLUMN())))</formula>
    </cfRule>
  </conditionalFormatting>
  <conditionalFormatting sqref="W106:BA106">
    <cfRule type="expression" dxfId="177" priority="111">
      <formula>INDIRECT(ADDRESS(ROW(),COLUMN()))=TRUNC(INDIRECT(ADDRESS(ROW(),COLUMN())))</formula>
    </cfRule>
  </conditionalFormatting>
  <conditionalFormatting sqref="BB108:BE108">
    <cfRule type="expression" dxfId="176" priority="110">
      <formula>INDIRECT(ADDRESS(ROW(),COLUMN()))=TRUNC(INDIRECT(ADDRESS(ROW(),COLUMN())))</formula>
    </cfRule>
  </conditionalFormatting>
  <conditionalFormatting sqref="W108:BA108">
    <cfRule type="expression" dxfId="175" priority="109">
      <formula>INDIRECT(ADDRESS(ROW(),COLUMN()))=TRUNC(INDIRECT(ADDRESS(ROW(),COLUMN())))</formula>
    </cfRule>
  </conditionalFormatting>
  <conditionalFormatting sqref="BB110:BE110">
    <cfRule type="expression" dxfId="174" priority="108">
      <formula>INDIRECT(ADDRESS(ROW(),COLUMN()))=TRUNC(INDIRECT(ADDRESS(ROW(),COLUMN())))</formula>
    </cfRule>
  </conditionalFormatting>
  <conditionalFormatting sqref="W110:BA110">
    <cfRule type="expression" dxfId="173" priority="107">
      <formula>INDIRECT(ADDRESS(ROW(),COLUMN()))=TRUNC(INDIRECT(ADDRESS(ROW(),COLUMN())))</formula>
    </cfRule>
  </conditionalFormatting>
  <conditionalFormatting sqref="BB112:BE112">
    <cfRule type="expression" dxfId="172" priority="106">
      <formula>INDIRECT(ADDRESS(ROW(),COLUMN()))=TRUNC(INDIRECT(ADDRESS(ROW(),COLUMN())))</formula>
    </cfRule>
  </conditionalFormatting>
  <conditionalFormatting sqref="W112:BA112">
    <cfRule type="expression" dxfId="171" priority="105">
      <formula>INDIRECT(ADDRESS(ROW(),COLUMN()))=TRUNC(INDIRECT(ADDRESS(ROW(),COLUMN())))</formula>
    </cfRule>
  </conditionalFormatting>
  <conditionalFormatting sqref="BB114:BE114">
    <cfRule type="expression" dxfId="170" priority="104">
      <formula>INDIRECT(ADDRESS(ROW(),COLUMN()))=TRUNC(INDIRECT(ADDRESS(ROW(),COLUMN())))</formula>
    </cfRule>
  </conditionalFormatting>
  <conditionalFormatting sqref="W114:BA114">
    <cfRule type="expression" dxfId="169" priority="103">
      <formula>INDIRECT(ADDRESS(ROW(),COLUMN()))=TRUNC(INDIRECT(ADDRESS(ROW(),COLUMN())))</formula>
    </cfRule>
  </conditionalFormatting>
  <conditionalFormatting sqref="BB116:BE116">
    <cfRule type="expression" dxfId="168" priority="102">
      <formula>INDIRECT(ADDRESS(ROW(),COLUMN()))=TRUNC(INDIRECT(ADDRESS(ROW(),COLUMN())))</formula>
    </cfRule>
  </conditionalFormatting>
  <conditionalFormatting sqref="W116:BA116">
    <cfRule type="expression" dxfId="167" priority="101">
      <formula>INDIRECT(ADDRESS(ROW(),COLUMN()))=TRUNC(INDIRECT(ADDRESS(ROW(),COLUMN())))</formula>
    </cfRule>
  </conditionalFormatting>
  <conditionalFormatting sqref="BB118:BE118">
    <cfRule type="expression" dxfId="166" priority="100">
      <formula>INDIRECT(ADDRESS(ROW(),COLUMN()))=TRUNC(INDIRECT(ADDRESS(ROW(),COLUMN())))</formula>
    </cfRule>
  </conditionalFormatting>
  <conditionalFormatting sqref="W118:BA118">
    <cfRule type="expression" dxfId="165" priority="99">
      <formula>INDIRECT(ADDRESS(ROW(),COLUMN()))=TRUNC(INDIRECT(ADDRESS(ROW(),COLUMN())))</formula>
    </cfRule>
  </conditionalFormatting>
  <conditionalFormatting sqref="BB120:BE120">
    <cfRule type="expression" dxfId="164" priority="98">
      <formula>INDIRECT(ADDRESS(ROW(),COLUMN()))=TRUNC(INDIRECT(ADDRESS(ROW(),COLUMN())))</formula>
    </cfRule>
  </conditionalFormatting>
  <conditionalFormatting sqref="W120:BA120">
    <cfRule type="expression" dxfId="163" priority="97">
      <formula>INDIRECT(ADDRESS(ROW(),COLUMN()))=TRUNC(INDIRECT(ADDRESS(ROW(),COLUMN())))</formula>
    </cfRule>
  </conditionalFormatting>
  <conditionalFormatting sqref="BB122:BE122">
    <cfRule type="expression" dxfId="162" priority="96">
      <formula>INDIRECT(ADDRESS(ROW(),COLUMN()))=TRUNC(INDIRECT(ADDRESS(ROW(),COLUMN())))</formula>
    </cfRule>
  </conditionalFormatting>
  <conditionalFormatting sqref="W122:BA122">
    <cfRule type="expression" dxfId="161" priority="95">
      <formula>INDIRECT(ADDRESS(ROW(),COLUMN()))=TRUNC(INDIRECT(ADDRESS(ROW(),COLUMN())))</formula>
    </cfRule>
  </conditionalFormatting>
  <conditionalFormatting sqref="BB124:BE124">
    <cfRule type="expression" dxfId="160" priority="94">
      <formula>INDIRECT(ADDRESS(ROW(),COLUMN()))=TRUNC(INDIRECT(ADDRESS(ROW(),COLUMN())))</formula>
    </cfRule>
  </conditionalFormatting>
  <conditionalFormatting sqref="W124:BA124">
    <cfRule type="expression" dxfId="159" priority="93">
      <formula>INDIRECT(ADDRESS(ROW(),COLUMN()))=TRUNC(INDIRECT(ADDRESS(ROW(),COLUMN())))</formula>
    </cfRule>
  </conditionalFormatting>
  <conditionalFormatting sqref="BB126:BE126">
    <cfRule type="expression" dxfId="158" priority="92">
      <formula>INDIRECT(ADDRESS(ROW(),COLUMN()))=TRUNC(INDIRECT(ADDRESS(ROW(),COLUMN())))</formula>
    </cfRule>
  </conditionalFormatting>
  <conditionalFormatting sqref="W126:BA126">
    <cfRule type="expression" dxfId="157" priority="91">
      <formula>INDIRECT(ADDRESS(ROW(),COLUMN()))=TRUNC(INDIRECT(ADDRESS(ROW(),COLUMN())))</formula>
    </cfRule>
  </conditionalFormatting>
  <conditionalFormatting sqref="BB128:BE128">
    <cfRule type="expression" dxfId="156" priority="90">
      <formula>INDIRECT(ADDRESS(ROW(),COLUMN()))=TRUNC(INDIRECT(ADDRESS(ROW(),COLUMN())))</formula>
    </cfRule>
  </conditionalFormatting>
  <conditionalFormatting sqref="W128:BA128">
    <cfRule type="expression" dxfId="155" priority="89">
      <formula>INDIRECT(ADDRESS(ROW(),COLUMN()))=TRUNC(INDIRECT(ADDRESS(ROW(),COLUMN())))</formula>
    </cfRule>
  </conditionalFormatting>
  <conditionalFormatting sqref="BB130:BE130">
    <cfRule type="expression" dxfId="154" priority="88">
      <formula>INDIRECT(ADDRESS(ROW(),COLUMN()))=TRUNC(INDIRECT(ADDRESS(ROW(),COLUMN())))</formula>
    </cfRule>
  </conditionalFormatting>
  <conditionalFormatting sqref="W130:BA130">
    <cfRule type="expression" dxfId="153" priority="87">
      <formula>INDIRECT(ADDRESS(ROW(),COLUMN()))=TRUNC(INDIRECT(ADDRESS(ROW(),COLUMN())))</formula>
    </cfRule>
  </conditionalFormatting>
  <conditionalFormatting sqref="BB132:BE132">
    <cfRule type="expression" dxfId="152" priority="86">
      <formula>INDIRECT(ADDRESS(ROW(),COLUMN()))=TRUNC(INDIRECT(ADDRESS(ROW(),COLUMN())))</formula>
    </cfRule>
  </conditionalFormatting>
  <conditionalFormatting sqref="W132:BA132">
    <cfRule type="expression" dxfId="151" priority="85">
      <formula>INDIRECT(ADDRESS(ROW(),COLUMN()))=TRUNC(INDIRECT(ADDRESS(ROW(),COLUMN())))</formula>
    </cfRule>
  </conditionalFormatting>
  <conditionalFormatting sqref="BB134:BE134">
    <cfRule type="expression" dxfId="150" priority="84">
      <formula>INDIRECT(ADDRESS(ROW(),COLUMN()))=TRUNC(INDIRECT(ADDRESS(ROW(),COLUMN())))</formula>
    </cfRule>
  </conditionalFormatting>
  <conditionalFormatting sqref="W134:BA134">
    <cfRule type="expression" dxfId="149" priority="83">
      <formula>INDIRECT(ADDRESS(ROW(),COLUMN()))=TRUNC(INDIRECT(ADDRESS(ROW(),COLUMN())))</formula>
    </cfRule>
  </conditionalFormatting>
  <conditionalFormatting sqref="BB136:BE136">
    <cfRule type="expression" dxfId="148" priority="82">
      <formula>INDIRECT(ADDRESS(ROW(),COLUMN()))=TRUNC(INDIRECT(ADDRESS(ROW(),COLUMN())))</formula>
    </cfRule>
  </conditionalFormatting>
  <conditionalFormatting sqref="W136:BA136">
    <cfRule type="expression" dxfId="147" priority="81">
      <formula>INDIRECT(ADDRESS(ROW(),COLUMN()))=TRUNC(INDIRECT(ADDRESS(ROW(),COLUMN())))</formula>
    </cfRule>
  </conditionalFormatting>
  <conditionalFormatting sqref="BB138:BE138">
    <cfRule type="expression" dxfId="146" priority="80">
      <formula>INDIRECT(ADDRESS(ROW(),COLUMN()))=TRUNC(INDIRECT(ADDRESS(ROW(),COLUMN())))</formula>
    </cfRule>
  </conditionalFormatting>
  <conditionalFormatting sqref="W138:BA138">
    <cfRule type="expression" dxfId="145" priority="79">
      <formula>INDIRECT(ADDRESS(ROW(),COLUMN()))=TRUNC(INDIRECT(ADDRESS(ROW(),COLUMN())))</formula>
    </cfRule>
  </conditionalFormatting>
  <conditionalFormatting sqref="BB140:BE140">
    <cfRule type="expression" dxfId="144" priority="78">
      <formula>INDIRECT(ADDRESS(ROW(),COLUMN()))=TRUNC(INDIRECT(ADDRESS(ROW(),COLUMN())))</formula>
    </cfRule>
  </conditionalFormatting>
  <conditionalFormatting sqref="W140:BA140">
    <cfRule type="expression" dxfId="143" priority="77">
      <formula>INDIRECT(ADDRESS(ROW(),COLUMN()))=TRUNC(INDIRECT(ADDRESS(ROW(),COLUMN())))</formula>
    </cfRule>
  </conditionalFormatting>
  <conditionalFormatting sqref="BB142:BE142">
    <cfRule type="expression" dxfId="142" priority="76">
      <formula>INDIRECT(ADDRESS(ROW(),COLUMN()))=TRUNC(INDIRECT(ADDRESS(ROW(),COLUMN())))</formula>
    </cfRule>
  </conditionalFormatting>
  <conditionalFormatting sqref="W142:BA142">
    <cfRule type="expression" dxfId="141" priority="75">
      <formula>INDIRECT(ADDRESS(ROW(),COLUMN()))=TRUNC(INDIRECT(ADDRESS(ROW(),COLUMN())))</formula>
    </cfRule>
  </conditionalFormatting>
  <conditionalFormatting sqref="BB144:BE144">
    <cfRule type="expression" dxfId="140" priority="74">
      <formula>INDIRECT(ADDRESS(ROW(),COLUMN()))=TRUNC(INDIRECT(ADDRESS(ROW(),COLUMN())))</formula>
    </cfRule>
  </conditionalFormatting>
  <conditionalFormatting sqref="W144:BA144">
    <cfRule type="expression" dxfId="139" priority="73">
      <formula>INDIRECT(ADDRESS(ROW(),COLUMN()))=TRUNC(INDIRECT(ADDRESS(ROW(),COLUMN())))</formula>
    </cfRule>
  </conditionalFormatting>
  <conditionalFormatting sqref="BB146:BE146">
    <cfRule type="expression" dxfId="138" priority="72">
      <formula>INDIRECT(ADDRESS(ROW(),COLUMN()))=TRUNC(INDIRECT(ADDRESS(ROW(),COLUMN())))</formula>
    </cfRule>
  </conditionalFormatting>
  <conditionalFormatting sqref="W146:BA146">
    <cfRule type="expression" dxfId="137" priority="71">
      <formula>INDIRECT(ADDRESS(ROW(),COLUMN()))=TRUNC(INDIRECT(ADDRESS(ROW(),COLUMN())))</formula>
    </cfRule>
  </conditionalFormatting>
  <conditionalFormatting sqref="BB148:BE148">
    <cfRule type="expression" dxfId="136" priority="70">
      <formula>INDIRECT(ADDRESS(ROW(),COLUMN()))=TRUNC(INDIRECT(ADDRESS(ROW(),COLUMN())))</formula>
    </cfRule>
  </conditionalFormatting>
  <conditionalFormatting sqref="W148:BA148">
    <cfRule type="expression" dxfId="135" priority="69">
      <formula>INDIRECT(ADDRESS(ROW(),COLUMN()))=TRUNC(INDIRECT(ADDRESS(ROW(),COLUMN())))</formula>
    </cfRule>
  </conditionalFormatting>
  <conditionalFormatting sqref="BB150:BE150">
    <cfRule type="expression" dxfId="134" priority="68">
      <formula>INDIRECT(ADDRESS(ROW(),COLUMN()))=TRUNC(INDIRECT(ADDRESS(ROW(),COLUMN())))</formula>
    </cfRule>
  </conditionalFormatting>
  <conditionalFormatting sqref="W150:BA150">
    <cfRule type="expression" dxfId="133" priority="67">
      <formula>INDIRECT(ADDRESS(ROW(),COLUMN()))=TRUNC(INDIRECT(ADDRESS(ROW(),COLUMN())))</formula>
    </cfRule>
  </conditionalFormatting>
  <conditionalFormatting sqref="BB152:BE152">
    <cfRule type="expression" dxfId="132" priority="66">
      <formula>INDIRECT(ADDRESS(ROW(),COLUMN()))=TRUNC(INDIRECT(ADDRESS(ROW(),COLUMN())))</formula>
    </cfRule>
  </conditionalFormatting>
  <conditionalFormatting sqref="W152:BA152">
    <cfRule type="expression" dxfId="131" priority="65">
      <formula>INDIRECT(ADDRESS(ROW(),COLUMN()))=TRUNC(INDIRECT(ADDRESS(ROW(),COLUMN())))</formula>
    </cfRule>
  </conditionalFormatting>
  <conditionalFormatting sqref="BB154:BE154">
    <cfRule type="expression" dxfId="130" priority="64">
      <formula>INDIRECT(ADDRESS(ROW(),COLUMN()))=TRUNC(INDIRECT(ADDRESS(ROW(),COLUMN())))</formula>
    </cfRule>
  </conditionalFormatting>
  <conditionalFormatting sqref="W154:BA154">
    <cfRule type="expression" dxfId="129" priority="63">
      <formula>INDIRECT(ADDRESS(ROW(),COLUMN()))=TRUNC(INDIRECT(ADDRESS(ROW(),COLUMN())))</formula>
    </cfRule>
  </conditionalFormatting>
  <conditionalFormatting sqref="BB156:BE156">
    <cfRule type="expression" dxfId="128" priority="62">
      <formula>INDIRECT(ADDRESS(ROW(),COLUMN()))=TRUNC(INDIRECT(ADDRESS(ROW(),COLUMN())))</formula>
    </cfRule>
  </conditionalFormatting>
  <conditionalFormatting sqref="W156:BA156">
    <cfRule type="expression" dxfId="127" priority="61">
      <formula>INDIRECT(ADDRESS(ROW(),COLUMN()))=TRUNC(INDIRECT(ADDRESS(ROW(),COLUMN())))</formula>
    </cfRule>
  </conditionalFormatting>
  <conditionalFormatting sqref="BB158:BE158">
    <cfRule type="expression" dxfId="126" priority="60">
      <formula>INDIRECT(ADDRESS(ROW(),COLUMN()))=TRUNC(INDIRECT(ADDRESS(ROW(),COLUMN())))</formula>
    </cfRule>
  </conditionalFormatting>
  <conditionalFormatting sqref="W158:BA158">
    <cfRule type="expression" dxfId="125" priority="59">
      <formula>INDIRECT(ADDRESS(ROW(),COLUMN()))=TRUNC(INDIRECT(ADDRESS(ROW(),COLUMN())))</formula>
    </cfRule>
  </conditionalFormatting>
  <conditionalFormatting sqref="BB160:BE160">
    <cfRule type="expression" dxfId="124" priority="58">
      <formula>INDIRECT(ADDRESS(ROW(),COLUMN()))=TRUNC(INDIRECT(ADDRESS(ROW(),COLUMN())))</formula>
    </cfRule>
  </conditionalFormatting>
  <conditionalFormatting sqref="W160:BA160">
    <cfRule type="expression" dxfId="123" priority="57">
      <formula>INDIRECT(ADDRESS(ROW(),COLUMN()))=TRUNC(INDIRECT(ADDRESS(ROW(),COLUMN())))</formula>
    </cfRule>
  </conditionalFormatting>
  <conditionalFormatting sqref="BB162:BE162">
    <cfRule type="expression" dxfId="122" priority="56">
      <formula>INDIRECT(ADDRESS(ROW(),COLUMN()))=TRUNC(INDIRECT(ADDRESS(ROW(),COLUMN())))</formula>
    </cfRule>
  </conditionalFormatting>
  <conditionalFormatting sqref="W162:BA162">
    <cfRule type="expression" dxfId="121" priority="55">
      <formula>INDIRECT(ADDRESS(ROW(),COLUMN()))=TRUNC(INDIRECT(ADDRESS(ROW(),COLUMN())))</formula>
    </cfRule>
  </conditionalFormatting>
  <conditionalFormatting sqref="BB164:BE164">
    <cfRule type="expression" dxfId="120" priority="54">
      <formula>INDIRECT(ADDRESS(ROW(),COLUMN()))=TRUNC(INDIRECT(ADDRESS(ROW(),COLUMN())))</formula>
    </cfRule>
  </conditionalFormatting>
  <conditionalFormatting sqref="W164:BA164">
    <cfRule type="expression" dxfId="119" priority="53">
      <formula>INDIRECT(ADDRESS(ROW(),COLUMN()))=TRUNC(INDIRECT(ADDRESS(ROW(),COLUMN())))</formula>
    </cfRule>
  </conditionalFormatting>
  <conditionalFormatting sqref="BB166:BE166">
    <cfRule type="expression" dxfId="118" priority="52">
      <formula>INDIRECT(ADDRESS(ROW(),COLUMN()))=TRUNC(INDIRECT(ADDRESS(ROW(),COLUMN())))</formula>
    </cfRule>
  </conditionalFormatting>
  <conditionalFormatting sqref="W166:BA166">
    <cfRule type="expression" dxfId="117" priority="51">
      <formula>INDIRECT(ADDRESS(ROW(),COLUMN()))=TRUNC(INDIRECT(ADDRESS(ROW(),COLUMN())))</formula>
    </cfRule>
  </conditionalFormatting>
  <conditionalFormatting sqref="BB168:BE168">
    <cfRule type="expression" dxfId="116" priority="50">
      <formula>INDIRECT(ADDRESS(ROW(),COLUMN()))=TRUNC(INDIRECT(ADDRESS(ROW(),COLUMN())))</formula>
    </cfRule>
  </conditionalFormatting>
  <conditionalFormatting sqref="W168:BA168">
    <cfRule type="expression" dxfId="115" priority="49">
      <formula>INDIRECT(ADDRESS(ROW(),COLUMN()))=TRUNC(INDIRECT(ADDRESS(ROW(),COLUMN())))</formula>
    </cfRule>
  </conditionalFormatting>
  <conditionalFormatting sqref="BB170:BE170">
    <cfRule type="expression" dxfId="114" priority="48">
      <formula>INDIRECT(ADDRESS(ROW(),COLUMN()))=TRUNC(INDIRECT(ADDRESS(ROW(),COLUMN())))</formula>
    </cfRule>
  </conditionalFormatting>
  <conditionalFormatting sqref="W170:BA170">
    <cfRule type="expression" dxfId="113" priority="47">
      <formula>INDIRECT(ADDRESS(ROW(),COLUMN()))=TRUNC(INDIRECT(ADDRESS(ROW(),COLUMN())))</formula>
    </cfRule>
  </conditionalFormatting>
  <conditionalFormatting sqref="BB172:BE172">
    <cfRule type="expression" dxfId="112" priority="46">
      <formula>INDIRECT(ADDRESS(ROW(),COLUMN()))=TRUNC(INDIRECT(ADDRESS(ROW(),COLUMN())))</formula>
    </cfRule>
  </conditionalFormatting>
  <conditionalFormatting sqref="W172:BA172">
    <cfRule type="expression" dxfId="111" priority="45">
      <formula>INDIRECT(ADDRESS(ROW(),COLUMN()))=TRUNC(INDIRECT(ADDRESS(ROW(),COLUMN())))</formula>
    </cfRule>
  </conditionalFormatting>
  <conditionalFormatting sqref="BB174:BE174">
    <cfRule type="expression" dxfId="110" priority="44">
      <formula>INDIRECT(ADDRESS(ROW(),COLUMN()))=TRUNC(INDIRECT(ADDRESS(ROW(),COLUMN())))</formula>
    </cfRule>
  </conditionalFormatting>
  <conditionalFormatting sqref="W174:BA174">
    <cfRule type="expression" dxfId="109" priority="43">
      <formula>INDIRECT(ADDRESS(ROW(),COLUMN()))=TRUNC(INDIRECT(ADDRESS(ROW(),COLUMN())))</formula>
    </cfRule>
  </conditionalFormatting>
  <conditionalFormatting sqref="BB176:BE176">
    <cfRule type="expression" dxfId="108" priority="42">
      <formula>INDIRECT(ADDRESS(ROW(),COLUMN()))=TRUNC(INDIRECT(ADDRESS(ROW(),COLUMN())))</formula>
    </cfRule>
  </conditionalFormatting>
  <conditionalFormatting sqref="W176:BA176">
    <cfRule type="expression" dxfId="107" priority="41">
      <formula>INDIRECT(ADDRESS(ROW(),COLUMN()))=TRUNC(INDIRECT(ADDRESS(ROW(),COLUMN())))</formula>
    </cfRule>
  </conditionalFormatting>
  <conditionalFormatting sqref="BB178:BE178">
    <cfRule type="expression" dxfId="106" priority="40">
      <formula>INDIRECT(ADDRESS(ROW(),COLUMN()))=TRUNC(INDIRECT(ADDRESS(ROW(),COLUMN())))</formula>
    </cfRule>
  </conditionalFormatting>
  <conditionalFormatting sqref="W178:BA178">
    <cfRule type="expression" dxfId="105" priority="39">
      <formula>INDIRECT(ADDRESS(ROW(),COLUMN()))=TRUNC(INDIRECT(ADDRESS(ROW(),COLUMN())))</formula>
    </cfRule>
  </conditionalFormatting>
  <conditionalFormatting sqref="BB180:BE180">
    <cfRule type="expression" dxfId="104" priority="38">
      <formula>INDIRECT(ADDRESS(ROW(),COLUMN()))=TRUNC(INDIRECT(ADDRESS(ROW(),COLUMN())))</formula>
    </cfRule>
  </conditionalFormatting>
  <conditionalFormatting sqref="W180:BA180">
    <cfRule type="expression" dxfId="103" priority="37">
      <formula>INDIRECT(ADDRESS(ROW(),COLUMN()))=TRUNC(INDIRECT(ADDRESS(ROW(),COLUMN())))</formula>
    </cfRule>
  </conditionalFormatting>
  <conditionalFormatting sqref="BB182:BE182">
    <cfRule type="expression" dxfId="102" priority="36">
      <formula>INDIRECT(ADDRESS(ROW(),COLUMN()))=TRUNC(INDIRECT(ADDRESS(ROW(),COLUMN())))</formula>
    </cfRule>
  </conditionalFormatting>
  <conditionalFormatting sqref="W182:BA182">
    <cfRule type="expression" dxfId="101" priority="35">
      <formula>INDIRECT(ADDRESS(ROW(),COLUMN()))=TRUNC(INDIRECT(ADDRESS(ROW(),COLUMN())))</formula>
    </cfRule>
  </conditionalFormatting>
  <conditionalFormatting sqref="BB184:BE184">
    <cfRule type="expression" dxfId="100" priority="34">
      <formula>INDIRECT(ADDRESS(ROW(),COLUMN()))=TRUNC(INDIRECT(ADDRESS(ROW(),COLUMN())))</formula>
    </cfRule>
  </conditionalFormatting>
  <conditionalFormatting sqref="W184:BA184">
    <cfRule type="expression" dxfId="99" priority="33">
      <formula>INDIRECT(ADDRESS(ROW(),COLUMN()))=TRUNC(INDIRECT(ADDRESS(ROW(),COLUMN())))</formula>
    </cfRule>
  </conditionalFormatting>
  <conditionalFormatting sqref="BB186:BE186">
    <cfRule type="expression" dxfId="98" priority="32">
      <formula>INDIRECT(ADDRESS(ROW(),COLUMN()))=TRUNC(INDIRECT(ADDRESS(ROW(),COLUMN())))</formula>
    </cfRule>
  </conditionalFormatting>
  <conditionalFormatting sqref="W186:BA186">
    <cfRule type="expression" dxfId="97" priority="31">
      <formula>INDIRECT(ADDRESS(ROW(),COLUMN()))=TRUNC(INDIRECT(ADDRESS(ROW(),COLUMN())))</formula>
    </cfRule>
  </conditionalFormatting>
  <conditionalFormatting sqref="BB188:BE188">
    <cfRule type="expression" dxfId="96" priority="30">
      <formula>INDIRECT(ADDRESS(ROW(),COLUMN()))=TRUNC(INDIRECT(ADDRESS(ROW(),COLUMN())))</formula>
    </cfRule>
  </conditionalFormatting>
  <conditionalFormatting sqref="BB190:BE190">
    <cfRule type="expression" dxfId="95" priority="28">
      <formula>INDIRECT(ADDRESS(ROW(),COLUMN()))=TRUNC(INDIRECT(ADDRESS(ROW(),COLUMN())))</formula>
    </cfRule>
  </conditionalFormatting>
  <conditionalFormatting sqref="W190:BA190">
    <cfRule type="expression" dxfId="94" priority="27">
      <formula>INDIRECT(ADDRESS(ROW(),COLUMN()))=TRUNC(INDIRECT(ADDRESS(ROW(),COLUMN())))</formula>
    </cfRule>
  </conditionalFormatting>
  <conditionalFormatting sqref="BB192:BE192">
    <cfRule type="expression" dxfId="93" priority="26">
      <formula>INDIRECT(ADDRESS(ROW(),COLUMN()))=TRUNC(INDIRECT(ADDRESS(ROW(),COLUMN())))</formula>
    </cfRule>
  </conditionalFormatting>
  <conditionalFormatting sqref="W192:BA192">
    <cfRule type="expression" dxfId="92" priority="25">
      <formula>INDIRECT(ADDRESS(ROW(),COLUMN()))=TRUNC(INDIRECT(ADDRESS(ROW(),COLUMN())))</formula>
    </cfRule>
  </conditionalFormatting>
  <conditionalFormatting sqref="BB194:BE194">
    <cfRule type="expression" dxfId="91" priority="24">
      <formula>INDIRECT(ADDRESS(ROW(),COLUMN()))=TRUNC(INDIRECT(ADDRESS(ROW(),COLUMN())))</formula>
    </cfRule>
  </conditionalFormatting>
  <conditionalFormatting sqref="W194:BA194">
    <cfRule type="expression" dxfId="90" priority="23">
      <formula>INDIRECT(ADDRESS(ROW(),COLUMN()))=TRUNC(INDIRECT(ADDRESS(ROW(),COLUMN())))</formula>
    </cfRule>
  </conditionalFormatting>
  <conditionalFormatting sqref="BB196:BE196">
    <cfRule type="expression" dxfId="89" priority="22">
      <formula>INDIRECT(ADDRESS(ROW(),COLUMN()))=TRUNC(INDIRECT(ADDRESS(ROW(),COLUMN())))</formula>
    </cfRule>
  </conditionalFormatting>
  <conditionalFormatting sqref="W196:BA196">
    <cfRule type="expression" dxfId="88" priority="21">
      <formula>INDIRECT(ADDRESS(ROW(),COLUMN()))=TRUNC(INDIRECT(ADDRESS(ROW(),COLUMN())))</formula>
    </cfRule>
  </conditionalFormatting>
  <conditionalFormatting sqref="BB198:BE198">
    <cfRule type="expression" dxfId="87" priority="20">
      <formula>INDIRECT(ADDRESS(ROW(),COLUMN()))=TRUNC(INDIRECT(ADDRESS(ROW(),COLUMN())))</formula>
    </cfRule>
  </conditionalFormatting>
  <conditionalFormatting sqref="W198:BA198">
    <cfRule type="expression" dxfId="86" priority="19">
      <formula>INDIRECT(ADDRESS(ROW(),COLUMN()))=TRUNC(INDIRECT(ADDRESS(ROW(),COLUMN())))</formula>
    </cfRule>
  </conditionalFormatting>
  <conditionalFormatting sqref="BB200:BE200">
    <cfRule type="expression" dxfId="85" priority="18">
      <formula>INDIRECT(ADDRESS(ROW(),COLUMN()))=TRUNC(INDIRECT(ADDRESS(ROW(),COLUMN())))</formula>
    </cfRule>
  </conditionalFormatting>
  <conditionalFormatting sqref="W200:BA200">
    <cfRule type="expression" dxfId="84" priority="17">
      <formula>INDIRECT(ADDRESS(ROW(),COLUMN()))=TRUNC(INDIRECT(ADDRESS(ROW(),COLUMN())))</formula>
    </cfRule>
  </conditionalFormatting>
  <conditionalFormatting sqref="BB202:BE202">
    <cfRule type="expression" dxfId="83" priority="16">
      <formula>INDIRECT(ADDRESS(ROW(),COLUMN()))=TRUNC(INDIRECT(ADDRESS(ROW(),COLUMN())))</formula>
    </cfRule>
  </conditionalFormatting>
  <conditionalFormatting sqref="W202:BA202">
    <cfRule type="expression" dxfId="82" priority="15">
      <formula>INDIRECT(ADDRESS(ROW(),COLUMN()))=TRUNC(INDIRECT(ADDRESS(ROW(),COLUMN())))</formula>
    </cfRule>
  </conditionalFormatting>
  <conditionalFormatting sqref="BB204:BE204">
    <cfRule type="expression" dxfId="81" priority="14">
      <formula>INDIRECT(ADDRESS(ROW(),COLUMN()))=TRUNC(INDIRECT(ADDRESS(ROW(),COLUMN())))</formula>
    </cfRule>
  </conditionalFormatting>
  <conditionalFormatting sqref="W204:BA204">
    <cfRule type="expression" dxfId="80" priority="13">
      <formula>INDIRECT(ADDRESS(ROW(),COLUMN()))=TRUNC(INDIRECT(ADDRESS(ROW(),COLUMN())))</formula>
    </cfRule>
  </conditionalFormatting>
  <conditionalFormatting sqref="BB206:BE206">
    <cfRule type="expression" dxfId="79" priority="12">
      <formula>INDIRECT(ADDRESS(ROW(),COLUMN()))=TRUNC(INDIRECT(ADDRESS(ROW(),COLUMN())))</formula>
    </cfRule>
  </conditionalFormatting>
  <conditionalFormatting sqref="W206:BA206">
    <cfRule type="expression" dxfId="78" priority="11">
      <formula>INDIRECT(ADDRESS(ROW(),COLUMN()))=TRUNC(INDIRECT(ADDRESS(ROW(),COLUMN())))</formula>
    </cfRule>
  </conditionalFormatting>
  <conditionalFormatting sqref="BB208:BE208">
    <cfRule type="expression" dxfId="77" priority="10">
      <formula>INDIRECT(ADDRESS(ROW(),COLUMN()))=TRUNC(INDIRECT(ADDRESS(ROW(),COLUMN())))</formula>
    </cfRule>
  </conditionalFormatting>
  <conditionalFormatting sqref="W208:BA208">
    <cfRule type="expression" dxfId="76" priority="9">
      <formula>INDIRECT(ADDRESS(ROW(),COLUMN()))=TRUNC(INDIRECT(ADDRESS(ROW(),COLUMN())))</formula>
    </cfRule>
  </conditionalFormatting>
  <conditionalFormatting sqref="BB210:BE210">
    <cfRule type="expression" dxfId="75" priority="8">
      <formula>INDIRECT(ADDRESS(ROW(),COLUMN()))=TRUNC(INDIRECT(ADDRESS(ROW(),COLUMN())))</formula>
    </cfRule>
  </conditionalFormatting>
  <conditionalFormatting sqref="W210:BA210">
    <cfRule type="expression" dxfId="74" priority="7">
      <formula>INDIRECT(ADDRESS(ROW(),COLUMN()))=TRUNC(INDIRECT(ADDRESS(ROW(),COLUMN())))</formula>
    </cfRule>
  </conditionalFormatting>
  <conditionalFormatting sqref="BB212:BE212">
    <cfRule type="expression" dxfId="73" priority="6">
      <formula>INDIRECT(ADDRESS(ROW(),COLUMN()))=TRUNC(INDIRECT(ADDRESS(ROW(),COLUMN())))</formula>
    </cfRule>
  </conditionalFormatting>
  <conditionalFormatting sqref="W212:BA212">
    <cfRule type="expression" dxfId="72" priority="5">
      <formula>INDIRECT(ADDRESS(ROW(),COLUMN()))=TRUNC(INDIRECT(ADDRESS(ROW(),COLUMN())))</formula>
    </cfRule>
  </conditionalFormatting>
  <conditionalFormatting sqref="BB214:BE214">
    <cfRule type="expression" dxfId="71" priority="4">
      <formula>INDIRECT(ADDRESS(ROW(),COLUMN()))=TRUNC(INDIRECT(ADDRESS(ROW(),COLUMN())))</formula>
    </cfRule>
  </conditionalFormatting>
  <conditionalFormatting sqref="W214:BA214">
    <cfRule type="expression" dxfId="70" priority="3">
      <formula>INDIRECT(ADDRESS(ROW(),COLUMN()))=TRUNC(INDIRECT(ADDRESS(ROW(),COLUMN())))</formula>
    </cfRule>
  </conditionalFormatting>
  <conditionalFormatting sqref="BB216:BE216">
    <cfRule type="expression" dxfId="69" priority="2">
      <formula>INDIRECT(ADDRESS(ROW(),COLUMN()))=TRUNC(INDIRECT(ADDRESS(ROW(),COLUMN())))</formula>
    </cfRule>
  </conditionalFormatting>
  <conditionalFormatting sqref="W216:BA216">
    <cfRule type="expression" dxfId="68" priority="1">
      <formula>INDIRECT(ADDRESS(ROW(),COLUMN()))=TRUNC(INDIRECT(ADDRESS(ROW(),COLUMN())))</formula>
    </cfRule>
  </conditionalFormatting>
  <dataValidations count="11">
    <dataValidation type="list" allowBlank="1" showInputMessage="1" sqref="I17:J216">
      <formula1>"A, B, C, D"</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errorStyle="warning" allowBlank="1" showInputMessage="1" error="リストにない場合のみ、入力してください。" sqref="K17:N216">
      <formula1>INDIRECT(C17)</formula1>
    </dataValidation>
    <dataValidation type="list" allowBlank="1" showInputMessage="1" sqref="C17:D216">
      <formula1>職種</formula1>
    </dataValidation>
    <dataValidation type="list" allowBlank="1" showInputMessage="1" showErrorMessage="1" sqref="BE4:BH4">
      <formula1>"予定,実績,予定・実績"</formula1>
    </dataValidation>
    <dataValidation type="decimal" allowBlank="1" showInputMessage="1" showErrorMessage="1" error="入力可能範囲　32～40" sqref="BA6:BB6">
      <formula1>32</formula1>
      <formula2>40</formula2>
    </dataValidation>
    <dataValidation type="list" allowBlank="1" showInputMessage="1" showErrorMessage="1" sqref="AF3:AF4">
      <formula1>#REF!</formula1>
    </dataValidation>
    <dataValidation type="list" allowBlank="1" showInputMessage="1" showErrorMessage="1" sqref="BE3:BH3">
      <formula1>"４週,暦月"</formula1>
    </dataValidation>
    <dataValidation type="list" allowBlank="1" showInputMessage="1" showErrorMessage="1" sqref="R228:S228">
      <formula1>"週,暦月"</formula1>
    </dataValidation>
    <dataValidation allowBlank="1" showInputMessage="1" showErrorMessage="1" error="入力可能範囲　32～40" sqref="BE10"/>
    <dataValidation type="list" allowBlank="1" showInputMessage="1" showErrorMessage="1" sqref="AT1:BI1">
      <formula1>サービス種別</formula1>
    </dataValidation>
  </dataValidations>
  <printOptions horizontalCentered="1"/>
  <pageMargins left="0.15748031496062992" right="0.15748031496062992" top="0.59055118110236227" bottom="0.35433070866141736" header="0.15748031496062992" footer="0.15748031496062992"/>
  <pageSetup paperSize="9" scale="15" orientation="portrait" r:id="rId1"/>
  <headerFooter>
    <oddFooter>&amp;R&amp;16&amp;P/&amp;N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N54"/>
  <sheetViews>
    <sheetView zoomScale="75" zoomScaleNormal="75" workbookViewId="0">
      <selection activeCell="C20" sqref="C20"/>
    </sheetView>
  </sheetViews>
  <sheetFormatPr defaultColWidth="6.5" defaultRowHeight="26.4" x14ac:dyDescent="0.45"/>
  <cols>
    <col min="1" max="1" width="1.5" style="384" customWidth="1"/>
    <col min="2" max="2" width="5.19921875" style="383" customWidth="1"/>
    <col min="3" max="3" width="9.8984375" style="383" customWidth="1"/>
    <col min="4" max="4" width="9.8984375" style="383" hidden="1" customWidth="1"/>
    <col min="5" max="5" width="3.09765625" style="383" bestFit="1" customWidth="1"/>
    <col min="6" max="6" width="14.59765625" style="384" customWidth="1"/>
    <col min="7" max="7" width="3.09765625" style="384" bestFit="1" customWidth="1"/>
    <col min="8" max="8" width="14.59765625" style="384" customWidth="1"/>
    <col min="9" max="9" width="3.09765625" style="384" bestFit="1" customWidth="1"/>
    <col min="10" max="10" width="14.59765625" style="383" customWidth="1"/>
    <col min="11" max="11" width="3.09765625" style="384" bestFit="1" customWidth="1"/>
    <col min="12" max="12" width="14.59765625" style="384" customWidth="1"/>
    <col min="13" max="13" width="3.09765625" style="384" customWidth="1"/>
    <col min="14" max="14" width="47.19921875" style="384" customWidth="1"/>
    <col min="15" max="16384" width="6.5" style="384"/>
  </cols>
  <sheetData>
    <row r="1" spans="2:14" x14ac:dyDescent="0.45">
      <c r="B1" s="382" t="s">
        <v>496</v>
      </c>
    </row>
    <row r="2" spans="2:14" x14ac:dyDescent="0.45">
      <c r="B2" s="385" t="s">
        <v>497</v>
      </c>
      <c r="F2" s="386"/>
      <c r="J2" s="387"/>
    </row>
    <row r="3" spans="2:14" x14ac:dyDescent="0.45">
      <c r="B3" s="386" t="s">
        <v>498</v>
      </c>
      <c r="F3" s="387" t="s">
        <v>499</v>
      </c>
      <c r="J3" s="387"/>
    </row>
    <row r="4" spans="2:14" x14ac:dyDescent="0.45">
      <c r="B4" s="385"/>
      <c r="F4" s="1304" t="s">
        <v>500</v>
      </c>
      <c r="G4" s="1304"/>
      <c r="H4" s="1304"/>
      <c r="I4" s="1304"/>
      <c r="J4" s="1304"/>
      <c r="K4" s="1304"/>
      <c r="L4" s="1304"/>
      <c r="N4" s="1304" t="s">
        <v>501</v>
      </c>
    </row>
    <row r="5" spans="2:14" x14ac:dyDescent="0.45">
      <c r="B5" s="383" t="s">
        <v>441</v>
      </c>
      <c r="C5" s="383" t="s">
        <v>478</v>
      </c>
      <c r="F5" s="383" t="s">
        <v>502</v>
      </c>
      <c r="G5" s="383"/>
      <c r="H5" s="383" t="s">
        <v>503</v>
      </c>
      <c r="J5" s="383" t="s">
        <v>504</v>
      </c>
      <c r="L5" s="383" t="s">
        <v>500</v>
      </c>
      <c r="N5" s="1304"/>
    </row>
    <row r="6" spans="2:14" x14ac:dyDescent="0.45">
      <c r="B6" s="388">
        <v>1</v>
      </c>
      <c r="C6" s="389" t="s">
        <v>505</v>
      </c>
      <c r="D6" s="390" t="str">
        <f>C6</f>
        <v>a</v>
      </c>
      <c r="E6" s="388" t="s">
        <v>506</v>
      </c>
      <c r="F6" s="391"/>
      <c r="G6" s="388" t="s">
        <v>507</v>
      </c>
      <c r="H6" s="391"/>
      <c r="I6" s="392" t="s">
        <v>14</v>
      </c>
      <c r="J6" s="391"/>
      <c r="K6" s="393" t="s">
        <v>422</v>
      </c>
      <c r="L6" s="394" t="str">
        <f>IF(OR(F6="",H6=""),"",(H6+IF(F6&gt;H6,1,0)-F6-J6)*24)</f>
        <v/>
      </c>
      <c r="N6" s="395"/>
    </row>
    <row r="7" spans="2:14" x14ac:dyDescent="0.45">
      <c r="B7" s="388">
        <v>2</v>
      </c>
      <c r="C7" s="389" t="s">
        <v>508</v>
      </c>
      <c r="D7" s="390" t="str">
        <f t="shared" ref="D7:D38" si="0">C7</f>
        <v>b</v>
      </c>
      <c r="E7" s="388" t="s">
        <v>506</v>
      </c>
      <c r="F7" s="391"/>
      <c r="G7" s="388" t="s">
        <v>507</v>
      </c>
      <c r="H7" s="391"/>
      <c r="I7" s="392" t="s">
        <v>14</v>
      </c>
      <c r="J7" s="391"/>
      <c r="K7" s="393" t="s">
        <v>422</v>
      </c>
      <c r="L7" s="394" t="str">
        <f>IF(OR(F7="",H7=""),"",(H7+IF(F7&gt;H7,1,0)-F7-J7)*24)</f>
        <v/>
      </c>
      <c r="N7" s="395"/>
    </row>
    <row r="8" spans="2:14" x14ac:dyDescent="0.45">
      <c r="B8" s="388">
        <v>3</v>
      </c>
      <c r="C8" s="389" t="s">
        <v>509</v>
      </c>
      <c r="D8" s="390" t="str">
        <f t="shared" si="0"/>
        <v>c</v>
      </c>
      <c r="E8" s="388" t="s">
        <v>506</v>
      </c>
      <c r="F8" s="391"/>
      <c r="G8" s="388" t="s">
        <v>507</v>
      </c>
      <c r="H8" s="391"/>
      <c r="I8" s="392" t="s">
        <v>14</v>
      </c>
      <c r="J8" s="391"/>
      <c r="K8" s="393" t="s">
        <v>422</v>
      </c>
      <c r="L8" s="394" t="str">
        <f>IF(OR(F8="",H8=""),"",(H8+IF(F8&gt;H8,1,0)-F8-J8)*24)</f>
        <v/>
      </c>
      <c r="N8" s="395"/>
    </row>
    <row r="9" spans="2:14" x14ac:dyDescent="0.45">
      <c r="B9" s="388">
        <v>4</v>
      </c>
      <c r="C9" s="389" t="s">
        <v>510</v>
      </c>
      <c r="D9" s="390" t="str">
        <f t="shared" si="0"/>
        <v>d</v>
      </c>
      <c r="E9" s="388" t="s">
        <v>506</v>
      </c>
      <c r="F9" s="391"/>
      <c r="G9" s="388" t="s">
        <v>507</v>
      </c>
      <c r="H9" s="391"/>
      <c r="I9" s="392" t="s">
        <v>14</v>
      </c>
      <c r="J9" s="391"/>
      <c r="K9" s="393" t="s">
        <v>422</v>
      </c>
      <c r="L9" s="394" t="str">
        <f>IF(OR(F9="",H9=""),"",(H9+IF(F9&gt;H9,1,0)-F9-J9)*24)</f>
        <v/>
      </c>
      <c r="N9" s="395"/>
    </row>
    <row r="10" spans="2:14" x14ac:dyDescent="0.45">
      <c r="B10" s="388">
        <v>5</v>
      </c>
      <c r="C10" s="389" t="s">
        <v>511</v>
      </c>
      <c r="D10" s="390" t="str">
        <f t="shared" si="0"/>
        <v>e</v>
      </c>
      <c r="E10" s="388" t="s">
        <v>506</v>
      </c>
      <c r="F10" s="391"/>
      <c r="G10" s="388" t="s">
        <v>507</v>
      </c>
      <c r="H10" s="391"/>
      <c r="I10" s="392" t="s">
        <v>14</v>
      </c>
      <c r="J10" s="391"/>
      <c r="K10" s="393" t="s">
        <v>422</v>
      </c>
      <c r="L10" s="394" t="str">
        <f t="shared" ref="L10:L22" si="1">IF(OR(F10="",H10=""),"",(H10+IF(F10&gt;H10,1,0)-F10-J10)*24)</f>
        <v/>
      </c>
      <c r="N10" s="395"/>
    </row>
    <row r="11" spans="2:14" x14ac:dyDescent="0.45">
      <c r="B11" s="388">
        <v>6</v>
      </c>
      <c r="C11" s="389" t="s">
        <v>512</v>
      </c>
      <c r="D11" s="390" t="str">
        <f t="shared" si="0"/>
        <v>f</v>
      </c>
      <c r="E11" s="388" t="s">
        <v>506</v>
      </c>
      <c r="F11" s="391"/>
      <c r="G11" s="388" t="s">
        <v>507</v>
      </c>
      <c r="H11" s="391"/>
      <c r="I11" s="392" t="s">
        <v>14</v>
      </c>
      <c r="J11" s="391"/>
      <c r="K11" s="393" t="s">
        <v>422</v>
      </c>
      <c r="L11" s="394" t="str">
        <f>IF(OR(F11="",H11=""),"",(H11+IF(F11&gt;H11,1,0)-F11-J11)*24)</f>
        <v/>
      </c>
      <c r="N11" s="395"/>
    </row>
    <row r="12" spans="2:14" x14ac:dyDescent="0.45">
      <c r="B12" s="388">
        <v>7</v>
      </c>
      <c r="C12" s="389" t="s">
        <v>513</v>
      </c>
      <c r="D12" s="390" t="str">
        <f t="shared" si="0"/>
        <v>g</v>
      </c>
      <c r="E12" s="388" t="s">
        <v>506</v>
      </c>
      <c r="F12" s="391"/>
      <c r="G12" s="388" t="s">
        <v>507</v>
      </c>
      <c r="H12" s="391"/>
      <c r="I12" s="392" t="s">
        <v>14</v>
      </c>
      <c r="J12" s="391"/>
      <c r="K12" s="393" t="s">
        <v>422</v>
      </c>
      <c r="L12" s="394" t="str">
        <f t="shared" si="1"/>
        <v/>
      </c>
      <c r="N12" s="395"/>
    </row>
    <row r="13" spans="2:14" x14ac:dyDescent="0.45">
      <c r="B13" s="388">
        <v>8</v>
      </c>
      <c r="C13" s="389" t="s">
        <v>514</v>
      </c>
      <c r="D13" s="390" t="str">
        <f t="shared" si="0"/>
        <v>h</v>
      </c>
      <c r="E13" s="388" t="s">
        <v>506</v>
      </c>
      <c r="F13" s="391"/>
      <c r="G13" s="388" t="s">
        <v>507</v>
      </c>
      <c r="H13" s="391"/>
      <c r="I13" s="392" t="s">
        <v>14</v>
      </c>
      <c r="J13" s="391"/>
      <c r="K13" s="393" t="s">
        <v>422</v>
      </c>
      <c r="L13" s="394" t="str">
        <f t="shared" si="1"/>
        <v/>
      </c>
      <c r="N13" s="395"/>
    </row>
    <row r="14" spans="2:14" x14ac:dyDescent="0.45">
      <c r="B14" s="388">
        <v>9</v>
      </c>
      <c r="C14" s="389" t="s">
        <v>515</v>
      </c>
      <c r="D14" s="390" t="str">
        <f t="shared" si="0"/>
        <v>i</v>
      </c>
      <c r="E14" s="388" t="s">
        <v>506</v>
      </c>
      <c r="F14" s="391"/>
      <c r="G14" s="388" t="s">
        <v>507</v>
      </c>
      <c r="H14" s="391"/>
      <c r="I14" s="392" t="s">
        <v>14</v>
      </c>
      <c r="J14" s="391"/>
      <c r="K14" s="393" t="s">
        <v>422</v>
      </c>
      <c r="L14" s="394" t="str">
        <f t="shared" si="1"/>
        <v/>
      </c>
      <c r="N14" s="395"/>
    </row>
    <row r="15" spans="2:14" x14ac:dyDescent="0.45">
      <c r="B15" s="388">
        <v>10</v>
      </c>
      <c r="C15" s="389" t="s">
        <v>516</v>
      </c>
      <c r="D15" s="390" t="str">
        <f t="shared" si="0"/>
        <v>j</v>
      </c>
      <c r="E15" s="388" t="s">
        <v>506</v>
      </c>
      <c r="F15" s="391"/>
      <c r="G15" s="388" t="s">
        <v>507</v>
      </c>
      <c r="H15" s="391"/>
      <c r="I15" s="392" t="s">
        <v>14</v>
      </c>
      <c r="J15" s="391"/>
      <c r="K15" s="393" t="s">
        <v>422</v>
      </c>
      <c r="L15" s="394" t="str">
        <f t="shared" si="1"/>
        <v/>
      </c>
      <c r="N15" s="395"/>
    </row>
    <row r="16" spans="2:14" x14ac:dyDescent="0.45">
      <c r="B16" s="388">
        <v>11</v>
      </c>
      <c r="C16" s="389" t="s">
        <v>517</v>
      </c>
      <c r="D16" s="390" t="str">
        <f t="shared" si="0"/>
        <v>k</v>
      </c>
      <c r="E16" s="388" t="s">
        <v>506</v>
      </c>
      <c r="F16" s="391"/>
      <c r="G16" s="388" t="s">
        <v>507</v>
      </c>
      <c r="H16" s="391"/>
      <c r="I16" s="392" t="s">
        <v>14</v>
      </c>
      <c r="J16" s="391"/>
      <c r="K16" s="393" t="s">
        <v>422</v>
      </c>
      <c r="L16" s="394" t="str">
        <f t="shared" si="1"/>
        <v/>
      </c>
      <c r="N16" s="395"/>
    </row>
    <row r="17" spans="2:14" x14ac:dyDescent="0.45">
      <c r="B17" s="388">
        <v>12</v>
      </c>
      <c r="C17" s="389" t="s">
        <v>518</v>
      </c>
      <c r="D17" s="390" t="str">
        <f t="shared" si="0"/>
        <v>l</v>
      </c>
      <c r="E17" s="388" t="s">
        <v>506</v>
      </c>
      <c r="F17" s="391"/>
      <c r="G17" s="388" t="s">
        <v>507</v>
      </c>
      <c r="H17" s="391"/>
      <c r="I17" s="392" t="s">
        <v>14</v>
      </c>
      <c r="J17" s="391"/>
      <c r="K17" s="393" t="s">
        <v>422</v>
      </c>
      <c r="L17" s="394" t="str">
        <f t="shared" si="1"/>
        <v/>
      </c>
      <c r="N17" s="395"/>
    </row>
    <row r="18" spans="2:14" x14ac:dyDescent="0.45">
      <c r="B18" s="388">
        <v>13</v>
      </c>
      <c r="C18" s="389" t="s">
        <v>519</v>
      </c>
      <c r="D18" s="390" t="str">
        <f t="shared" si="0"/>
        <v>m</v>
      </c>
      <c r="E18" s="388" t="s">
        <v>506</v>
      </c>
      <c r="F18" s="391"/>
      <c r="G18" s="388" t="s">
        <v>507</v>
      </c>
      <c r="H18" s="391"/>
      <c r="I18" s="392" t="s">
        <v>14</v>
      </c>
      <c r="J18" s="391"/>
      <c r="K18" s="393" t="s">
        <v>422</v>
      </c>
      <c r="L18" s="394" t="str">
        <f t="shared" si="1"/>
        <v/>
      </c>
      <c r="N18" s="395"/>
    </row>
    <row r="19" spans="2:14" x14ac:dyDescent="0.45">
      <c r="B19" s="388">
        <v>14</v>
      </c>
      <c r="C19" s="389" t="s">
        <v>520</v>
      </c>
      <c r="D19" s="390" t="str">
        <f t="shared" si="0"/>
        <v>n</v>
      </c>
      <c r="E19" s="388" t="s">
        <v>506</v>
      </c>
      <c r="F19" s="391"/>
      <c r="G19" s="388" t="s">
        <v>507</v>
      </c>
      <c r="H19" s="391"/>
      <c r="I19" s="392" t="s">
        <v>14</v>
      </c>
      <c r="J19" s="391"/>
      <c r="K19" s="393" t="s">
        <v>422</v>
      </c>
      <c r="L19" s="394" t="str">
        <f t="shared" si="1"/>
        <v/>
      </c>
      <c r="N19" s="395"/>
    </row>
    <row r="20" spans="2:14" x14ac:dyDescent="0.45">
      <c r="B20" s="388">
        <v>15</v>
      </c>
      <c r="C20" s="389" t="s">
        <v>521</v>
      </c>
      <c r="D20" s="390" t="str">
        <f t="shared" si="0"/>
        <v>o</v>
      </c>
      <c r="E20" s="388" t="s">
        <v>506</v>
      </c>
      <c r="F20" s="391"/>
      <c r="G20" s="388" t="s">
        <v>507</v>
      </c>
      <c r="H20" s="391"/>
      <c r="I20" s="392" t="s">
        <v>14</v>
      </c>
      <c r="J20" s="391"/>
      <c r="K20" s="393" t="s">
        <v>422</v>
      </c>
      <c r="L20" s="394" t="str">
        <f t="shared" si="1"/>
        <v/>
      </c>
      <c r="N20" s="395"/>
    </row>
    <row r="21" spans="2:14" x14ac:dyDescent="0.45">
      <c r="B21" s="388">
        <v>16</v>
      </c>
      <c r="C21" s="389" t="s">
        <v>522</v>
      </c>
      <c r="D21" s="390" t="str">
        <f t="shared" si="0"/>
        <v>p</v>
      </c>
      <c r="E21" s="388" t="s">
        <v>506</v>
      </c>
      <c r="F21" s="391"/>
      <c r="G21" s="388" t="s">
        <v>507</v>
      </c>
      <c r="H21" s="391"/>
      <c r="I21" s="392" t="s">
        <v>14</v>
      </c>
      <c r="J21" s="391"/>
      <c r="K21" s="393" t="s">
        <v>422</v>
      </c>
      <c r="L21" s="394" t="str">
        <f t="shared" si="1"/>
        <v/>
      </c>
      <c r="N21" s="395"/>
    </row>
    <row r="22" spans="2:14" x14ac:dyDescent="0.45">
      <c r="B22" s="388">
        <v>17</v>
      </c>
      <c r="C22" s="389" t="s">
        <v>523</v>
      </c>
      <c r="D22" s="390" t="str">
        <f t="shared" si="0"/>
        <v>q</v>
      </c>
      <c r="E22" s="388" t="s">
        <v>506</v>
      </c>
      <c r="F22" s="391"/>
      <c r="G22" s="388" t="s">
        <v>507</v>
      </c>
      <c r="H22" s="391"/>
      <c r="I22" s="392" t="s">
        <v>14</v>
      </c>
      <c r="J22" s="391"/>
      <c r="K22" s="393" t="s">
        <v>422</v>
      </c>
      <c r="L22" s="394" t="str">
        <f t="shared" si="1"/>
        <v/>
      </c>
      <c r="N22" s="395"/>
    </row>
    <row r="23" spans="2:14" x14ac:dyDescent="0.45">
      <c r="B23" s="388">
        <v>18</v>
      </c>
      <c r="C23" s="389" t="s">
        <v>524</v>
      </c>
      <c r="D23" s="390" t="str">
        <f t="shared" si="0"/>
        <v>r</v>
      </c>
      <c r="E23" s="388" t="s">
        <v>506</v>
      </c>
      <c r="F23" s="396"/>
      <c r="G23" s="388" t="s">
        <v>507</v>
      </c>
      <c r="H23" s="396"/>
      <c r="I23" s="392" t="s">
        <v>14</v>
      </c>
      <c r="J23" s="396"/>
      <c r="K23" s="393" t="s">
        <v>422</v>
      </c>
      <c r="L23" s="389"/>
      <c r="N23" s="395"/>
    </row>
    <row r="24" spans="2:14" x14ac:dyDescent="0.45">
      <c r="B24" s="388">
        <v>19</v>
      </c>
      <c r="C24" s="389" t="s">
        <v>525</v>
      </c>
      <c r="D24" s="390" t="str">
        <f t="shared" si="0"/>
        <v>s</v>
      </c>
      <c r="E24" s="388" t="s">
        <v>506</v>
      </c>
      <c r="F24" s="396"/>
      <c r="G24" s="388" t="s">
        <v>507</v>
      </c>
      <c r="H24" s="396"/>
      <c r="I24" s="392" t="s">
        <v>14</v>
      </c>
      <c r="J24" s="396"/>
      <c r="K24" s="393" t="s">
        <v>422</v>
      </c>
      <c r="L24" s="389"/>
      <c r="N24" s="395"/>
    </row>
    <row r="25" spans="2:14" x14ac:dyDescent="0.45">
      <c r="B25" s="388">
        <v>20</v>
      </c>
      <c r="C25" s="389" t="s">
        <v>526</v>
      </c>
      <c r="D25" s="390" t="str">
        <f t="shared" si="0"/>
        <v>t</v>
      </c>
      <c r="E25" s="388" t="s">
        <v>506</v>
      </c>
      <c r="F25" s="396"/>
      <c r="G25" s="388" t="s">
        <v>507</v>
      </c>
      <c r="H25" s="396"/>
      <c r="I25" s="392" t="s">
        <v>14</v>
      </c>
      <c r="J25" s="396"/>
      <c r="K25" s="393" t="s">
        <v>422</v>
      </c>
      <c r="L25" s="389"/>
      <c r="N25" s="395"/>
    </row>
    <row r="26" spans="2:14" x14ac:dyDescent="0.45">
      <c r="B26" s="388">
        <v>21</v>
      </c>
      <c r="C26" s="389" t="s">
        <v>527</v>
      </c>
      <c r="D26" s="390" t="str">
        <f t="shared" si="0"/>
        <v>u</v>
      </c>
      <c r="E26" s="388" t="s">
        <v>506</v>
      </c>
      <c r="F26" s="396"/>
      <c r="G26" s="388" t="s">
        <v>507</v>
      </c>
      <c r="H26" s="396"/>
      <c r="I26" s="392" t="s">
        <v>14</v>
      </c>
      <c r="J26" s="396"/>
      <c r="K26" s="393" t="s">
        <v>422</v>
      </c>
      <c r="L26" s="389"/>
      <c r="N26" s="395"/>
    </row>
    <row r="27" spans="2:14" x14ac:dyDescent="0.45">
      <c r="B27" s="388">
        <v>22</v>
      </c>
      <c r="C27" s="389" t="s">
        <v>528</v>
      </c>
      <c r="D27" s="390" t="str">
        <f t="shared" si="0"/>
        <v>v</v>
      </c>
      <c r="E27" s="388" t="s">
        <v>506</v>
      </c>
      <c r="F27" s="396"/>
      <c r="G27" s="388" t="s">
        <v>507</v>
      </c>
      <c r="H27" s="396"/>
      <c r="I27" s="392" t="s">
        <v>14</v>
      </c>
      <c r="J27" s="396"/>
      <c r="K27" s="393" t="s">
        <v>422</v>
      </c>
      <c r="L27" s="389"/>
      <c r="N27" s="395"/>
    </row>
    <row r="28" spans="2:14" x14ac:dyDescent="0.45">
      <c r="B28" s="388">
        <v>23</v>
      </c>
      <c r="C28" s="389" t="s">
        <v>529</v>
      </c>
      <c r="D28" s="390" t="str">
        <f t="shared" si="0"/>
        <v>w</v>
      </c>
      <c r="E28" s="388" t="s">
        <v>506</v>
      </c>
      <c r="F28" s="396"/>
      <c r="G28" s="388" t="s">
        <v>507</v>
      </c>
      <c r="H28" s="396"/>
      <c r="I28" s="392" t="s">
        <v>14</v>
      </c>
      <c r="J28" s="396"/>
      <c r="K28" s="393" t="s">
        <v>422</v>
      </c>
      <c r="L28" s="389"/>
      <c r="N28" s="395"/>
    </row>
    <row r="29" spans="2:14" x14ac:dyDescent="0.45">
      <c r="B29" s="388">
        <v>24</v>
      </c>
      <c r="C29" s="389" t="s">
        <v>530</v>
      </c>
      <c r="D29" s="390" t="str">
        <f t="shared" si="0"/>
        <v>x</v>
      </c>
      <c r="E29" s="388" t="s">
        <v>506</v>
      </c>
      <c r="F29" s="396"/>
      <c r="G29" s="388" t="s">
        <v>507</v>
      </c>
      <c r="H29" s="396"/>
      <c r="I29" s="392" t="s">
        <v>14</v>
      </c>
      <c r="J29" s="396"/>
      <c r="K29" s="393" t="s">
        <v>422</v>
      </c>
      <c r="L29" s="389"/>
      <c r="N29" s="395"/>
    </row>
    <row r="30" spans="2:14" x14ac:dyDescent="0.45">
      <c r="B30" s="388">
        <v>25</v>
      </c>
      <c r="C30" s="389" t="s">
        <v>531</v>
      </c>
      <c r="D30" s="390" t="str">
        <f t="shared" si="0"/>
        <v>y</v>
      </c>
      <c r="E30" s="388" t="s">
        <v>506</v>
      </c>
      <c r="F30" s="396"/>
      <c r="G30" s="388" t="s">
        <v>507</v>
      </c>
      <c r="H30" s="396"/>
      <c r="I30" s="392" t="s">
        <v>14</v>
      </c>
      <c r="J30" s="396"/>
      <c r="K30" s="393" t="s">
        <v>422</v>
      </c>
      <c r="L30" s="389"/>
      <c r="N30" s="395"/>
    </row>
    <row r="31" spans="2:14" x14ac:dyDescent="0.45">
      <c r="B31" s="388">
        <v>26</v>
      </c>
      <c r="C31" s="389" t="s">
        <v>532</v>
      </c>
      <c r="D31" s="390" t="str">
        <f t="shared" si="0"/>
        <v>z</v>
      </c>
      <c r="E31" s="388" t="s">
        <v>506</v>
      </c>
      <c r="F31" s="396"/>
      <c r="G31" s="388" t="s">
        <v>507</v>
      </c>
      <c r="H31" s="396"/>
      <c r="I31" s="392" t="s">
        <v>14</v>
      </c>
      <c r="J31" s="396"/>
      <c r="K31" s="393" t="s">
        <v>422</v>
      </c>
      <c r="L31" s="389"/>
      <c r="N31" s="395"/>
    </row>
    <row r="32" spans="2:14" x14ac:dyDescent="0.45">
      <c r="B32" s="388">
        <v>27</v>
      </c>
      <c r="C32" s="389" t="s">
        <v>530</v>
      </c>
      <c r="D32" s="390" t="str">
        <f t="shared" si="0"/>
        <v>x</v>
      </c>
      <c r="E32" s="388" t="s">
        <v>506</v>
      </c>
      <c r="F32" s="396"/>
      <c r="G32" s="388" t="s">
        <v>507</v>
      </c>
      <c r="H32" s="396"/>
      <c r="I32" s="392" t="s">
        <v>14</v>
      </c>
      <c r="J32" s="396"/>
      <c r="K32" s="393" t="s">
        <v>422</v>
      </c>
      <c r="L32" s="389"/>
      <c r="N32" s="395"/>
    </row>
    <row r="33" spans="2:14" x14ac:dyDescent="0.45">
      <c r="B33" s="388">
        <v>28</v>
      </c>
      <c r="C33" s="389" t="s">
        <v>533</v>
      </c>
      <c r="D33" s="390" t="str">
        <f t="shared" si="0"/>
        <v>aa</v>
      </c>
      <c r="E33" s="388" t="s">
        <v>506</v>
      </c>
      <c r="F33" s="396"/>
      <c r="G33" s="388" t="s">
        <v>507</v>
      </c>
      <c r="H33" s="396"/>
      <c r="I33" s="392" t="s">
        <v>14</v>
      </c>
      <c r="J33" s="396"/>
      <c r="K33" s="393" t="s">
        <v>422</v>
      </c>
      <c r="L33" s="389"/>
      <c r="N33" s="395"/>
    </row>
    <row r="34" spans="2:14" x14ac:dyDescent="0.45">
      <c r="B34" s="388">
        <v>29</v>
      </c>
      <c r="C34" s="389" t="s">
        <v>534</v>
      </c>
      <c r="D34" s="390" t="str">
        <f t="shared" si="0"/>
        <v>ab</v>
      </c>
      <c r="E34" s="388" t="s">
        <v>506</v>
      </c>
      <c r="F34" s="396"/>
      <c r="G34" s="388" t="s">
        <v>507</v>
      </c>
      <c r="H34" s="396"/>
      <c r="I34" s="392" t="s">
        <v>14</v>
      </c>
      <c r="J34" s="396"/>
      <c r="K34" s="393" t="s">
        <v>422</v>
      </c>
      <c r="L34" s="389"/>
      <c r="N34" s="395"/>
    </row>
    <row r="35" spans="2:14" x14ac:dyDescent="0.45">
      <c r="B35" s="388">
        <v>30</v>
      </c>
      <c r="C35" s="389" t="s">
        <v>535</v>
      </c>
      <c r="D35" s="390" t="str">
        <f t="shared" si="0"/>
        <v>ac</v>
      </c>
      <c r="E35" s="388" t="s">
        <v>506</v>
      </c>
      <c r="F35" s="396"/>
      <c r="G35" s="388" t="s">
        <v>507</v>
      </c>
      <c r="H35" s="396"/>
      <c r="I35" s="392" t="s">
        <v>14</v>
      </c>
      <c r="J35" s="396"/>
      <c r="K35" s="393" t="s">
        <v>422</v>
      </c>
      <c r="L35" s="389"/>
      <c r="N35" s="395"/>
    </row>
    <row r="36" spans="2:14" x14ac:dyDescent="0.45">
      <c r="B36" s="388">
        <v>31</v>
      </c>
      <c r="C36" s="389" t="s">
        <v>536</v>
      </c>
      <c r="D36" s="390" t="str">
        <f t="shared" si="0"/>
        <v>ad</v>
      </c>
      <c r="E36" s="388" t="s">
        <v>506</v>
      </c>
      <c r="F36" s="396"/>
      <c r="G36" s="388" t="s">
        <v>507</v>
      </c>
      <c r="H36" s="396"/>
      <c r="I36" s="392" t="s">
        <v>14</v>
      </c>
      <c r="J36" s="396"/>
      <c r="K36" s="393" t="s">
        <v>422</v>
      </c>
      <c r="L36" s="389"/>
      <c r="N36" s="395"/>
    </row>
    <row r="37" spans="2:14" x14ac:dyDescent="0.45">
      <c r="B37" s="388">
        <v>32</v>
      </c>
      <c r="C37" s="389" t="s">
        <v>537</v>
      </c>
      <c r="D37" s="390" t="str">
        <f t="shared" si="0"/>
        <v>ae</v>
      </c>
      <c r="E37" s="388" t="s">
        <v>506</v>
      </c>
      <c r="F37" s="396"/>
      <c r="G37" s="388" t="s">
        <v>507</v>
      </c>
      <c r="H37" s="396"/>
      <c r="I37" s="392" t="s">
        <v>14</v>
      </c>
      <c r="J37" s="396"/>
      <c r="K37" s="393" t="s">
        <v>422</v>
      </c>
      <c r="L37" s="389"/>
      <c r="N37" s="395"/>
    </row>
    <row r="38" spans="2:14" x14ac:dyDescent="0.45">
      <c r="B38" s="388">
        <v>33</v>
      </c>
      <c r="C38" s="389" t="s">
        <v>538</v>
      </c>
      <c r="D38" s="390" t="str">
        <f t="shared" si="0"/>
        <v>af</v>
      </c>
      <c r="E38" s="388" t="s">
        <v>506</v>
      </c>
      <c r="F38" s="396"/>
      <c r="G38" s="388" t="s">
        <v>507</v>
      </c>
      <c r="H38" s="396"/>
      <c r="I38" s="392" t="s">
        <v>14</v>
      </c>
      <c r="J38" s="396"/>
      <c r="K38" s="393" t="s">
        <v>422</v>
      </c>
      <c r="L38" s="389"/>
      <c r="N38" s="395"/>
    </row>
    <row r="39" spans="2:14" x14ac:dyDescent="0.45">
      <c r="B39" s="388">
        <v>34</v>
      </c>
      <c r="C39" s="397" t="s">
        <v>539</v>
      </c>
      <c r="D39" s="390"/>
      <c r="E39" s="388" t="s">
        <v>506</v>
      </c>
      <c r="F39" s="391"/>
      <c r="G39" s="388" t="s">
        <v>507</v>
      </c>
      <c r="H39" s="391"/>
      <c r="I39" s="392" t="s">
        <v>14</v>
      </c>
      <c r="J39" s="391"/>
      <c r="K39" s="393" t="s">
        <v>422</v>
      </c>
      <c r="L39" s="394" t="str">
        <f t="shared" ref="L39:L40" si="2">IF(OR(F39="",H39=""),"",(H39+IF(F39&gt;H39,1,0)-F39-J39)*24)</f>
        <v/>
      </c>
      <c r="N39" s="395"/>
    </row>
    <row r="40" spans="2:14" x14ac:dyDescent="0.45">
      <c r="B40" s="388"/>
      <c r="C40" s="398" t="s">
        <v>475</v>
      </c>
      <c r="D40" s="390"/>
      <c r="E40" s="388" t="s">
        <v>506</v>
      </c>
      <c r="F40" s="391"/>
      <c r="G40" s="388" t="s">
        <v>507</v>
      </c>
      <c r="H40" s="391"/>
      <c r="I40" s="392" t="s">
        <v>14</v>
      </c>
      <c r="J40" s="391"/>
      <c r="K40" s="393" t="s">
        <v>422</v>
      </c>
      <c r="L40" s="394" t="str">
        <f t="shared" si="2"/>
        <v/>
      </c>
      <c r="N40" s="395"/>
    </row>
    <row r="41" spans="2:14" x14ac:dyDescent="0.45">
      <c r="B41" s="388"/>
      <c r="C41" s="399" t="s">
        <v>475</v>
      </c>
      <c r="D41" s="390" t="str">
        <f>C39</f>
        <v>ag</v>
      </c>
      <c r="E41" s="388" t="s">
        <v>506</v>
      </c>
      <c r="F41" s="391"/>
      <c r="G41" s="388" t="s">
        <v>507</v>
      </c>
      <c r="H41" s="391"/>
      <c r="I41" s="392" t="s">
        <v>14</v>
      </c>
      <c r="J41" s="391"/>
      <c r="K41" s="393" t="s">
        <v>422</v>
      </c>
      <c r="L41" s="394" t="str">
        <f>IF(OR(L39="",L40=""),"",L39+L40)</f>
        <v/>
      </c>
      <c r="N41" s="395"/>
    </row>
    <row r="42" spans="2:14" x14ac:dyDescent="0.45">
      <c r="B42" s="388"/>
      <c r="C42" s="397" t="s">
        <v>540</v>
      </c>
      <c r="D42" s="390"/>
      <c r="E42" s="388" t="s">
        <v>506</v>
      </c>
      <c r="F42" s="391"/>
      <c r="G42" s="388" t="s">
        <v>507</v>
      </c>
      <c r="H42" s="391"/>
      <c r="I42" s="392" t="s">
        <v>14</v>
      </c>
      <c r="J42" s="391"/>
      <c r="K42" s="393" t="s">
        <v>422</v>
      </c>
      <c r="L42" s="394" t="str">
        <f t="shared" ref="L42:L43" si="3">IF(OR(F42="",H42=""),"",(H42+IF(F42&gt;H42,1,0)-F42-J42)*24)</f>
        <v/>
      </c>
      <c r="N42" s="395"/>
    </row>
    <row r="43" spans="2:14" x14ac:dyDescent="0.45">
      <c r="B43" s="388">
        <v>35</v>
      </c>
      <c r="C43" s="398" t="s">
        <v>475</v>
      </c>
      <c r="D43" s="390"/>
      <c r="E43" s="388" t="s">
        <v>506</v>
      </c>
      <c r="F43" s="391"/>
      <c r="G43" s="388" t="s">
        <v>507</v>
      </c>
      <c r="H43" s="391"/>
      <c r="I43" s="392" t="s">
        <v>14</v>
      </c>
      <c r="J43" s="391"/>
      <c r="K43" s="393" t="s">
        <v>422</v>
      </c>
      <c r="L43" s="394" t="str">
        <f t="shared" si="3"/>
        <v/>
      </c>
      <c r="N43" s="395"/>
    </row>
    <row r="44" spans="2:14" x14ac:dyDescent="0.45">
      <c r="B44" s="388"/>
      <c r="C44" s="399" t="s">
        <v>475</v>
      </c>
      <c r="D44" s="390" t="str">
        <f>C42</f>
        <v>ah</v>
      </c>
      <c r="E44" s="388" t="s">
        <v>506</v>
      </c>
      <c r="F44" s="391"/>
      <c r="G44" s="388" t="s">
        <v>507</v>
      </c>
      <c r="H44" s="391"/>
      <c r="I44" s="392" t="s">
        <v>14</v>
      </c>
      <c r="J44" s="391"/>
      <c r="K44" s="393" t="s">
        <v>422</v>
      </c>
      <c r="L44" s="394" t="str">
        <f>IF(OR(L42="",L43=""),"",L42+L43)</f>
        <v/>
      </c>
      <c r="N44" s="395"/>
    </row>
    <row r="45" spans="2:14" x14ac:dyDescent="0.45">
      <c r="B45" s="388"/>
      <c r="C45" s="397" t="s">
        <v>541</v>
      </c>
      <c r="D45" s="390"/>
      <c r="E45" s="388" t="s">
        <v>506</v>
      </c>
      <c r="F45" s="391"/>
      <c r="G45" s="388" t="s">
        <v>507</v>
      </c>
      <c r="H45" s="391"/>
      <c r="I45" s="392" t="s">
        <v>14</v>
      </c>
      <c r="J45" s="391"/>
      <c r="K45" s="393" t="s">
        <v>422</v>
      </c>
      <c r="L45" s="394" t="str">
        <f t="shared" ref="L45:L46" si="4">IF(OR(F45="",H45=""),"",(H45+IF(F45&gt;H45,1,0)-F45-J45)*24)</f>
        <v/>
      </c>
      <c r="N45" s="395"/>
    </row>
    <row r="46" spans="2:14" x14ac:dyDescent="0.45">
      <c r="B46" s="388">
        <v>36</v>
      </c>
      <c r="C46" s="398" t="s">
        <v>475</v>
      </c>
      <c r="D46" s="390"/>
      <c r="E46" s="388" t="s">
        <v>506</v>
      </c>
      <c r="F46" s="391"/>
      <c r="G46" s="388" t="s">
        <v>507</v>
      </c>
      <c r="H46" s="391"/>
      <c r="I46" s="392" t="s">
        <v>14</v>
      </c>
      <c r="J46" s="391"/>
      <c r="K46" s="393" t="s">
        <v>422</v>
      </c>
      <c r="L46" s="394" t="str">
        <f t="shared" si="4"/>
        <v/>
      </c>
      <c r="N46" s="395"/>
    </row>
    <row r="47" spans="2:14" x14ac:dyDescent="0.45">
      <c r="B47" s="388"/>
      <c r="C47" s="399" t="s">
        <v>475</v>
      </c>
      <c r="D47" s="390" t="str">
        <f>C45</f>
        <v>ai</v>
      </c>
      <c r="E47" s="388" t="s">
        <v>506</v>
      </c>
      <c r="F47" s="391"/>
      <c r="G47" s="388" t="s">
        <v>507</v>
      </c>
      <c r="H47" s="391"/>
      <c r="I47" s="392" t="s">
        <v>14</v>
      </c>
      <c r="J47" s="391"/>
      <c r="K47" s="393" t="s">
        <v>422</v>
      </c>
      <c r="L47" s="394" t="str">
        <f>IF(OR(L45="",L46=""),"",L45+L46)</f>
        <v/>
      </c>
      <c r="N47" s="395"/>
    </row>
    <row r="49" spans="3:4" x14ac:dyDescent="0.45">
      <c r="C49" s="385" t="s">
        <v>542</v>
      </c>
      <c r="D49" s="385"/>
    </row>
    <row r="50" spans="3:4" x14ac:dyDescent="0.45">
      <c r="C50" s="385" t="s">
        <v>543</v>
      </c>
      <c r="D50" s="385"/>
    </row>
    <row r="51" spans="3:4" x14ac:dyDescent="0.45">
      <c r="C51" s="385" t="s">
        <v>544</v>
      </c>
      <c r="D51" s="385"/>
    </row>
    <row r="52" spans="3:4" x14ac:dyDescent="0.45">
      <c r="C52" s="385" t="s">
        <v>545</v>
      </c>
      <c r="D52" s="385"/>
    </row>
    <row r="53" spans="3:4" x14ac:dyDescent="0.45">
      <c r="C53" s="385" t="s">
        <v>546</v>
      </c>
      <c r="D53" s="385"/>
    </row>
    <row r="54" spans="3:4" x14ac:dyDescent="0.45">
      <c r="C54" s="385" t="s">
        <v>547</v>
      </c>
      <c r="D54" s="385"/>
    </row>
  </sheetData>
  <sheetProtection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N83"/>
  <sheetViews>
    <sheetView view="pageBreakPreview" zoomScaleNormal="100" zoomScaleSheetLayoutView="100" workbookViewId="0">
      <selection activeCell="AR53" sqref="AR53"/>
    </sheetView>
  </sheetViews>
  <sheetFormatPr defaultRowHeight="13.2" x14ac:dyDescent="0.2"/>
  <cols>
    <col min="1" max="1" width="1.296875" style="82" customWidth="1"/>
    <col min="2" max="3" width="3.796875" style="82" customWidth="1"/>
    <col min="4" max="4" width="0.59765625" style="82" customWidth="1"/>
    <col min="5" max="40" width="2.796875" style="82" customWidth="1"/>
    <col min="41" max="41" width="1.296875" style="82" customWidth="1"/>
    <col min="42" max="256" width="8.796875" style="82"/>
    <col min="257" max="257" width="1.296875" style="82" customWidth="1"/>
    <col min="258" max="259" width="3.796875" style="82" customWidth="1"/>
    <col min="260" max="260" width="0.59765625" style="82" customWidth="1"/>
    <col min="261" max="296" width="2.796875" style="82" customWidth="1"/>
    <col min="297" max="297" width="1.296875" style="82" customWidth="1"/>
    <col min="298" max="512" width="8.796875" style="82"/>
    <col min="513" max="513" width="1.296875" style="82" customWidth="1"/>
    <col min="514" max="515" width="3.796875" style="82" customWidth="1"/>
    <col min="516" max="516" width="0.59765625" style="82" customWidth="1"/>
    <col min="517" max="552" width="2.796875" style="82" customWidth="1"/>
    <col min="553" max="553" width="1.296875" style="82" customWidth="1"/>
    <col min="554" max="768" width="8.796875" style="82"/>
    <col min="769" max="769" width="1.296875" style="82" customWidth="1"/>
    <col min="770" max="771" width="3.796875" style="82" customWidth="1"/>
    <col min="772" max="772" width="0.59765625" style="82" customWidth="1"/>
    <col min="773" max="808" width="2.796875" style="82" customWidth="1"/>
    <col min="809" max="809" width="1.296875" style="82" customWidth="1"/>
    <col min="810" max="1024" width="8.796875" style="82"/>
    <col min="1025" max="1025" width="1.296875" style="82" customWidth="1"/>
    <col min="1026" max="1027" width="3.796875" style="82" customWidth="1"/>
    <col min="1028" max="1028" width="0.59765625" style="82" customWidth="1"/>
    <col min="1029" max="1064" width="2.796875" style="82" customWidth="1"/>
    <col min="1065" max="1065" width="1.296875" style="82" customWidth="1"/>
    <col min="1066" max="1280" width="8.796875" style="82"/>
    <col min="1281" max="1281" width="1.296875" style="82" customWidth="1"/>
    <col min="1282" max="1283" width="3.796875" style="82" customWidth="1"/>
    <col min="1284" max="1284" width="0.59765625" style="82" customWidth="1"/>
    <col min="1285" max="1320" width="2.796875" style="82" customWidth="1"/>
    <col min="1321" max="1321" width="1.296875" style="82" customWidth="1"/>
    <col min="1322" max="1536" width="8.796875" style="82"/>
    <col min="1537" max="1537" width="1.296875" style="82" customWidth="1"/>
    <col min="1538" max="1539" width="3.796875" style="82" customWidth="1"/>
    <col min="1540" max="1540" width="0.59765625" style="82" customWidth="1"/>
    <col min="1541" max="1576" width="2.796875" style="82" customWidth="1"/>
    <col min="1577" max="1577" width="1.296875" style="82" customWidth="1"/>
    <col min="1578" max="1792" width="8.796875" style="82"/>
    <col min="1793" max="1793" width="1.296875" style="82" customWidth="1"/>
    <col min="1794" max="1795" width="3.796875" style="82" customWidth="1"/>
    <col min="1796" max="1796" width="0.59765625" style="82" customWidth="1"/>
    <col min="1797" max="1832" width="2.796875" style="82" customWidth="1"/>
    <col min="1833" max="1833" width="1.296875" style="82" customWidth="1"/>
    <col min="1834" max="2048" width="8.796875" style="82"/>
    <col min="2049" max="2049" width="1.296875" style="82" customWidth="1"/>
    <col min="2050" max="2051" width="3.796875" style="82" customWidth="1"/>
    <col min="2052" max="2052" width="0.59765625" style="82" customWidth="1"/>
    <col min="2053" max="2088" width="2.796875" style="82" customWidth="1"/>
    <col min="2089" max="2089" width="1.296875" style="82" customWidth="1"/>
    <col min="2090" max="2304" width="8.796875" style="82"/>
    <col min="2305" max="2305" width="1.296875" style="82" customWidth="1"/>
    <col min="2306" max="2307" width="3.796875" style="82" customWidth="1"/>
    <col min="2308" max="2308" width="0.59765625" style="82" customWidth="1"/>
    <col min="2309" max="2344" width="2.796875" style="82" customWidth="1"/>
    <col min="2345" max="2345" width="1.296875" style="82" customWidth="1"/>
    <col min="2346" max="2560" width="8.796875" style="82"/>
    <col min="2561" max="2561" width="1.296875" style="82" customWidth="1"/>
    <col min="2562" max="2563" width="3.796875" style="82" customWidth="1"/>
    <col min="2564" max="2564" width="0.59765625" style="82" customWidth="1"/>
    <col min="2565" max="2600" width="2.796875" style="82" customWidth="1"/>
    <col min="2601" max="2601" width="1.296875" style="82" customWidth="1"/>
    <col min="2602" max="2816" width="8.796875" style="82"/>
    <col min="2817" max="2817" width="1.296875" style="82" customWidth="1"/>
    <col min="2818" max="2819" width="3.796875" style="82" customWidth="1"/>
    <col min="2820" max="2820" width="0.59765625" style="82" customWidth="1"/>
    <col min="2821" max="2856" width="2.796875" style="82" customWidth="1"/>
    <col min="2857" max="2857" width="1.296875" style="82" customWidth="1"/>
    <col min="2858" max="3072" width="8.796875" style="82"/>
    <col min="3073" max="3073" width="1.296875" style="82" customWidth="1"/>
    <col min="3074" max="3075" width="3.796875" style="82" customWidth="1"/>
    <col min="3076" max="3076" width="0.59765625" style="82" customWidth="1"/>
    <col min="3077" max="3112" width="2.796875" style="82" customWidth="1"/>
    <col min="3113" max="3113" width="1.296875" style="82" customWidth="1"/>
    <col min="3114" max="3328" width="8.796875" style="82"/>
    <col min="3329" max="3329" width="1.296875" style="82" customWidth="1"/>
    <col min="3330" max="3331" width="3.796875" style="82" customWidth="1"/>
    <col min="3332" max="3332" width="0.59765625" style="82" customWidth="1"/>
    <col min="3333" max="3368" width="2.796875" style="82" customWidth="1"/>
    <col min="3369" max="3369" width="1.296875" style="82" customWidth="1"/>
    <col min="3370" max="3584" width="8.796875" style="82"/>
    <col min="3585" max="3585" width="1.296875" style="82" customWidth="1"/>
    <col min="3586" max="3587" width="3.796875" style="82" customWidth="1"/>
    <col min="3588" max="3588" width="0.59765625" style="82" customWidth="1"/>
    <col min="3589" max="3624" width="2.796875" style="82" customWidth="1"/>
    <col min="3625" max="3625" width="1.296875" style="82" customWidth="1"/>
    <col min="3626" max="3840" width="8.796875" style="82"/>
    <col min="3841" max="3841" width="1.296875" style="82" customWidth="1"/>
    <col min="3842" max="3843" width="3.796875" style="82" customWidth="1"/>
    <col min="3844" max="3844" width="0.59765625" style="82" customWidth="1"/>
    <col min="3845" max="3880" width="2.796875" style="82" customWidth="1"/>
    <col min="3881" max="3881" width="1.296875" style="82" customWidth="1"/>
    <col min="3882" max="4096" width="8.796875" style="82"/>
    <col min="4097" max="4097" width="1.296875" style="82" customWidth="1"/>
    <col min="4098" max="4099" width="3.796875" style="82" customWidth="1"/>
    <col min="4100" max="4100" width="0.59765625" style="82" customWidth="1"/>
    <col min="4101" max="4136" width="2.796875" style="82" customWidth="1"/>
    <col min="4137" max="4137" width="1.296875" style="82" customWidth="1"/>
    <col min="4138" max="4352" width="8.796875" style="82"/>
    <col min="4353" max="4353" width="1.296875" style="82" customWidth="1"/>
    <col min="4354" max="4355" width="3.796875" style="82" customWidth="1"/>
    <col min="4356" max="4356" width="0.59765625" style="82" customWidth="1"/>
    <col min="4357" max="4392" width="2.796875" style="82" customWidth="1"/>
    <col min="4393" max="4393" width="1.296875" style="82" customWidth="1"/>
    <col min="4394" max="4608" width="8.796875" style="82"/>
    <col min="4609" max="4609" width="1.296875" style="82" customWidth="1"/>
    <col min="4610" max="4611" width="3.796875" style="82" customWidth="1"/>
    <col min="4612" max="4612" width="0.59765625" style="82" customWidth="1"/>
    <col min="4613" max="4648" width="2.796875" style="82" customWidth="1"/>
    <col min="4649" max="4649" width="1.296875" style="82" customWidth="1"/>
    <col min="4650" max="4864" width="8.796875" style="82"/>
    <col min="4865" max="4865" width="1.296875" style="82" customWidth="1"/>
    <col min="4866" max="4867" width="3.796875" style="82" customWidth="1"/>
    <col min="4868" max="4868" width="0.59765625" style="82" customWidth="1"/>
    <col min="4869" max="4904" width="2.796875" style="82" customWidth="1"/>
    <col min="4905" max="4905" width="1.296875" style="82" customWidth="1"/>
    <col min="4906" max="5120" width="8.796875" style="82"/>
    <col min="5121" max="5121" width="1.296875" style="82" customWidth="1"/>
    <col min="5122" max="5123" width="3.796875" style="82" customWidth="1"/>
    <col min="5124" max="5124" width="0.59765625" style="82" customWidth="1"/>
    <col min="5125" max="5160" width="2.796875" style="82" customWidth="1"/>
    <col min="5161" max="5161" width="1.296875" style="82" customWidth="1"/>
    <col min="5162" max="5376" width="8.796875" style="82"/>
    <col min="5377" max="5377" width="1.296875" style="82" customWidth="1"/>
    <col min="5378" max="5379" width="3.796875" style="82" customWidth="1"/>
    <col min="5380" max="5380" width="0.59765625" style="82" customWidth="1"/>
    <col min="5381" max="5416" width="2.796875" style="82" customWidth="1"/>
    <col min="5417" max="5417" width="1.296875" style="82" customWidth="1"/>
    <col min="5418" max="5632" width="8.796875" style="82"/>
    <col min="5633" max="5633" width="1.296875" style="82" customWidth="1"/>
    <col min="5634" max="5635" width="3.796875" style="82" customWidth="1"/>
    <col min="5636" max="5636" width="0.59765625" style="82" customWidth="1"/>
    <col min="5637" max="5672" width="2.796875" style="82" customWidth="1"/>
    <col min="5673" max="5673" width="1.296875" style="82" customWidth="1"/>
    <col min="5674" max="5888" width="8.796875" style="82"/>
    <col min="5889" max="5889" width="1.296875" style="82" customWidth="1"/>
    <col min="5890" max="5891" width="3.796875" style="82" customWidth="1"/>
    <col min="5892" max="5892" width="0.59765625" style="82" customWidth="1"/>
    <col min="5893" max="5928" width="2.796875" style="82" customWidth="1"/>
    <col min="5929" max="5929" width="1.296875" style="82" customWidth="1"/>
    <col min="5930" max="6144" width="8.796875" style="82"/>
    <col min="6145" max="6145" width="1.296875" style="82" customWidth="1"/>
    <col min="6146" max="6147" width="3.796875" style="82" customWidth="1"/>
    <col min="6148" max="6148" width="0.59765625" style="82" customWidth="1"/>
    <col min="6149" max="6184" width="2.796875" style="82" customWidth="1"/>
    <col min="6185" max="6185" width="1.296875" style="82" customWidth="1"/>
    <col min="6186" max="6400" width="8.796875" style="82"/>
    <col min="6401" max="6401" width="1.296875" style="82" customWidth="1"/>
    <col min="6402" max="6403" width="3.796875" style="82" customWidth="1"/>
    <col min="6404" max="6404" width="0.59765625" style="82" customWidth="1"/>
    <col min="6405" max="6440" width="2.796875" style="82" customWidth="1"/>
    <col min="6441" max="6441" width="1.296875" style="82" customWidth="1"/>
    <col min="6442" max="6656" width="8.796875" style="82"/>
    <col min="6657" max="6657" width="1.296875" style="82" customWidth="1"/>
    <col min="6658" max="6659" width="3.796875" style="82" customWidth="1"/>
    <col min="6660" max="6660" width="0.59765625" style="82" customWidth="1"/>
    <col min="6661" max="6696" width="2.796875" style="82" customWidth="1"/>
    <col min="6697" max="6697" width="1.296875" style="82" customWidth="1"/>
    <col min="6698" max="6912" width="8.796875" style="82"/>
    <col min="6913" max="6913" width="1.296875" style="82" customWidth="1"/>
    <col min="6914" max="6915" width="3.796875" style="82" customWidth="1"/>
    <col min="6916" max="6916" width="0.59765625" style="82" customWidth="1"/>
    <col min="6917" max="6952" width="2.796875" style="82" customWidth="1"/>
    <col min="6953" max="6953" width="1.296875" style="82" customWidth="1"/>
    <col min="6954" max="7168" width="8.796875" style="82"/>
    <col min="7169" max="7169" width="1.296875" style="82" customWidth="1"/>
    <col min="7170" max="7171" width="3.796875" style="82" customWidth="1"/>
    <col min="7172" max="7172" width="0.59765625" style="82" customWidth="1"/>
    <col min="7173" max="7208" width="2.796875" style="82" customWidth="1"/>
    <col min="7209" max="7209" width="1.296875" style="82" customWidth="1"/>
    <col min="7210" max="7424" width="8.796875" style="82"/>
    <col min="7425" max="7425" width="1.296875" style="82" customWidth="1"/>
    <col min="7426" max="7427" width="3.796875" style="82" customWidth="1"/>
    <col min="7428" max="7428" width="0.59765625" style="82" customWidth="1"/>
    <col min="7429" max="7464" width="2.796875" style="82" customWidth="1"/>
    <col min="7465" max="7465" width="1.296875" style="82" customWidth="1"/>
    <col min="7466" max="7680" width="8.796875" style="82"/>
    <col min="7681" max="7681" width="1.296875" style="82" customWidth="1"/>
    <col min="7682" max="7683" width="3.796875" style="82" customWidth="1"/>
    <col min="7684" max="7684" width="0.59765625" style="82" customWidth="1"/>
    <col min="7685" max="7720" width="2.796875" style="82" customWidth="1"/>
    <col min="7721" max="7721" width="1.296875" style="82" customWidth="1"/>
    <col min="7722" max="7936" width="8.796875" style="82"/>
    <col min="7937" max="7937" width="1.296875" style="82" customWidth="1"/>
    <col min="7938" max="7939" width="3.796875" style="82" customWidth="1"/>
    <col min="7940" max="7940" width="0.59765625" style="82" customWidth="1"/>
    <col min="7941" max="7976" width="2.796875" style="82" customWidth="1"/>
    <col min="7977" max="7977" width="1.296875" style="82" customWidth="1"/>
    <col min="7978" max="8192" width="8.796875" style="82"/>
    <col min="8193" max="8193" width="1.296875" style="82" customWidth="1"/>
    <col min="8194" max="8195" width="3.796875" style="82" customWidth="1"/>
    <col min="8196" max="8196" width="0.59765625" style="82" customWidth="1"/>
    <col min="8197" max="8232" width="2.796875" style="82" customWidth="1"/>
    <col min="8233" max="8233" width="1.296875" style="82" customWidth="1"/>
    <col min="8234" max="8448" width="8.796875" style="82"/>
    <col min="8449" max="8449" width="1.296875" style="82" customWidth="1"/>
    <col min="8450" max="8451" width="3.796875" style="82" customWidth="1"/>
    <col min="8452" max="8452" width="0.59765625" style="82" customWidth="1"/>
    <col min="8453" max="8488" width="2.796875" style="82" customWidth="1"/>
    <col min="8489" max="8489" width="1.296875" style="82" customWidth="1"/>
    <col min="8490" max="8704" width="8.796875" style="82"/>
    <col min="8705" max="8705" width="1.296875" style="82" customWidth="1"/>
    <col min="8706" max="8707" width="3.796875" style="82" customWidth="1"/>
    <col min="8708" max="8708" width="0.59765625" style="82" customWidth="1"/>
    <col min="8709" max="8744" width="2.796875" style="82" customWidth="1"/>
    <col min="8745" max="8745" width="1.296875" style="82" customWidth="1"/>
    <col min="8746" max="8960" width="8.796875" style="82"/>
    <col min="8961" max="8961" width="1.296875" style="82" customWidth="1"/>
    <col min="8962" max="8963" width="3.796875" style="82" customWidth="1"/>
    <col min="8964" max="8964" width="0.59765625" style="82" customWidth="1"/>
    <col min="8965" max="9000" width="2.796875" style="82" customWidth="1"/>
    <col min="9001" max="9001" width="1.296875" style="82" customWidth="1"/>
    <col min="9002" max="9216" width="8.796875" style="82"/>
    <col min="9217" max="9217" width="1.296875" style="82" customWidth="1"/>
    <col min="9218" max="9219" width="3.796875" style="82" customWidth="1"/>
    <col min="9220" max="9220" width="0.59765625" style="82" customWidth="1"/>
    <col min="9221" max="9256" width="2.796875" style="82" customWidth="1"/>
    <col min="9257" max="9257" width="1.296875" style="82" customWidth="1"/>
    <col min="9258" max="9472" width="8.796875" style="82"/>
    <col min="9473" max="9473" width="1.296875" style="82" customWidth="1"/>
    <col min="9474" max="9475" width="3.796875" style="82" customWidth="1"/>
    <col min="9476" max="9476" width="0.59765625" style="82" customWidth="1"/>
    <col min="9477" max="9512" width="2.796875" style="82" customWidth="1"/>
    <col min="9513" max="9513" width="1.296875" style="82" customWidth="1"/>
    <col min="9514" max="9728" width="8.796875" style="82"/>
    <col min="9729" max="9729" width="1.296875" style="82" customWidth="1"/>
    <col min="9730" max="9731" width="3.796875" style="82" customWidth="1"/>
    <col min="9732" max="9732" width="0.59765625" style="82" customWidth="1"/>
    <col min="9733" max="9768" width="2.796875" style="82" customWidth="1"/>
    <col min="9769" max="9769" width="1.296875" style="82" customWidth="1"/>
    <col min="9770" max="9984" width="8.796875" style="82"/>
    <col min="9985" max="9985" width="1.296875" style="82" customWidth="1"/>
    <col min="9986" max="9987" width="3.796875" style="82" customWidth="1"/>
    <col min="9988" max="9988" width="0.59765625" style="82" customWidth="1"/>
    <col min="9989" max="10024" width="2.796875" style="82" customWidth="1"/>
    <col min="10025" max="10025" width="1.296875" style="82" customWidth="1"/>
    <col min="10026" max="10240" width="8.796875" style="82"/>
    <col min="10241" max="10241" width="1.296875" style="82" customWidth="1"/>
    <col min="10242" max="10243" width="3.796875" style="82" customWidth="1"/>
    <col min="10244" max="10244" width="0.59765625" style="82" customWidth="1"/>
    <col min="10245" max="10280" width="2.796875" style="82" customWidth="1"/>
    <col min="10281" max="10281" width="1.296875" style="82" customWidth="1"/>
    <col min="10282" max="10496" width="8.796875" style="82"/>
    <col min="10497" max="10497" width="1.296875" style="82" customWidth="1"/>
    <col min="10498" max="10499" width="3.796875" style="82" customWidth="1"/>
    <col min="10500" max="10500" width="0.59765625" style="82" customWidth="1"/>
    <col min="10501" max="10536" width="2.796875" style="82" customWidth="1"/>
    <col min="10537" max="10537" width="1.296875" style="82" customWidth="1"/>
    <col min="10538" max="10752" width="8.796875" style="82"/>
    <col min="10753" max="10753" width="1.296875" style="82" customWidth="1"/>
    <col min="10754" max="10755" width="3.796875" style="82" customWidth="1"/>
    <col min="10756" max="10756" width="0.59765625" style="82" customWidth="1"/>
    <col min="10757" max="10792" width="2.796875" style="82" customWidth="1"/>
    <col min="10793" max="10793" width="1.296875" style="82" customWidth="1"/>
    <col min="10794" max="11008" width="8.796875" style="82"/>
    <col min="11009" max="11009" width="1.296875" style="82" customWidth="1"/>
    <col min="11010" max="11011" width="3.796875" style="82" customWidth="1"/>
    <col min="11012" max="11012" width="0.59765625" style="82" customWidth="1"/>
    <col min="11013" max="11048" width="2.796875" style="82" customWidth="1"/>
    <col min="11049" max="11049" width="1.296875" style="82" customWidth="1"/>
    <col min="11050" max="11264" width="8.796875" style="82"/>
    <col min="11265" max="11265" width="1.296875" style="82" customWidth="1"/>
    <col min="11266" max="11267" width="3.796875" style="82" customWidth="1"/>
    <col min="11268" max="11268" width="0.59765625" style="82" customWidth="1"/>
    <col min="11269" max="11304" width="2.796875" style="82" customWidth="1"/>
    <col min="11305" max="11305" width="1.296875" style="82" customWidth="1"/>
    <col min="11306" max="11520" width="8.796875" style="82"/>
    <col min="11521" max="11521" width="1.296875" style="82" customWidth="1"/>
    <col min="11522" max="11523" width="3.796875" style="82" customWidth="1"/>
    <col min="11524" max="11524" width="0.59765625" style="82" customWidth="1"/>
    <col min="11525" max="11560" width="2.796875" style="82" customWidth="1"/>
    <col min="11561" max="11561" width="1.296875" style="82" customWidth="1"/>
    <col min="11562" max="11776" width="8.796875" style="82"/>
    <col min="11777" max="11777" width="1.296875" style="82" customWidth="1"/>
    <col min="11778" max="11779" width="3.796875" style="82" customWidth="1"/>
    <col min="11780" max="11780" width="0.59765625" style="82" customWidth="1"/>
    <col min="11781" max="11816" width="2.796875" style="82" customWidth="1"/>
    <col min="11817" max="11817" width="1.296875" style="82" customWidth="1"/>
    <col min="11818" max="12032" width="8.796875" style="82"/>
    <col min="12033" max="12033" width="1.296875" style="82" customWidth="1"/>
    <col min="12034" max="12035" width="3.796875" style="82" customWidth="1"/>
    <col min="12036" max="12036" width="0.59765625" style="82" customWidth="1"/>
    <col min="12037" max="12072" width="2.796875" style="82" customWidth="1"/>
    <col min="12073" max="12073" width="1.296875" style="82" customWidth="1"/>
    <col min="12074" max="12288" width="8.796875" style="82"/>
    <col min="12289" max="12289" width="1.296875" style="82" customWidth="1"/>
    <col min="12290" max="12291" width="3.796875" style="82" customWidth="1"/>
    <col min="12292" max="12292" width="0.59765625" style="82" customWidth="1"/>
    <col min="12293" max="12328" width="2.796875" style="82" customWidth="1"/>
    <col min="12329" max="12329" width="1.296875" style="82" customWidth="1"/>
    <col min="12330" max="12544" width="8.796875" style="82"/>
    <col min="12545" max="12545" width="1.296875" style="82" customWidth="1"/>
    <col min="12546" max="12547" width="3.796875" style="82" customWidth="1"/>
    <col min="12548" max="12548" width="0.59765625" style="82" customWidth="1"/>
    <col min="12549" max="12584" width="2.796875" style="82" customWidth="1"/>
    <col min="12585" max="12585" width="1.296875" style="82" customWidth="1"/>
    <col min="12586" max="12800" width="8.796875" style="82"/>
    <col min="12801" max="12801" width="1.296875" style="82" customWidth="1"/>
    <col min="12802" max="12803" width="3.796875" style="82" customWidth="1"/>
    <col min="12804" max="12804" width="0.59765625" style="82" customWidth="1"/>
    <col min="12805" max="12840" width="2.796875" style="82" customWidth="1"/>
    <col min="12841" max="12841" width="1.296875" style="82" customWidth="1"/>
    <col min="12842" max="13056" width="8.796875" style="82"/>
    <col min="13057" max="13057" width="1.296875" style="82" customWidth="1"/>
    <col min="13058" max="13059" width="3.796875" style="82" customWidth="1"/>
    <col min="13060" max="13060" width="0.59765625" style="82" customWidth="1"/>
    <col min="13061" max="13096" width="2.796875" style="82" customWidth="1"/>
    <col min="13097" max="13097" width="1.296875" style="82" customWidth="1"/>
    <col min="13098" max="13312" width="8.796875" style="82"/>
    <col min="13313" max="13313" width="1.296875" style="82" customWidth="1"/>
    <col min="13314" max="13315" width="3.796875" style="82" customWidth="1"/>
    <col min="13316" max="13316" width="0.59765625" style="82" customWidth="1"/>
    <col min="13317" max="13352" width="2.796875" style="82" customWidth="1"/>
    <col min="13353" max="13353" width="1.296875" style="82" customWidth="1"/>
    <col min="13354" max="13568" width="8.796875" style="82"/>
    <col min="13569" max="13569" width="1.296875" style="82" customWidth="1"/>
    <col min="13570" max="13571" width="3.796875" style="82" customWidth="1"/>
    <col min="13572" max="13572" width="0.59765625" style="82" customWidth="1"/>
    <col min="13573" max="13608" width="2.796875" style="82" customWidth="1"/>
    <col min="13609" max="13609" width="1.296875" style="82" customWidth="1"/>
    <col min="13610" max="13824" width="8.796875" style="82"/>
    <col min="13825" max="13825" width="1.296875" style="82" customWidth="1"/>
    <col min="13826" max="13827" width="3.796875" style="82" customWidth="1"/>
    <col min="13828" max="13828" width="0.59765625" style="82" customWidth="1"/>
    <col min="13829" max="13864" width="2.796875" style="82" customWidth="1"/>
    <col min="13865" max="13865" width="1.296875" style="82" customWidth="1"/>
    <col min="13866" max="14080" width="8.796875" style="82"/>
    <col min="14081" max="14081" width="1.296875" style="82" customWidth="1"/>
    <col min="14082" max="14083" width="3.796875" style="82" customWidth="1"/>
    <col min="14084" max="14084" width="0.59765625" style="82" customWidth="1"/>
    <col min="14085" max="14120" width="2.796875" style="82" customWidth="1"/>
    <col min="14121" max="14121" width="1.296875" style="82" customWidth="1"/>
    <col min="14122" max="14336" width="8.796875" style="82"/>
    <col min="14337" max="14337" width="1.296875" style="82" customWidth="1"/>
    <col min="14338" max="14339" width="3.796875" style="82" customWidth="1"/>
    <col min="14340" max="14340" width="0.59765625" style="82" customWidth="1"/>
    <col min="14341" max="14376" width="2.796875" style="82" customWidth="1"/>
    <col min="14377" max="14377" width="1.296875" style="82" customWidth="1"/>
    <col min="14378" max="14592" width="8.796875" style="82"/>
    <col min="14593" max="14593" width="1.296875" style="82" customWidth="1"/>
    <col min="14594" max="14595" width="3.796875" style="82" customWidth="1"/>
    <col min="14596" max="14596" width="0.59765625" style="82" customWidth="1"/>
    <col min="14597" max="14632" width="2.796875" style="82" customWidth="1"/>
    <col min="14633" max="14633" width="1.296875" style="82" customWidth="1"/>
    <col min="14634" max="14848" width="8.796875" style="82"/>
    <col min="14849" max="14849" width="1.296875" style="82" customWidth="1"/>
    <col min="14850" max="14851" width="3.796875" style="82" customWidth="1"/>
    <col min="14852" max="14852" width="0.59765625" style="82" customWidth="1"/>
    <col min="14853" max="14888" width="2.796875" style="82" customWidth="1"/>
    <col min="14889" max="14889" width="1.296875" style="82" customWidth="1"/>
    <col min="14890" max="15104" width="8.796875" style="82"/>
    <col min="15105" max="15105" width="1.296875" style="82" customWidth="1"/>
    <col min="15106" max="15107" width="3.796875" style="82" customWidth="1"/>
    <col min="15108" max="15108" width="0.59765625" style="82" customWidth="1"/>
    <col min="15109" max="15144" width="2.796875" style="82" customWidth="1"/>
    <col min="15145" max="15145" width="1.296875" style="82" customWidth="1"/>
    <col min="15146" max="15360" width="8.796875" style="82"/>
    <col min="15361" max="15361" width="1.296875" style="82" customWidth="1"/>
    <col min="15362" max="15363" width="3.796875" style="82" customWidth="1"/>
    <col min="15364" max="15364" width="0.59765625" style="82" customWidth="1"/>
    <col min="15365" max="15400" width="2.796875" style="82" customWidth="1"/>
    <col min="15401" max="15401" width="1.296875" style="82" customWidth="1"/>
    <col min="15402" max="15616" width="8.796875" style="82"/>
    <col min="15617" max="15617" width="1.296875" style="82" customWidth="1"/>
    <col min="15618" max="15619" width="3.796875" style="82" customWidth="1"/>
    <col min="15620" max="15620" width="0.59765625" style="82" customWidth="1"/>
    <col min="15621" max="15656" width="2.796875" style="82" customWidth="1"/>
    <col min="15657" max="15657" width="1.296875" style="82" customWidth="1"/>
    <col min="15658" max="15872" width="8.796875" style="82"/>
    <col min="15873" max="15873" width="1.296875" style="82" customWidth="1"/>
    <col min="15874" max="15875" width="3.796875" style="82" customWidth="1"/>
    <col min="15876" max="15876" width="0.59765625" style="82" customWidth="1"/>
    <col min="15877" max="15912" width="2.796875" style="82" customWidth="1"/>
    <col min="15913" max="15913" width="1.296875" style="82" customWidth="1"/>
    <col min="15914" max="16128" width="8.796875" style="82"/>
    <col min="16129" max="16129" width="1.296875" style="82" customWidth="1"/>
    <col min="16130" max="16131" width="3.796875" style="82" customWidth="1"/>
    <col min="16132" max="16132" width="0.59765625" style="82" customWidth="1"/>
    <col min="16133" max="16168" width="2.796875" style="82" customWidth="1"/>
    <col min="16169" max="16169" width="1.296875" style="82" customWidth="1"/>
    <col min="16170" max="16384" width="8.796875" style="82"/>
  </cols>
  <sheetData>
    <row r="2" spans="2:40" x14ac:dyDescent="0.2">
      <c r="B2" s="82" t="s">
        <v>127</v>
      </c>
    </row>
    <row r="3" spans="2:40" ht="14.25" customHeight="1" x14ac:dyDescent="0.2">
      <c r="AB3" s="724" t="s">
        <v>128</v>
      </c>
      <c r="AC3" s="725"/>
      <c r="AD3" s="725"/>
      <c r="AE3" s="725"/>
      <c r="AF3" s="726"/>
      <c r="AG3" s="907"/>
      <c r="AH3" s="908"/>
      <c r="AI3" s="908"/>
      <c r="AJ3" s="908"/>
      <c r="AK3" s="908"/>
      <c r="AL3" s="908"/>
      <c r="AM3" s="908"/>
      <c r="AN3" s="909"/>
    </row>
    <row r="5" spans="2:40" x14ac:dyDescent="0.2">
      <c r="B5" s="906" t="s">
        <v>129</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c r="AL5" s="906"/>
      <c r="AM5" s="906"/>
      <c r="AN5" s="906"/>
    </row>
    <row r="6" spans="2:40" ht="13.2" customHeight="1" x14ac:dyDescent="0.2">
      <c r="AE6" s="83" t="s">
        <v>130</v>
      </c>
      <c r="AF6" s="884"/>
      <c r="AG6" s="884"/>
      <c r="AH6" s="82" t="s">
        <v>131</v>
      </c>
      <c r="AI6" s="884"/>
      <c r="AJ6" s="884"/>
      <c r="AK6" s="82" t="s">
        <v>132</v>
      </c>
      <c r="AL6" s="884"/>
      <c r="AM6" s="884"/>
      <c r="AN6" s="82" t="s">
        <v>133</v>
      </c>
    </row>
    <row r="7" spans="2:40" ht="13.8" customHeight="1" x14ac:dyDescent="0.2">
      <c r="B7" s="86"/>
      <c r="C7" s="86"/>
      <c r="D7" s="86"/>
      <c r="E7" s="728" t="s">
        <v>223</v>
      </c>
      <c r="F7" s="728"/>
      <c r="G7" s="728"/>
      <c r="H7" s="728"/>
      <c r="I7" s="728"/>
      <c r="J7" s="728"/>
      <c r="K7" s="82" t="s">
        <v>135</v>
      </c>
    </row>
    <row r="8" spans="2:40" x14ac:dyDescent="0.2">
      <c r="V8" s="904" t="s">
        <v>136</v>
      </c>
      <c r="W8" s="904"/>
      <c r="X8" s="904"/>
      <c r="Y8" s="905"/>
      <c r="Z8" s="905"/>
      <c r="AA8" s="905"/>
      <c r="AB8" s="905"/>
      <c r="AC8" s="905"/>
      <c r="AD8" s="905"/>
      <c r="AE8" s="905"/>
      <c r="AF8" s="905"/>
      <c r="AG8" s="905"/>
      <c r="AH8" s="905"/>
      <c r="AI8" s="905"/>
      <c r="AJ8" s="905"/>
      <c r="AK8" s="905"/>
      <c r="AL8" s="905"/>
      <c r="AM8" s="905"/>
      <c r="AN8" s="905"/>
    </row>
    <row r="9" spans="2:40" x14ac:dyDescent="0.2">
      <c r="Y9" s="884"/>
      <c r="Z9" s="884"/>
      <c r="AA9" s="884"/>
      <c r="AB9" s="884"/>
      <c r="AC9" s="884"/>
      <c r="AD9" s="884"/>
      <c r="AE9" s="884"/>
      <c r="AF9" s="884"/>
      <c r="AG9" s="884"/>
      <c r="AH9" s="884"/>
      <c r="AI9" s="884"/>
      <c r="AJ9" s="884"/>
      <c r="AK9" s="884"/>
      <c r="AL9" s="884"/>
      <c r="AM9" s="884"/>
      <c r="AN9" s="884"/>
    </row>
    <row r="10" spans="2:40" x14ac:dyDescent="0.2">
      <c r="V10" s="906" t="s">
        <v>137</v>
      </c>
      <c r="W10" s="906"/>
      <c r="X10" s="906"/>
      <c r="Y10" s="884"/>
      <c r="Z10" s="884"/>
      <c r="AA10" s="884"/>
      <c r="AB10" s="884"/>
      <c r="AC10" s="884"/>
      <c r="AD10" s="884"/>
      <c r="AE10" s="884"/>
      <c r="AF10" s="884"/>
      <c r="AG10" s="884"/>
      <c r="AH10" s="884"/>
      <c r="AI10" s="884"/>
      <c r="AJ10" s="884"/>
      <c r="AK10" s="884"/>
      <c r="AL10" s="884"/>
      <c r="AM10" s="884"/>
      <c r="AN10" s="884"/>
    </row>
    <row r="11" spans="2:40" x14ac:dyDescent="0.2">
      <c r="Y11" s="884"/>
      <c r="Z11" s="884"/>
      <c r="AA11" s="884"/>
      <c r="AB11" s="884"/>
      <c r="AC11" s="884"/>
      <c r="AD11" s="884"/>
      <c r="AE11" s="884"/>
      <c r="AF11" s="884"/>
      <c r="AG11" s="884"/>
      <c r="AH11" s="884"/>
      <c r="AI11" s="884"/>
      <c r="AJ11" s="884"/>
      <c r="AK11" s="884"/>
      <c r="AL11" s="884"/>
      <c r="AM11" s="884"/>
      <c r="AN11" s="884"/>
    </row>
    <row r="12" spans="2:40" x14ac:dyDescent="0.2">
      <c r="C12" s="82" t="s">
        <v>138</v>
      </c>
    </row>
    <row r="13" spans="2:40" x14ac:dyDescent="0.2">
      <c r="N13" s="885"/>
      <c r="O13" s="885"/>
      <c r="AB13" s="724" t="s">
        <v>139</v>
      </c>
      <c r="AC13" s="725"/>
      <c r="AD13" s="725"/>
      <c r="AE13" s="725"/>
      <c r="AF13" s="725"/>
      <c r="AG13" s="725"/>
      <c r="AH13" s="725"/>
      <c r="AI13" s="726"/>
      <c r="AJ13" s="886"/>
      <c r="AK13" s="887"/>
      <c r="AL13" s="887"/>
      <c r="AM13" s="887"/>
      <c r="AN13" s="888"/>
    </row>
    <row r="14" spans="2:40" ht="14.25" customHeight="1" x14ac:dyDescent="0.2">
      <c r="B14" s="740" t="s">
        <v>140</v>
      </c>
      <c r="C14" s="867" t="s">
        <v>141</v>
      </c>
      <c r="D14" s="853"/>
      <c r="E14" s="853"/>
      <c r="F14" s="853"/>
      <c r="G14" s="853"/>
      <c r="H14" s="853"/>
      <c r="I14" s="853"/>
      <c r="J14" s="853"/>
      <c r="K14" s="853"/>
      <c r="L14" s="889"/>
      <c r="M14" s="890"/>
      <c r="N14" s="891"/>
      <c r="O14" s="891"/>
      <c r="P14" s="891"/>
      <c r="Q14" s="891"/>
      <c r="R14" s="891"/>
      <c r="S14" s="891"/>
      <c r="T14" s="891"/>
      <c r="U14" s="891"/>
      <c r="V14" s="891"/>
      <c r="W14" s="891"/>
      <c r="X14" s="891"/>
      <c r="Y14" s="891"/>
      <c r="Z14" s="891"/>
      <c r="AA14" s="891"/>
      <c r="AB14" s="891"/>
      <c r="AC14" s="891"/>
      <c r="AD14" s="891"/>
      <c r="AE14" s="891"/>
      <c r="AF14" s="891"/>
      <c r="AG14" s="891"/>
      <c r="AH14" s="891"/>
      <c r="AI14" s="891"/>
      <c r="AJ14" s="891"/>
      <c r="AK14" s="891"/>
      <c r="AL14" s="891"/>
      <c r="AM14" s="891"/>
      <c r="AN14" s="892"/>
    </row>
    <row r="15" spans="2:40" ht="14.25" customHeight="1" x14ac:dyDescent="0.2">
      <c r="B15" s="741"/>
      <c r="C15" s="893" t="s">
        <v>142</v>
      </c>
      <c r="D15" s="894"/>
      <c r="E15" s="894"/>
      <c r="F15" s="894"/>
      <c r="G15" s="894"/>
      <c r="H15" s="894"/>
      <c r="I15" s="894"/>
      <c r="J15" s="894"/>
      <c r="K15" s="894"/>
      <c r="L15" s="894"/>
      <c r="M15" s="895"/>
      <c r="N15" s="896"/>
      <c r="O15" s="896"/>
      <c r="P15" s="896"/>
      <c r="Q15" s="896"/>
      <c r="R15" s="896"/>
      <c r="S15" s="896"/>
      <c r="T15" s="896"/>
      <c r="U15" s="896"/>
      <c r="V15" s="896"/>
      <c r="W15" s="896"/>
      <c r="X15" s="896"/>
      <c r="Y15" s="896"/>
      <c r="Z15" s="896"/>
      <c r="AA15" s="896"/>
      <c r="AB15" s="896"/>
      <c r="AC15" s="896"/>
      <c r="AD15" s="896"/>
      <c r="AE15" s="896"/>
      <c r="AF15" s="896"/>
      <c r="AG15" s="896"/>
      <c r="AH15" s="896"/>
      <c r="AI15" s="896"/>
      <c r="AJ15" s="896"/>
      <c r="AK15" s="896"/>
      <c r="AL15" s="896"/>
      <c r="AM15" s="896"/>
      <c r="AN15" s="897"/>
    </row>
    <row r="16" spans="2:40" ht="13.5" customHeight="1" x14ac:dyDescent="0.2">
      <c r="B16" s="741"/>
      <c r="C16" s="867" t="s">
        <v>143</v>
      </c>
      <c r="D16" s="853"/>
      <c r="E16" s="853"/>
      <c r="F16" s="853"/>
      <c r="G16" s="853"/>
      <c r="H16" s="853"/>
      <c r="I16" s="853"/>
      <c r="J16" s="853"/>
      <c r="K16" s="853"/>
      <c r="L16" s="854"/>
      <c r="M16" s="850" t="s">
        <v>144</v>
      </c>
      <c r="N16" s="851"/>
      <c r="O16" s="851"/>
      <c r="P16" s="851"/>
      <c r="Q16" s="852"/>
      <c r="R16" s="852"/>
      <c r="S16" s="852"/>
      <c r="T16" s="82" t="s">
        <v>145</v>
      </c>
      <c r="U16" s="852"/>
      <c r="V16" s="852"/>
      <c r="W16" s="852"/>
      <c r="X16" s="82" t="s">
        <v>146</v>
      </c>
      <c r="Y16" s="902"/>
      <c r="Z16" s="902"/>
      <c r="AA16" s="902"/>
      <c r="AB16" s="902"/>
      <c r="AC16" s="902"/>
      <c r="AD16" s="902"/>
      <c r="AE16" s="902"/>
      <c r="AF16" s="902"/>
      <c r="AG16" s="902"/>
      <c r="AH16" s="902"/>
      <c r="AI16" s="902"/>
      <c r="AJ16" s="902"/>
      <c r="AK16" s="902"/>
      <c r="AL16" s="902"/>
      <c r="AM16" s="902"/>
      <c r="AN16" s="903"/>
    </row>
    <row r="17" spans="2:40" ht="13.5" customHeight="1" x14ac:dyDescent="0.2">
      <c r="B17" s="741"/>
      <c r="C17" s="893"/>
      <c r="D17" s="894"/>
      <c r="E17" s="894"/>
      <c r="F17" s="894"/>
      <c r="G17" s="894"/>
      <c r="H17" s="894"/>
      <c r="I17" s="894"/>
      <c r="J17" s="894"/>
      <c r="K17" s="894"/>
      <c r="L17" s="898"/>
      <c r="M17" s="855" t="s">
        <v>147</v>
      </c>
      <c r="N17" s="856"/>
      <c r="O17" s="856"/>
      <c r="P17" s="856"/>
      <c r="Q17" s="82" t="s">
        <v>148</v>
      </c>
      <c r="R17" s="856"/>
      <c r="S17" s="856"/>
      <c r="T17" s="856"/>
      <c r="U17" s="856"/>
      <c r="V17" s="857" t="s">
        <v>149</v>
      </c>
      <c r="W17" s="857"/>
      <c r="X17" s="858"/>
      <c r="Y17" s="858"/>
      <c r="Z17" s="858"/>
      <c r="AA17" s="858"/>
      <c r="AB17" s="858"/>
      <c r="AC17" s="858"/>
      <c r="AD17" s="858"/>
      <c r="AE17" s="858"/>
      <c r="AF17" s="858"/>
      <c r="AG17" s="858"/>
      <c r="AH17" s="858"/>
      <c r="AI17" s="858"/>
      <c r="AJ17" s="858"/>
      <c r="AK17" s="858"/>
      <c r="AL17" s="858"/>
      <c r="AM17" s="858"/>
      <c r="AN17" s="859"/>
    </row>
    <row r="18" spans="2:40" ht="13.5" customHeight="1" x14ac:dyDescent="0.2">
      <c r="B18" s="741"/>
      <c r="C18" s="871"/>
      <c r="D18" s="872"/>
      <c r="E18" s="872"/>
      <c r="F18" s="872"/>
      <c r="G18" s="872"/>
      <c r="H18" s="872"/>
      <c r="I18" s="872"/>
      <c r="J18" s="872"/>
      <c r="K18" s="872"/>
      <c r="L18" s="873"/>
      <c r="M18" s="729" t="s">
        <v>150</v>
      </c>
      <c r="N18" s="730"/>
      <c r="O18" s="730"/>
      <c r="P18" s="730"/>
      <c r="Q18" s="730"/>
      <c r="R18" s="730"/>
      <c r="S18" s="88"/>
      <c r="T18" s="88"/>
      <c r="U18" s="88"/>
      <c r="V18" s="88"/>
      <c r="W18" s="88"/>
      <c r="X18" s="88"/>
      <c r="Y18" s="88"/>
      <c r="Z18" s="88"/>
      <c r="AA18" s="88"/>
      <c r="AB18" s="88"/>
      <c r="AC18" s="88"/>
      <c r="AD18" s="88"/>
      <c r="AE18" s="88"/>
      <c r="AF18" s="88"/>
      <c r="AG18" s="88"/>
      <c r="AH18" s="88"/>
      <c r="AI18" s="88"/>
      <c r="AJ18" s="88"/>
      <c r="AK18" s="88"/>
      <c r="AL18" s="88"/>
      <c r="AM18" s="88"/>
      <c r="AN18" s="89"/>
    </row>
    <row r="19" spans="2:40" ht="14.25" customHeight="1" x14ac:dyDescent="0.2">
      <c r="B19" s="741"/>
      <c r="C19" s="899" t="s">
        <v>151</v>
      </c>
      <c r="D19" s="900"/>
      <c r="E19" s="900"/>
      <c r="F19" s="900"/>
      <c r="G19" s="900"/>
      <c r="H19" s="900"/>
      <c r="I19" s="900"/>
      <c r="J19" s="900"/>
      <c r="K19" s="900"/>
      <c r="L19" s="901"/>
      <c r="M19" s="724" t="s">
        <v>152</v>
      </c>
      <c r="N19" s="725"/>
      <c r="O19" s="725"/>
      <c r="P19" s="725"/>
      <c r="Q19" s="726"/>
      <c r="R19" s="778"/>
      <c r="S19" s="779"/>
      <c r="T19" s="779"/>
      <c r="U19" s="779"/>
      <c r="V19" s="779"/>
      <c r="W19" s="779"/>
      <c r="X19" s="779"/>
      <c r="Y19" s="779"/>
      <c r="Z19" s="779"/>
      <c r="AA19" s="780"/>
      <c r="AB19" s="850" t="s">
        <v>153</v>
      </c>
      <c r="AC19" s="851"/>
      <c r="AD19" s="851"/>
      <c r="AE19" s="851"/>
      <c r="AF19" s="877"/>
      <c r="AG19" s="778"/>
      <c r="AH19" s="779"/>
      <c r="AI19" s="779"/>
      <c r="AJ19" s="779"/>
      <c r="AK19" s="779"/>
      <c r="AL19" s="779"/>
      <c r="AM19" s="779"/>
      <c r="AN19" s="780"/>
    </row>
    <row r="20" spans="2:40" ht="14.25" customHeight="1" x14ac:dyDescent="0.2">
      <c r="B20" s="741"/>
      <c r="C20" s="727" t="s">
        <v>154</v>
      </c>
      <c r="D20" s="727"/>
      <c r="E20" s="727"/>
      <c r="F20" s="727"/>
      <c r="G20" s="727"/>
      <c r="H20" s="727"/>
      <c r="I20" s="727"/>
      <c r="J20" s="727"/>
      <c r="K20" s="727"/>
      <c r="L20" s="727"/>
      <c r="M20" s="878"/>
      <c r="N20" s="792"/>
      <c r="O20" s="792"/>
      <c r="P20" s="792"/>
      <c r="Q20" s="792"/>
      <c r="R20" s="792"/>
      <c r="S20" s="792"/>
      <c r="T20" s="792"/>
      <c r="U20" s="793"/>
      <c r="V20" s="743" t="s">
        <v>155</v>
      </c>
      <c r="W20" s="744"/>
      <c r="X20" s="744"/>
      <c r="Y20" s="744"/>
      <c r="Z20" s="744"/>
      <c r="AA20" s="745"/>
      <c r="AB20" s="878"/>
      <c r="AC20" s="792"/>
      <c r="AD20" s="792"/>
      <c r="AE20" s="792"/>
      <c r="AF20" s="792"/>
      <c r="AG20" s="792"/>
      <c r="AH20" s="792"/>
      <c r="AI20" s="792"/>
      <c r="AJ20" s="792"/>
      <c r="AK20" s="792"/>
      <c r="AL20" s="792"/>
      <c r="AM20" s="792"/>
      <c r="AN20" s="793"/>
    </row>
    <row r="21" spans="2:40" ht="14.25" customHeight="1" x14ac:dyDescent="0.2">
      <c r="B21" s="741"/>
      <c r="C21" s="727" t="s">
        <v>156</v>
      </c>
      <c r="D21" s="727"/>
      <c r="E21" s="727"/>
      <c r="F21" s="727"/>
      <c r="G21" s="727"/>
      <c r="H21" s="727"/>
      <c r="I21" s="727"/>
      <c r="J21" s="879"/>
      <c r="K21" s="879"/>
      <c r="L21" s="880"/>
      <c r="M21" s="743" t="s">
        <v>157</v>
      </c>
      <c r="N21" s="744"/>
      <c r="O21" s="744"/>
      <c r="P21" s="744"/>
      <c r="Q21" s="745"/>
      <c r="R21" s="781"/>
      <c r="S21" s="782"/>
      <c r="T21" s="782"/>
      <c r="U21" s="782"/>
      <c r="V21" s="782"/>
      <c r="W21" s="782"/>
      <c r="X21" s="782"/>
      <c r="Y21" s="782"/>
      <c r="Z21" s="782"/>
      <c r="AA21" s="783"/>
      <c r="AB21" s="744" t="s">
        <v>158</v>
      </c>
      <c r="AC21" s="744"/>
      <c r="AD21" s="744"/>
      <c r="AE21" s="744"/>
      <c r="AF21" s="745"/>
      <c r="AG21" s="781"/>
      <c r="AH21" s="782"/>
      <c r="AI21" s="782"/>
      <c r="AJ21" s="782"/>
      <c r="AK21" s="782"/>
      <c r="AL21" s="782"/>
      <c r="AM21" s="782"/>
      <c r="AN21" s="783"/>
    </row>
    <row r="22" spans="2:40" ht="13.5" customHeight="1" x14ac:dyDescent="0.2">
      <c r="B22" s="741"/>
      <c r="C22" s="849" t="s">
        <v>159</v>
      </c>
      <c r="D22" s="849"/>
      <c r="E22" s="849"/>
      <c r="F22" s="849"/>
      <c r="G22" s="849"/>
      <c r="H22" s="849"/>
      <c r="I22" s="849"/>
      <c r="J22" s="881"/>
      <c r="K22" s="881"/>
      <c r="L22" s="881"/>
      <c r="M22" s="850" t="s">
        <v>144</v>
      </c>
      <c r="N22" s="851"/>
      <c r="O22" s="851"/>
      <c r="P22" s="851"/>
      <c r="Q22" s="852"/>
      <c r="R22" s="852"/>
      <c r="S22" s="852"/>
      <c r="T22" s="82" t="s">
        <v>145</v>
      </c>
      <c r="U22" s="852"/>
      <c r="V22" s="852"/>
      <c r="W22" s="852"/>
      <c r="X22" s="82" t="s">
        <v>146</v>
      </c>
      <c r="Y22" s="853"/>
      <c r="Z22" s="853"/>
      <c r="AA22" s="853"/>
      <c r="AB22" s="853"/>
      <c r="AC22" s="853"/>
      <c r="AD22" s="853"/>
      <c r="AE22" s="853"/>
      <c r="AF22" s="853"/>
      <c r="AG22" s="853"/>
      <c r="AH22" s="853"/>
      <c r="AI22" s="853"/>
      <c r="AJ22" s="853"/>
      <c r="AK22" s="853"/>
      <c r="AL22" s="853"/>
      <c r="AM22" s="853"/>
      <c r="AN22" s="854"/>
    </row>
    <row r="23" spans="2:40" ht="14.25" customHeight="1" x14ac:dyDescent="0.2">
      <c r="B23" s="741"/>
      <c r="C23" s="849"/>
      <c r="D23" s="849"/>
      <c r="E23" s="849"/>
      <c r="F23" s="849"/>
      <c r="G23" s="849"/>
      <c r="H23" s="849"/>
      <c r="I23" s="849"/>
      <c r="J23" s="881"/>
      <c r="K23" s="881"/>
      <c r="L23" s="881"/>
      <c r="M23" s="855" t="s">
        <v>147</v>
      </c>
      <c r="N23" s="856"/>
      <c r="O23" s="856"/>
      <c r="P23" s="856"/>
      <c r="Q23" s="82" t="s">
        <v>148</v>
      </c>
      <c r="R23" s="856"/>
      <c r="S23" s="856"/>
      <c r="T23" s="856"/>
      <c r="U23" s="856"/>
      <c r="V23" s="857" t="s">
        <v>149</v>
      </c>
      <c r="W23" s="857"/>
      <c r="X23" s="858"/>
      <c r="Y23" s="858"/>
      <c r="Z23" s="858"/>
      <c r="AA23" s="858"/>
      <c r="AB23" s="858"/>
      <c r="AC23" s="858"/>
      <c r="AD23" s="858"/>
      <c r="AE23" s="858"/>
      <c r="AF23" s="858"/>
      <c r="AG23" s="858"/>
      <c r="AH23" s="858"/>
      <c r="AI23" s="858"/>
      <c r="AJ23" s="858"/>
      <c r="AK23" s="858"/>
      <c r="AL23" s="858"/>
      <c r="AM23" s="858"/>
      <c r="AN23" s="859"/>
    </row>
    <row r="24" spans="2:40" x14ac:dyDescent="0.2">
      <c r="B24" s="742"/>
      <c r="C24" s="882"/>
      <c r="D24" s="882"/>
      <c r="E24" s="882"/>
      <c r="F24" s="882"/>
      <c r="G24" s="882"/>
      <c r="H24" s="882"/>
      <c r="I24" s="882"/>
      <c r="J24" s="883"/>
      <c r="K24" s="883"/>
      <c r="L24" s="883"/>
      <c r="M24" s="860"/>
      <c r="N24" s="861"/>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6"/>
    </row>
    <row r="25" spans="2:40" ht="14.25" customHeight="1" x14ac:dyDescent="0.2">
      <c r="B25" s="836" t="s">
        <v>160</v>
      </c>
      <c r="C25" s="867" t="s">
        <v>161</v>
      </c>
      <c r="D25" s="853"/>
      <c r="E25" s="853"/>
      <c r="F25" s="853"/>
      <c r="G25" s="853"/>
      <c r="H25" s="853"/>
      <c r="I25" s="853"/>
      <c r="J25" s="853"/>
      <c r="K25" s="853"/>
      <c r="L25" s="854"/>
      <c r="M25" s="868"/>
      <c r="N25" s="869"/>
      <c r="O25" s="869"/>
      <c r="P25" s="869"/>
      <c r="Q25" s="869"/>
      <c r="R25" s="869"/>
      <c r="S25" s="869"/>
      <c r="T25" s="869"/>
      <c r="U25" s="869"/>
      <c r="V25" s="869"/>
      <c r="W25" s="869"/>
      <c r="X25" s="869"/>
      <c r="Y25" s="869"/>
      <c r="Z25" s="869"/>
      <c r="AA25" s="869"/>
      <c r="AB25" s="869"/>
      <c r="AC25" s="869"/>
      <c r="AD25" s="869"/>
      <c r="AE25" s="869"/>
      <c r="AF25" s="869"/>
      <c r="AG25" s="869"/>
      <c r="AH25" s="869"/>
      <c r="AI25" s="869"/>
      <c r="AJ25" s="869"/>
      <c r="AK25" s="869"/>
      <c r="AL25" s="869"/>
      <c r="AM25" s="869"/>
      <c r="AN25" s="870"/>
    </row>
    <row r="26" spans="2:40" ht="14.25" customHeight="1" x14ac:dyDescent="0.2">
      <c r="B26" s="837"/>
      <c r="C26" s="871" t="s">
        <v>162</v>
      </c>
      <c r="D26" s="872"/>
      <c r="E26" s="872"/>
      <c r="F26" s="872"/>
      <c r="G26" s="872"/>
      <c r="H26" s="872"/>
      <c r="I26" s="872"/>
      <c r="J26" s="872"/>
      <c r="K26" s="872"/>
      <c r="L26" s="873"/>
      <c r="M26" s="874"/>
      <c r="N26" s="875"/>
      <c r="O26" s="875"/>
      <c r="P26" s="875"/>
      <c r="Q26" s="875"/>
      <c r="R26" s="875"/>
      <c r="S26" s="875"/>
      <c r="T26" s="875"/>
      <c r="U26" s="875"/>
      <c r="V26" s="875"/>
      <c r="W26" s="875"/>
      <c r="X26" s="875"/>
      <c r="Y26" s="875"/>
      <c r="Z26" s="875"/>
      <c r="AA26" s="875"/>
      <c r="AB26" s="875"/>
      <c r="AC26" s="875"/>
      <c r="AD26" s="875"/>
      <c r="AE26" s="875"/>
      <c r="AF26" s="875"/>
      <c r="AG26" s="875"/>
      <c r="AH26" s="875"/>
      <c r="AI26" s="875"/>
      <c r="AJ26" s="875"/>
      <c r="AK26" s="875"/>
      <c r="AL26" s="875"/>
      <c r="AM26" s="875"/>
      <c r="AN26" s="876"/>
    </row>
    <row r="27" spans="2:40" ht="13.5" customHeight="1" x14ac:dyDescent="0.2">
      <c r="B27" s="837"/>
      <c r="C27" s="849" t="s">
        <v>163</v>
      </c>
      <c r="D27" s="849"/>
      <c r="E27" s="849"/>
      <c r="F27" s="849"/>
      <c r="G27" s="849"/>
      <c r="H27" s="849"/>
      <c r="I27" s="849"/>
      <c r="J27" s="849"/>
      <c r="K27" s="849"/>
      <c r="L27" s="849"/>
      <c r="M27" s="850" t="s">
        <v>144</v>
      </c>
      <c r="N27" s="851"/>
      <c r="O27" s="851"/>
      <c r="P27" s="851"/>
      <c r="Q27" s="852"/>
      <c r="R27" s="852"/>
      <c r="S27" s="852"/>
      <c r="T27" s="82" t="s">
        <v>145</v>
      </c>
      <c r="U27" s="852"/>
      <c r="V27" s="852"/>
      <c r="W27" s="852"/>
      <c r="X27" s="82" t="s">
        <v>146</v>
      </c>
      <c r="Y27" s="853"/>
      <c r="Z27" s="853"/>
      <c r="AA27" s="853"/>
      <c r="AB27" s="853"/>
      <c r="AC27" s="853"/>
      <c r="AD27" s="853"/>
      <c r="AE27" s="853"/>
      <c r="AF27" s="853"/>
      <c r="AG27" s="853"/>
      <c r="AH27" s="853"/>
      <c r="AI27" s="853"/>
      <c r="AJ27" s="853"/>
      <c r="AK27" s="853"/>
      <c r="AL27" s="853"/>
      <c r="AM27" s="853"/>
      <c r="AN27" s="854"/>
    </row>
    <row r="28" spans="2:40" ht="14.25" customHeight="1" x14ac:dyDescent="0.2">
      <c r="B28" s="837"/>
      <c r="C28" s="849"/>
      <c r="D28" s="849"/>
      <c r="E28" s="849"/>
      <c r="F28" s="849"/>
      <c r="G28" s="849"/>
      <c r="H28" s="849"/>
      <c r="I28" s="849"/>
      <c r="J28" s="849"/>
      <c r="K28" s="849"/>
      <c r="L28" s="849"/>
      <c r="M28" s="855" t="s">
        <v>147</v>
      </c>
      <c r="N28" s="856"/>
      <c r="O28" s="856"/>
      <c r="P28" s="856"/>
      <c r="Q28" s="82" t="s">
        <v>148</v>
      </c>
      <c r="R28" s="856"/>
      <c r="S28" s="856"/>
      <c r="T28" s="856"/>
      <c r="U28" s="856"/>
      <c r="V28" s="857" t="s">
        <v>149</v>
      </c>
      <c r="W28" s="857"/>
      <c r="X28" s="858"/>
      <c r="Y28" s="858"/>
      <c r="Z28" s="858"/>
      <c r="AA28" s="858"/>
      <c r="AB28" s="858"/>
      <c r="AC28" s="858"/>
      <c r="AD28" s="858"/>
      <c r="AE28" s="858"/>
      <c r="AF28" s="858"/>
      <c r="AG28" s="858"/>
      <c r="AH28" s="858"/>
      <c r="AI28" s="858"/>
      <c r="AJ28" s="858"/>
      <c r="AK28" s="858"/>
      <c r="AL28" s="858"/>
      <c r="AM28" s="858"/>
      <c r="AN28" s="859"/>
    </row>
    <row r="29" spans="2:40" x14ac:dyDescent="0.2">
      <c r="B29" s="837"/>
      <c r="C29" s="849"/>
      <c r="D29" s="849"/>
      <c r="E29" s="849"/>
      <c r="F29" s="849"/>
      <c r="G29" s="849"/>
      <c r="H29" s="849"/>
      <c r="I29" s="849"/>
      <c r="J29" s="849"/>
      <c r="K29" s="849"/>
      <c r="L29" s="849"/>
      <c r="M29" s="860"/>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6"/>
    </row>
    <row r="30" spans="2:40" ht="14.25" customHeight="1" x14ac:dyDescent="0.2">
      <c r="B30" s="837"/>
      <c r="C30" s="849" t="s">
        <v>151</v>
      </c>
      <c r="D30" s="849"/>
      <c r="E30" s="849"/>
      <c r="F30" s="849"/>
      <c r="G30" s="849"/>
      <c r="H30" s="849"/>
      <c r="I30" s="849"/>
      <c r="J30" s="849"/>
      <c r="K30" s="849"/>
      <c r="L30" s="849"/>
      <c r="M30" s="724" t="s">
        <v>152</v>
      </c>
      <c r="N30" s="725"/>
      <c r="O30" s="725"/>
      <c r="P30" s="725"/>
      <c r="Q30" s="726"/>
      <c r="R30" s="778"/>
      <c r="S30" s="779"/>
      <c r="T30" s="779"/>
      <c r="U30" s="779"/>
      <c r="V30" s="779"/>
      <c r="W30" s="779"/>
      <c r="X30" s="779"/>
      <c r="Y30" s="779"/>
      <c r="Z30" s="779"/>
      <c r="AA30" s="780"/>
      <c r="AB30" s="850" t="s">
        <v>153</v>
      </c>
      <c r="AC30" s="851"/>
      <c r="AD30" s="851"/>
      <c r="AE30" s="851"/>
      <c r="AF30" s="877"/>
      <c r="AG30" s="778"/>
      <c r="AH30" s="779"/>
      <c r="AI30" s="779"/>
      <c r="AJ30" s="779"/>
      <c r="AK30" s="779"/>
      <c r="AL30" s="779"/>
      <c r="AM30" s="779"/>
      <c r="AN30" s="780"/>
    </row>
    <row r="31" spans="2:40" ht="13.5" customHeight="1" x14ac:dyDescent="0.2">
      <c r="B31" s="837"/>
      <c r="C31" s="865" t="s">
        <v>164</v>
      </c>
      <c r="D31" s="865"/>
      <c r="E31" s="865"/>
      <c r="F31" s="865"/>
      <c r="G31" s="865"/>
      <c r="H31" s="865"/>
      <c r="I31" s="865"/>
      <c r="J31" s="865"/>
      <c r="K31" s="865"/>
      <c r="L31" s="865"/>
      <c r="M31" s="850" t="s">
        <v>144</v>
      </c>
      <c r="N31" s="851"/>
      <c r="O31" s="851"/>
      <c r="P31" s="851"/>
      <c r="Q31" s="852"/>
      <c r="R31" s="852"/>
      <c r="S31" s="852"/>
      <c r="T31" s="82" t="s">
        <v>145</v>
      </c>
      <c r="U31" s="852"/>
      <c r="V31" s="852"/>
      <c r="W31" s="852"/>
      <c r="X31" s="82" t="s">
        <v>146</v>
      </c>
      <c r="Y31" s="853"/>
      <c r="Z31" s="853"/>
      <c r="AA31" s="853"/>
      <c r="AB31" s="853"/>
      <c r="AC31" s="853"/>
      <c r="AD31" s="853"/>
      <c r="AE31" s="853"/>
      <c r="AF31" s="853"/>
      <c r="AG31" s="853"/>
      <c r="AH31" s="853"/>
      <c r="AI31" s="853"/>
      <c r="AJ31" s="853"/>
      <c r="AK31" s="853"/>
      <c r="AL31" s="853"/>
      <c r="AM31" s="853"/>
      <c r="AN31" s="854"/>
    </row>
    <row r="32" spans="2:40" ht="14.25" customHeight="1" x14ac:dyDescent="0.2">
      <c r="B32" s="837"/>
      <c r="C32" s="865"/>
      <c r="D32" s="865"/>
      <c r="E32" s="865"/>
      <c r="F32" s="865"/>
      <c r="G32" s="865"/>
      <c r="H32" s="865"/>
      <c r="I32" s="865"/>
      <c r="J32" s="865"/>
      <c r="K32" s="865"/>
      <c r="L32" s="865"/>
      <c r="M32" s="855" t="s">
        <v>147</v>
      </c>
      <c r="N32" s="856"/>
      <c r="O32" s="856"/>
      <c r="P32" s="856"/>
      <c r="Q32" s="82" t="s">
        <v>148</v>
      </c>
      <c r="R32" s="856"/>
      <c r="S32" s="856"/>
      <c r="T32" s="856"/>
      <c r="U32" s="856"/>
      <c r="V32" s="857" t="s">
        <v>149</v>
      </c>
      <c r="W32" s="857"/>
      <c r="X32" s="858"/>
      <c r="Y32" s="858"/>
      <c r="Z32" s="858"/>
      <c r="AA32" s="858"/>
      <c r="AB32" s="858"/>
      <c r="AC32" s="858"/>
      <c r="AD32" s="858"/>
      <c r="AE32" s="858"/>
      <c r="AF32" s="858"/>
      <c r="AG32" s="858"/>
      <c r="AH32" s="858"/>
      <c r="AI32" s="858"/>
      <c r="AJ32" s="858"/>
      <c r="AK32" s="858"/>
      <c r="AL32" s="858"/>
      <c r="AM32" s="858"/>
      <c r="AN32" s="859"/>
    </row>
    <row r="33" spans="2:40" x14ac:dyDescent="0.2">
      <c r="B33" s="837"/>
      <c r="C33" s="865"/>
      <c r="D33" s="865"/>
      <c r="E33" s="865"/>
      <c r="F33" s="865"/>
      <c r="G33" s="865"/>
      <c r="H33" s="865"/>
      <c r="I33" s="865"/>
      <c r="J33" s="865"/>
      <c r="K33" s="865"/>
      <c r="L33" s="865"/>
      <c r="M33" s="860"/>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6"/>
    </row>
    <row r="34" spans="2:40" ht="14.25" customHeight="1" x14ac:dyDescent="0.2">
      <c r="B34" s="837"/>
      <c r="C34" s="849"/>
      <c r="D34" s="849"/>
      <c r="E34" s="849"/>
      <c r="F34" s="849"/>
      <c r="G34" s="849"/>
      <c r="H34" s="849"/>
      <c r="I34" s="849"/>
      <c r="J34" s="849"/>
      <c r="K34" s="849"/>
      <c r="L34" s="849"/>
      <c r="M34" s="724" t="s">
        <v>152</v>
      </c>
      <c r="N34" s="725"/>
      <c r="O34" s="725"/>
      <c r="P34" s="725"/>
      <c r="Q34" s="726"/>
      <c r="R34" s="778"/>
      <c r="S34" s="779"/>
      <c r="T34" s="779"/>
      <c r="U34" s="779"/>
      <c r="V34" s="779"/>
      <c r="W34" s="779"/>
      <c r="X34" s="779"/>
      <c r="Y34" s="779"/>
      <c r="Z34" s="779"/>
      <c r="AA34" s="780"/>
      <c r="AB34" s="850" t="s">
        <v>153</v>
      </c>
      <c r="AC34" s="851"/>
      <c r="AD34" s="851"/>
      <c r="AE34" s="851"/>
      <c r="AF34" s="877"/>
      <c r="AG34" s="778"/>
      <c r="AH34" s="779"/>
      <c r="AI34" s="779"/>
      <c r="AJ34" s="779"/>
      <c r="AK34" s="779"/>
      <c r="AL34" s="779"/>
      <c r="AM34" s="779"/>
      <c r="AN34" s="780"/>
    </row>
    <row r="35" spans="2:40" ht="14.25" customHeight="1" x14ac:dyDescent="0.2">
      <c r="B35" s="837"/>
      <c r="C35" s="849" t="s">
        <v>165</v>
      </c>
      <c r="D35" s="849"/>
      <c r="E35" s="849"/>
      <c r="F35" s="849"/>
      <c r="G35" s="849"/>
      <c r="H35" s="849"/>
      <c r="I35" s="849"/>
      <c r="J35" s="849"/>
      <c r="K35" s="849"/>
      <c r="L35" s="849"/>
      <c r="M35" s="864"/>
      <c r="N35" s="864"/>
      <c r="O35" s="864"/>
      <c r="P35" s="864"/>
      <c r="Q35" s="864"/>
      <c r="R35" s="864"/>
      <c r="S35" s="864"/>
      <c r="T35" s="864"/>
      <c r="U35" s="864"/>
      <c r="V35" s="864"/>
      <c r="W35" s="864"/>
      <c r="X35" s="864"/>
      <c r="Y35" s="864"/>
      <c r="Z35" s="864"/>
      <c r="AA35" s="864"/>
      <c r="AB35" s="864"/>
      <c r="AC35" s="864"/>
      <c r="AD35" s="864"/>
      <c r="AE35" s="864"/>
      <c r="AF35" s="864"/>
      <c r="AG35" s="864"/>
      <c r="AH35" s="864"/>
      <c r="AI35" s="864"/>
      <c r="AJ35" s="864"/>
      <c r="AK35" s="864"/>
      <c r="AL35" s="864"/>
      <c r="AM35" s="864"/>
      <c r="AN35" s="864"/>
    </row>
    <row r="36" spans="2:40" ht="13.5" customHeight="1" x14ac:dyDescent="0.2">
      <c r="B36" s="837"/>
      <c r="C36" s="849" t="s">
        <v>166</v>
      </c>
      <c r="D36" s="849"/>
      <c r="E36" s="849"/>
      <c r="F36" s="849"/>
      <c r="G36" s="849"/>
      <c r="H36" s="849"/>
      <c r="I36" s="849"/>
      <c r="J36" s="849"/>
      <c r="K36" s="849"/>
      <c r="L36" s="849"/>
      <c r="M36" s="850" t="s">
        <v>144</v>
      </c>
      <c r="N36" s="851"/>
      <c r="O36" s="851"/>
      <c r="P36" s="851"/>
      <c r="Q36" s="852"/>
      <c r="R36" s="852"/>
      <c r="S36" s="852"/>
      <c r="T36" s="82" t="s">
        <v>145</v>
      </c>
      <c r="U36" s="852"/>
      <c r="V36" s="852"/>
      <c r="W36" s="852"/>
      <c r="X36" s="82" t="s">
        <v>146</v>
      </c>
      <c r="Y36" s="853"/>
      <c r="Z36" s="853"/>
      <c r="AA36" s="853"/>
      <c r="AB36" s="853"/>
      <c r="AC36" s="853"/>
      <c r="AD36" s="853"/>
      <c r="AE36" s="853"/>
      <c r="AF36" s="853"/>
      <c r="AG36" s="853"/>
      <c r="AH36" s="853"/>
      <c r="AI36" s="853"/>
      <c r="AJ36" s="853"/>
      <c r="AK36" s="853"/>
      <c r="AL36" s="853"/>
      <c r="AM36" s="853"/>
      <c r="AN36" s="854"/>
    </row>
    <row r="37" spans="2:40" ht="14.25" customHeight="1" x14ac:dyDescent="0.2">
      <c r="B37" s="837"/>
      <c r="C37" s="849"/>
      <c r="D37" s="849"/>
      <c r="E37" s="849"/>
      <c r="F37" s="849"/>
      <c r="G37" s="849"/>
      <c r="H37" s="849"/>
      <c r="I37" s="849"/>
      <c r="J37" s="849"/>
      <c r="K37" s="849"/>
      <c r="L37" s="849"/>
      <c r="M37" s="855" t="s">
        <v>147</v>
      </c>
      <c r="N37" s="856"/>
      <c r="O37" s="856"/>
      <c r="P37" s="856"/>
      <c r="Q37" s="82" t="s">
        <v>148</v>
      </c>
      <c r="R37" s="856"/>
      <c r="S37" s="856"/>
      <c r="T37" s="856"/>
      <c r="U37" s="856"/>
      <c r="V37" s="857" t="s">
        <v>149</v>
      </c>
      <c r="W37" s="857"/>
      <c r="X37" s="858"/>
      <c r="Y37" s="858"/>
      <c r="Z37" s="858"/>
      <c r="AA37" s="858"/>
      <c r="AB37" s="858"/>
      <c r="AC37" s="858"/>
      <c r="AD37" s="858"/>
      <c r="AE37" s="858"/>
      <c r="AF37" s="858"/>
      <c r="AG37" s="858"/>
      <c r="AH37" s="858"/>
      <c r="AI37" s="858"/>
      <c r="AJ37" s="858"/>
      <c r="AK37" s="858"/>
      <c r="AL37" s="858"/>
      <c r="AM37" s="858"/>
      <c r="AN37" s="859"/>
    </row>
    <row r="38" spans="2:40" x14ac:dyDescent="0.2">
      <c r="B38" s="838"/>
      <c r="C38" s="849"/>
      <c r="D38" s="849"/>
      <c r="E38" s="849"/>
      <c r="F38" s="849"/>
      <c r="G38" s="849"/>
      <c r="H38" s="849"/>
      <c r="I38" s="849"/>
      <c r="J38" s="849"/>
      <c r="K38" s="849"/>
      <c r="L38" s="849"/>
      <c r="M38" s="860"/>
      <c r="N38" s="861"/>
      <c r="O38" s="862"/>
      <c r="P38" s="862"/>
      <c r="Q38" s="862"/>
      <c r="R38" s="862"/>
      <c r="S38" s="862"/>
      <c r="T38" s="862"/>
      <c r="U38" s="862"/>
      <c r="V38" s="862"/>
      <c r="W38" s="862"/>
      <c r="X38" s="862"/>
      <c r="Y38" s="862"/>
      <c r="Z38" s="862"/>
      <c r="AA38" s="862"/>
      <c r="AB38" s="862"/>
      <c r="AC38" s="862"/>
      <c r="AD38" s="862"/>
      <c r="AE38" s="861"/>
      <c r="AF38" s="861"/>
      <c r="AG38" s="861"/>
      <c r="AH38" s="861"/>
      <c r="AI38" s="861"/>
      <c r="AJ38" s="862"/>
      <c r="AK38" s="862"/>
      <c r="AL38" s="862"/>
      <c r="AM38" s="862"/>
      <c r="AN38" s="863"/>
    </row>
    <row r="39" spans="2:40" ht="13.5" customHeight="1" x14ac:dyDescent="0.2">
      <c r="B39" s="836" t="s">
        <v>167</v>
      </c>
      <c r="C39" s="824" t="s">
        <v>168</v>
      </c>
      <c r="D39" s="825"/>
      <c r="E39" s="825"/>
      <c r="F39" s="825"/>
      <c r="G39" s="825"/>
      <c r="H39" s="825"/>
      <c r="I39" s="825"/>
      <c r="J39" s="825"/>
      <c r="K39" s="825"/>
      <c r="L39" s="825"/>
      <c r="M39" s="825"/>
      <c r="N39" s="839"/>
      <c r="O39" s="841" t="s">
        <v>169</v>
      </c>
      <c r="P39" s="842"/>
      <c r="Q39" s="845" t="s">
        <v>170</v>
      </c>
      <c r="R39" s="825"/>
      <c r="S39" s="825"/>
      <c r="T39" s="825"/>
      <c r="U39" s="826"/>
      <c r="V39" s="846" t="s">
        <v>171</v>
      </c>
      <c r="W39" s="847"/>
      <c r="X39" s="847"/>
      <c r="Y39" s="847"/>
      <c r="Z39" s="847"/>
      <c r="AA39" s="847"/>
      <c r="AB39" s="847"/>
      <c r="AC39" s="847"/>
      <c r="AD39" s="848"/>
      <c r="AE39" s="824" t="s">
        <v>172</v>
      </c>
      <c r="AF39" s="825"/>
      <c r="AG39" s="825"/>
      <c r="AH39" s="825"/>
      <c r="AI39" s="825"/>
      <c r="AJ39" s="824" t="s">
        <v>173</v>
      </c>
      <c r="AK39" s="825"/>
      <c r="AL39" s="825"/>
      <c r="AM39" s="825"/>
      <c r="AN39" s="826"/>
    </row>
    <row r="40" spans="2:40" ht="14.25" customHeight="1" x14ac:dyDescent="0.2">
      <c r="B40" s="837"/>
      <c r="C40" s="833"/>
      <c r="D40" s="834"/>
      <c r="E40" s="834"/>
      <c r="F40" s="834"/>
      <c r="G40" s="834"/>
      <c r="H40" s="834"/>
      <c r="I40" s="834"/>
      <c r="J40" s="834"/>
      <c r="K40" s="834"/>
      <c r="L40" s="834"/>
      <c r="M40" s="834"/>
      <c r="N40" s="840"/>
      <c r="O40" s="843"/>
      <c r="P40" s="844"/>
      <c r="Q40" s="827" t="s">
        <v>174</v>
      </c>
      <c r="R40" s="828"/>
      <c r="S40" s="828"/>
      <c r="T40" s="828"/>
      <c r="U40" s="829"/>
      <c r="V40" s="830"/>
      <c r="W40" s="831"/>
      <c r="X40" s="831"/>
      <c r="Y40" s="831"/>
      <c r="Z40" s="831"/>
      <c r="AA40" s="831"/>
      <c r="AB40" s="831"/>
      <c r="AC40" s="831"/>
      <c r="AD40" s="832"/>
      <c r="AE40" s="833" t="s">
        <v>174</v>
      </c>
      <c r="AF40" s="834"/>
      <c r="AG40" s="834"/>
      <c r="AH40" s="834"/>
      <c r="AI40" s="834"/>
      <c r="AJ40" s="835" t="s">
        <v>175</v>
      </c>
      <c r="AK40" s="828"/>
      <c r="AL40" s="828"/>
      <c r="AM40" s="828"/>
      <c r="AN40" s="829"/>
    </row>
    <row r="41" spans="2:40" ht="14.25" customHeight="1" x14ac:dyDescent="0.2">
      <c r="B41" s="837"/>
      <c r="C41" s="741" t="s">
        <v>176</v>
      </c>
      <c r="E41" s="758" t="s">
        <v>177</v>
      </c>
      <c r="F41" s="758"/>
      <c r="G41" s="758"/>
      <c r="H41" s="758"/>
      <c r="I41" s="758"/>
      <c r="J41" s="758"/>
      <c r="K41" s="758"/>
      <c r="L41" s="758"/>
      <c r="M41" s="758"/>
      <c r="N41" s="823"/>
      <c r="O41" s="760"/>
      <c r="P41" s="761"/>
      <c r="Q41" s="760"/>
      <c r="R41" s="762"/>
      <c r="S41" s="762"/>
      <c r="T41" s="762"/>
      <c r="U41" s="763"/>
      <c r="V41" s="689" t="s">
        <v>178</v>
      </c>
      <c r="W41" s="764" t="s">
        <v>179</v>
      </c>
      <c r="X41" s="764"/>
      <c r="Y41" s="689" t="s">
        <v>178</v>
      </c>
      <c r="Z41" s="764" t="s">
        <v>180</v>
      </c>
      <c r="AA41" s="764"/>
      <c r="AB41" s="689" t="s">
        <v>178</v>
      </c>
      <c r="AC41" s="764" t="s">
        <v>181</v>
      </c>
      <c r="AD41" s="765"/>
      <c r="AE41" s="766"/>
      <c r="AF41" s="767"/>
      <c r="AG41" s="767"/>
      <c r="AH41" s="767"/>
      <c r="AI41" s="768"/>
      <c r="AJ41" s="755"/>
      <c r="AK41" s="756"/>
      <c r="AL41" s="756"/>
      <c r="AM41" s="756"/>
      <c r="AN41" s="757"/>
    </row>
    <row r="42" spans="2:40" ht="14.25" customHeight="1" x14ac:dyDescent="0.2">
      <c r="B42" s="837"/>
      <c r="C42" s="741"/>
      <c r="E42" s="758" t="s">
        <v>182</v>
      </c>
      <c r="F42" s="822"/>
      <c r="G42" s="822"/>
      <c r="H42" s="822"/>
      <c r="I42" s="822"/>
      <c r="J42" s="822"/>
      <c r="K42" s="822"/>
      <c r="L42" s="822"/>
      <c r="M42" s="822"/>
      <c r="N42" s="823"/>
      <c r="O42" s="760"/>
      <c r="P42" s="761"/>
      <c r="Q42" s="760"/>
      <c r="R42" s="762"/>
      <c r="S42" s="762"/>
      <c r="T42" s="762"/>
      <c r="U42" s="763"/>
      <c r="V42" s="689" t="s">
        <v>178</v>
      </c>
      <c r="W42" s="764" t="s">
        <v>179</v>
      </c>
      <c r="X42" s="764"/>
      <c r="Y42" s="689" t="s">
        <v>178</v>
      </c>
      <c r="Z42" s="764" t="s">
        <v>180</v>
      </c>
      <c r="AA42" s="764"/>
      <c r="AB42" s="689" t="s">
        <v>178</v>
      </c>
      <c r="AC42" s="764" t="s">
        <v>181</v>
      </c>
      <c r="AD42" s="765"/>
      <c r="AE42" s="766"/>
      <c r="AF42" s="767"/>
      <c r="AG42" s="767"/>
      <c r="AH42" s="767"/>
      <c r="AI42" s="768"/>
      <c r="AJ42" s="755"/>
      <c r="AK42" s="756"/>
      <c r="AL42" s="756"/>
      <c r="AM42" s="756"/>
      <c r="AN42" s="757"/>
    </row>
    <row r="43" spans="2:40" ht="14.25" customHeight="1" x14ac:dyDescent="0.2">
      <c r="B43" s="837"/>
      <c r="C43" s="741"/>
      <c r="E43" s="758" t="s">
        <v>183</v>
      </c>
      <c r="F43" s="822"/>
      <c r="G43" s="822"/>
      <c r="H43" s="822"/>
      <c r="I43" s="822"/>
      <c r="J43" s="822"/>
      <c r="K43" s="822"/>
      <c r="L43" s="822"/>
      <c r="M43" s="822"/>
      <c r="N43" s="823"/>
      <c r="O43" s="760"/>
      <c r="P43" s="761"/>
      <c r="Q43" s="760"/>
      <c r="R43" s="762"/>
      <c r="S43" s="762"/>
      <c r="T43" s="762"/>
      <c r="U43" s="763"/>
      <c r="V43" s="689" t="s">
        <v>178</v>
      </c>
      <c r="W43" s="764" t="s">
        <v>179</v>
      </c>
      <c r="X43" s="764"/>
      <c r="Y43" s="689" t="s">
        <v>178</v>
      </c>
      <c r="Z43" s="764" t="s">
        <v>180</v>
      </c>
      <c r="AA43" s="764"/>
      <c r="AB43" s="689" t="s">
        <v>178</v>
      </c>
      <c r="AC43" s="764" t="s">
        <v>181</v>
      </c>
      <c r="AD43" s="765"/>
      <c r="AE43" s="766"/>
      <c r="AF43" s="767"/>
      <c r="AG43" s="767"/>
      <c r="AH43" s="767"/>
      <c r="AI43" s="768"/>
      <c r="AJ43" s="755"/>
      <c r="AK43" s="756"/>
      <c r="AL43" s="756"/>
      <c r="AM43" s="756"/>
      <c r="AN43" s="757"/>
    </row>
    <row r="44" spans="2:40" ht="14.25" customHeight="1" x14ac:dyDescent="0.2">
      <c r="B44" s="837"/>
      <c r="C44" s="741"/>
      <c r="E44" s="758" t="s">
        <v>184</v>
      </c>
      <c r="F44" s="822"/>
      <c r="G44" s="822"/>
      <c r="H44" s="822"/>
      <c r="I44" s="822"/>
      <c r="J44" s="822"/>
      <c r="K44" s="822"/>
      <c r="L44" s="822"/>
      <c r="M44" s="822"/>
      <c r="N44" s="823"/>
      <c r="O44" s="760"/>
      <c r="P44" s="761"/>
      <c r="Q44" s="760"/>
      <c r="R44" s="762"/>
      <c r="S44" s="762"/>
      <c r="T44" s="762"/>
      <c r="U44" s="763"/>
      <c r="V44" s="689" t="s">
        <v>178</v>
      </c>
      <c r="W44" s="764" t="s">
        <v>179</v>
      </c>
      <c r="X44" s="764"/>
      <c r="Y44" s="689" t="s">
        <v>178</v>
      </c>
      <c r="Z44" s="764" t="s">
        <v>180</v>
      </c>
      <c r="AA44" s="764"/>
      <c r="AB44" s="689" t="s">
        <v>178</v>
      </c>
      <c r="AC44" s="764" t="s">
        <v>181</v>
      </c>
      <c r="AD44" s="765"/>
      <c r="AE44" s="766"/>
      <c r="AF44" s="767"/>
      <c r="AG44" s="767"/>
      <c r="AH44" s="767"/>
      <c r="AI44" s="768"/>
      <c r="AJ44" s="755"/>
      <c r="AK44" s="756"/>
      <c r="AL44" s="756"/>
      <c r="AM44" s="756"/>
      <c r="AN44" s="757"/>
    </row>
    <row r="45" spans="2:40" ht="14.25" customHeight="1" x14ac:dyDescent="0.2">
      <c r="B45" s="837"/>
      <c r="C45" s="741"/>
      <c r="E45" s="758" t="s">
        <v>185</v>
      </c>
      <c r="F45" s="822"/>
      <c r="G45" s="822"/>
      <c r="H45" s="822"/>
      <c r="I45" s="822"/>
      <c r="J45" s="822"/>
      <c r="K45" s="822"/>
      <c r="L45" s="822"/>
      <c r="M45" s="822"/>
      <c r="N45" s="823"/>
      <c r="O45" s="760"/>
      <c r="P45" s="761"/>
      <c r="Q45" s="760"/>
      <c r="R45" s="762"/>
      <c r="S45" s="762"/>
      <c r="T45" s="762"/>
      <c r="U45" s="763"/>
      <c r="V45" s="689" t="s">
        <v>178</v>
      </c>
      <c r="W45" s="764" t="s">
        <v>179</v>
      </c>
      <c r="X45" s="764"/>
      <c r="Y45" s="689" t="s">
        <v>178</v>
      </c>
      <c r="Z45" s="764" t="s">
        <v>180</v>
      </c>
      <c r="AA45" s="764"/>
      <c r="AB45" s="689" t="s">
        <v>178</v>
      </c>
      <c r="AC45" s="764" t="s">
        <v>181</v>
      </c>
      <c r="AD45" s="765"/>
      <c r="AE45" s="766"/>
      <c r="AF45" s="767"/>
      <c r="AG45" s="767"/>
      <c r="AH45" s="767"/>
      <c r="AI45" s="768"/>
      <c r="AJ45" s="755"/>
      <c r="AK45" s="756"/>
      <c r="AL45" s="756"/>
      <c r="AM45" s="756"/>
      <c r="AN45" s="757"/>
    </row>
    <row r="46" spans="2:40" ht="14.25" customHeight="1" x14ac:dyDescent="0.2">
      <c r="B46" s="837"/>
      <c r="C46" s="741"/>
      <c r="E46" s="758" t="s">
        <v>186</v>
      </c>
      <c r="F46" s="822"/>
      <c r="G46" s="822"/>
      <c r="H46" s="822"/>
      <c r="I46" s="822"/>
      <c r="J46" s="822"/>
      <c r="K46" s="822"/>
      <c r="L46" s="822"/>
      <c r="M46" s="822"/>
      <c r="N46" s="823"/>
      <c r="O46" s="760"/>
      <c r="P46" s="761"/>
      <c r="Q46" s="760"/>
      <c r="R46" s="762"/>
      <c r="S46" s="762"/>
      <c r="T46" s="762"/>
      <c r="U46" s="763"/>
      <c r="V46" s="689" t="s">
        <v>178</v>
      </c>
      <c r="W46" s="764" t="s">
        <v>179</v>
      </c>
      <c r="X46" s="764"/>
      <c r="Y46" s="689" t="s">
        <v>178</v>
      </c>
      <c r="Z46" s="764" t="s">
        <v>180</v>
      </c>
      <c r="AA46" s="764"/>
      <c r="AB46" s="689" t="s">
        <v>178</v>
      </c>
      <c r="AC46" s="764" t="s">
        <v>181</v>
      </c>
      <c r="AD46" s="765"/>
      <c r="AE46" s="766"/>
      <c r="AF46" s="767"/>
      <c r="AG46" s="767"/>
      <c r="AH46" s="767"/>
      <c r="AI46" s="768"/>
      <c r="AJ46" s="755"/>
      <c r="AK46" s="756"/>
      <c r="AL46" s="756"/>
      <c r="AM46" s="756"/>
      <c r="AN46" s="757"/>
    </row>
    <row r="47" spans="2:40" ht="14.25" customHeight="1" x14ac:dyDescent="0.2">
      <c r="B47" s="837"/>
      <c r="C47" s="741"/>
      <c r="E47" s="758" t="s">
        <v>187</v>
      </c>
      <c r="F47" s="822"/>
      <c r="G47" s="822"/>
      <c r="H47" s="822"/>
      <c r="I47" s="822"/>
      <c r="J47" s="822"/>
      <c r="K47" s="822"/>
      <c r="L47" s="822"/>
      <c r="M47" s="822"/>
      <c r="N47" s="823"/>
      <c r="O47" s="760"/>
      <c r="P47" s="761"/>
      <c r="Q47" s="760"/>
      <c r="R47" s="762"/>
      <c r="S47" s="762"/>
      <c r="T47" s="762"/>
      <c r="U47" s="763"/>
      <c r="V47" s="689" t="s">
        <v>178</v>
      </c>
      <c r="W47" s="764" t="s">
        <v>179</v>
      </c>
      <c r="X47" s="764"/>
      <c r="Y47" s="689" t="s">
        <v>178</v>
      </c>
      <c r="Z47" s="764" t="s">
        <v>180</v>
      </c>
      <c r="AA47" s="764"/>
      <c r="AB47" s="689" t="s">
        <v>178</v>
      </c>
      <c r="AC47" s="764" t="s">
        <v>181</v>
      </c>
      <c r="AD47" s="765"/>
      <c r="AE47" s="766"/>
      <c r="AF47" s="767"/>
      <c r="AG47" s="767"/>
      <c r="AH47" s="767"/>
      <c r="AI47" s="768"/>
      <c r="AJ47" s="755"/>
      <c r="AK47" s="756"/>
      <c r="AL47" s="756"/>
      <c r="AM47" s="756"/>
      <c r="AN47" s="757"/>
    </row>
    <row r="48" spans="2:40" ht="14.25" customHeight="1" x14ac:dyDescent="0.2">
      <c r="B48" s="837"/>
      <c r="C48" s="741"/>
      <c r="E48" s="758" t="s">
        <v>188</v>
      </c>
      <c r="F48" s="822"/>
      <c r="G48" s="822"/>
      <c r="H48" s="822"/>
      <c r="I48" s="822"/>
      <c r="J48" s="822"/>
      <c r="K48" s="822"/>
      <c r="L48" s="822"/>
      <c r="M48" s="822"/>
      <c r="N48" s="823"/>
      <c r="O48" s="760"/>
      <c r="P48" s="761"/>
      <c r="Q48" s="760"/>
      <c r="R48" s="762"/>
      <c r="S48" s="762"/>
      <c r="T48" s="762"/>
      <c r="U48" s="763"/>
      <c r="V48" s="689" t="s">
        <v>178</v>
      </c>
      <c r="W48" s="764" t="s">
        <v>179</v>
      </c>
      <c r="X48" s="764"/>
      <c r="Y48" s="689" t="s">
        <v>178</v>
      </c>
      <c r="Z48" s="764" t="s">
        <v>180</v>
      </c>
      <c r="AA48" s="764"/>
      <c r="AB48" s="689" t="s">
        <v>178</v>
      </c>
      <c r="AC48" s="764" t="s">
        <v>181</v>
      </c>
      <c r="AD48" s="765"/>
      <c r="AE48" s="766"/>
      <c r="AF48" s="767"/>
      <c r="AG48" s="767"/>
      <c r="AH48" s="767"/>
      <c r="AI48" s="768"/>
      <c r="AJ48" s="755"/>
      <c r="AK48" s="756"/>
      <c r="AL48" s="756"/>
      <c r="AM48" s="756"/>
      <c r="AN48" s="757"/>
    </row>
    <row r="49" spans="2:40" ht="14.25" customHeight="1" x14ac:dyDescent="0.2">
      <c r="B49" s="837"/>
      <c r="C49" s="741"/>
      <c r="E49" s="758" t="s">
        <v>189</v>
      </c>
      <c r="F49" s="822"/>
      <c r="G49" s="822"/>
      <c r="H49" s="822"/>
      <c r="I49" s="822"/>
      <c r="J49" s="822"/>
      <c r="K49" s="822"/>
      <c r="L49" s="822"/>
      <c r="M49" s="822"/>
      <c r="N49" s="823"/>
      <c r="O49" s="760"/>
      <c r="P49" s="761"/>
      <c r="Q49" s="760"/>
      <c r="R49" s="762"/>
      <c r="S49" s="762"/>
      <c r="T49" s="762"/>
      <c r="U49" s="763"/>
      <c r="V49" s="689" t="s">
        <v>178</v>
      </c>
      <c r="W49" s="764" t="s">
        <v>179</v>
      </c>
      <c r="X49" s="764"/>
      <c r="Y49" s="689" t="s">
        <v>178</v>
      </c>
      <c r="Z49" s="764" t="s">
        <v>180</v>
      </c>
      <c r="AA49" s="764"/>
      <c r="AB49" s="689" t="s">
        <v>178</v>
      </c>
      <c r="AC49" s="764" t="s">
        <v>181</v>
      </c>
      <c r="AD49" s="765"/>
      <c r="AE49" s="766"/>
      <c r="AF49" s="767"/>
      <c r="AG49" s="767"/>
      <c r="AH49" s="767"/>
      <c r="AI49" s="768"/>
      <c r="AJ49" s="755"/>
      <c r="AK49" s="756"/>
      <c r="AL49" s="756"/>
      <c r="AM49" s="756"/>
      <c r="AN49" s="757"/>
    </row>
    <row r="50" spans="2:40" ht="14.25" customHeight="1" x14ac:dyDescent="0.2">
      <c r="B50" s="837"/>
      <c r="C50" s="741"/>
      <c r="E50" s="819" t="s">
        <v>190</v>
      </c>
      <c r="F50" s="820"/>
      <c r="G50" s="820"/>
      <c r="H50" s="820"/>
      <c r="I50" s="820"/>
      <c r="J50" s="820"/>
      <c r="K50" s="820"/>
      <c r="L50" s="820"/>
      <c r="M50" s="820"/>
      <c r="N50" s="821"/>
      <c r="O50" s="790"/>
      <c r="P50" s="791"/>
      <c r="Q50" s="790"/>
      <c r="R50" s="792"/>
      <c r="S50" s="792"/>
      <c r="T50" s="792"/>
      <c r="U50" s="793"/>
      <c r="V50" s="90" t="s">
        <v>178</v>
      </c>
      <c r="W50" s="794" t="s">
        <v>179</v>
      </c>
      <c r="X50" s="794"/>
      <c r="Y50" s="90" t="s">
        <v>178</v>
      </c>
      <c r="Z50" s="794" t="s">
        <v>180</v>
      </c>
      <c r="AA50" s="794"/>
      <c r="AB50" s="90" t="s">
        <v>178</v>
      </c>
      <c r="AC50" s="794" t="s">
        <v>181</v>
      </c>
      <c r="AD50" s="795"/>
      <c r="AE50" s="778"/>
      <c r="AF50" s="779"/>
      <c r="AG50" s="779"/>
      <c r="AH50" s="779"/>
      <c r="AI50" s="780"/>
      <c r="AJ50" s="781"/>
      <c r="AK50" s="782"/>
      <c r="AL50" s="782"/>
      <c r="AM50" s="782"/>
      <c r="AN50" s="783"/>
    </row>
    <row r="51" spans="2:40" ht="14.25" customHeight="1" thickBot="1" x14ac:dyDescent="0.25">
      <c r="B51" s="837"/>
      <c r="C51" s="741"/>
      <c r="E51" s="810" t="s">
        <v>191</v>
      </c>
      <c r="F51" s="811"/>
      <c r="G51" s="811"/>
      <c r="H51" s="811"/>
      <c r="I51" s="811"/>
      <c r="J51" s="811"/>
      <c r="K51" s="811"/>
      <c r="L51" s="811"/>
      <c r="M51" s="811"/>
      <c r="N51" s="812"/>
      <c r="O51" s="813"/>
      <c r="P51" s="814"/>
      <c r="Q51" s="813"/>
      <c r="R51" s="815"/>
      <c r="S51" s="815"/>
      <c r="T51" s="815"/>
      <c r="U51" s="816"/>
      <c r="V51" s="690" t="s">
        <v>178</v>
      </c>
      <c r="W51" s="817" t="s">
        <v>179</v>
      </c>
      <c r="X51" s="817"/>
      <c r="Y51" s="689" t="s">
        <v>178</v>
      </c>
      <c r="Z51" s="817" t="s">
        <v>180</v>
      </c>
      <c r="AA51" s="817"/>
      <c r="AB51" s="689" t="s">
        <v>178</v>
      </c>
      <c r="AC51" s="817" t="s">
        <v>181</v>
      </c>
      <c r="AD51" s="818"/>
      <c r="AE51" s="796"/>
      <c r="AF51" s="797"/>
      <c r="AG51" s="797"/>
      <c r="AH51" s="797"/>
      <c r="AI51" s="798"/>
      <c r="AJ51" s="799"/>
      <c r="AK51" s="800"/>
      <c r="AL51" s="800"/>
      <c r="AM51" s="800"/>
      <c r="AN51" s="801"/>
    </row>
    <row r="52" spans="2:40" ht="14.25" customHeight="1" thickTop="1" x14ac:dyDescent="0.2">
      <c r="B52" s="837"/>
      <c r="C52" s="741"/>
      <c r="E52" s="802" t="s">
        <v>192</v>
      </c>
      <c r="F52" s="803"/>
      <c r="G52" s="803"/>
      <c r="H52" s="803"/>
      <c r="I52" s="803"/>
      <c r="J52" s="803"/>
      <c r="K52" s="803"/>
      <c r="L52" s="803"/>
      <c r="M52" s="803"/>
      <c r="N52" s="804"/>
      <c r="O52" s="805"/>
      <c r="P52" s="806"/>
      <c r="Q52" s="775"/>
      <c r="R52" s="776"/>
      <c r="S52" s="776"/>
      <c r="T52" s="776"/>
      <c r="U52" s="777"/>
      <c r="V52" s="689" t="s">
        <v>178</v>
      </c>
      <c r="W52" s="769" t="s">
        <v>179</v>
      </c>
      <c r="X52" s="769"/>
      <c r="Y52" s="689" t="s">
        <v>178</v>
      </c>
      <c r="Z52" s="769" t="s">
        <v>180</v>
      </c>
      <c r="AA52" s="769"/>
      <c r="AB52" s="689" t="s">
        <v>178</v>
      </c>
      <c r="AC52" s="769" t="s">
        <v>181</v>
      </c>
      <c r="AD52" s="770"/>
      <c r="AE52" s="771"/>
      <c r="AF52" s="772"/>
      <c r="AG52" s="772"/>
      <c r="AH52" s="772"/>
      <c r="AI52" s="773"/>
      <c r="AJ52" s="807"/>
      <c r="AK52" s="808"/>
      <c r="AL52" s="808"/>
      <c r="AM52" s="808"/>
      <c r="AN52" s="809"/>
    </row>
    <row r="53" spans="2:40" ht="14.25" customHeight="1" x14ac:dyDescent="0.2">
      <c r="B53" s="837"/>
      <c r="C53" s="741"/>
      <c r="E53" s="784" t="s">
        <v>193</v>
      </c>
      <c r="F53" s="785"/>
      <c r="G53" s="785"/>
      <c r="H53" s="785"/>
      <c r="I53" s="785"/>
      <c r="J53" s="785"/>
      <c r="K53" s="785"/>
      <c r="L53" s="785"/>
      <c r="M53" s="785"/>
      <c r="N53" s="786"/>
      <c r="O53" s="760"/>
      <c r="P53" s="761"/>
      <c r="Q53" s="760"/>
      <c r="R53" s="762"/>
      <c r="S53" s="762"/>
      <c r="T53" s="762"/>
      <c r="U53" s="763"/>
      <c r="V53" s="689" t="s">
        <v>178</v>
      </c>
      <c r="W53" s="764" t="s">
        <v>179</v>
      </c>
      <c r="X53" s="764"/>
      <c r="Y53" s="689" t="s">
        <v>178</v>
      </c>
      <c r="Z53" s="764" t="s">
        <v>180</v>
      </c>
      <c r="AA53" s="764"/>
      <c r="AB53" s="689" t="s">
        <v>178</v>
      </c>
      <c r="AC53" s="764" t="s">
        <v>181</v>
      </c>
      <c r="AD53" s="765"/>
      <c r="AE53" s="766"/>
      <c r="AF53" s="767"/>
      <c r="AG53" s="767"/>
      <c r="AH53" s="767"/>
      <c r="AI53" s="768"/>
      <c r="AJ53" s="755"/>
      <c r="AK53" s="756"/>
      <c r="AL53" s="756"/>
      <c r="AM53" s="756"/>
      <c r="AN53" s="757"/>
    </row>
    <row r="54" spans="2:40" ht="14.25" customHeight="1" x14ac:dyDescent="0.2">
      <c r="B54" s="837"/>
      <c r="C54" s="741"/>
      <c r="E54" s="784" t="s">
        <v>194</v>
      </c>
      <c r="F54" s="785"/>
      <c r="G54" s="785"/>
      <c r="H54" s="785"/>
      <c r="I54" s="785"/>
      <c r="J54" s="785"/>
      <c r="K54" s="785"/>
      <c r="L54" s="785"/>
      <c r="M54" s="785"/>
      <c r="N54" s="786"/>
      <c r="O54" s="760"/>
      <c r="P54" s="761"/>
      <c r="Q54" s="760"/>
      <c r="R54" s="762"/>
      <c r="S54" s="762"/>
      <c r="T54" s="762"/>
      <c r="U54" s="763"/>
      <c r="V54" s="689" t="s">
        <v>178</v>
      </c>
      <c r="W54" s="764" t="s">
        <v>179</v>
      </c>
      <c r="X54" s="764"/>
      <c r="Y54" s="689" t="s">
        <v>178</v>
      </c>
      <c r="Z54" s="764" t="s">
        <v>180</v>
      </c>
      <c r="AA54" s="764"/>
      <c r="AB54" s="689" t="s">
        <v>178</v>
      </c>
      <c r="AC54" s="764" t="s">
        <v>181</v>
      </c>
      <c r="AD54" s="765"/>
      <c r="AE54" s="766"/>
      <c r="AF54" s="767"/>
      <c r="AG54" s="767"/>
      <c r="AH54" s="767"/>
      <c r="AI54" s="768"/>
      <c r="AJ54" s="755"/>
      <c r="AK54" s="756"/>
      <c r="AL54" s="756"/>
      <c r="AM54" s="756"/>
      <c r="AN54" s="757"/>
    </row>
    <row r="55" spans="2:40" ht="14.25" customHeight="1" x14ac:dyDescent="0.2">
      <c r="B55" s="837"/>
      <c r="C55" s="741"/>
      <c r="E55" s="784" t="s">
        <v>195</v>
      </c>
      <c r="F55" s="785"/>
      <c r="G55" s="785"/>
      <c r="H55" s="785"/>
      <c r="I55" s="785"/>
      <c r="J55" s="785"/>
      <c r="K55" s="785"/>
      <c r="L55" s="785"/>
      <c r="M55" s="785"/>
      <c r="N55" s="786"/>
      <c r="O55" s="760"/>
      <c r="P55" s="761"/>
      <c r="Q55" s="760"/>
      <c r="R55" s="762"/>
      <c r="S55" s="762"/>
      <c r="T55" s="762"/>
      <c r="U55" s="763"/>
      <c r="V55" s="689" t="s">
        <v>178</v>
      </c>
      <c r="W55" s="764" t="s">
        <v>179</v>
      </c>
      <c r="X55" s="764"/>
      <c r="Y55" s="689" t="s">
        <v>178</v>
      </c>
      <c r="Z55" s="764" t="s">
        <v>180</v>
      </c>
      <c r="AA55" s="764"/>
      <c r="AB55" s="689" t="s">
        <v>178</v>
      </c>
      <c r="AC55" s="764" t="s">
        <v>181</v>
      </c>
      <c r="AD55" s="765"/>
      <c r="AE55" s="766"/>
      <c r="AF55" s="767"/>
      <c r="AG55" s="767"/>
      <c r="AH55" s="767"/>
      <c r="AI55" s="768"/>
      <c r="AJ55" s="755"/>
      <c r="AK55" s="756"/>
      <c r="AL55" s="756"/>
      <c r="AM55" s="756"/>
      <c r="AN55" s="757"/>
    </row>
    <row r="56" spans="2:40" ht="14.25" customHeight="1" x14ac:dyDescent="0.2">
      <c r="B56" s="837"/>
      <c r="C56" s="741"/>
      <c r="E56" s="784" t="s">
        <v>196</v>
      </c>
      <c r="F56" s="785"/>
      <c r="G56" s="785"/>
      <c r="H56" s="785"/>
      <c r="I56" s="785"/>
      <c r="J56" s="785"/>
      <c r="K56" s="785"/>
      <c r="L56" s="785"/>
      <c r="M56" s="785"/>
      <c r="N56" s="786"/>
      <c r="O56" s="760"/>
      <c r="P56" s="761"/>
      <c r="Q56" s="760"/>
      <c r="R56" s="762"/>
      <c r="S56" s="762"/>
      <c r="T56" s="762"/>
      <c r="U56" s="763"/>
      <c r="V56" s="689" t="s">
        <v>178</v>
      </c>
      <c r="W56" s="764" t="s">
        <v>179</v>
      </c>
      <c r="X56" s="764"/>
      <c r="Y56" s="689" t="s">
        <v>178</v>
      </c>
      <c r="Z56" s="764" t="s">
        <v>180</v>
      </c>
      <c r="AA56" s="764"/>
      <c r="AB56" s="689" t="s">
        <v>178</v>
      </c>
      <c r="AC56" s="764" t="s">
        <v>181</v>
      </c>
      <c r="AD56" s="765"/>
      <c r="AE56" s="766"/>
      <c r="AF56" s="767"/>
      <c r="AG56" s="767"/>
      <c r="AH56" s="767"/>
      <c r="AI56" s="768"/>
      <c r="AJ56" s="755"/>
      <c r="AK56" s="756"/>
      <c r="AL56" s="756"/>
      <c r="AM56" s="756"/>
      <c r="AN56" s="757"/>
    </row>
    <row r="57" spans="2:40" ht="14.25" customHeight="1" x14ac:dyDescent="0.2">
      <c r="B57" s="837"/>
      <c r="C57" s="741"/>
      <c r="E57" s="784" t="s">
        <v>197</v>
      </c>
      <c r="F57" s="785"/>
      <c r="G57" s="785"/>
      <c r="H57" s="785"/>
      <c r="I57" s="785"/>
      <c r="J57" s="785"/>
      <c r="K57" s="785"/>
      <c r="L57" s="785"/>
      <c r="M57" s="785"/>
      <c r="N57" s="786"/>
      <c r="O57" s="760"/>
      <c r="P57" s="761"/>
      <c r="Q57" s="760"/>
      <c r="R57" s="762"/>
      <c r="S57" s="762"/>
      <c r="T57" s="762"/>
      <c r="U57" s="763"/>
      <c r="V57" s="689" t="s">
        <v>178</v>
      </c>
      <c r="W57" s="764" t="s">
        <v>179</v>
      </c>
      <c r="X57" s="764"/>
      <c r="Y57" s="689" t="s">
        <v>178</v>
      </c>
      <c r="Z57" s="764" t="s">
        <v>180</v>
      </c>
      <c r="AA57" s="764"/>
      <c r="AB57" s="689" t="s">
        <v>178</v>
      </c>
      <c r="AC57" s="764" t="s">
        <v>181</v>
      </c>
      <c r="AD57" s="765"/>
      <c r="AE57" s="766"/>
      <c r="AF57" s="767"/>
      <c r="AG57" s="767"/>
      <c r="AH57" s="767"/>
      <c r="AI57" s="768"/>
      <c r="AJ57" s="755"/>
      <c r="AK57" s="756"/>
      <c r="AL57" s="756"/>
      <c r="AM57" s="756"/>
      <c r="AN57" s="757"/>
    </row>
    <row r="58" spans="2:40" ht="14.25" customHeight="1" x14ac:dyDescent="0.2">
      <c r="B58" s="837"/>
      <c r="C58" s="741"/>
      <c r="E58" s="784" t="s">
        <v>198</v>
      </c>
      <c r="F58" s="785"/>
      <c r="G58" s="785"/>
      <c r="H58" s="785"/>
      <c r="I58" s="785"/>
      <c r="J58" s="785"/>
      <c r="K58" s="785"/>
      <c r="L58" s="785"/>
      <c r="M58" s="785"/>
      <c r="N58" s="786"/>
      <c r="O58" s="760"/>
      <c r="P58" s="761"/>
      <c r="Q58" s="760"/>
      <c r="R58" s="762"/>
      <c r="S58" s="762"/>
      <c r="T58" s="762"/>
      <c r="U58" s="763"/>
      <c r="V58" s="689" t="s">
        <v>178</v>
      </c>
      <c r="W58" s="764" t="s">
        <v>179</v>
      </c>
      <c r="X58" s="764"/>
      <c r="Y58" s="689" t="s">
        <v>178</v>
      </c>
      <c r="Z58" s="764" t="s">
        <v>180</v>
      </c>
      <c r="AA58" s="764"/>
      <c r="AB58" s="689" t="s">
        <v>178</v>
      </c>
      <c r="AC58" s="764" t="s">
        <v>181</v>
      </c>
      <c r="AD58" s="765"/>
      <c r="AE58" s="766"/>
      <c r="AF58" s="767"/>
      <c r="AG58" s="767"/>
      <c r="AH58" s="767"/>
      <c r="AI58" s="768"/>
      <c r="AJ58" s="755"/>
      <c r="AK58" s="756"/>
      <c r="AL58" s="756"/>
      <c r="AM58" s="756"/>
      <c r="AN58" s="757"/>
    </row>
    <row r="59" spans="2:40" ht="14.25" customHeight="1" x14ac:dyDescent="0.2">
      <c r="B59" s="837"/>
      <c r="C59" s="741"/>
      <c r="E59" s="787" t="s">
        <v>199</v>
      </c>
      <c r="F59" s="788"/>
      <c r="G59" s="788"/>
      <c r="H59" s="788"/>
      <c r="I59" s="788"/>
      <c r="J59" s="788"/>
      <c r="K59" s="788"/>
      <c r="L59" s="788"/>
      <c r="M59" s="788"/>
      <c r="N59" s="789"/>
      <c r="O59" s="790"/>
      <c r="P59" s="791"/>
      <c r="Q59" s="790"/>
      <c r="R59" s="792"/>
      <c r="S59" s="792"/>
      <c r="T59" s="792"/>
      <c r="U59" s="793"/>
      <c r="V59" s="90" t="s">
        <v>178</v>
      </c>
      <c r="W59" s="794" t="s">
        <v>179</v>
      </c>
      <c r="X59" s="794"/>
      <c r="Y59" s="90" t="s">
        <v>178</v>
      </c>
      <c r="Z59" s="794" t="s">
        <v>180</v>
      </c>
      <c r="AA59" s="794"/>
      <c r="AB59" s="90" t="s">
        <v>178</v>
      </c>
      <c r="AC59" s="794" t="s">
        <v>181</v>
      </c>
      <c r="AD59" s="795"/>
      <c r="AE59" s="778"/>
      <c r="AF59" s="779"/>
      <c r="AG59" s="779"/>
      <c r="AH59" s="779"/>
      <c r="AI59" s="780"/>
      <c r="AJ59" s="781"/>
      <c r="AK59" s="782"/>
      <c r="AL59" s="782"/>
      <c r="AM59" s="782"/>
      <c r="AN59" s="783"/>
    </row>
    <row r="60" spans="2:40" ht="14.25" customHeight="1" x14ac:dyDescent="0.2">
      <c r="B60" s="837"/>
      <c r="C60" s="742"/>
      <c r="E60" s="784" t="s">
        <v>200</v>
      </c>
      <c r="F60" s="785"/>
      <c r="G60" s="785"/>
      <c r="H60" s="785"/>
      <c r="I60" s="785"/>
      <c r="J60" s="785"/>
      <c r="K60" s="785"/>
      <c r="L60" s="785"/>
      <c r="M60" s="785"/>
      <c r="N60" s="786"/>
      <c r="O60" s="760"/>
      <c r="P60" s="761"/>
      <c r="Q60" s="760"/>
      <c r="R60" s="762"/>
      <c r="S60" s="762"/>
      <c r="T60" s="762"/>
      <c r="U60" s="763"/>
      <c r="V60" s="689" t="s">
        <v>178</v>
      </c>
      <c r="W60" s="764" t="s">
        <v>179</v>
      </c>
      <c r="X60" s="764"/>
      <c r="Y60" s="689" t="s">
        <v>178</v>
      </c>
      <c r="Z60" s="764" t="s">
        <v>180</v>
      </c>
      <c r="AA60" s="764"/>
      <c r="AB60" s="689" t="s">
        <v>178</v>
      </c>
      <c r="AC60" s="764" t="s">
        <v>181</v>
      </c>
      <c r="AD60" s="765"/>
      <c r="AE60" s="766"/>
      <c r="AF60" s="767"/>
      <c r="AG60" s="767"/>
      <c r="AH60" s="767"/>
      <c r="AI60" s="768"/>
      <c r="AJ60" s="755"/>
      <c r="AK60" s="756"/>
      <c r="AL60" s="756"/>
      <c r="AM60" s="756"/>
      <c r="AN60" s="757"/>
    </row>
    <row r="61" spans="2:40" ht="14.25" customHeight="1" x14ac:dyDescent="0.2">
      <c r="B61" s="837"/>
      <c r="C61" s="774" t="s">
        <v>201</v>
      </c>
      <c r="E61" s="758" t="s">
        <v>202</v>
      </c>
      <c r="F61" s="758"/>
      <c r="G61" s="758"/>
      <c r="H61" s="758"/>
      <c r="I61" s="758"/>
      <c r="J61" s="758"/>
      <c r="K61" s="758"/>
      <c r="L61" s="758"/>
      <c r="M61" s="758"/>
      <c r="N61" s="759"/>
      <c r="O61" s="760"/>
      <c r="P61" s="761"/>
      <c r="Q61" s="775"/>
      <c r="R61" s="776"/>
      <c r="S61" s="776"/>
      <c r="T61" s="776"/>
      <c r="U61" s="777"/>
      <c r="V61" s="689" t="s">
        <v>178</v>
      </c>
      <c r="W61" s="769" t="s">
        <v>179</v>
      </c>
      <c r="X61" s="769"/>
      <c r="Y61" s="689" t="s">
        <v>178</v>
      </c>
      <c r="Z61" s="769" t="s">
        <v>180</v>
      </c>
      <c r="AA61" s="769"/>
      <c r="AB61" s="689" t="s">
        <v>178</v>
      </c>
      <c r="AC61" s="769" t="s">
        <v>181</v>
      </c>
      <c r="AD61" s="770"/>
      <c r="AE61" s="771"/>
      <c r="AF61" s="772"/>
      <c r="AG61" s="772"/>
      <c r="AH61" s="772"/>
      <c r="AI61" s="773"/>
      <c r="AJ61" s="755"/>
      <c r="AK61" s="756"/>
      <c r="AL61" s="756"/>
      <c r="AM61" s="756"/>
      <c r="AN61" s="757"/>
    </row>
    <row r="62" spans="2:40" ht="14.25" customHeight="1" x14ac:dyDescent="0.2">
      <c r="B62" s="837"/>
      <c r="C62" s="774"/>
      <c r="E62" s="758" t="s">
        <v>203</v>
      </c>
      <c r="F62" s="758"/>
      <c r="G62" s="758"/>
      <c r="H62" s="758"/>
      <c r="I62" s="758"/>
      <c r="J62" s="758"/>
      <c r="K62" s="758"/>
      <c r="L62" s="758"/>
      <c r="M62" s="758"/>
      <c r="N62" s="759"/>
      <c r="O62" s="760"/>
      <c r="P62" s="761"/>
      <c r="Q62" s="760"/>
      <c r="R62" s="762"/>
      <c r="S62" s="762"/>
      <c r="T62" s="762"/>
      <c r="U62" s="763"/>
      <c r="V62" s="689" t="s">
        <v>178</v>
      </c>
      <c r="W62" s="764" t="s">
        <v>179</v>
      </c>
      <c r="X62" s="764"/>
      <c r="Y62" s="689" t="s">
        <v>178</v>
      </c>
      <c r="Z62" s="764" t="s">
        <v>180</v>
      </c>
      <c r="AA62" s="764"/>
      <c r="AB62" s="689" t="s">
        <v>178</v>
      </c>
      <c r="AC62" s="764" t="s">
        <v>181</v>
      </c>
      <c r="AD62" s="765"/>
      <c r="AE62" s="766"/>
      <c r="AF62" s="767"/>
      <c r="AG62" s="767"/>
      <c r="AH62" s="767"/>
      <c r="AI62" s="768"/>
      <c r="AJ62" s="755"/>
      <c r="AK62" s="756"/>
      <c r="AL62" s="756"/>
      <c r="AM62" s="756"/>
      <c r="AN62" s="757"/>
    </row>
    <row r="63" spans="2:40" ht="14.25" customHeight="1" x14ac:dyDescent="0.2">
      <c r="B63" s="838"/>
      <c r="C63" s="774"/>
      <c r="E63" s="758" t="s">
        <v>204</v>
      </c>
      <c r="F63" s="758"/>
      <c r="G63" s="758"/>
      <c r="H63" s="758"/>
      <c r="I63" s="758"/>
      <c r="J63" s="758"/>
      <c r="K63" s="758"/>
      <c r="L63" s="758"/>
      <c r="M63" s="758"/>
      <c r="N63" s="759"/>
      <c r="O63" s="760"/>
      <c r="P63" s="761"/>
      <c r="Q63" s="760"/>
      <c r="R63" s="762"/>
      <c r="S63" s="762"/>
      <c r="T63" s="762"/>
      <c r="U63" s="763"/>
      <c r="V63" s="691" t="s">
        <v>178</v>
      </c>
      <c r="W63" s="764" t="s">
        <v>179</v>
      </c>
      <c r="X63" s="764"/>
      <c r="Y63" s="689" t="s">
        <v>178</v>
      </c>
      <c r="Z63" s="764" t="s">
        <v>180</v>
      </c>
      <c r="AA63" s="764"/>
      <c r="AB63" s="689" t="s">
        <v>178</v>
      </c>
      <c r="AC63" s="764" t="s">
        <v>181</v>
      </c>
      <c r="AD63" s="765"/>
      <c r="AE63" s="766"/>
      <c r="AF63" s="767"/>
      <c r="AG63" s="767"/>
      <c r="AH63" s="767"/>
      <c r="AI63" s="768"/>
      <c r="AJ63" s="755"/>
      <c r="AK63" s="756"/>
      <c r="AL63" s="756"/>
      <c r="AM63" s="756"/>
      <c r="AN63" s="757"/>
    </row>
    <row r="64" spans="2:40" ht="14.25" customHeight="1" x14ac:dyDescent="0.2">
      <c r="B64" s="731" t="s">
        <v>205</v>
      </c>
      <c r="C64" s="732"/>
      <c r="D64" s="732"/>
      <c r="E64" s="732"/>
      <c r="F64" s="732"/>
      <c r="G64" s="732"/>
      <c r="H64" s="732"/>
      <c r="I64" s="732"/>
      <c r="J64" s="732"/>
      <c r="K64" s="732"/>
      <c r="L64" s="733"/>
      <c r="M64" s="91"/>
      <c r="N64" s="92"/>
      <c r="O64" s="92"/>
      <c r="P64" s="92"/>
      <c r="Q64" s="92"/>
      <c r="R64" s="92"/>
      <c r="S64" s="92"/>
      <c r="T64" s="92"/>
      <c r="U64" s="92"/>
      <c r="V64" s="93"/>
      <c r="W64" s="734"/>
      <c r="X64" s="734"/>
      <c r="Y64" s="735"/>
      <c r="Z64" s="735"/>
      <c r="AA64" s="735"/>
      <c r="AB64" s="735"/>
      <c r="AC64" s="735"/>
      <c r="AD64" s="735"/>
      <c r="AE64" s="735"/>
      <c r="AF64" s="735"/>
      <c r="AG64" s="735"/>
      <c r="AH64" s="735"/>
      <c r="AI64" s="735"/>
      <c r="AJ64" s="735"/>
      <c r="AK64" s="735"/>
      <c r="AL64" s="735"/>
      <c r="AM64" s="735"/>
      <c r="AN64" s="735"/>
    </row>
    <row r="65" spans="2:40" ht="14.25" customHeight="1" x14ac:dyDescent="0.2">
      <c r="B65" s="736" t="s">
        <v>206</v>
      </c>
      <c r="C65" s="737"/>
      <c r="D65" s="737"/>
      <c r="E65" s="737"/>
      <c r="F65" s="737"/>
      <c r="G65" s="737"/>
      <c r="H65" s="737"/>
      <c r="I65" s="737"/>
      <c r="J65" s="737"/>
      <c r="K65" s="737"/>
      <c r="L65" s="737"/>
      <c r="M65" s="738"/>
      <c r="N65" s="738"/>
      <c r="O65" s="739"/>
      <c r="W65" s="735"/>
      <c r="X65" s="735"/>
      <c r="Y65" s="735"/>
      <c r="Z65" s="735"/>
      <c r="AA65" s="735"/>
      <c r="AB65" s="735"/>
      <c r="AC65" s="735"/>
      <c r="AD65" s="735"/>
      <c r="AE65" s="735"/>
      <c r="AF65" s="735"/>
      <c r="AG65" s="735"/>
      <c r="AH65" s="735"/>
      <c r="AI65" s="735"/>
      <c r="AJ65" s="735"/>
      <c r="AK65" s="735"/>
      <c r="AL65" s="735"/>
      <c r="AM65" s="735"/>
      <c r="AN65" s="735"/>
    </row>
    <row r="66" spans="2:40" ht="14.25" customHeight="1" x14ac:dyDescent="0.2">
      <c r="B66" s="740" t="s">
        <v>207</v>
      </c>
      <c r="C66" s="743" t="s">
        <v>208</v>
      </c>
      <c r="D66" s="744"/>
      <c r="E66" s="744"/>
      <c r="F66" s="744"/>
      <c r="G66" s="744"/>
      <c r="H66" s="744"/>
      <c r="I66" s="744"/>
      <c r="J66" s="744"/>
      <c r="K66" s="744"/>
      <c r="L66" s="744"/>
      <c r="M66" s="744"/>
      <c r="N66" s="744"/>
      <c r="O66" s="744"/>
      <c r="P66" s="744"/>
      <c r="Q66" s="744"/>
      <c r="R66" s="744"/>
      <c r="S66" s="744"/>
      <c r="T66" s="744"/>
      <c r="U66" s="745"/>
      <c r="V66" s="743" t="s">
        <v>209</v>
      </c>
      <c r="W66" s="744"/>
      <c r="X66" s="744"/>
      <c r="Y66" s="744"/>
      <c r="Z66" s="744"/>
      <c r="AA66" s="744"/>
      <c r="AB66" s="744"/>
      <c r="AC66" s="744"/>
      <c r="AD66" s="744"/>
      <c r="AE66" s="744"/>
      <c r="AF66" s="744"/>
      <c r="AG66" s="744"/>
      <c r="AH66" s="744"/>
      <c r="AI66" s="744"/>
      <c r="AJ66" s="744"/>
      <c r="AK66" s="744"/>
      <c r="AL66" s="744"/>
      <c r="AM66" s="744"/>
      <c r="AN66" s="745"/>
    </row>
    <row r="67" spans="2:40" x14ac:dyDescent="0.2">
      <c r="B67" s="741"/>
      <c r="C67" s="746"/>
      <c r="D67" s="747"/>
      <c r="E67" s="747"/>
      <c r="F67" s="747"/>
      <c r="G67" s="747"/>
      <c r="H67" s="747"/>
      <c r="I67" s="747"/>
      <c r="J67" s="747"/>
      <c r="K67" s="747"/>
      <c r="L67" s="747"/>
      <c r="M67" s="747"/>
      <c r="N67" s="747"/>
      <c r="O67" s="747"/>
      <c r="P67" s="747"/>
      <c r="Q67" s="747"/>
      <c r="R67" s="747"/>
      <c r="S67" s="747"/>
      <c r="T67" s="747"/>
      <c r="U67" s="748"/>
      <c r="V67" s="746"/>
      <c r="W67" s="747"/>
      <c r="X67" s="747"/>
      <c r="Y67" s="747"/>
      <c r="Z67" s="747"/>
      <c r="AA67" s="747"/>
      <c r="AB67" s="747"/>
      <c r="AC67" s="747"/>
      <c r="AD67" s="747"/>
      <c r="AE67" s="747"/>
      <c r="AF67" s="747"/>
      <c r="AG67" s="747"/>
      <c r="AH67" s="747"/>
      <c r="AI67" s="747"/>
      <c r="AJ67" s="747"/>
      <c r="AK67" s="747"/>
      <c r="AL67" s="747"/>
      <c r="AM67" s="747"/>
      <c r="AN67" s="748"/>
    </row>
    <row r="68" spans="2:40" x14ac:dyDescent="0.2">
      <c r="B68" s="741"/>
      <c r="C68" s="749"/>
      <c r="D68" s="750"/>
      <c r="E68" s="750"/>
      <c r="F68" s="750"/>
      <c r="G68" s="750"/>
      <c r="H68" s="750"/>
      <c r="I68" s="750"/>
      <c r="J68" s="750"/>
      <c r="K68" s="750"/>
      <c r="L68" s="750"/>
      <c r="M68" s="750"/>
      <c r="N68" s="750"/>
      <c r="O68" s="750"/>
      <c r="P68" s="750"/>
      <c r="Q68" s="750"/>
      <c r="R68" s="750"/>
      <c r="S68" s="750"/>
      <c r="T68" s="750"/>
      <c r="U68" s="751"/>
      <c r="V68" s="749"/>
      <c r="W68" s="750"/>
      <c r="X68" s="750"/>
      <c r="Y68" s="750"/>
      <c r="Z68" s="750"/>
      <c r="AA68" s="750"/>
      <c r="AB68" s="750"/>
      <c r="AC68" s="750"/>
      <c r="AD68" s="750"/>
      <c r="AE68" s="750"/>
      <c r="AF68" s="750"/>
      <c r="AG68" s="750"/>
      <c r="AH68" s="750"/>
      <c r="AI68" s="750"/>
      <c r="AJ68" s="750"/>
      <c r="AK68" s="750"/>
      <c r="AL68" s="750"/>
      <c r="AM68" s="750"/>
      <c r="AN68" s="751"/>
    </row>
    <row r="69" spans="2:40" x14ac:dyDescent="0.2">
      <c r="B69" s="741"/>
      <c r="C69" s="749"/>
      <c r="D69" s="750"/>
      <c r="E69" s="750"/>
      <c r="F69" s="750"/>
      <c r="G69" s="750"/>
      <c r="H69" s="750"/>
      <c r="I69" s="750"/>
      <c r="J69" s="750"/>
      <c r="K69" s="750"/>
      <c r="L69" s="750"/>
      <c r="M69" s="750"/>
      <c r="N69" s="750"/>
      <c r="O69" s="750"/>
      <c r="P69" s="750"/>
      <c r="Q69" s="750"/>
      <c r="R69" s="750"/>
      <c r="S69" s="750"/>
      <c r="T69" s="750"/>
      <c r="U69" s="751"/>
      <c r="V69" s="749"/>
      <c r="W69" s="750"/>
      <c r="X69" s="750"/>
      <c r="Y69" s="750"/>
      <c r="Z69" s="750"/>
      <c r="AA69" s="750"/>
      <c r="AB69" s="750"/>
      <c r="AC69" s="750"/>
      <c r="AD69" s="750"/>
      <c r="AE69" s="750"/>
      <c r="AF69" s="750"/>
      <c r="AG69" s="750"/>
      <c r="AH69" s="750"/>
      <c r="AI69" s="750"/>
      <c r="AJ69" s="750"/>
      <c r="AK69" s="750"/>
      <c r="AL69" s="750"/>
      <c r="AM69" s="750"/>
      <c r="AN69" s="751"/>
    </row>
    <row r="70" spans="2:40" x14ac:dyDescent="0.2">
      <c r="B70" s="742"/>
      <c r="C70" s="752"/>
      <c r="D70" s="753"/>
      <c r="E70" s="753"/>
      <c r="F70" s="753"/>
      <c r="G70" s="753"/>
      <c r="H70" s="753"/>
      <c r="I70" s="753"/>
      <c r="J70" s="753"/>
      <c r="K70" s="753"/>
      <c r="L70" s="753"/>
      <c r="M70" s="753"/>
      <c r="N70" s="753"/>
      <c r="O70" s="753"/>
      <c r="P70" s="753"/>
      <c r="Q70" s="753"/>
      <c r="R70" s="753"/>
      <c r="S70" s="753"/>
      <c r="T70" s="753"/>
      <c r="U70" s="754"/>
      <c r="V70" s="752"/>
      <c r="W70" s="753"/>
      <c r="X70" s="753"/>
      <c r="Y70" s="753"/>
      <c r="Z70" s="753"/>
      <c r="AA70" s="753"/>
      <c r="AB70" s="753"/>
      <c r="AC70" s="753"/>
      <c r="AD70" s="753"/>
      <c r="AE70" s="753"/>
      <c r="AF70" s="753"/>
      <c r="AG70" s="753"/>
      <c r="AH70" s="753"/>
      <c r="AI70" s="753"/>
      <c r="AJ70" s="753"/>
      <c r="AK70" s="753"/>
      <c r="AL70" s="753"/>
      <c r="AM70" s="753"/>
      <c r="AN70" s="754"/>
    </row>
    <row r="71" spans="2:40" ht="14.25" customHeight="1" x14ac:dyDescent="0.2">
      <c r="B71" s="724" t="s">
        <v>210</v>
      </c>
      <c r="C71" s="725"/>
      <c r="D71" s="725"/>
      <c r="E71" s="725"/>
      <c r="F71" s="726"/>
      <c r="G71" s="727" t="s">
        <v>211</v>
      </c>
      <c r="H71" s="727"/>
      <c r="I71" s="727"/>
      <c r="J71" s="727"/>
      <c r="K71" s="727"/>
      <c r="L71" s="727"/>
      <c r="M71" s="727"/>
      <c r="N71" s="727"/>
      <c r="O71" s="727"/>
      <c r="P71" s="727"/>
      <c r="Q71" s="727"/>
      <c r="R71" s="727"/>
      <c r="S71" s="727"/>
      <c r="T71" s="727"/>
      <c r="U71" s="727"/>
      <c r="V71" s="727"/>
      <c r="W71" s="727"/>
      <c r="X71" s="727"/>
      <c r="Y71" s="727"/>
      <c r="Z71" s="727"/>
      <c r="AA71" s="727"/>
      <c r="AB71" s="727"/>
      <c r="AC71" s="727"/>
      <c r="AD71" s="727"/>
      <c r="AE71" s="727"/>
      <c r="AF71" s="727"/>
      <c r="AG71" s="727"/>
      <c r="AH71" s="727"/>
      <c r="AI71" s="727"/>
      <c r="AJ71" s="727"/>
      <c r="AK71" s="727"/>
      <c r="AL71" s="727"/>
      <c r="AM71" s="727"/>
      <c r="AN71" s="727"/>
    </row>
    <row r="73" spans="2:40" x14ac:dyDescent="0.2">
      <c r="B73" s="82" t="s">
        <v>212</v>
      </c>
    </row>
    <row r="74" spans="2:40" x14ac:dyDescent="0.2">
      <c r="B74" s="82" t="s">
        <v>213</v>
      </c>
    </row>
    <row r="75" spans="2:40" x14ac:dyDescent="0.2">
      <c r="B75" s="82" t="s">
        <v>214</v>
      </c>
    </row>
    <row r="76" spans="2:40" x14ac:dyDescent="0.2">
      <c r="B76" s="82" t="s">
        <v>215</v>
      </c>
    </row>
    <row r="77" spans="2:40" x14ac:dyDescent="0.2">
      <c r="B77" s="82" t="s">
        <v>216</v>
      </c>
    </row>
    <row r="78" spans="2:40" x14ac:dyDescent="0.2">
      <c r="B78" s="82" t="s">
        <v>217</v>
      </c>
    </row>
    <row r="79" spans="2:40" x14ac:dyDescent="0.2">
      <c r="B79" s="82" t="s">
        <v>218</v>
      </c>
    </row>
    <row r="80" spans="2:40" x14ac:dyDescent="0.2">
      <c r="D80" s="82" t="s">
        <v>219</v>
      </c>
    </row>
    <row r="81" spans="2:2" x14ac:dyDescent="0.2">
      <c r="B81" s="82" t="s">
        <v>220</v>
      </c>
    </row>
    <row r="82" spans="2:2" x14ac:dyDescent="0.2">
      <c r="B82" s="82" t="s">
        <v>221</v>
      </c>
    </row>
    <row r="83" spans="2:2" x14ac:dyDescent="0.2">
      <c r="B83" s="82" t="s">
        <v>222</v>
      </c>
    </row>
  </sheetData>
  <mergeCells count="309">
    <mergeCell ref="V8:X8"/>
    <mergeCell ref="Y8:AN8"/>
    <mergeCell ref="Y9:AN9"/>
    <mergeCell ref="V10:X10"/>
    <mergeCell ref="Y10:AN10"/>
    <mergeCell ref="AB3:AF3"/>
    <mergeCell ref="AG3:AN3"/>
    <mergeCell ref="B5:AN5"/>
    <mergeCell ref="AF6:AG6"/>
    <mergeCell ref="AI6:AJ6"/>
    <mergeCell ref="AL6:AM6"/>
    <mergeCell ref="Y11:AN11"/>
    <mergeCell ref="N13:O13"/>
    <mergeCell ref="AB13:AI13"/>
    <mergeCell ref="AJ13:AN13"/>
    <mergeCell ref="B14:B24"/>
    <mergeCell ref="C14:L14"/>
    <mergeCell ref="M14:AN14"/>
    <mergeCell ref="C15:L15"/>
    <mergeCell ref="M15:AN15"/>
    <mergeCell ref="C16:L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E48:N48"/>
    <mergeCell ref="O48:P48"/>
    <mergeCell ref="Q48:U48"/>
    <mergeCell ref="W48:X48"/>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J44:AN44"/>
    <mergeCell ref="O43:P43"/>
    <mergeCell ref="Q43:U43"/>
    <mergeCell ref="W43:X43"/>
    <mergeCell ref="Z43:AA43"/>
    <mergeCell ref="AC43:AD43"/>
    <mergeCell ref="AE43:AI43"/>
    <mergeCell ref="AE45:AI45"/>
    <mergeCell ref="AJ45:AN45"/>
    <mergeCell ref="AJ46:AN46"/>
    <mergeCell ref="E45:N45"/>
    <mergeCell ref="O45:P45"/>
    <mergeCell ref="Q45:U45"/>
    <mergeCell ref="W45:X45"/>
    <mergeCell ref="Z45:AA45"/>
    <mergeCell ref="AC45:AD45"/>
    <mergeCell ref="AE47:AI47"/>
    <mergeCell ref="AJ47:AN47"/>
    <mergeCell ref="Z48:AA48"/>
    <mergeCell ref="AC48:AD48"/>
    <mergeCell ref="AE48:AI48"/>
    <mergeCell ref="AJ48:AN48"/>
    <mergeCell ref="E47:N47"/>
    <mergeCell ref="O47:P47"/>
    <mergeCell ref="Q47:U47"/>
    <mergeCell ref="W47:X47"/>
    <mergeCell ref="Z47:AA47"/>
    <mergeCell ref="AC47:AD47"/>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E62:N62"/>
    <mergeCell ref="O62:P62"/>
    <mergeCell ref="Q62:U62"/>
    <mergeCell ref="W62:X62"/>
    <mergeCell ref="Z62:AA62"/>
    <mergeCell ref="AC62:AD62"/>
    <mergeCell ref="AE62:AI62"/>
    <mergeCell ref="C61:C63"/>
    <mergeCell ref="E61:N61"/>
    <mergeCell ref="O61:P61"/>
    <mergeCell ref="Q61:U61"/>
    <mergeCell ref="W61:X61"/>
    <mergeCell ref="Z61:AA61"/>
    <mergeCell ref="B71:F71"/>
    <mergeCell ref="G71:AN71"/>
    <mergeCell ref="E7:J7"/>
    <mergeCell ref="M18:R18"/>
    <mergeCell ref="B64:L64"/>
    <mergeCell ref="W64:AN65"/>
    <mergeCell ref="B65:O65"/>
    <mergeCell ref="B66:B70"/>
    <mergeCell ref="C66:U66"/>
    <mergeCell ref="V66:AN66"/>
    <mergeCell ref="C67:U70"/>
    <mergeCell ref="V67:AN70"/>
    <mergeCell ref="AJ62:AN62"/>
    <mergeCell ref="E63:N63"/>
    <mergeCell ref="O63:P63"/>
    <mergeCell ref="Q63:U63"/>
    <mergeCell ref="W63:X63"/>
    <mergeCell ref="Z63:AA63"/>
    <mergeCell ref="AC63:AD63"/>
    <mergeCell ref="AE63:AI63"/>
    <mergeCell ref="AJ63:AN63"/>
    <mergeCell ref="AC61:AD61"/>
    <mergeCell ref="AE61:AI61"/>
    <mergeCell ref="AJ61:AN61"/>
  </mergeCells>
  <phoneticPr fontId="2"/>
  <dataValidations count="2">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formula1>"□,■"</formula1>
    </dataValidation>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formula1>"○"</formula1>
    </dataValidation>
  </dataValidations>
  <printOptions horizontalCentered="1"/>
  <pageMargins left="0.23622047244094491" right="0.23622047244094491" top="0.74803149606299213" bottom="0.74803149606299213" header="0.31496062992125984" footer="0.31496062992125984"/>
  <pageSetup paperSize="9" scale="62" orientation="portrait" r:id="rId1"/>
  <headerFooter alignWithMargins="0"/>
  <rowBreaks count="1" manualBreakCount="1">
    <brk id="15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4"/>
  <sheetViews>
    <sheetView workbookViewId="0">
      <selection activeCell="BR19" sqref="BR19"/>
    </sheetView>
  </sheetViews>
  <sheetFormatPr defaultColWidth="6.5" defaultRowHeight="18" x14ac:dyDescent="0.45"/>
  <cols>
    <col min="1" max="1" width="1.69921875" style="400" customWidth="1"/>
    <col min="2" max="2" width="10.69921875" style="400" customWidth="1"/>
    <col min="3" max="12" width="37.8984375" style="400" customWidth="1"/>
    <col min="13" max="16384" width="6.5" style="400"/>
  </cols>
  <sheetData>
    <row r="1" spans="2:4" x14ac:dyDescent="0.45">
      <c r="B1" s="403" t="s">
        <v>646</v>
      </c>
      <c r="C1" s="403"/>
      <c r="D1" s="403"/>
    </row>
    <row r="2" spans="2:4" x14ac:dyDescent="0.45">
      <c r="B2" s="403"/>
      <c r="C2" s="403"/>
      <c r="D2" s="403"/>
    </row>
    <row r="3" spans="2:4" x14ac:dyDescent="0.45">
      <c r="B3" s="407" t="s">
        <v>441</v>
      </c>
      <c r="C3" s="407" t="s">
        <v>647</v>
      </c>
      <c r="D3" s="403"/>
    </row>
    <row r="4" spans="2:4" x14ac:dyDescent="0.45">
      <c r="B4" s="420">
        <v>1</v>
      </c>
      <c r="C4" s="421" t="s">
        <v>421</v>
      </c>
      <c r="D4" s="403"/>
    </row>
    <row r="5" spans="2:4" x14ac:dyDescent="0.45">
      <c r="B5" s="420">
        <v>2</v>
      </c>
      <c r="C5" s="421" t="s">
        <v>648</v>
      </c>
      <c r="D5" s="403"/>
    </row>
    <row r="6" spans="2:4" x14ac:dyDescent="0.45">
      <c r="B6" s="420">
        <v>3</v>
      </c>
      <c r="C6" s="421" t="s">
        <v>649</v>
      </c>
      <c r="D6" s="403"/>
    </row>
    <row r="7" spans="2:4" x14ac:dyDescent="0.45">
      <c r="B7" s="420">
        <v>4</v>
      </c>
      <c r="C7" s="421" t="s">
        <v>650</v>
      </c>
      <c r="D7" s="403"/>
    </row>
    <row r="8" spans="2:4" x14ac:dyDescent="0.45">
      <c r="B8" s="420">
        <v>5</v>
      </c>
      <c r="C8" s="421" t="s">
        <v>651</v>
      </c>
      <c r="D8" s="403"/>
    </row>
    <row r="9" spans="2:4" x14ac:dyDescent="0.45">
      <c r="B9" s="420">
        <v>6</v>
      </c>
      <c r="C9" s="421" t="s">
        <v>652</v>
      </c>
    </row>
    <row r="10" spans="2:4" x14ac:dyDescent="0.45">
      <c r="B10" s="420">
        <v>7</v>
      </c>
      <c r="C10" s="421" t="s">
        <v>653</v>
      </c>
      <c r="D10" s="403"/>
    </row>
    <row r="11" spans="2:4" x14ac:dyDescent="0.45">
      <c r="B11" s="420">
        <v>8</v>
      </c>
      <c r="C11" s="421" t="s">
        <v>654</v>
      </c>
      <c r="D11" s="403"/>
    </row>
    <row r="12" spans="2:4" x14ac:dyDescent="0.45">
      <c r="B12" s="420">
        <v>9</v>
      </c>
      <c r="C12" s="421" t="s">
        <v>655</v>
      </c>
      <c r="D12" s="403"/>
    </row>
    <row r="13" spans="2:4" x14ac:dyDescent="0.45">
      <c r="B13" s="420">
        <v>10</v>
      </c>
      <c r="C13" s="421" t="s">
        <v>655</v>
      </c>
      <c r="D13" s="403"/>
    </row>
    <row r="14" spans="2:4" x14ac:dyDescent="0.45">
      <c r="B14" s="420">
        <v>11</v>
      </c>
      <c r="C14" s="421" t="s">
        <v>655</v>
      </c>
      <c r="D14" s="403"/>
    </row>
    <row r="15" spans="2:4" x14ac:dyDescent="0.45">
      <c r="B15" s="420">
        <v>12</v>
      </c>
      <c r="C15" s="421" t="s">
        <v>655</v>
      </c>
      <c r="D15" s="403"/>
    </row>
    <row r="16" spans="2:4" x14ac:dyDescent="0.45">
      <c r="B16" s="420">
        <v>13</v>
      </c>
      <c r="C16" s="421" t="s">
        <v>655</v>
      </c>
      <c r="D16" s="403"/>
    </row>
    <row r="17" spans="2:12" x14ac:dyDescent="0.45">
      <c r="B17" s="420">
        <v>14</v>
      </c>
      <c r="C17" s="421" t="s">
        <v>655</v>
      </c>
      <c r="D17" s="403"/>
    </row>
    <row r="19" spans="2:12" x14ac:dyDescent="0.45">
      <c r="B19" s="403" t="s">
        <v>656</v>
      </c>
    </row>
    <row r="20" spans="2:12" ht="18.600000000000001" thickBot="1" x14ac:dyDescent="0.5"/>
    <row r="21" spans="2:12" ht="20.399999999999999" thickBot="1" x14ac:dyDescent="0.5">
      <c r="B21" s="422" t="s">
        <v>562</v>
      </c>
      <c r="C21" s="423" t="s">
        <v>563</v>
      </c>
      <c r="D21" s="424" t="s">
        <v>564</v>
      </c>
      <c r="E21" s="424" t="s">
        <v>467</v>
      </c>
      <c r="F21" s="424" t="s">
        <v>468</v>
      </c>
      <c r="G21" s="424" t="s">
        <v>565</v>
      </c>
      <c r="H21" s="425" t="s">
        <v>566</v>
      </c>
      <c r="I21" s="425" t="s">
        <v>655</v>
      </c>
      <c r="J21" s="425" t="s">
        <v>655</v>
      </c>
      <c r="K21" s="425" t="s">
        <v>655</v>
      </c>
      <c r="L21" s="426" t="s">
        <v>655</v>
      </c>
    </row>
    <row r="22" spans="2:12" ht="19.8" x14ac:dyDescent="0.45">
      <c r="B22" s="1305" t="s">
        <v>657</v>
      </c>
      <c r="C22" s="427" t="s">
        <v>602</v>
      </c>
      <c r="D22" s="428" t="s">
        <v>605</v>
      </c>
      <c r="E22" s="428" t="s">
        <v>607</v>
      </c>
      <c r="F22" s="428" t="s">
        <v>616</v>
      </c>
      <c r="G22" s="428" t="s">
        <v>658</v>
      </c>
      <c r="H22" s="429" t="s">
        <v>659</v>
      </c>
      <c r="I22" s="430" t="s">
        <v>655</v>
      </c>
      <c r="J22" s="430" t="s">
        <v>655</v>
      </c>
      <c r="K22" s="429"/>
      <c r="L22" s="431"/>
    </row>
    <row r="23" spans="2:12" ht="19.8" x14ac:dyDescent="0.45">
      <c r="B23" s="1306"/>
      <c r="C23" s="430" t="s">
        <v>602</v>
      </c>
      <c r="D23" s="430" t="s">
        <v>602</v>
      </c>
      <c r="E23" s="430" t="s">
        <v>660</v>
      </c>
      <c r="F23" s="430" t="s">
        <v>655</v>
      </c>
      <c r="G23" s="430" t="s">
        <v>661</v>
      </c>
      <c r="H23" s="430" t="s">
        <v>655</v>
      </c>
      <c r="I23" s="430" t="s">
        <v>655</v>
      </c>
      <c r="J23" s="430" t="s">
        <v>655</v>
      </c>
      <c r="K23" s="432"/>
      <c r="L23" s="433"/>
    </row>
    <row r="24" spans="2:12" ht="19.8" x14ac:dyDescent="0.45">
      <c r="B24" s="1306"/>
      <c r="C24" s="430" t="s">
        <v>655</v>
      </c>
      <c r="D24" s="430" t="s">
        <v>655</v>
      </c>
      <c r="E24" s="430" t="s">
        <v>655</v>
      </c>
      <c r="F24" s="430" t="s">
        <v>655</v>
      </c>
      <c r="G24" s="430" t="s">
        <v>662</v>
      </c>
      <c r="H24" s="430" t="s">
        <v>655</v>
      </c>
      <c r="I24" s="430" t="s">
        <v>655</v>
      </c>
      <c r="J24" s="430" t="s">
        <v>655</v>
      </c>
      <c r="K24" s="432"/>
      <c r="L24" s="433"/>
    </row>
    <row r="25" spans="2:12" ht="19.8" x14ac:dyDescent="0.45">
      <c r="B25" s="1306"/>
      <c r="C25" s="430" t="s">
        <v>655</v>
      </c>
      <c r="D25" s="430" t="s">
        <v>655</v>
      </c>
      <c r="E25" s="430" t="s">
        <v>655</v>
      </c>
      <c r="F25" s="430" t="s">
        <v>655</v>
      </c>
      <c r="G25" s="430" t="s">
        <v>610</v>
      </c>
      <c r="H25" s="430" t="s">
        <v>655</v>
      </c>
      <c r="I25" s="430" t="s">
        <v>655</v>
      </c>
      <c r="J25" s="430" t="s">
        <v>655</v>
      </c>
      <c r="K25" s="432"/>
      <c r="L25" s="433"/>
    </row>
    <row r="26" spans="2:12" ht="19.8" x14ac:dyDescent="0.45">
      <c r="B26" s="1306"/>
      <c r="C26" s="430" t="s">
        <v>655</v>
      </c>
      <c r="D26" s="430" t="s">
        <v>655</v>
      </c>
      <c r="E26" s="430" t="s">
        <v>655</v>
      </c>
      <c r="F26" s="430" t="s">
        <v>655</v>
      </c>
      <c r="G26" s="430" t="s">
        <v>660</v>
      </c>
      <c r="H26" s="430" t="s">
        <v>655</v>
      </c>
      <c r="I26" s="430" t="s">
        <v>655</v>
      </c>
      <c r="J26" s="430" t="s">
        <v>655</v>
      </c>
      <c r="K26" s="432"/>
      <c r="L26" s="433"/>
    </row>
    <row r="27" spans="2:12" ht="19.8" x14ac:dyDescent="0.45">
      <c r="B27" s="1306"/>
      <c r="C27" s="430" t="s">
        <v>655</v>
      </c>
      <c r="D27" s="430" t="s">
        <v>655</v>
      </c>
      <c r="E27" s="430" t="s">
        <v>655</v>
      </c>
      <c r="F27" s="430" t="s">
        <v>655</v>
      </c>
      <c r="G27" s="430" t="s">
        <v>663</v>
      </c>
      <c r="H27" s="430" t="s">
        <v>655</v>
      </c>
      <c r="I27" s="430" t="s">
        <v>655</v>
      </c>
      <c r="J27" s="430" t="s">
        <v>655</v>
      </c>
      <c r="K27" s="432"/>
      <c r="L27" s="433"/>
    </row>
    <row r="28" spans="2:12" ht="19.8" x14ac:dyDescent="0.45">
      <c r="B28" s="1306"/>
      <c r="C28" s="430" t="s">
        <v>655</v>
      </c>
      <c r="D28" s="430" t="s">
        <v>655</v>
      </c>
      <c r="E28" s="430" t="s">
        <v>655</v>
      </c>
      <c r="F28" s="430" t="s">
        <v>655</v>
      </c>
      <c r="G28" s="430" t="s">
        <v>664</v>
      </c>
      <c r="H28" s="430" t="s">
        <v>655</v>
      </c>
      <c r="I28" s="430" t="s">
        <v>655</v>
      </c>
      <c r="J28" s="430" t="s">
        <v>655</v>
      </c>
      <c r="K28" s="432"/>
      <c r="L28" s="433"/>
    </row>
    <row r="29" spans="2:12" ht="19.8" x14ac:dyDescent="0.45">
      <c r="B29" s="1306"/>
      <c r="C29" s="430" t="s">
        <v>655</v>
      </c>
      <c r="D29" s="430" t="s">
        <v>655</v>
      </c>
      <c r="E29" s="430" t="s">
        <v>655</v>
      </c>
      <c r="F29" s="430" t="s">
        <v>655</v>
      </c>
      <c r="G29" s="430" t="s">
        <v>665</v>
      </c>
      <c r="H29" s="430" t="s">
        <v>655</v>
      </c>
      <c r="I29" s="430" t="s">
        <v>655</v>
      </c>
      <c r="J29" s="430" t="s">
        <v>655</v>
      </c>
      <c r="K29" s="432"/>
      <c r="L29" s="433"/>
    </row>
    <row r="30" spans="2:12" ht="19.8" x14ac:dyDescent="0.45">
      <c r="B30" s="1306"/>
      <c r="C30" s="430" t="s">
        <v>655</v>
      </c>
      <c r="D30" s="430" t="s">
        <v>655</v>
      </c>
      <c r="E30" s="430" t="s">
        <v>655</v>
      </c>
      <c r="F30" s="430" t="s">
        <v>655</v>
      </c>
      <c r="G30" s="430" t="s">
        <v>666</v>
      </c>
      <c r="H30" s="430" t="s">
        <v>655</v>
      </c>
      <c r="I30" s="430" t="s">
        <v>655</v>
      </c>
      <c r="J30" s="430" t="s">
        <v>655</v>
      </c>
      <c r="K30" s="432"/>
      <c r="L30" s="433"/>
    </row>
    <row r="31" spans="2:12" ht="20.399999999999999" thickBot="1" x14ac:dyDescent="0.5">
      <c r="B31" s="1307"/>
      <c r="C31" s="434" t="s">
        <v>655</v>
      </c>
      <c r="D31" s="435" t="s">
        <v>655</v>
      </c>
      <c r="E31" s="435" t="s">
        <v>655</v>
      </c>
      <c r="F31" s="435" t="s">
        <v>655</v>
      </c>
      <c r="G31" s="435" t="s">
        <v>655</v>
      </c>
      <c r="H31" s="435" t="s">
        <v>655</v>
      </c>
      <c r="I31" s="435" t="s">
        <v>655</v>
      </c>
      <c r="J31" s="435" t="s">
        <v>655</v>
      </c>
      <c r="K31" s="436"/>
      <c r="L31" s="437"/>
    </row>
    <row r="36" spans="3:3" x14ac:dyDescent="0.45">
      <c r="C36" s="400" t="s">
        <v>667</v>
      </c>
    </row>
    <row r="37" spans="3:3" x14ac:dyDescent="0.45">
      <c r="C37" s="400" t="s">
        <v>668</v>
      </c>
    </row>
    <row r="38" spans="3:3" x14ac:dyDescent="0.45">
      <c r="C38" s="400" t="s">
        <v>669</v>
      </c>
    </row>
    <row r="39" spans="3:3" x14ac:dyDescent="0.45">
      <c r="C39" s="400" t="s">
        <v>670</v>
      </c>
    </row>
    <row r="40" spans="3:3" x14ac:dyDescent="0.45">
      <c r="C40" s="400" t="s">
        <v>671</v>
      </c>
    </row>
    <row r="41" spans="3:3" x14ac:dyDescent="0.45">
      <c r="C41" s="400" t="s">
        <v>672</v>
      </c>
    </row>
    <row r="42" spans="3:3" x14ac:dyDescent="0.45">
      <c r="C42" s="400" t="s">
        <v>673</v>
      </c>
    </row>
    <row r="43" spans="3:3" x14ac:dyDescent="0.45">
      <c r="C43" s="400" t="s">
        <v>674</v>
      </c>
    </row>
    <row r="44" spans="3:3" x14ac:dyDescent="0.45">
      <c r="C44" s="400" t="s">
        <v>675</v>
      </c>
    </row>
    <row r="46" spans="3:3" x14ac:dyDescent="0.45">
      <c r="C46" s="400" t="s">
        <v>676</v>
      </c>
    </row>
    <row r="47" spans="3:3" x14ac:dyDescent="0.45">
      <c r="C47" s="400" t="s">
        <v>677</v>
      </c>
    </row>
    <row r="49" spans="3:3" x14ac:dyDescent="0.45">
      <c r="C49" s="400" t="s">
        <v>678</v>
      </c>
    </row>
    <row r="50" spans="3:3" x14ac:dyDescent="0.45">
      <c r="C50" s="400" t="s">
        <v>679</v>
      </c>
    </row>
    <row r="51" spans="3:3" x14ac:dyDescent="0.45">
      <c r="C51" s="400" t="s">
        <v>680</v>
      </c>
    </row>
    <row r="52" spans="3:3" x14ac:dyDescent="0.45">
      <c r="C52" s="400" t="s">
        <v>681</v>
      </c>
    </row>
    <row r="53" spans="3:3" x14ac:dyDescent="0.45">
      <c r="C53" s="400" t="s">
        <v>682</v>
      </c>
    </row>
    <row r="54" spans="3:3" x14ac:dyDescent="0.45">
      <c r="C54" s="400" t="s">
        <v>683</v>
      </c>
    </row>
  </sheetData>
  <mergeCells count="1">
    <mergeCell ref="B22:B31"/>
  </mergeCells>
  <phoneticPr fontId="2"/>
  <pageMargins left="0.70866141732283472" right="0.70866141732283472" top="0.74803149606299213" bottom="0.74803149606299213" header="0.31496062992125984" footer="0.31496062992125984"/>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BB108"/>
  <sheetViews>
    <sheetView workbookViewId="0">
      <selection activeCell="AY19" sqref="AY19"/>
    </sheetView>
  </sheetViews>
  <sheetFormatPr defaultColWidth="6.5" defaultRowHeight="18" x14ac:dyDescent="0.45"/>
  <cols>
    <col min="1" max="1" width="1.296875" style="400" customWidth="1"/>
    <col min="2" max="3" width="6.5" style="400"/>
    <col min="4" max="4" width="37.8984375" style="400" customWidth="1"/>
    <col min="5" max="16384" width="6.5" style="400"/>
  </cols>
  <sheetData>
    <row r="1" spans="2:11" x14ac:dyDescent="0.45">
      <c r="B1" s="400" t="s">
        <v>548</v>
      </c>
      <c r="D1" s="401"/>
      <c r="E1" s="401"/>
      <c r="F1" s="401"/>
    </row>
    <row r="2" spans="2:11" s="403" customFormat="1" ht="20.25" customHeight="1" x14ac:dyDescent="0.45">
      <c r="B2" s="402" t="s">
        <v>549</v>
      </c>
      <c r="C2" s="402"/>
      <c r="D2" s="401"/>
      <c r="E2" s="401"/>
      <c r="F2" s="401"/>
    </row>
    <row r="3" spans="2:11" s="403" customFormat="1" ht="20.25" customHeight="1" x14ac:dyDescent="0.45">
      <c r="B3" s="402"/>
      <c r="C3" s="402"/>
      <c r="D3" s="401"/>
      <c r="E3" s="401"/>
      <c r="F3" s="401"/>
    </row>
    <row r="4" spans="2:11" s="403" customFormat="1" ht="20.25" customHeight="1" x14ac:dyDescent="0.45">
      <c r="B4" s="404"/>
      <c r="C4" s="401" t="s">
        <v>550</v>
      </c>
      <c r="D4" s="401"/>
      <c r="F4" s="1308" t="s">
        <v>551</v>
      </c>
      <c r="G4" s="1308"/>
      <c r="H4" s="1308"/>
      <c r="I4" s="1308"/>
      <c r="J4" s="1308"/>
      <c r="K4" s="1308"/>
    </row>
    <row r="5" spans="2:11" s="403" customFormat="1" ht="20.25" customHeight="1" x14ac:dyDescent="0.45">
      <c r="B5" s="405"/>
      <c r="C5" s="401" t="s">
        <v>552</v>
      </c>
      <c r="D5" s="401"/>
      <c r="F5" s="1308"/>
      <c r="G5" s="1308"/>
      <c r="H5" s="1308"/>
      <c r="I5" s="1308"/>
      <c r="J5" s="1308"/>
      <c r="K5" s="1308"/>
    </row>
    <row r="6" spans="2:11" s="403" customFormat="1" ht="20.25" customHeight="1" x14ac:dyDescent="0.45">
      <c r="B6" s="406" t="s">
        <v>553</v>
      </c>
      <c r="C6" s="401"/>
      <c r="D6" s="401"/>
      <c r="E6" s="359"/>
      <c r="F6" s="401"/>
    </row>
    <row r="7" spans="2:11" s="403" customFormat="1" ht="20.25" customHeight="1" x14ac:dyDescent="0.45">
      <c r="B7" s="402"/>
      <c r="C7" s="402"/>
      <c r="D7" s="401"/>
      <c r="E7" s="359"/>
      <c r="F7" s="401"/>
    </row>
    <row r="8" spans="2:11" s="403" customFormat="1" ht="20.25" customHeight="1" x14ac:dyDescent="0.45">
      <c r="B8" s="401" t="s">
        <v>554</v>
      </c>
      <c r="C8" s="402"/>
      <c r="D8" s="401"/>
      <c r="E8" s="359"/>
      <c r="F8" s="401"/>
    </row>
    <row r="9" spans="2:11" s="403" customFormat="1" ht="20.25" customHeight="1" x14ac:dyDescent="0.45">
      <c r="B9" s="402"/>
      <c r="C9" s="402"/>
      <c r="D9" s="401"/>
      <c r="E9" s="401"/>
      <c r="F9" s="401"/>
    </row>
    <row r="10" spans="2:11" s="403" customFormat="1" ht="20.25" customHeight="1" x14ac:dyDescent="0.45">
      <c r="B10" s="401" t="s">
        <v>555</v>
      </c>
      <c r="C10" s="402"/>
      <c r="D10" s="401"/>
      <c r="E10" s="401"/>
      <c r="F10" s="401"/>
    </row>
    <row r="11" spans="2:11" s="403" customFormat="1" ht="20.25" customHeight="1" x14ac:dyDescent="0.45">
      <c r="B11" s="401"/>
      <c r="C11" s="402"/>
      <c r="D11" s="401"/>
    </row>
    <row r="12" spans="2:11" s="403" customFormat="1" ht="20.25" customHeight="1" x14ac:dyDescent="0.45">
      <c r="B12" s="401" t="s">
        <v>556</v>
      </c>
      <c r="C12" s="402"/>
      <c r="D12" s="401"/>
    </row>
    <row r="13" spans="2:11" s="403" customFormat="1" ht="20.25" customHeight="1" x14ac:dyDescent="0.45">
      <c r="B13" s="401"/>
      <c r="C13" s="402"/>
      <c r="D13" s="401"/>
    </row>
    <row r="14" spans="2:11" s="403" customFormat="1" ht="20.25" customHeight="1" x14ac:dyDescent="0.45">
      <c r="B14" s="401" t="s">
        <v>557</v>
      </c>
      <c r="C14" s="402"/>
      <c r="D14" s="401"/>
    </row>
    <row r="15" spans="2:11" s="403" customFormat="1" ht="20.25" customHeight="1" x14ac:dyDescent="0.45">
      <c r="B15" s="401"/>
      <c r="C15" s="402"/>
      <c r="D15" s="401"/>
    </row>
    <row r="16" spans="2:11" s="403" customFormat="1" ht="20.25" customHeight="1" x14ac:dyDescent="0.45">
      <c r="B16" s="401" t="s">
        <v>558</v>
      </c>
      <c r="C16" s="402"/>
      <c r="D16" s="401"/>
    </row>
    <row r="17" spans="2:25" s="403" customFormat="1" ht="20.25" customHeight="1" x14ac:dyDescent="0.45">
      <c r="B17" s="401" t="s">
        <v>559</v>
      </c>
      <c r="C17" s="402"/>
      <c r="D17" s="401"/>
    </row>
    <row r="18" spans="2:25" s="403" customFormat="1" ht="20.25" customHeight="1" x14ac:dyDescent="0.45">
      <c r="B18" s="401"/>
      <c r="C18" s="402"/>
      <c r="D18" s="401"/>
    </row>
    <row r="19" spans="2:25" s="403" customFormat="1" ht="17.25" customHeight="1" x14ac:dyDescent="0.45">
      <c r="B19" s="401" t="s">
        <v>560</v>
      </c>
      <c r="C19" s="401"/>
      <c r="D19" s="401"/>
    </row>
    <row r="20" spans="2:25" s="403" customFormat="1" ht="17.25" customHeight="1" x14ac:dyDescent="0.45">
      <c r="B20" s="401" t="s">
        <v>561</v>
      </c>
      <c r="C20" s="401"/>
      <c r="D20" s="401"/>
    </row>
    <row r="21" spans="2:25" s="403" customFormat="1" ht="17.25" customHeight="1" x14ac:dyDescent="0.45">
      <c r="B21" s="401"/>
      <c r="C21" s="401"/>
      <c r="D21" s="401"/>
    </row>
    <row r="22" spans="2:25" s="403" customFormat="1" ht="17.25" customHeight="1" x14ac:dyDescent="0.45">
      <c r="B22" s="401"/>
      <c r="C22" s="407" t="s">
        <v>441</v>
      </c>
      <c r="D22" s="407" t="s">
        <v>562</v>
      </c>
    </row>
    <row r="23" spans="2:25" s="403" customFormat="1" ht="17.25" customHeight="1" x14ac:dyDescent="0.45">
      <c r="B23" s="401"/>
      <c r="C23" s="407">
        <v>1</v>
      </c>
      <c r="D23" s="408" t="s">
        <v>563</v>
      </c>
    </row>
    <row r="24" spans="2:25" s="403" customFormat="1" ht="17.25" customHeight="1" x14ac:dyDescent="0.45">
      <c r="B24" s="401"/>
      <c r="C24" s="407">
        <v>2</v>
      </c>
      <c r="D24" s="408" t="s">
        <v>564</v>
      </c>
    </row>
    <row r="25" spans="2:25" s="403" customFormat="1" ht="17.25" customHeight="1" x14ac:dyDescent="0.45">
      <c r="B25" s="401"/>
      <c r="C25" s="407">
        <v>3</v>
      </c>
      <c r="D25" s="408" t="s">
        <v>467</v>
      </c>
    </row>
    <row r="26" spans="2:25" s="403" customFormat="1" ht="17.25" customHeight="1" x14ac:dyDescent="0.45">
      <c r="B26" s="401"/>
      <c r="C26" s="407">
        <v>4</v>
      </c>
      <c r="D26" s="408" t="s">
        <v>468</v>
      </c>
    </row>
    <row r="27" spans="2:25" s="403" customFormat="1" ht="17.25" customHeight="1" x14ac:dyDescent="0.45">
      <c r="B27" s="401"/>
      <c r="C27" s="407">
        <v>5</v>
      </c>
      <c r="D27" s="408" t="s">
        <v>565</v>
      </c>
    </row>
    <row r="28" spans="2:25" s="403" customFormat="1" ht="17.25" customHeight="1" x14ac:dyDescent="0.45">
      <c r="B28" s="401"/>
      <c r="C28" s="407">
        <v>6</v>
      </c>
      <c r="D28" s="408" t="s">
        <v>566</v>
      </c>
    </row>
    <row r="29" spans="2:25" s="403" customFormat="1" ht="17.25" customHeight="1" x14ac:dyDescent="0.45">
      <c r="B29" s="401"/>
      <c r="C29" s="359"/>
      <c r="D29" s="401"/>
    </row>
    <row r="30" spans="2:25" s="403" customFormat="1" ht="17.25" customHeight="1" x14ac:dyDescent="0.45">
      <c r="B30" s="401" t="s">
        <v>567</v>
      </c>
      <c r="C30" s="401"/>
      <c r="D30" s="401"/>
    </row>
    <row r="31" spans="2:25" s="403" customFormat="1" ht="17.25" customHeight="1" x14ac:dyDescent="0.45">
      <c r="B31" s="401" t="s">
        <v>568</v>
      </c>
      <c r="C31" s="401"/>
      <c r="D31" s="401"/>
    </row>
    <row r="32" spans="2:25" s="403" customFormat="1" ht="17.25" customHeight="1" x14ac:dyDescent="0.45">
      <c r="B32" s="401"/>
      <c r="C32" s="401"/>
      <c r="D32" s="401"/>
      <c r="G32" s="409"/>
      <c r="H32" s="409"/>
      <c r="J32" s="409"/>
      <c r="K32" s="409"/>
      <c r="L32" s="409"/>
      <c r="M32" s="409"/>
      <c r="N32" s="409"/>
      <c r="O32" s="409"/>
      <c r="R32" s="409"/>
      <c r="S32" s="409"/>
      <c r="T32" s="409"/>
      <c r="W32" s="409"/>
      <c r="X32" s="409"/>
      <c r="Y32" s="409"/>
    </row>
    <row r="33" spans="2:51" s="403" customFormat="1" ht="17.25" customHeight="1" x14ac:dyDescent="0.45">
      <c r="B33" s="401"/>
      <c r="C33" s="407" t="s">
        <v>478</v>
      </c>
      <c r="D33" s="407" t="s">
        <v>479</v>
      </c>
      <c r="G33" s="409"/>
      <c r="H33" s="409"/>
      <c r="J33" s="409"/>
      <c r="K33" s="409"/>
      <c r="L33" s="409"/>
      <c r="M33" s="409"/>
      <c r="N33" s="409"/>
      <c r="O33" s="409"/>
      <c r="R33" s="409"/>
      <c r="S33" s="409"/>
      <c r="T33" s="409"/>
      <c r="W33" s="409"/>
      <c r="X33" s="409"/>
      <c r="Y33" s="409"/>
    </row>
    <row r="34" spans="2:51" s="403" customFormat="1" ht="17.25" customHeight="1" x14ac:dyDescent="0.45">
      <c r="B34" s="401"/>
      <c r="C34" s="407" t="s">
        <v>470</v>
      </c>
      <c r="D34" s="408" t="s">
        <v>480</v>
      </c>
      <c r="G34" s="409"/>
      <c r="H34" s="409"/>
      <c r="J34" s="409"/>
      <c r="K34" s="409"/>
      <c r="L34" s="409"/>
      <c r="M34" s="409"/>
      <c r="N34" s="409"/>
      <c r="O34" s="409"/>
      <c r="R34" s="409"/>
      <c r="S34" s="409"/>
      <c r="T34" s="409"/>
      <c r="W34" s="409"/>
      <c r="X34" s="409"/>
      <c r="Y34" s="409"/>
    </row>
    <row r="35" spans="2:51" s="403" customFormat="1" ht="17.25" customHeight="1" x14ac:dyDescent="0.45">
      <c r="B35" s="401"/>
      <c r="C35" s="407" t="s">
        <v>473</v>
      </c>
      <c r="D35" s="408" t="s">
        <v>484</v>
      </c>
      <c r="G35" s="409"/>
      <c r="H35" s="409"/>
      <c r="J35" s="409"/>
      <c r="K35" s="409"/>
      <c r="L35" s="409"/>
      <c r="M35" s="409"/>
      <c r="N35" s="409"/>
      <c r="O35" s="409"/>
      <c r="R35" s="409"/>
      <c r="S35" s="409"/>
      <c r="T35" s="409"/>
      <c r="W35" s="409"/>
      <c r="X35" s="409"/>
      <c r="Y35" s="409"/>
    </row>
    <row r="36" spans="2:51" s="403" customFormat="1" ht="17.25" customHeight="1" x14ac:dyDescent="0.45">
      <c r="B36" s="401"/>
      <c r="C36" s="407" t="s">
        <v>474</v>
      </c>
      <c r="D36" s="408" t="s">
        <v>487</v>
      </c>
      <c r="G36" s="409"/>
      <c r="H36" s="409"/>
      <c r="J36" s="409"/>
      <c r="K36" s="409"/>
      <c r="L36" s="409"/>
      <c r="M36" s="409"/>
      <c r="N36" s="409"/>
      <c r="O36" s="409"/>
      <c r="R36" s="409"/>
      <c r="S36" s="409"/>
      <c r="T36" s="409"/>
      <c r="W36" s="409"/>
      <c r="X36" s="409"/>
      <c r="Y36" s="409"/>
    </row>
    <row r="37" spans="2:51" s="403" customFormat="1" ht="17.25" customHeight="1" x14ac:dyDescent="0.45">
      <c r="B37" s="401"/>
      <c r="C37" s="407" t="s">
        <v>476</v>
      </c>
      <c r="D37" s="408" t="s">
        <v>569</v>
      </c>
      <c r="G37" s="409"/>
      <c r="H37" s="409"/>
      <c r="J37" s="409"/>
      <c r="K37" s="409"/>
      <c r="L37" s="409"/>
      <c r="M37" s="409"/>
      <c r="N37" s="409"/>
      <c r="O37" s="409"/>
      <c r="R37" s="409"/>
      <c r="S37" s="409"/>
      <c r="T37" s="409"/>
      <c r="W37" s="409"/>
      <c r="X37" s="409"/>
      <c r="Y37" s="409"/>
    </row>
    <row r="38" spans="2:51" s="403" customFormat="1" ht="17.25" customHeight="1" x14ac:dyDescent="0.45">
      <c r="B38" s="401"/>
      <c r="C38" s="401"/>
      <c r="D38" s="401"/>
      <c r="G38" s="409"/>
      <c r="H38" s="409"/>
      <c r="J38" s="409"/>
      <c r="K38" s="409"/>
      <c r="L38" s="409"/>
      <c r="M38" s="409"/>
      <c r="N38" s="409"/>
      <c r="O38" s="409"/>
      <c r="R38" s="409"/>
      <c r="S38" s="409"/>
      <c r="T38" s="409"/>
      <c r="W38" s="409"/>
      <c r="X38" s="409"/>
      <c r="Y38" s="409"/>
    </row>
    <row r="39" spans="2:51" s="403" customFormat="1" ht="17.25" customHeight="1" x14ac:dyDescent="0.45">
      <c r="B39" s="401"/>
      <c r="C39" s="410" t="s">
        <v>570</v>
      </c>
      <c r="D39" s="401"/>
      <c r="G39" s="409"/>
      <c r="H39" s="409"/>
      <c r="J39" s="409"/>
      <c r="K39" s="409"/>
      <c r="L39" s="409"/>
      <c r="M39" s="409"/>
      <c r="N39" s="409"/>
      <c r="O39" s="409"/>
      <c r="R39" s="409"/>
      <c r="S39" s="409"/>
      <c r="T39" s="409"/>
      <c r="W39" s="409"/>
      <c r="X39" s="409"/>
      <c r="Y39" s="409"/>
    </row>
    <row r="40" spans="2:51" s="403" customFormat="1" ht="17.25" customHeight="1" x14ac:dyDescent="0.45">
      <c r="C40" s="401" t="s">
        <v>571</v>
      </c>
      <c r="F40" s="410"/>
      <c r="G40" s="409"/>
      <c r="H40" s="409"/>
      <c r="J40" s="409"/>
      <c r="K40" s="409"/>
      <c r="L40" s="409"/>
      <c r="M40" s="409"/>
      <c r="N40" s="409"/>
      <c r="O40" s="409"/>
      <c r="R40" s="409"/>
      <c r="S40" s="409"/>
      <c r="T40" s="409"/>
      <c r="W40" s="409"/>
      <c r="X40" s="409"/>
      <c r="Y40" s="409"/>
    </row>
    <row r="41" spans="2:51" s="403" customFormat="1" ht="17.25" customHeight="1" x14ac:dyDescent="0.45">
      <c r="C41" s="401" t="s">
        <v>572</v>
      </c>
      <c r="F41" s="401"/>
      <c r="G41" s="409"/>
      <c r="H41" s="409"/>
      <c r="J41" s="409"/>
      <c r="K41" s="409"/>
      <c r="L41" s="409"/>
      <c r="M41" s="409"/>
      <c r="N41" s="409"/>
      <c r="O41" s="409"/>
      <c r="R41" s="409"/>
      <c r="S41" s="409"/>
      <c r="T41" s="409"/>
      <c r="W41" s="409"/>
      <c r="X41" s="409"/>
      <c r="Y41" s="409"/>
    </row>
    <row r="42" spans="2:51" s="403" customFormat="1" ht="17.25" customHeight="1" x14ac:dyDescent="0.45">
      <c r="B42" s="401"/>
      <c r="C42" s="401"/>
      <c r="D42" s="401"/>
      <c r="E42" s="410"/>
      <c r="F42" s="409"/>
      <c r="G42" s="409"/>
      <c r="H42" s="409"/>
      <c r="J42" s="409"/>
      <c r="K42" s="409"/>
      <c r="L42" s="409"/>
      <c r="M42" s="409"/>
      <c r="N42" s="409"/>
      <c r="O42" s="409"/>
      <c r="R42" s="409"/>
      <c r="S42" s="409"/>
      <c r="T42" s="409"/>
      <c r="W42" s="409"/>
      <c r="X42" s="409"/>
      <c r="Y42" s="409"/>
    </row>
    <row r="43" spans="2:51" s="403" customFormat="1" ht="17.25" customHeight="1" x14ac:dyDescent="0.45">
      <c r="B43" s="401" t="s">
        <v>573</v>
      </c>
      <c r="C43" s="401"/>
      <c r="D43" s="401"/>
    </row>
    <row r="44" spans="2:51" s="403" customFormat="1" ht="17.25" customHeight="1" x14ac:dyDescent="0.45">
      <c r="B44" s="401" t="s">
        <v>574</v>
      </c>
      <c r="C44" s="401"/>
      <c r="D44" s="401"/>
    </row>
    <row r="45" spans="2:51" s="403" customFormat="1" ht="17.25" customHeight="1" x14ac:dyDescent="0.45">
      <c r="B45" s="411" t="s">
        <v>575</v>
      </c>
      <c r="E45" s="409"/>
      <c r="F45" s="409"/>
      <c r="G45" s="409"/>
      <c r="H45" s="409"/>
      <c r="I45" s="409"/>
      <c r="J45" s="409"/>
      <c r="K45" s="409"/>
      <c r="L45" s="409"/>
      <c r="M45" s="409"/>
      <c r="N45" s="409"/>
      <c r="O45" s="409"/>
      <c r="P45" s="409"/>
      <c r="Q45" s="409"/>
      <c r="R45" s="409"/>
      <c r="S45" s="409"/>
      <c r="T45" s="409"/>
      <c r="U45" s="409"/>
      <c r="Y45" s="409"/>
      <c r="Z45" s="409"/>
      <c r="AA45" s="409"/>
      <c r="AB45" s="409"/>
      <c r="AD45" s="409"/>
      <c r="AE45" s="409"/>
      <c r="AF45" s="409"/>
      <c r="AG45" s="409"/>
      <c r="AH45" s="409"/>
      <c r="AI45" s="412"/>
      <c r="AJ45" s="409"/>
      <c r="AK45" s="409"/>
      <c r="AL45" s="409"/>
      <c r="AM45" s="409"/>
      <c r="AN45" s="409"/>
      <c r="AO45" s="409"/>
      <c r="AP45" s="409"/>
      <c r="AQ45" s="409"/>
      <c r="AR45" s="409"/>
      <c r="AS45" s="409"/>
      <c r="AT45" s="409"/>
      <c r="AU45" s="409"/>
      <c r="AV45" s="409"/>
      <c r="AW45" s="409"/>
      <c r="AX45" s="409"/>
      <c r="AY45" s="412"/>
    </row>
    <row r="46" spans="2:51" s="403" customFormat="1" ht="17.25" customHeight="1" x14ac:dyDescent="0.45"/>
    <row r="47" spans="2:51" s="403" customFormat="1" ht="17.25" customHeight="1" x14ac:dyDescent="0.45">
      <c r="B47" s="401" t="s">
        <v>576</v>
      </c>
      <c r="C47" s="401"/>
    </row>
    <row r="48" spans="2:51" s="403" customFormat="1" ht="17.25" customHeight="1" x14ac:dyDescent="0.45">
      <c r="B48" s="401"/>
      <c r="C48" s="401"/>
    </row>
    <row r="49" spans="2:54" s="403" customFormat="1" ht="17.25" customHeight="1" x14ac:dyDescent="0.45">
      <c r="B49" s="401" t="s">
        <v>577</v>
      </c>
      <c r="C49" s="401"/>
    </row>
    <row r="50" spans="2:54" s="403" customFormat="1" ht="17.25" customHeight="1" x14ac:dyDescent="0.45">
      <c r="B50" s="401" t="s">
        <v>578</v>
      </c>
      <c r="C50" s="401"/>
    </row>
    <row r="51" spans="2:54" s="403" customFormat="1" ht="17.25" customHeight="1" x14ac:dyDescent="0.45">
      <c r="B51" s="401"/>
      <c r="C51" s="401"/>
    </row>
    <row r="52" spans="2:54" s="403" customFormat="1" ht="17.25" customHeight="1" x14ac:dyDescent="0.45">
      <c r="B52" s="401" t="s">
        <v>579</v>
      </c>
      <c r="C52" s="401"/>
    </row>
    <row r="53" spans="2:54" s="403" customFormat="1" ht="17.25" customHeight="1" x14ac:dyDescent="0.45">
      <c r="B53" s="401" t="s">
        <v>580</v>
      </c>
      <c r="C53" s="401"/>
    </row>
    <row r="54" spans="2:54" s="403" customFormat="1" ht="17.25" customHeight="1" x14ac:dyDescent="0.45">
      <c r="B54" s="401"/>
      <c r="C54" s="401"/>
    </row>
    <row r="55" spans="2:54" s="403" customFormat="1" ht="17.25" customHeight="1" x14ac:dyDescent="0.45">
      <c r="B55" s="401" t="s">
        <v>581</v>
      </c>
      <c r="C55" s="401"/>
      <c r="D55" s="401"/>
    </row>
    <row r="56" spans="2:54" s="403" customFormat="1" ht="17.25" customHeight="1" x14ac:dyDescent="0.45">
      <c r="B56" s="401"/>
      <c r="C56" s="401"/>
      <c r="D56" s="401"/>
    </row>
    <row r="57" spans="2:54" s="403" customFormat="1" ht="17.25" customHeight="1" x14ac:dyDescent="0.45">
      <c r="B57" s="403" t="s">
        <v>582</v>
      </c>
      <c r="D57" s="401"/>
    </row>
    <row r="58" spans="2:54" s="403" customFormat="1" ht="17.25" customHeight="1" x14ac:dyDescent="0.45">
      <c r="B58" s="403" t="s">
        <v>583</v>
      </c>
      <c r="D58" s="401"/>
    </row>
    <row r="59" spans="2:54" s="403" customFormat="1" ht="17.25" customHeight="1" x14ac:dyDescent="0.45">
      <c r="B59" s="403" t="s">
        <v>584</v>
      </c>
    </row>
    <row r="60" spans="2:54" s="403" customFormat="1" ht="17.25" customHeight="1" x14ac:dyDescent="0.45"/>
    <row r="61" spans="2:54" s="403" customFormat="1" ht="17.25" customHeight="1" x14ac:dyDescent="0.45">
      <c r="B61" s="403" t="s">
        <v>585</v>
      </c>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row>
    <row r="62" spans="2:54" s="403" customFormat="1" ht="17.25" customHeight="1" x14ac:dyDescent="0.45">
      <c r="B62" s="414" t="s">
        <v>586</v>
      </c>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row>
    <row r="63" spans="2:54" ht="18.75" customHeight="1" x14ac:dyDescent="0.45">
      <c r="B63" s="415" t="s">
        <v>587</v>
      </c>
    </row>
    <row r="64" spans="2:54" ht="18.75" customHeight="1" x14ac:dyDescent="0.45">
      <c r="B64" s="414" t="s">
        <v>588</v>
      </c>
    </row>
    <row r="65" spans="2:2" ht="18.75" customHeight="1" x14ac:dyDescent="0.45">
      <c r="B65" s="415" t="s">
        <v>589</v>
      </c>
    </row>
    <row r="66" spans="2:2" ht="18.75" customHeight="1" x14ac:dyDescent="0.45">
      <c r="B66" s="414" t="s">
        <v>590</v>
      </c>
    </row>
    <row r="67" spans="2:2" ht="18.75" customHeight="1" x14ac:dyDescent="0.45">
      <c r="B67" s="414" t="s">
        <v>591</v>
      </c>
    </row>
    <row r="68" spans="2:2" ht="18.75" customHeight="1" x14ac:dyDescent="0.45">
      <c r="B68" s="414" t="s">
        <v>592</v>
      </c>
    </row>
    <row r="69" spans="2:2" ht="18.75" customHeight="1" x14ac:dyDescent="0.45"/>
    <row r="70" spans="2:2" ht="18.75" customHeight="1" x14ac:dyDescent="0.45"/>
    <row r="71" spans="2:2" ht="18.75" customHeight="1" x14ac:dyDescent="0.45"/>
    <row r="72" spans="2:2" ht="18.75" customHeight="1" x14ac:dyDescent="0.45"/>
    <row r="73" spans="2:2" ht="18.75" customHeight="1" x14ac:dyDescent="0.45"/>
    <row r="74" spans="2:2" ht="18.75" customHeight="1" x14ac:dyDescent="0.45"/>
    <row r="75" spans="2:2" ht="18.75" customHeight="1" x14ac:dyDescent="0.45"/>
    <row r="76" spans="2:2" ht="18.75" customHeight="1" x14ac:dyDescent="0.45"/>
    <row r="77" spans="2:2" ht="18.75" customHeight="1" x14ac:dyDescent="0.45"/>
    <row r="78" spans="2:2" ht="18.75" customHeight="1" x14ac:dyDescent="0.45"/>
    <row r="79" spans="2:2" ht="18.75" customHeight="1" x14ac:dyDescent="0.45"/>
    <row r="80" spans="2:2" ht="18.75" customHeight="1" x14ac:dyDescent="0.45"/>
    <row r="81" ht="18.75" customHeight="1" x14ac:dyDescent="0.45"/>
    <row r="82" ht="18.75" customHeight="1" x14ac:dyDescent="0.45"/>
    <row r="83" ht="18.75" customHeight="1" x14ac:dyDescent="0.45"/>
    <row r="84" ht="18.75" customHeight="1" x14ac:dyDescent="0.45"/>
    <row r="85" ht="18.75" customHeight="1" x14ac:dyDescent="0.45"/>
    <row r="86" ht="18.75" customHeight="1" x14ac:dyDescent="0.45"/>
    <row r="87" ht="18.75" customHeight="1" x14ac:dyDescent="0.45"/>
    <row r="88" ht="18.75" customHeight="1" x14ac:dyDescent="0.45"/>
    <row r="89" ht="18.75" customHeight="1" x14ac:dyDescent="0.45"/>
    <row r="90" ht="18.75" customHeight="1" x14ac:dyDescent="0.45"/>
    <row r="91" ht="18.75" customHeight="1" x14ac:dyDescent="0.45"/>
    <row r="92" ht="18.75" customHeight="1" x14ac:dyDescent="0.45"/>
    <row r="93" ht="18.75" customHeight="1" x14ac:dyDescent="0.45"/>
    <row r="94" ht="18.75" customHeight="1" x14ac:dyDescent="0.45"/>
    <row r="95" ht="18.75" customHeight="1" x14ac:dyDescent="0.45"/>
    <row r="96" ht="18.75" customHeight="1" x14ac:dyDescent="0.45"/>
    <row r="97" ht="18.75" customHeight="1" x14ac:dyDescent="0.45"/>
    <row r="98" ht="18.75" customHeight="1" x14ac:dyDescent="0.45"/>
    <row r="99" ht="18.75" customHeight="1" x14ac:dyDescent="0.45"/>
    <row r="100" ht="18.75" customHeight="1" x14ac:dyDescent="0.45"/>
    <row r="101" ht="18.75" customHeight="1" x14ac:dyDescent="0.45"/>
    <row r="102" ht="18.75" customHeight="1" x14ac:dyDescent="0.45"/>
    <row r="103" ht="18.75" customHeight="1" x14ac:dyDescent="0.45"/>
    <row r="104" ht="18.75" customHeight="1" x14ac:dyDescent="0.45"/>
    <row r="105" ht="18.75" customHeight="1" x14ac:dyDescent="0.45"/>
    <row r="106" ht="18.75" customHeight="1" x14ac:dyDescent="0.45"/>
    <row r="107" ht="18.75" customHeight="1" x14ac:dyDescent="0.45"/>
    <row r="108" ht="18.75" customHeight="1" x14ac:dyDescent="0.45"/>
  </sheetData>
  <mergeCells count="1">
    <mergeCell ref="F4:K5"/>
  </mergeCells>
  <phoneticPr fontId="2"/>
  <pageMargins left="0.70866141732283472" right="0.70866141732283472" top="0.74803149606299213" bottom="0.35433070866141736" header="0.31496062992125984" footer="0.31496062992125984"/>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BO150"/>
  <sheetViews>
    <sheetView showGridLines="0" view="pageBreakPreview" zoomScale="55" zoomScaleNormal="55" zoomScaleSheetLayoutView="55" workbookViewId="0">
      <selection activeCell="AY19" sqref="AY19"/>
    </sheetView>
  </sheetViews>
  <sheetFormatPr defaultColWidth="4.19921875" defaultRowHeight="14.4" x14ac:dyDescent="0.45"/>
  <cols>
    <col min="1" max="1" width="0.796875" style="296" customWidth="1"/>
    <col min="2" max="2" width="5.3984375" style="296" customWidth="1"/>
    <col min="3" max="4" width="7.59765625" style="296" customWidth="1"/>
    <col min="5" max="8" width="3" style="296" hidden="1" customWidth="1"/>
    <col min="9" max="10" width="3" style="296" customWidth="1"/>
    <col min="11" max="62" width="5.3984375" style="296" customWidth="1"/>
    <col min="63" max="63" width="1" style="296" customWidth="1"/>
    <col min="64" max="16384" width="4.19921875" style="296"/>
  </cols>
  <sheetData>
    <row r="1" spans="2:67" s="277" customFormat="1" ht="20.25" customHeight="1" x14ac:dyDescent="0.45">
      <c r="C1" s="278" t="s">
        <v>418</v>
      </c>
      <c r="D1" s="278"/>
      <c r="E1" s="278"/>
      <c r="F1" s="278"/>
      <c r="G1" s="278"/>
      <c r="H1" s="278"/>
      <c r="I1" s="278"/>
      <c r="J1" s="278"/>
      <c r="M1" s="279" t="s">
        <v>419</v>
      </c>
      <c r="P1" s="278"/>
      <c r="Q1" s="278"/>
      <c r="R1" s="278"/>
      <c r="S1" s="278"/>
      <c r="T1" s="278"/>
      <c r="U1" s="278"/>
      <c r="V1" s="278"/>
      <c r="W1" s="278"/>
      <c r="AS1" s="280" t="s">
        <v>420</v>
      </c>
      <c r="AT1" s="1276" t="s">
        <v>421</v>
      </c>
      <c r="AU1" s="1277"/>
      <c r="AV1" s="1277"/>
      <c r="AW1" s="1277"/>
      <c r="AX1" s="1277"/>
      <c r="AY1" s="1277"/>
      <c r="AZ1" s="1277"/>
      <c r="BA1" s="1277"/>
      <c r="BB1" s="1277"/>
      <c r="BC1" s="1277"/>
      <c r="BD1" s="1277"/>
      <c r="BE1" s="1277"/>
      <c r="BF1" s="1277"/>
      <c r="BG1" s="1277"/>
      <c r="BH1" s="1277"/>
      <c r="BI1" s="1277"/>
      <c r="BJ1" s="280" t="s">
        <v>422</v>
      </c>
    </row>
    <row r="2" spans="2:67" s="281" customFormat="1" ht="20.25" customHeight="1" x14ac:dyDescent="0.45">
      <c r="J2" s="279"/>
      <c r="M2" s="279"/>
      <c r="N2" s="279"/>
      <c r="P2" s="280"/>
      <c r="Q2" s="280"/>
      <c r="R2" s="280"/>
      <c r="S2" s="280"/>
      <c r="T2" s="280"/>
      <c r="U2" s="280"/>
      <c r="V2" s="280"/>
      <c r="W2" s="280"/>
      <c r="AB2" s="280" t="s">
        <v>423</v>
      </c>
      <c r="AC2" s="1278">
        <v>3</v>
      </c>
      <c r="AD2" s="1278"/>
      <c r="AE2" s="280" t="s">
        <v>424</v>
      </c>
      <c r="AF2" s="1279">
        <f>IF(AC2=0,"",YEAR(DATE(2018+AC2,1,1)))</f>
        <v>2021</v>
      </c>
      <c r="AG2" s="1279"/>
      <c r="AH2" s="281" t="s">
        <v>425</v>
      </c>
      <c r="AI2" s="281" t="s">
        <v>426</v>
      </c>
      <c r="AJ2" s="1278">
        <v>4</v>
      </c>
      <c r="AK2" s="1278"/>
      <c r="AL2" s="281" t="s">
        <v>427</v>
      </c>
      <c r="AS2" s="280" t="s">
        <v>428</v>
      </c>
      <c r="AT2" s="1278" t="s">
        <v>593</v>
      </c>
      <c r="AU2" s="1278"/>
      <c r="AV2" s="1278"/>
      <c r="AW2" s="1278"/>
      <c r="AX2" s="1278"/>
      <c r="AY2" s="1278"/>
      <c r="AZ2" s="1278"/>
      <c r="BA2" s="1278"/>
      <c r="BB2" s="1278"/>
      <c r="BC2" s="1278"/>
      <c r="BD2" s="1278"/>
      <c r="BE2" s="1278"/>
      <c r="BF2" s="1278"/>
      <c r="BG2" s="1278"/>
      <c r="BH2" s="1278"/>
      <c r="BI2" s="1278"/>
      <c r="BJ2" s="280" t="s">
        <v>422</v>
      </c>
      <c r="BK2" s="280"/>
      <c r="BL2" s="280"/>
      <c r="BM2" s="280"/>
    </row>
    <row r="3" spans="2:67" s="281" customFormat="1" ht="20.25" customHeight="1" x14ac:dyDescent="0.45">
      <c r="J3" s="279"/>
      <c r="M3" s="279"/>
      <c r="O3" s="280"/>
      <c r="P3" s="280"/>
      <c r="Q3" s="280"/>
      <c r="R3" s="280"/>
      <c r="S3" s="280"/>
      <c r="T3" s="280"/>
      <c r="U3" s="280"/>
      <c r="AC3" s="282"/>
      <c r="AD3" s="282"/>
      <c r="AE3" s="282"/>
      <c r="AF3" s="283"/>
      <c r="AG3" s="282"/>
      <c r="BD3" s="284" t="s">
        <v>429</v>
      </c>
      <c r="BE3" s="1280" t="s">
        <v>430</v>
      </c>
      <c r="BF3" s="1281"/>
      <c r="BG3" s="1281"/>
      <c r="BH3" s="1282"/>
      <c r="BI3" s="280"/>
    </row>
    <row r="4" spans="2:67" s="281" customFormat="1" ht="20.25" customHeight="1" x14ac:dyDescent="0.45">
      <c r="J4" s="279"/>
      <c r="M4" s="279"/>
      <c r="O4" s="280"/>
      <c r="P4" s="280"/>
      <c r="Q4" s="280"/>
      <c r="R4" s="280"/>
      <c r="S4" s="280"/>
      <c r="T4" s="280"/>
      <c r="U4" s="280"/>
      <c r="AC4" s="282"/>
      <c r="AD4" s="282"/>
      <c r="AE4" s="282"/>
      <c r="AF4" s="283"/>
      <c r="AG4" s="282"/>
      <c r="BD4" s="284" t="s">
        <v>431</v>
      </c>
      <c r="BE4" s="1280" t="s">
        <v>432</v>
      </c>
      <c r="BF4" s="1281"/>
      <c r="BG4" s="1281"/>
      <c r="BH4" s="1282"/>
      <c r="BI4" s="280"/>
    </row>
    <row r="5" spans="2:67" s="281" customFormat="1" ht="9" customHeight="1" x14ac:dyDescent="0.45">
      <c r="J5" s="279"/>
      <c r="M5" s="279"/>
      <c r="O5" s="280"/>
      <c r="P5" s="280"/>
      <c r="Q5" s="280"/>
      <c r="R5" s="280"/>
      <c r="S5" s="280"/>
      <c r="T5" s="280"/>
      <c r="U5" s="280"/>
      <c r="AC5" s="285"/>
      <c r="AD5" s="285"/>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86"/>
      <c r="BI5" s="286"/>
    </row>
    <row r="6" spans="2:67" s="281" customFormat="1" ht="21" customHeight="1" x14ac:dyDescent="0.45">
      <c r="B6" s="278"/>
      <c r="C6" s="277"/>
      <c r="D6" s="277"/>
      <c r="E6" s="277"/>
      <c r="F6" s="277"/>
      <c r="G6" s="277"/>
      <c r="H6" s="277"/>
      <c r="I6" s="277"/>
      <c r="J6" s="277"/>
      <c r="K6" s="287"/>
      <c r="L6" s="287"/>
      <c r="M6" s="287"/>
      <c r="N6" s="288"/>
      <c r="O6" s="287"/>
      <c r="P6" s="287"/>
      <c r="Q6" s="287"/>
      <c r="AJ6" s="277"/>
      <c r="AK6" s="277"/>
      <c r="AL6" s="277"/>
      <c r="AM6" s="277"/>
      <c r="AN6" s="277"/>
      <c r="AO6" s="277" t="s">
        <v>433</v>
      </c>
      <c r="AP6" s="277"/>
      <c r="AQ6" s="277"/>
      <c r="AR6" s="277"/>
      <c r="AS6" s="277"/>
      <c r="AT6" s="277"/>
      <c r="AU6" s="277"/>
      <c r="AW6" s="289"/>
      <c r="AX6" s="289"/>
      <c r="AY6" s="290"/>
      <c r="AZ6" s="277"/>
      <c r="BA6" s="1300">
        <v>40</v>
      </c>
      <c r="BB6" s="1301"/>
      <c r="BC6" s="290" t="s">
        <v>434</v>
      </c>
      <c r="BD6" s="277"/>
      <c r="BE6" s="1300">
        <v>160</v>
      </c>
      <c r="BF6" s="1301"/>
      <c r="BG6" s="290" t="s">
        <v>435</v>
      </c>
      <c r="BH6" s="277"/>
      <c r="BI6" s="286"/>
    </row>
    <row r="7" spans="2:67" s="281" customFormat="1" ht="5.25" customHeight="1" x14ac:dyDescent="0.45">
      <c r="B7" s="278"/>
      <c r="C7" s="291"/>
      <c r="D7" s="291"/>
      <c r="E7" s="291"/>
      <c r="F7" s="291"/>
      <c r="G7" s="291"/>
      <c r="H7" s="291"/>
      <c r="I7" s="291"/>
      <c r="J7" s="287"/>
      <c r="K7" s="287"/>
      <c r="L7" s="287"/>
      <c r="M7" s="288"/>
      <c r="N7" s="287"/>
      <c r="O7" s="287"/>
      <c r="P7" s="287"/>
      <c r="Q7" s="28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86"/>
      <c r="BI7" s="286"/>
    </row>
    <row r="8" spans="2:67" s="281" customFormat="1" ht="21" customHeight="1" x14ac:dyDescent="0.45">
      <c r="B8" s="292"/>
      <c r="C8" s="288"/>
      <c r="D8" s="288"/>
      <c r="E8" s="288"/>
      <c r="F8" s="288"/>
      <c r="G8" s="288"/>
      <c r="H8" s="288"/>
      <c r="I8" s="288"/>
      <c r="J8" s="287"/>
      <c r="K8" s="287"/>
      <c r="L8" s="287"/>
      <c r="M8" s="288"/>
      <c r="N8" s="287"/>
      <c r="O8" s="287"/>
      <c r="P8" s="287"/>
      <c r="Q8" s="287"/>
      <c r="AJ8" s="293"/>
      <c r="AK8" s="293"/>
      <c r="AL8" s="293"/>
      <c r="AM8" s="277"/>
      <c r="AN8" s="286"/>
      <c r="AO8" s="294"/>
      <c r="AP8" s="294"/>
      <c r="AQ8" s="278"/>
      <c r="AR8" s="289"/>
      <c r="AS8" s="289"/>
      <c r="AT8" s="289"/>
      <c r="AU8" s="295"/>
      <c r="AV8" s="295"/>
      <c r="AW8" s="277"/>
      <c r="AX8" s="289"/>
      <c r="AY8" s="289"/>
      <c r="AZ8" s="288"/>
      <c r="BA8" s="277"/>
      <c r="BB8" s="277" t="s">
        <v>436</v>
      </c>
      <c r="BC8" s="277"/>
      <c r="BD8" s="277"/>
      <c r="BE8" s="1302">
        <f>DAY(EOMONTH(DATE(AF2,AJ2,1),0))</f>
        <v>30</v>
      </c>
      <c r="BF8" s="1303"/>
      <c r="BG8" s="277" t="s">
        <v>437</v>
      </c>
      <c r="BH8" s="277"/>
      <c r="BI8" s="277"/>
      <c r="BM8" s="280"/>
      <c r="BN8" s="280"/>
      <c r="BO8" s="280"/>
    </row>
    <row r="9" spans="2:67" s="281" customFormat="1" ht="5.25" customHeight="1" x14ac:dyDescent="0.45">
      <c r="B9" s="292"/>
      <c r="C9" s="288"/>
      <c r="D9" s="288"/>
      <c r="E9" s="288"/>
      <c r="F9" s="288"/>
      <c r="G9" s="288"/>
      <c r="H9" s="288"/>
      <c r="I9" s="288"/>
      <c r="J9" s="287"/>
      <c r="K9" s="287"/>
      <c r="L9" s="287"/>
      <c r="M9" s="288"/>
      <c r="N9" s="287"/>
      <c r="O9" s="287"/>
      <c r="P9" s="287"/>
      <c r="Q9" s="287"/>
      <c r="AJ9" s="293"/>
      <c r="AK9" s="293"/>
      <c r="AL9" s="293"/>
      <c r="AM9" s="277"/>
      <c r="AN9" s="286"/>
      <c r="AO9" s="294"/>
      <c r="AP9" s="294"/>
      <c r="AQ9" s="278"/>
      <c r="AR9" s="289"/>
      <c r="AS9" s="289"/>
      <c r="AT9" s="289"/>
      <c r="AU9" s="295"/>
      <c r="AV9" s="295"/>
      <c r="AW9" s="277"/>
      <c r="AX9" s="289"/>
      <c r="AY9" s="289"/>
      <c r="AZ9" s="288"/>
      <c r="BA9" s="277"/>
      <c r="BB9" s="277"/>
      <c r="BC9" s="277"/>
      <c r="BD9" s="277"/>
      <c r="BE9" s="288"/>
      <c r="BF9" s="288"/>
      <c r="BG9" s="277"/>
      <c r="BH9" s="277"/>
      <c r="BI9" s="277"/>
      <c r="BM9" s="280"/>
      <c r="BN9" s="280"/>
      <c r="BO9" s="280"/>
    </row>
    <row r="10" spans="2:67" s="281" customFormat="1" ht="21" customHeight="1" x14ac:dyDescent="0.45">
      <c r="B10" s="292"/>
      <c r="C10" s="288"/>
      <c r="D10" s="288"/>
      <c r="E10" s="288"/>
      <c r="F10" s="288"/>
      <c r="G10" s="288"/>
      <c r="H10" s="288"/>
      <c r="I10" s="288"/>
      <c r="J10" s="287"/>
      <c r="K10" s="287"/>
      <c r="L10" s="287"/>
      <c r="M10" s="288"/>
      <c r="N10" s="287"/>
      <c r="O10" s="287"/>
      <c r="P10" s="287"/>
      <c r="Q10" s="287"/>
      <c r="AJ10" s="293"/>
      <c r="AK10" s="293"/>
      <c r="AL10" s="293"/>
      <c r="AM10" s="277"/>
      <c r="AN10" s="286"/>
      <c r="AO10" s="294"/>
      <c r="AP10" s="294"/>
      <c r="AQ10" s="278"/>
      <c r="AR10" s="289"/>
      <c r="AS10" s="277" t="s">
        <v>438</v>
      </c>
      <c r="AT10" s="277"/>
      <c r="AU10" s="277"/>
      <c r="AV10" s="277"/>
      <c r="AW10" s="277"/>
      <c r="AX10" s="291"/>
      <c r="AY10" s="291"/>
      <c r="AZ10" s="291"/>
      <c r="BA10" s="277"/>
      <c r="BB10" s="277"/>
      <c r="BC10" s="286" t="s">
        <v>439</v>
      </c>
      <c r="BD10" s="277"/>
      <c r="BE10" s="1300">
        <v>36</v>
      </c>
      <c r="BF10" s="1301"/>
      <c r="BG10" s="290" t="s">
        <v>440</v>
      </c>
      <c r="BH10" s="277"/>
      <c r="BI10" s="277"/>
      <c r="BM10" s="280"/>
      <c r="BN10" s="280"/>
      <c r="BO10" s="280"/>
    </row>
    <row r="11" spans="2:67" ht="5.25" customHeight="1" thickBot="1" x14ac:dyDescent="0.5">
      <c r="C11" s="297"/>
      <c r="D11" s="297"/>
      <c r="E11" s="297"/>
      <c r="F11" s="297"/>
      <c r="G11" s="297"/>
      <c r="H11" s="297"/>
      <c r="I11" s="297"/>
      <c r="J11" s="297"/>
      <c r="AC11" s="297"/>
      <c r="AT11" s="297"/>
      <c r="BK11" s="298"/>
      <c r="BL11" s="298"/>
      <c r="BM11" s="298"/>
    </row>
    <row r="12" spans="2:67" ht="21.6" customHeight="1" x14ac:dyDescent="0.45">
      <c r="B12" s="1239" t="s">
        <v>441</v>
      </c>
      <c r="C12" s="1242" t="s">
        <v>594</v>
      </c>
      <c r="D12" s="1243"/>
      <c r="E12" s="299"/>
      <c r="F12" s="300"/>
      <c r="G12" s="299"/>
      <c r="H12" s="300"/>
      <c r="I12" s="1248" t="s">
        <v>595</v>
      </c>
      <c r="J12" s="1249"/>
      <c r="K12" s="1254" t="s">
        <v>596</v>
      </c>
      <c r="L12" s="1255"/>
      <c r="M12" s="1255"/>
      <c r="N12" s="1243"/>
      <c r="O12" s="1254" t="s">
        <v>597</v>
      </c>
      <c r="P12" s="1255"/>
      <c r="Q12" s="1255"/>
      <c r="R12" s="1255"/>
      <c r="S12" s="1243"/>
      <c r="T12" s="301"/>
      <c r="U12" s="301"/>
      <c r="V12" s="302"/>
      <c r="W12" s="1283" t="s">
        <v>598</v>
      </c>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5" t="str">
        <f>IF(BE3="４週","(9)1～4週目の勤務時間数合計","(9)1か月の勤務時間数　合計")</f>
        <v>(9)1～4週目の勤務時間数合計</v>
      </c>
      <c r="BC12" s="1286"/>
      <c r="BD12" s="1291" t="s">
        <v>599</v>
      </c>
      <c r="BE12" s="1286"/>
      <c r="BF12" s="1242" t="s">
        <v>600</v>
      </c>
      <c r="BG12" s="1255"/>
      <c r="BH12" s="1255"/>
      <c r="BI12" s="1255"/>
      <c r="BJ12" s="1294"/>
    </row>
    <row r="13" spans="2:67" ht="20.25" customHeight="1" x14ac:dyDescent="0.45">
      <c r="B13" s="1240"/>
      <c r="C13" s="1244"/>
      <c r="D13" s="1245"/>
      <c r="E13" s="303"/>
      <c r="F13" s="304"/>
      <c r="G13" s="303"/>
      <c r="H13" s="304"/>
      <c r="I13" s="1250"/>
      <c r="J13" s="1251"/>
      <c r="K13" s="1256"/>
      <c r="L13" s="1257"/>
      <c r="M13" s="1257"/>
      <c r="N13" s="1245"/>
      <c r="O13" s="1256"/>
      <c r="P13" s="1257"/>
      <c r="Q13" s="1257"/>
      <c r="R13" s="1257"/>
      <c r="S13" s="1245"/>
      <c r="T13" s="305"/>
      <c r="U13" s="305"/>
      <c r="V13" s="306"/>
      <c r="W13" s="1297" t="s">
        <v>449</v>
      </c>
      <c r="X13" s="1297"/>
      <c r="Y13" s="1297"/>
      <c r="Z13" s="1297"/>
      <c r="AA13" s="1297"/>
      <c r="AB13" s="1297"/>
      <c r="AC13" s="1298"/>
      <c r="AD13" s="1299" t="s">
        <v>450</v>
      </c>
      <c r="AE13" s="1297"/>
      <c r="AF13" s="1297"/>
      <c r="AG13" s="1297"/>
      <c r="AH13" s="1297"/>
      <c r="AI13" s="1297"/>
      <c r="AJ13" s="1298"/>
      <c r="AK13" s="1299" t="s">
        <v>451</v>
      </c>
      <c r="AL13" s="1297"/>
      <c r="AM13" s="1297"/>
      <c r="AN13" s="1297"/>
      <c r="AO13" s="1297"/>
      <c r="AP13" s="1297"/>
      <c r="AQ13" s="1298"/>
      <c r="AR13" s="1299" t="s">
        <v>452</v>
      </c>
      <c r="AS13" s="1297"/>
      <c r="AT13" s="1297"/>
      <c r="AU13" s="1297"/>
      <c r="AV13" s="1297"/>
      <c r="AW13" s="1297"/>
      <c r="AX13" s="1298"/>
      <c r="AY13" s="1299" t="s">
        <v>453</v>
      </c>
      <c r="AZ13" s="1297"/>
      <c r="BA13" s="1297"/>
      <c r="BB13" s="1287"/>
      <c r="BC13" s="1288"/>
      <c r="BD13" s="1292"/>
      <c r="BE13" s="1288"/>
      <c r="BF13" s="1244"/>
      <c r="BG13" s="1257"/>
      <c r="BH13" s="1257"/>
      <c r="BI13" s="1257"/>
      <c r="BJ13" s="1295"/>
    </row>
    <row r="14" spans="2:67" ht="20.25" customHeight="1" x14ac:dyDescent="0.45">
      <c r="B14" s="1240"/>
      <c r="C14" s="1244"/>
      <c r="D14" s="1245"/>
      <c r="E14" s="303"/>
      <c r="F14" s="304"/>
      <c r="G14" s="303"/>
      <c r="H14" s="304"/>
      <c r="I14" s="1250"/>
      <c r="J14" s="1251"/>
      <c r="K14" s="1256"/>
      <c r="L14" s="1257"/>
      <c r="M14" s="1257"/>
      <c r="N14" s="1245"/>
      <c r="O14" s="1256"/>
      <c r="P14" s="1257"/>
      <c r="Q14" s="1257"/>
      <c r="R14" s="1257"/>
      <c r="S14" s="1245"/>
      <c r="T14" s="305"/>
      <c r="U14" s="305"/>
      <c r="V14" s="306"/>
      <c r="W14" s="307">
        <v>1</v>
      </c>
      <c r="X14" s="308">
        <v>2</v>
      </c>
      <c r="Y14" s="308">
        <v>3</v>
      </c>
      <c r="Z14" s="308">
        <v>4</v>
      </c>
      <c r="AA14" s="308">
        <v>5</v>
      </c>
      <c r="AB14" s="308">
        <v>6</v>
      </c>
      <c r="AC14" s="309">
        <v>7</v>
      </c>
      <c r="AD14" s="310">
        <v>8</v>
      </c>
      <c r="AE14" s="308">
        <v>9</v>
      </c>
      <c r="AF14" s="308">
        <v>10</v>
      </c>
      <c r="AG14" s="308">
        <v>11</v>
      </c>
      <c r="AH14" s="308">
        <v>12</v>
      </c>
      <c r="AI14" s="308">
        <v>13</v>
      </c>
      <c r="AJ14" s="309">
        <v>14</v>
      </c>
      <c r="AK14" s="307">
        <v>15</v>
      </c>
      <c r="AL14" s="308">
        <v>16</v>
      </c>
      <c r="AM14" s="308">
        <v>17</v>
      </c>
      <c r="AN14" s="308">
        <v>18</v>
      </c>
      <c r="AO14" s="308">
        <v>19</v>
      </c>
      <c r="AP14" s="308">
        <v>20</v>
      </c>
      <c r="AQ14" s="309">
        <v>21</v>
      </c>
      <c r="AR14" s="310">
        <v>22</v>
      </c>
      <c r="AS14" s="308">
        <v>23</v>
      </c>
      <c r="AT14" s="308">
        <v>24</v>
      </c>
      <c r="AU14" s="308">
        <v>25</v>
      </c>
      <c r="AV14" s="308">
        <v>26</v>
      </c>
      <c r="AW14" s="308">
        <v>27</v>
      </c>
      <c r="AX14" s="309">
        <v>28</v>
      </c>
      <c r="AY14" s="310" t="str">
        <f>IF($BE$3="暦月",IF(DAY(DATE($AF$2,$AJ$2,29))=29,29,""),"")</f>
        <v/>
      </c>
      <c r="AZ14" s="308" t="str">
        <f>IF($BE$3="暦月",IF(DAY(DATE($AF$2,$AJ$2,30))=30,30,""),"")</f>
        <v/>
      </c>
      <c r="BA14" s="309" t="str">
        <f>IF($BE$3="暦月",IF(DAY(DATE($AF$2,$AJ$2,31))=31,31,""),"")</f>
        <v/>
      </c>
      <c r="BB14" s="1287"/>
      <c r="BC14" s="1288"/>
      <c r="BD14" s="1292"/>
      <c r="BE14" s="1288"/>
      <c r="BF14" s="1244"/>
      <c r="BG14" s="1257"/>
      <c r="BH14" s="1257"/>
      <c r="BI14" s="1257"/>
      <c r="BJ14" s="1295"/>
    </row>
    <row r="15" spans="2:67" ht="20.25" hidden="1" customHeight="1" x14ac:dyDescent="0.45">
      <c r="B15" s="1240"/>
      <c r="C15" s="1244"/>
      <c r="D15" s="1245"/>
      <c r="E15" s="303"/>
      <c r="F15" s="304"/>
      <c r="G15" s="303"/>
      <c r="H15" s="304"/>
      <c r="I15" s="1250"/>
      <c r="J15" s="1251"/>
      <c r="K15" s="1256"/>
      <c r="L15" s="1257"/>
      <c r="M15" s="1257"/>
      <c r="N15" s="1245"/>
      <c r="O15" s="1256"/>
      <c r="P15" s="1257"/>
      <c r="Q15" s="1257"/>
      <c r="R15" s="1257"/>
      <c r="S15" s="1245"/>
      <c r="T15" s="305"/>
      <c r="U15" s="305"/>
      <c r="V15" s="306"/>
      <c r="W15" s="307">
        <f>WEEKDAY(DATE($AF$2,$AJ$2,1))</f>
        <v>5</v>
      </c>
      <c r="X15" s="308">
        <f>WEEKDAY(DATE($AF$2,$AJ$2,2))</f>
        <v>6</v>
      </c>
      <c r="Y15" s="308">
        <f>WEEKDAY(DATE($AF$2,$AJ$2,3))</f>
        <v>7</v>
      </c>
      <c r="Z15" s="308">
        <f>WEEKDAY(DATE($AF$2,$AJ$2,4))</f>
        <v>1</v>
      </c>
      <c r="AA15" s="308">
        <f>WEEKDAY(DATE($AF$2,$AJ$2,5))</f>
        <v>2</v>
      </c>
      <c r="AB15" s="308">
        <f>WEEKDAY(DATE($AF$2,$AJ$2,6))</f>
        <v>3</v>
      </c>
      <c r="AC15" s="309">
        <f>WEEKDAY(DATE($AF$2,$AJ$2,7))</f>
        <v>4</v>
      </c>
      <c r="AD15" s="310">
        <f>WEEKDAY(DATE($AF$2,$AJ$2,8))</f>
        <v>5</v>
      </c>
      <c r="AE15" s="308">
        <f>WEEKDAY(DATE($AF$2,$AJ$2,9))</f>
        <v>6</v>
      </c>
      <c r="AF15" s="308">
        <f>WEEKDAY(DATE($AF$2,$AJ$2,10))</f>
        <v>7</v>
      </c>
      <c r="AG15" s="308">
        <f>WEEKDAY(DATE($AF$2,$AJ$2,11))</f>
        <v>1</v>
      </c>
      <c r="AH15" s="308">
        <f>WEEKDAY(DATE($AF$2,$AJ$2,12))</f>
        <v>2</v>
      </c>
      <c r="AI15" s="308">
        <f>WEEKDAY(DATE($AF$2,$AJ$2,13))</f>
        <v>3</v>
      </c>
      <c r="AJ15" s="309">
        <f>WEEKDAY(DATE($AF$2,$AJ$2,14))</f>
        <v>4</v>
      </c>
      <c r="AK15" s="310">
        <f>WEEKDAY(DATE($AF$2,$AJ$2,15))</f>
        <v>5</v>
      </c>
      <c r="AL15" s="308">
        <f>WEEKDAY(DATE($AF$2,$AJ$2,16))</f>
        <v>6</v>
      </c>
      <c r="AM15" s="308">
        <f>WEEKDAY(DATE($AF$2,$AJ$2,17))</f>
        <v>7</v>
      </c>
      <c r="AN15" s="308">
        <f>WEEKDAY(DATE($AF$2,$AJ$2,18))</f>
        <v>1</v>
      </c>
      <c r="AO15" s="308">
        <f>WEEKDAY(DATE($AF$2,$AJ$2,19))</f>
        <v>2</v>
      </c>
      <c r="AP15" s="308">
        <f>WEEKDAY(DATE($AF$2,$AJ$2,20))</f>
        <v>3</v>
      </c>
      <c r="AQ15" s="309">
        <f>WEEKDAY(DATE($AF$2,$AJ$2,21))</f>
        <v>4</v>
      </c>
      <c r="AR15" s="310">
        <f>WEEKDAY(DATE($AF$2,$AJ$2,22))</f>
        <v>5</v>
      </c>
      <c r="AS15" s="308">
        <f>WEEKDAY(DATE($AF$2,$AJ$2,23))</f>
        <v>6</v>
      </c>
      <c r="AT15" s="308">
        <f>WEEKDAY(DATE($AF$2,$AJ$2,24))</f>
        <v>7</v>
      </c>
      <c r="AU15" s="308">
        <f>WEEKDAY(DATE($AF$2,$AJ$2,25))</f>
        <v>1</v>
      </c>
      <c r="AV15" s="308">
        <f>WEEKDAY(DATE($AF$2,$AJ$2,26))</f>
        <v>2</v>
      </c>
      <c r="AW15" s="308">
        <f>WEEKDAY(DATE($AF$2,$AJ$2,27))</f>
        <v>3</v>
      </c>
      <c r="AX15" s="309">
        <f>WEEKDAY(DATE($AF$2,$AJ$2,28))</f>
        <v>4</v>
      </c>
      <c r="AY15" s="310">
        <f>IF(AY14=29,WEEKDAY(DATE($AF$2,$AJ$2,29)),0)</f>
        <v>0</v>
      </c>
      <c r="AZ15" s="308">
        <f>IF(AZ14=30,WEEKDAY(DATE($AF$2,$AJ$2,30)),0)</f>
        <v>0</v>
      </c>
      <c r="BA15" s="309">
        <f>IF(BA14=31,WEEKDAY(DATE($AF$2,$AJ$2,31)),0)</f>
        <v>0</v>
      </c>
      <c r="BB15" s="1287"/>
      <c r="BC15" s="1288"/>
      <c r="BD15" s="1292"/>
      <c r="BE15" s="1288"/>
      <c r="BF15" s="1244"/>
      <c r="BG15" s="1257"/>
      <c r="BH15" s="1257"/>
      <c r="BI15" s="1257"/>
      <c r="BJ15" s="1295"/>
    </row>
    <row r="16" spans="2:67" ht="20.25" customHeight="1" thickBot="1" x14ac:dyDescent="0.5">
      <c r="B16" s="1241"/>
      <c r="C16" s="1246"/>
      <c r="D16" s="1247"/>
      <c r="E16" s="311"/>
      <c r="F16" s="312"/>
      <c r="G16" s="311"/>
      <c r="H16" s="312"/>
      <c r="I16" s="1252"/>
      <c r="J16" s="1253"/>
      <c r="K16" s="1258"/>
      <c r="L16" s="1259"/>
      <c r="M16" s="1259"/>
      <c r="N16" s="1247"/>
      <c r="O16" s="1258"/>
      <c r="P16" s="1259"/>
      <c r="Q16" s="1259"/>
      <c r="R16" s="1259"/>
      <c r="S16" s="1247"/>
      <c r="T16" s="313"/>
      <c r="U16" s="313"/>
      <c r="V16" s="314"/>
      <c r="W16" s="315" t="str">
        <f>IF(W15=1,"日",IF(W15=2,"月",IF(W15=3,"火",IF(W15=4,"水",IF(W15=5,"木",IF(W15=6,"金","土"))))))</f>
        <v>木</v>
      </c>
      <c r="X16" s="316" t="str">
        <f t="shared" ref="X16:AX16" si="0">IF(X15=1,"日",IF(X15=2,"月",IF(X15=3,"火",IF(X15=4,"水",IF(X15=5,"木",IF(X15=6,"金","土"))))))</f>
        <v>金</v>
      </c>
      <c r="Y16" s="316" t="str">
        <f t="shared" si="0"/>
        <v>土</v>
      </c>
      <c r="Z16" s="316" t="str">
        <f t="shared" si="0"/>
        <v>日</v>
      </c>
      <c r="AA16" s="316" t="str">
        <f t="shared" si="0"/>
        <v>月</v>
      </c>
      <c r="AB16" s="316" t="str">
        <f t="shared" si="0"/>
        <v>火</v>
      </c>
      <c r="AC16" s="317" t="str">
        <f t="shared" si="0"/>
        <v>水</v>
      </c>
      <c r="AD16" s="318" t="str">
        <f>IF(AD15=1,"日",IF(AD15=2,"月",IF(AD15=3,"火",IF(AD15=4,"水",IF(AD15=5,"木",IF(AD15=6,"金","土"))))))</f>
        <v>木</v>
      </c>
      <c r="AE16" s="316" t="str">
        <f t="shared" si="0"/>
        <v>金</v>
      </c>
      <c r="AF16" s="316" t="str">
        <f t="shared" si="0"/>
        <v>土</v>
      </c>
      <c r="AG16" s="316" t="str">
        <f t="shared" si="0"/>
        <v>日</v>
      </c>
      <c r="AH16" s="316" t="str">
        <f t="shared" si="0"/>
        <v>月</v>
      </c>
      <c r="AI16" s="316" t="str">
        <f t="shared" si="0"/>
        <v>火</v>
      </c>
      <c r="AJ16" s="317" t="str">
        <f t="shared" si="0"/>
        <v>水</v>
      </c>
      <c r="AK16" s="318" t="str">
        <f>IF(AK15=1,"日",IF(AK15=2,"月",IF(AK15=3,"火",IF(AK15=4,"水",IF(AK15=5,"木",IF(AK15=6,"金","土"))))))</f>
        <v>木</v>
      </c>
      <c r="AL16" s="316" t="str">
        <f t="shared" si="0"/>
        <v>金</v>
      </c>
      <c r="AM16" s="316" t="str">
        <f t="shared" si="0"/>
        <v>土</v>
      </c>
      <c r="AN16" s="316" t="str">
        <f t="shared" si="0"/>
        <v>日</v>
      </c>
      <c r="AO16" s="316" t="str">
        <f t="shared" si="0"/>
        <v>月</v>
      </c>
      <c r="AP16" s="316" t="str">
        <f t="shared" si="0"/>
        <v>火</v>
      </c>
      <c r="AQ16" s="317" t="str">
        <f t="shared" si="0"/>
        <v>水</v>
      </c>
      <c r="AR16" s="318" t="str">
        <f>IF(AR15=1,"日",IF(AR15=2,"月",IF(AR15=3,"火",IF(AR15=4,"水",IF(AR15=5,"木",IF(AR15=6,"金","土"))))))</f>
        <v>木</v>
      </c>
      <c r="AS16" s="316" t="str">
        <f t="shared" si="0"/>
        <v>金</v>
      </c>
      <c r="AT16" s="316" t="str">
        <f t="shared" si="0"/>
        <v>土</v>
      </c>
      <c r="AU16" s="316" t="str">
        <f t="shared" si="0"/>
        <v>日</v>
      </c>
      <c r="AV16" s="316" t="str">
        <f t="shared" si="0"/>
        <v>月</v>
      </c>
      <c r="AW16" s="316" t="str">
        <f t="shared" si="0"/>
        <v>火</v>
      </c>
      <c r="AX16" s="317" t="str">
        <f t="shared" si="0"/>
        <v>水</v>
      </c>
      <c r="AY16" s="316" t="str">
        <f>IF(AY15=1,"日",IF(AY15=2,"月",IF(AY15=3,"火",IF(AY15=4,"水",IF(AY15=5,"木",IF(AY15=6,"金",IF(AY15=0,"","土")))))))</f>
        <v/>
      </c>
      <c r="AZ16" s="316" t="str">
        <f>IF(AZ15=1,"日",IF(AZ15=2,"月",IF(AZ15=3,"火",IF(AZ15=4,"水",IF(AZ15=5,"木",IF(AZ15=6,"金",IF(AZ15=0,"","土")))))))</f>
        <v/>
      </c>
      <c r="BA16" s="316" t="str">
        <f>IF(BA15=1,"日",IF(BA15=2,"月",IF(BA15=3,"火",IF(BA15=4,"水",IF(BA15=5,"木",IF(BA15=6,"金",IF(BA15=0,"","土")))))))</f>
        <v/>
      </c>
      <c r="BB16" s="1289"/>
      <c r="BC16" s="1290"/>
      <c r="BD16" s="1293"/>
      <c r="BE16" s="1290"/>
      <c r="BF16" s="1246"/>
      <c r="BG16" s="1259"/>
      <c r="BH16" s="1259"/>
      <c r="BI16" s="1259"/>
      <c r="BJ16" s="1296"/>
    </row>
    <row r="17" spans="2:62" ht="20.25" customHeight="1" x14ac:dyDescent="0.45">
      <c r="B17" s="1197">
        <f>B15+1</f>
        <v>1</v>
      </c>
      <c r="C17" s="1265" t="s">
        <v>563</v>
      </c>
      <c r="D17" s="1266"/>
      <c r="E17" s="319"/>
      <c r="F17" s="320"/>
      <c r="G17" s="319"/>
      <c r="H17" s="320"/>
      <c r="I17" s="1267" t="s">
        <v>601</v>
      </c>
      <c r="J17" s="1268"/>
      <c r="K17" s="1269" t="s">
        <v>602</v>
      </c>
      <c r="L17" s="1270"/>
      <c r="M17" s="1270"/>
      <c r="N17" s="1266"/>
      <c r="O17" s="1271" t="s">
        <v>603</v>
      </c>
      <c r="P17" s="1272"/>
      <c r="Q17" s="1272"/>
      <c r="R17" s="1272"/>
      <c r="S17" s="1273"/>
      <c r="T17" s="321" t="s">
        <v>454</v>
      </c>
      <c r="U17" s="322"/>
      <c r="V17" s="323"/>
      <c r="W17" s="324" t="s">
        <v>508</v>
      </c>
      <c r="X17" s="325" t="s">
        <v>508</v>
      </c>
      <c r="Y17" s="325" t="s">
        <v>604</v>
      </c>
      <c r="Z17" s="325"/>
      <c r="AA17" s="325"/>
      <c r="AB17" s="325" t="s">
        <v>508</v>
      </c>
      <c r="AC17" s="326" t="s">
        <v>508</v>
      </c>
      <c r="AD17" s="324" t="s">
        <v>508</v>
      </c>
      <c r="AE17" s="325" t="s">
        <v>508</v>
      </c>
      <c r="AF17" s="325" t="s">
        <v>508</v>
      </c>
      <c r="AG17" s="325"/>
      <c r="AH17" s="325"/>
      <c r="AI17" s="325" t="s">
        <v>508</v>
      </c>
      <c r="AJ17" s="326" t="s">
        <v>508</v>
      </c>
      <c r="AK17" s="324" t="s">
        <v>508</v>
      </c>
      <c r="AL17" s="325" t="s">
        <v>508</v>
      </c>
      <c r="AM17" s="325" t="s">
        <v>508</v>
      </c>
      <c r="AN17" s="325"/>
      <c r="AO17" s="325"/>
      <c r="AP17" s="325" t="s">
        <v>508</v>
      </c>
      <c r="AQ17" s="326" t="s">
        <v>508</v>
      </c>
      <c r="AR17" s="324" t="s">
        <v>508</v>
      </c>
      <c r="AS17" s="325" t="s">
        <v>508</v>
      </c>
      <c r="AT17" s="325" t="s">
        <v>508</v>
      </c>
      <c r="AU17" s="325"/>
      <c r="AV17" s="325"/>
      <c r="AW17" s="325" t="s">
        <v>508</v>
      </c>
      <c r="AX17" s="326" t="s">
        <v>508</v>
      </c>
      <c r="AY17" s="324"/>
      <c r="AZ17" s="325"/>
      <c r="BA17" s="325"/>
      <c r="BB17" s="1274"/>
      <c r="BC17" s="1275"/>
      <c r="BD17" s="1260"/>
      <c r="BE17" s="1261"/>
      <c r="BF17" s="1262"/>
      <c r="BG17" s="1263"/>
      <c r="BH17" s="1263"/>
      <c r="BI17" s="1263"/>
      <c r="BJ17" s="1264"/>
    </row>
    <row r="18" spans="2:62" ht="20.25" customHeight="1" x14ac:dyDescent="0.45">
      <c r="B18" s="1220"/>
      <c r="C18" s="1233"/>
      <c r="D18" s="1234"/>
      <c r="E18" s="327"/>
      <c r="F18" s="328" t="str">
        <f>C17</f>
        <v>管理者</v>
      </c>
      <c r="G18" s="327"/>
      <c r="H18" s="328" t="str">
        <f>I17</f>
        <v>A</v>
      </c>
      <c r="I18" s="1235"/>
      <c r="J18" s="1236"/>
      <c r="K18" s="1237"/>
      <c r="L18" s="1238"/>
      <c r="M18" s="1238"/>
      <c r="N18" s="1234"/>
      <c r="O18" s="1211"/>
      <c r="P18" s="1212"/>
      <c r="Q18" s="1212"/>
      <c r="R18" s="1212"/>
      <c r="S18" s="1213"/>
      <c r="T18" s="329" t="s">
        <v>455</v>
      </c>
      <c r="U18" s="330"/>
      <c r="V18" s="331"/>
      <c r="W18" s="332">
        <f>IF(W17="","",VLOOKUP(W17,'【記載例】参考様式１（勤務表_シフト記号表）'!$C$6:$L$47,10,FALSE))</f>
        <v>8</v>
      </c>
      <c r="X18" s="333">
        <f>IF(X17="","",VLOOKUP(X17,'【記載例】参考様式１（勤務表_シフト記号表）'!$C$6:$L$47,10,FALSE))</f>
        <v>8</v>
      </c>
      <c r="Y18" s="333">
        <f>IF(Y17="","",VLOOKUP(Y17,'【記載例】参考様式１（勤務表_シフト記号表）'!$C$6:$L$47,10,FALSE))</f>
        <v>8</v>
      </c>
      <c r="Z18" s="333" t="str">
        <f>IF(Z17="","",VLOOKUP(Z17,'【記載例】参考様式１（勤務表_シフト記号表）'!$C$6:$L$47,10,FALSE))</f>
        <v/>
      </c>
      <c r="AA18" s="333" t="str">
        <f>IF(AA17="","",VLOOKUP(AA17,'【記載例】参考様式１（勤務表_シフト記号表）'!$C$6:$L$47,10,FALSE))</f>
        <v/>
      </c>
      <c r="AB18" s="333">
        <f>IF(AB17="","",VLOOKUP(AB17,'【記載例】参考様式１（勤務表_シフト記号表）'!$C$6:$L$47,10,FALSE))</f>
        <v>8</v>
      </c>
      <c r="AC18" s="334">
        <f>IF(AC17="","",VLOOKUP(AC17,'【記載例】参考様式１（勤務表_シフト記号表）'!$C$6:$L$47,10,FALSE))</f>
        <v>8</v>
      </c>
      <c r="AD18" s="332">
        <f>IF(AD17="","",VLOOKUP(AD17,'【記載例】参考様式１（勤務表_シフト記号表）'!$C$6:$L$47,10,FALSE))</f>
        <v>8</v>
      </c>
      <c r="AE18" s="333">
        <f>IF(AE17="","",VLOOKUP(AE17,'【記載例】参考様式１（勤務表_シフト記号表）'!$C$6:$L$47,10,FALSE))</f>
        <v>8</v>
      </c>
      <c r="AF18" s="333">
        <f>IF(AF17="","",VLOOKUP(AF17,'【記載例】参考様式１（勤務表_シフト記号表）'!$C$6:$L$47,10,FALSE))</f>
        <v>8</v>
      </c>
      <c r="AG18" s="333" t="str">
        <f>IF(AG17="","",VLOOKUP(AG17,'【記載例】参考様式１（勤務表_シフト記号表）'!$C$6:$L$47,10,FALSE))</f>
        <v/>
      </c>
      <c r="AH18" s="333" t="str">
        <f>IF(AH17="","",VLOOKUP(AH17,'【記載例】参考様式１（勤務表_シフト記号表）'!$C$6:$L$47,10,FALSE))</f>
        <v/>
      </c>
      <c r="AI18" s="333">
        <f>IF(AI17="","",VLOOKUP(AI17,'【記載例】参考様式１（勤務表_シフト記号表）'!$C$6:$L$47,10,FALSE))</f>
        <v>8</v>
      </c>
      <c r="AJ18" s="334">
        <f>IF(AJ17="","",VLOOKUP(AJ17,'【記載例】参考様式１（勤務表_シフト記号表）'!$C$6:$L$47,10,FALSE))</f>
        <v>8</v>
      </c>
      <c r="AK18" s="332">
        <f>IF(AK17="","",VLOOKUP(AK17,'【記載例】参考様式１（勤務表_シフト記号表）'!$C$6:$L$47,10,FALSE))</f>
        <v>8</v>
      </c>
      <c r="AL18" s="333">
        <f>IF(AL17="","",VLOOKUP(AL17,'【記載例】参考様式１（勤務表_シフト記号表）'!$C$6:$L$47,10,FALSE))</f>
        <v>8</v>
      </c>
      <c r="AM18" s="333">
        <f>IF(AM17="","",VLOOKUP(AM17,'【記載例】参考様式１（勤務表_シフト記号表）'!$C$6:$L$47,10,FALSE))</f>
        <v>8</v>
      </c>
      <c r="AN18" s="333" t="str">
        <f>IF(AN17="","",VLOOKUP(AN17,'【記載例】参考様式１（勤務表_シフト記号表）'!$C$6:$L$47,10,FALSE))</f>
        <v/>
      </c>
      <c r="AO18" s="333" t="str">
        <f>IF(AO17="","",VLOOKUP(AO17,'【記載例】参考様式１（勤務表_シフト記号表）'!$C$6:$L$47,10,FALSE))</f>
        <v/>
      </c>
      <c r="AP18" s="333">
        <f>IF(AP17="","",VLOOKUP(AP17,'【記載例】参考様式１（勤務表_シフト記号表）'!$C$6:$L$47,10,FALSE))</f>
        <v>8</v>
      </c>
      <c r="AQ18" s="334">
        <f>IF(AQ17="","",VLOOKUP(AQ17,'【記載例】参考様式１（勤務表_シフト記号表）'!$C$6:$L$47,10,FALSE))</f>
        <v>8</v>
      </c>
      <c r="AR18" s="332">
        <f>IF(AR17="","",VLOOKUP(AR17,'【記載例】参考様式１（勤務表_シフト記号表）'!$C$6:$L$47,10,FALSE))</f>
        <v>8</v>
      </c>
      <c r="AS18" s="333">
        <f>IF(AS17="","",VLOOKUP(AS17,'【記載例】参考様式１（勤務表_シフト記号表）'!$C$6:$L$47,10,FALSE))</f>
        <v>8</v>
      </c>
      <c r="AT18" s="333">
        <f>IF(AT17="","",VLOOKUP(AT17,'【記載例】参考様式１（勤務表_シフト記号表）'!$C$6:$L$47,10,FALSE))</f>
        <v>8</v>
      </c>
      <c r="AU18" s="333" t="str">
        <f>IF(AU17="","",VLOOKUP(AU17,'【記載例】参考様式１（勤務表_シフト記号表）'!$C$6:$L$47,10,FALSE))</f>
        <v/>
      </c>
      <c r="AV18" s="333" t="str">
        <f>IF(AV17="","",VLOOKUP(AV17,'【記載例】参考様式１（勤務表_シフト記号表）'!$C$6:$L$47,10,FALSE))</f>
        <v/>
      </c>
      <c r="AW18" s="333">
        <f>IF(AW17="","",VLOOKUP(AW17,'【記載例】参考様式１（勤務表_シフト記号表）'!$C$6:$L$47,10,FALSE))</f>
        <v>8</v>
      </c>
      <c r="AX18" s="334">
        <f>IF(AX17="","",VLOOKUP(AX17,'【記載例】参考様式１（勤務表_シフト記号表）'!$C$6:$L$47,10,FALSE))</f>
        <v>8</v>
      </c>
      <c r="AY18" s="332" t="str">
        <f>IF(AY17="","",VLOOKUP(AY17,'【記載例】参考様式１（勤務表_シフト記号表）'!$C$6:$L$47,10,FALSE))</f>
        <v/>
      </c>
      <c r="AZ18" s="333" t="str">
        <f>IF(AZ17="","",VLOOKUP(AZ17,'【記載例】参考様式１（勤務表_シフト記号表）'!$C$6:$L$47,10,FALSE))</f>
        <v/>
      </c>
      <c r="BA18" s="333" t="str">
        <f>IF(BA17="","",VLOOKUP(BA17,'【記載例】参考様式１（勤務表_シフト記号表）'!$C$6:$L$47,10,FALSE))</f>
        <v/>
      </c>
      <c r="BB18" s="1230">
        <f>IF($BE$3="４週",SUM(W18:AX18),IF($BE$3="暦月",SUM(W18:BA18),""))</f>
        <v>160</v>
      </c>
      <c r="BC18" s="1231"/>
      <c r="BD18" s="1232">
        <f>IF($BE$3="４週",BB18/4,IF($BE$3="暦月",(BB18/($BE$8/7)),""))</f>
        <v>40</v>
      </c>
      <c r="BE18" s="1231"/>
      <c r="BF18" s="1227"/>
      <c r="BG18" s="1228"/>
      <c r="BH18" s="1228"/>
      <c r="BI18" s="1228"/>
      <c r="BJ18" s="1229"/>
    </row>
    <row r="19" spans="2:62" ht="20.25" customHeight="1" x14ac:dyDescent="0.45">
      <c r="B19" s="1197">
        <f>B17+1</f>
        <v>2</v>
      </c>
      <c r="C19" s="1199" t="s">
        <v>564</v>
      </c>
      <c r="D19" s="1200"/>
      <c r="E19" s="335"/>
      <c r="F19" s="336"/>
      <c r="G19" s="335"/>
      <c r="H19" s="336"/>
      <c r="I19" s="1203" t="s">
        <v>601</v>
      </c>
      <c r="J19" s="1204"/>
      <c r="K19" s="1207" t="s">
        <v>605</v>
      </c>
      <c r="L19" s="1208"/>
      <c r="M19" s="1208"/>
      <c r="N19" s="1200"/>
      <c r="O19" s="1211" t="s">
        <v>606</v>
      </c>
      <c r="P19" s="1212"/>
      <c r="Q19" s="1212"/>
      <c r="R19" s="1212"/>
      <c r="S19" s="1213"/>
      <c r="T19" s="337" t="s">
        <v>454</v>
      </c>
      <c r="U19" s="338"/>
      <c r="V19" s="339"/>
      <c r="W19" s="340" t="s">
        <v>508</v>
      </c>
      <c r="X19" s="341" t="s">
        <v>508</v>
      </c>
      <c r="Y19" s="341"/>
      <c r="Z19" s="341"/>
      <c r="AA19" s="341" t="s">
        <v>508</v>
      </c>
      <c r="AB19" s="341" t="s">
        <v>508</v>
      </c>
      <c r="AC19" s="342" t="s">
        <v>508</v>
      </c>
      <c r="AD19" s="340" t="s">
        <v>508</v>
      </c>
      <c r="AE19" s="341" t="s">
        <v>508</v>
      </c>
      <c r="AF19" s="341"/>
      <c r="AG19" s="341" t="s">
        <v>508</v>
      </c>
      <c r="AH19" s="341" t="s">
        <v>508</v>
      </c>
      <c r="AI19" s="341" t="s">
        <v>508</v>
      </c>
      <c r="AJ19" s="342"/>
      <c r="AK19" s="340" t="s">
        <v>508</v>
      </c>
      <c r="AL19" s="341" t="s">
        <v>508</v>
      </c>
      <c r="AM19" s="341" t="s">
        <v>508</v>
      </c>
      <c r="AN19" s="341"/>
      <c r="AO19" s="341" t="s">
        <v>508</v>
      </c>
      <c r="AP19" s="341" t="s">
        <v>508</v>
      </c>
      <c r="AQ19" s="342"/>
      <c r="AR19" s="340" t="s">
        <v>508</v>
      </c>
      <c r="AS19" s="341" t="s">
        <v>508</v>
      </c>
      <c r="AT19" s="341"/>
      <c r="AU19" s="341"/>
      <c r="AV19" s="341" t="s">
        <v>508</v>
      </c>
      <c r="AW19" s="341" t="s">
        <v>508</v>
      </c>
      <c r="AX19" s="342" t="s">
        <v>508</v>
      </c>
      <c r="AY19" s="340"/>
      <c r="AZ19" s="341"/>
      <c r="BA19" s="343"/>
      <c r="BB19" s="1217"/>
      <c r="BC19" s="1218"/>
      <c r="BD19" s="1179"/>
      <c r="BE19" s="1180"/>
      <c r="BF19" s="1181"/>
      <c r="BG19" s="1182"/>
      <c r="BH19" s="1182"/>
      <c r="BI19" s="1182"/>
      <c r="BJ19" s="1183"/>
    </row>
    <row r="20" spans="2:62" ht="20.25" customHeight="1" x14ac:dyDescent="0.45">
      <c r="B20" s="1220"/>
      <c r="C20" s="1233"/>
      <c r="D20" s="1234"/>
      <c r="E20" s="327"/>
      <c r="F20" s="328" t="str">
        <f>C19</f>
        <v>生活相談員</v>
      </c>
      <c r="G20" s="327"/>
      <c r="H20" s="328" t="str">
        <f>I19</f>
        <v>A</v>
      </c>
      <c r="I20" s="1235"/>
      <c r="J20" s="1236"/>
      <c r="K20" s="1237"/>
      <c r="L20" s="1238"/>
      <c r="M20" s="1238"/>
      <c r="N20" s="1234"/>
      <c r="O20" s="1211"/>
      <c r="P20" s="1212"/>
      <c r="Q20" s="1212"/>
      <c r="R20" s="1212"/>
      <c r="S20" s="1213"/>
      <c r="T20" s="329" t="s">
        <v>455</v>
      </c>
      <c r="U20" s="330"/>
      <c r="V20" s="331"/>
      <c r="W20" s="332">
        <f>IF(W19="","",VLOOKUP(W19,'【記載例】参考様式１（勤務表_シフト記号表）'!$C$6:$L$47,10,FALSE))</f>
        <v>8</v>
      </c>
      <c r="X20" s="333">
        <f>IF(X19="","",VLOOKUP(X19,'【記載例】参考様式１（勤務表_シフト記号表）'!$C$6:$L$47,10,FALSE))</f>
        <v>8</v>
      </c>
      <c r="Y20" s="333" t="str">
        <f>IF(Y19="","",VLOOKUP(Y19,'【記載例】参考様式１（勤務表_シフト記号表）'!$C$6:$L$47,10,FALSE))</f>
        <v/>
      </c>
      <c r="Z20" s="333" t="str">
        <f>IF(Z19="","",VLOOKUP(Z19,'【記載例】参考様式１（勤務表_シフト記号表）'!$C$6:$L$47,10,FALSE))</f>
        <v/>
      </c>
      <c r="AA20" s="333">
        <f>IF(AA19="","",VLOOKUP(AA19,'【記載例】参考様式１（勤務表_シフト記号表）'!$C$6:$L$47,10,FALSE))</f>
        <v>8</v>
      </c>
      <c r="AB20" s="333">
        <f>IF(AB19="","",VLOOKUP(AB19,'【記載例】参考様式１（勤務表_シフト記号表）'!$C$6:$L$47,10,FALSE))</f>
        <v>8</v>
      </c>
      <c r="AC20" s="334">
        <f>IF(AC19="","",VLOOKUP(AC19,'【記載例】参考様式１（勤務表_シフト記号表）'!$C$6:$L$47,10,FALSE))</f>
        <v>8</v>
      </c>
      <c r="AD20" s="332">
        <f>IF(AD19="","",VLOOKUP(AD19,'【記載例】参考様式１（勤務表_シフト記号表）'!$C$6:$L$47,10,FALSE))</f>
        <v>8</v>
      </c>
      <c r="AE20" s="333">
        <f>IF(AE19="","",VLOOKUP(AE19,'【記載例】参考様式１（勤務表_シフト記号表）'!$C$6:$L$47,10,FALSE))</f>
        <v>8</v>
      </c>
      <c r="AF20" s="333" t="str">
        <f>IF(AF19="","",VLOOKUP(AF19,'【記載例】参考様式１（勤務表_シフト記号表）'!$C$6:$L$47,10,FALSE))</f>
        <v/>
      </c>
      <c r="AG20" s="333">
        <f>IF(AG19="","",VLOOKUP(AG19,'【記載例】参考様式１（勤務表_シフト記号表）'!$C$6:$L$47,10,FALSE))</f>
        <v>8</v>
      </c>
      <c r="AH20" s="333">
        <f>IF(AH19="","",VLOOKUP(AH19,'【記載例】参考様式１（勤務表_シフト記号表）'!$C$6:$L$47,10,FALSE))</f>
        <v>8</v>
      </c>
      <c r="AI20" s="333">
        <f>IF(AI19="","",VLOOKUP(AI19,'【記載例】参考様式１（勤務表_シフト記号表）'!$C$6:$L$47,10,FALSE))</f>
        <v>8</v>
      </c>
      <c r="AJ20" s="334" t="str">
        <f>IF(AJ19="","",VLOOKUP(AJ19,'【記載例】参考様式１（勤務表_シフト記号表）'!$C$6:$L$47,10,FALSE))</f>
        <v/>
      </c>
      <c r="AK20" s="332">
        <f>IF(AK19="","",VLOOKUP(AK19,'【記載例】参考様式１（勤務表_シフト記号表）'!$C$6:$L$47,10,FALSE))</f>
        <v>8</v>
      </c>
      <c r="AL20" s="333">
        <f>IF(AL19="","",VLOOKUP(AL19,'【記載例】参考様式１（勤務表_シフト記号表）'!$C$6:$L$47,10,FALSE))</f>
        <v>8</v>
      </c>
      <c r="AM20" s="333">
        <f>IF(AM19="","",VLOOKUP(AM19,'【記載例】参考様式１（勤務表_シフト記号表）'!$C$6:$L$47,10,FALSE))</f>
        <v>8</v>
      </c>
      <c r="AN20" s="333" t="str">
        <f>IF(AN19="","",VLOOKUP(AN19,'【記載例】参考様式１（勤務表_シフト記号表）'!$C$6:$L$47,10,FALSE))</f>
        <v/>
      </c>
      <c r="AO20" s="333">
        <f>IF(AO19="","",VLOOKUP(AO19,'【記載例】参考様式１（勤務表_シフト記号表）'!$C$6:$L$47,10,FALSE))</f>
        <v>8</v>
      </c>
      <c r="AP20" s="333">
        <f>IF(AP19="","",VLOOKUP(AP19,'【記載例】参考様式１（勤務表_シフト記号表）'!$C$6:$L$47,10,FALSE))</f>
        <v>8</v>
      </c>
      <c r="AQ20" s="334" t="str">
        <f>IF(AQ19="","",VLOOKUP(AQ19,'【記載例】参考様式１（勤務表_シフト記号表）'!$C$6:$L$47,10,FALSE))</f>
        <v/>
      </c>
      <c r="AR20" s="332">
        <f>IF(AR19="","",VLOOKUP(AR19,'【記載例】参考様式１（勤務表_シフト記号表）'!$C$6:$L$47,10,FALSE))</f>
        <v>8</v>
      </c>
      <c r="AS20" s="333">
        <f>IF(AS19="","",VLOOKUP(AS19,'【記載例】参考様式１（勤務表_シフト記号表）'!$C$6:$L$47,10,FALSE))</f>
        <v>8</v>
      </c>
      <c r="AT20" s="333" t="str">
        <f>IF(AT19="","",VLOOKUP(AT19,'【記載例】参考様式１（勤務表_シフト記号表）'!$C$6:$L$47,10,FALSE))</f>
        <v/>
      </c>
      <c r="AU20" s="333" t="str">
        <f>IF(AU19="","",VLOOKUP(AU19,'【記載例】参考様式１（勤務表_シフト記号表）'!$C$6:$L$47,10,FALSE))</f>
        <v/>
      </c>
      <c r="AV20" s="333">
        <f>IF(AV19="","",VLOOKUP(AV19,'【記載例】参考様式１（勤務表_シフト記号表）'!$C$6:$L$47,10,FALSE))</f>
        <v>8</v>
      </c>
      <c r="AW20" s="333">
        <f>IF(AW19="","",VLOOKUP(AW19,'【記載例】参考様式１（勤務表_シフト記号表）'!$C$6:$L$47,10,FALSE))</f>
        <v>8</v>
      </c>
      <c r="AX20" s="334">
        <f>IF(AX19="","",VLOOKUP(AX19,'【記載例】参考様式１（勤務表_シフト記号表）'!$C$6:$L$47,10,FALSE))</f>
        <v>8</v>
      </c>
      <c r="AY20" s="332" t="str">
        <f>IF(AY19="","",VLOOKUP(AY19,'【記載例】参考様式１（勤務表_シフト記号表）'!$C$6:$L$47,10,FALSE))</f>
        <v/>
      </c>
      <c r="AZ20" s="333" t="str">
        <f>IF(AZ19="","",VLOOKUP(AZ19,'【記載例】参考様式１（勤務表_シフト記号表）'!$C$6:$L$47,10,FALSE))</f>
        <v/>
      </c>
      <c r="BA20" s="333" t="str">
        <f>IF(BA19="","",VLOOKUP(BA19,'【記載例】参考様式１（勤務表_シフト記号表）'!$C$6:$L$47,10,FALSE))</f>
        <v/>
      </c>
      <c r="BB20" s="1230">
        <f>IF($BE$3="４週",SUM(W20:AX20),IF($BE$3="暦月",SUM(W20:BA20),""))</f>
        <v>160</v>
      </c>
      <c r="BC20" s="1231"/>
      <c r="BD20" s="1232">
        <f>IF($BE$3="４週",BB20/4,IF($BE$3="暦月",(BB20/($BE$8/7)),""))</f>
        <v>40</v>
      </c>
      <c r="BE20" s="1231"/>
      <c r="BF20" s="1227"/>
      <c r="BG20" s="1228"/>
      <c r="BH20" s="1228"/>
      <c r="BI20" s="1228"/>
      <c r="BJ20" s="1229"/>
    </row>
    <row r="21" spans="2:62" ht="20.25" customHeight="1" x14ac:dyDescent="0.45">
      <c r="B21" s="1197">
        <f>B19+1</f>
        <v>3</v>
      </c>
      <c r="C21" s="1199" t="s">
        <v>467</v>
      </c>
      <c r="D21" s="1200"/>
      <c r="E21" s="327"/>
      <c r="F21" s="328"/>
      <c r="G21" s="327"/>
      <c r="H21" s="328"/>
      <c r="I21" s="1203" t="s">
        <v>601</v>
      </c>
      <c r="J21" s="1204"/>
      <c r="K21" s="1207" t="s">
        <v>607</v>
      </c>
      <c r="L21" s="1208"/>
      <c r="M21" s="1208"/>
      <c r="N21" s="1200"/>
      <c r="O21" s="1211" t="s">
        <v>608</v>
      </c>
      <c r="P21" s="1212"/>
      <c r="Q21" s="1212"/>
      <c r="R21" s="1212"/>
      <c r="S21" s="1213"/>
      <c r="T21" s="337" t="s">
        <v>454</v>
      </c>
      <c r="U21" s="338"/>
      <c r="V21" s="339"/>
      <c r="W21" s="340" t="s">
        <v>508</v>
      </c>
      <c r="X21" s="341" t="s">
        <v>508</v>
      </c>
      <c r="Y21" s="341" t="s">
        <v>508</v>
      </c>
      <c r="Z21" s="341"/>
      <c r="AA21" s="341"/>
      <c r="AB21" s="341" t="s">
        <v>508</v>
      </c>
      <c r="AC21" s="342" t="s">
        <v>508</v>
      </c>
      <c r="AD21" s="340" t="s">
        <v>508</v>
      </c>
      <c r="AE21" s="341" t="s">
        <v>508</v>
      </c>
      <c r="AF21" s="341" t="s">
        <v>508</v>
      </c>
      <c r="AG21" s="341"/>
      <c r="AH21" s="341"/>
      <c r="AI21" s="341" t="s">
        <v>508</v>
      </c>
      <c r="AJ21" s="342" t="s">
        <v>508</v>
      </c>
      <c r="AK21" s="340" t="s">
        <v>508</v>
      </c>
      <c r="AL21" s="341" t="s">
        <v>508</v>
      </c>
      <c r="AM21" s="341" t="s">
        <v>508</v>
      </c>
      <c r="AN21" s="341"/>
      <c r="AO21" s="341"/>
      <c r="AP21" s="341" t="s">
        <v>508</v>
      </c>
      <c r="AQ21" s="342" t="s">
        <v>508</v>
      </c>
      <c r="AR21" s="340" t="s">
        <v>508</v>
      </c>
      <c r="AS21" s="341" t="s">
        <v>508</v>
      </c>
      <c r="AT21" s="341" t="s">
        <v>508</v>
      </c>
      <c r="AU21" s="341"/>
      <c r="AV21" s="341"/>
      <c r="AW21" s="341" t="s">
        <v>508</v>
      </c>
      <c r="AX21" s="342" t="s">
        <v>508</v>
      </c>
      <c r="AY21" s="340"/>
      <c r="AZ21" s="341"/>
      <c r="BA21" s="343"/>
      <c r="BB21" s="1217"/>
      <c r="BC21" s="1218"/>
      <c r="BD21" s="1179"/>
      <c r="BE21" s="1180"/>
      <c r="BF21" s="1181"/>
      <c r="BG21" s="1182"/>
      <c r="BH21" s="1182"/>
      <c r="BI21" s="1182"/>
      <c r="BJ21" s="1183"/>
    </row>
    <row r="22" spans="2:62" ht="20.25" customHeight="1" x14ac:dyDescent="0.45">
      <c r="B22" s="1220"/>
      <c r="C22" s="1233"/>
      <c r="D22" s="1234"/>
      <c r="E22" s="327"/>
      <c r="F22" s="328" t="str">
        <f>C21</f>
        <v>看護職員</v>
      </c>
      <c r="G22" s="327"/>
      <c r="H22" s="328" t="str">
        <f>I21</f>
        <v>A</v>
      </c>
      <c r="I22" s="1235"/>
      <c r="J22" s="1236"/>
      <c r="K22" s="1237"/>
      <c r="L22" s="1238"/>
      <c r="M22" s="1238"/>
      <c r="N22" s="1234"/>
      <c r="O22" s="1211"/>
      <c r="P22" s="1212"/>
      <c r="Q22" s="1212"/>
      <c r="R22" s="1212"/>
      <c r="S22" s="1213"/>
      <c r="T22" s="329" t="s">
        <v>455</v>
      </c>
      <c r="U22" s="330"/>
      <c r="V22" s="331"/>
      <c r="W22" s="332">
        <f>IF(W21="","",VLOOKUP(W21,'【記載例】参考様式１（勤務表_シフト記号表）'!$C$6:$L$47,10,FALSE))</f>
        <v>8</v>
      </c>
      <c r="X22" s="333">
        <f>IF(X21="","",VLOOKUP(X21,'【記載例】参考様式１（勤務表_シフト記号表）'!$C$6:$L$47,10,FALSE))</f>
        <v>8</v>
      </c>
      <c r="Y22" s="333">
        <f>IF(Y21="","",VLOOKUP(Y21,'【記載例】参考様式１（勤務表_シフト記号表）'!$C$6:$L$47,10,FALSE))</f>
        <v>8</v>
      </c>
      <c r="Z22" s="333" t="str">
        <f>IF(Z21="","",VLOOKUP(Z21,'【記載例】参考様式１（勤務表_シフト記号表）'!$C$6:$L$47,10,FALSE))</f>
        <v/>
      </c>
      <c r="AA22" s="333" t="str">
        <f>IF(AA21="","",VLOOKUP(AA21,'【記載例】参考様式１（勤務表_シフト記号表）'!$C$6:$L$47,10,FALSE))</f>
        <v/>
      </c>
      <c r="AB22" s="333">
        <f>IF(AB21="","",VLOOKUP(AB21,'【記載例】参考様式１（勤務表_シフト記号表）'!$C$6:$L$47,10,FALSE))</f>
        <v>8</v>
      </c>
      <c r="AC22" s="334">
        <f>IF(AC21="","",VLOOKUP(AC21,'【記載例】参考様式１（勤務表_シフト記号表）'!$C$6:$L$47,10,FALSE))</f>
        <v>8</v>
      </c>
      <c r="AD22" s="332">
        <f>IF(AD21="","",VLOOKUP(AD21,'【記載例】参考様式１（勤務表_シフト記号表）'!$C$6:$L$47,10,FALSE))</f>
        <v>8</v>
      </c>
      <c r="AE22" s="333">
        <f>IF(AE21="","",VLOOKUP(AE21,'【記載例】参考様式１（勤務表_シフト記号表）'!$C$6:$L$47,10,FALSE))</f>
        <v>8</v>
      </c>
      <c r="AF22" s="333">
        <f>IF(AF21="","",VLOOKUP(AF21,'【記載例】参考様式１（勤務表_シフト記号表）'!$C$6:$L$47,10,FALSE))</f>
        <v>8</v>
      </c>
      <c r="AG22" s="333" t="str">
        <f>IF(AG21="","",VLOOKUP(AG21,'【記載例】参考様式１（勤務表_シフト記号表）'!$C$6:$L$47,10,FALSE))</f>
        <v/>
      </c>
      <c r="AH22" s="333" t="str">
        <f>IF(AH21="","",VLOOKUP(AH21,'【記載例】参考様式１（勤務表_シフト記号表）'!$C$6:$L$47,10,FALSE))</f>
        <v/>
      </c>
      <c r="AI22" s="333">
        <f>IF(AI21="","",VLOOKUP(AI21,'【記載例】参考様式１（勤務表_シフト記号表）'!$C$6:$L$47,10,FALSE))</f>
        <v>8</v>
      </c>
      <c r="AJ22" s="334">
        <f>IF(AJ21="","",VLOOKUP(AJ21,'【記載例】参考様式１（勤務表_シフト記号表）'!$C$6:$L$47,10,FALSE))</f>
        <v>8</v>
      </c>
      <c r="AK22" s="332">
        <f>IF(AK21="","",VLOOKUP(AK21,'【記載例】参考様式１（勤務表_シフト記号表）'!$C$6:$L$47,10,FALSE))</f>
        <v>8</v>
      </c>
      <c r="AL22" s="333">
        <f>IF(AL21="","",VLOOKUP(AL21,'【記載例】参考様式１（勤務表_シフト記号表）'!$C$6:$L$47,10,FALSE))</f>
        <v>8</v>
      </c>
      <c r="AM22" s="333">
        <f>IF(AM21="","",VLOOKUP(AM21,'【記載例】参考様式１（勤務表_シフト記号表）'!$C$6:$L$47,10,FALSE))</f>
        <v>8</v>
      </c>
      <c r="AN22" s="333" t="str">
        <f>IF(AN21="","",VLOOKUP(AN21,'【記載例】参考様式１（勤務表_シフト記号表）'!$C$6:$L$47,10,FALSE))</f>
        <v/>
      </c>
      <c r="AO22" s="333" t="str">
        <f>IF(AO21="","",VLOOKUP(AO21,'【記載例】参考様式１（勤務表_シフト記号表）'!$C$6:$L$47,10,FALSE))</f>
        <v/>
      </c>
      <c r="AP22" s="333">
        <f>IF(AP21="","",VLOOKUP(AP21,'【記載例】参考様式１（勤務表_シフト記号表）'!$C$6:$L$47,10,FALSE))</f>
        <v>8</v>
      </c>
      <c r="AQ22" s="334">
        <f>IF(AQ21="","",VLOOKUP(AQ21,'【記載例】参考様式１（勤務表_シフト記号表）'!$C$6:$L$47,10,FALSE))</f>
        <v>8</v>
      </c>
      <c r="AR22" s="332">
        <f>IF(AR21="","",VLOOKUP(AR21,'【記載例】参考様式１（勤務表_シフト記号表）'!$C$6:$L$47,10,FALSE))</f>
        <v>8</v>
      </c>
      <c r="AS22" s="333">
        <f>IF(AS21="","",VLOOKUP(AS21,'【記載例】参考様式１（勤務表_シフト記号表）'!$C$6:$L$47,10,FALSE))</f>
        <v>8</v>
      </c>
      <c r="AT22" s="333">
        <f>IF(AT21="","",VLOOKUP(AT21,'【記載例】参考様式１（勤務表_シフト記号表）'!$C$6:$L$47,10,FALSE))</f>
        <v>8</v>
      </c>
      <c r="AU22" s="333" t="str">
        <f>IF(AU21="","",VLOOKUP(AU21,'【記載例】参考様式１（勤務表_シフト記号表）'!$C$6:$L$47,10,FALSE))</f>
        <v/>
      </c>
      <c r="AV22" s="333" t="str">
        <f>IF(AV21="","",VLOOKUP(AV21,'【記載例】参考様式１（勤務表_シフト記号表）'!$C$6:$L$47,10,FALSE))</f>
        <v/>
      </c>
      <c r="AW22" s="333">
        <f>IF(AW21="","",VLOOKUP(AW21,'【記載例】参考様式１（勤務表_シフト記号表）'!$C$6:$L$47,10,FALSE))</f>
        <v>8</v>
      </c>
      <c r="AX22" s="334">
        <f>IF(AX21="","",VLOOKUP(AX21,'【記載例】参考様式１（勤務表_シフト記号表）'!$C$6:$L$47,10,FALSE))</f>
        <v>8</v>
      </c>
      <c r="AY22" s="332" t="str">
        <f>IF(AY21="","",VLOOKUP(AY21,'【記載例】参考様式１（勤務表_シフト記号表）'!$C$6:$L$47,10,FALSE))</f>
        <v/>
      </c>
      <c r="AZ22" s="333" t="str">
        <f>IF(AZ21="","",VLOOKUP(AZ21,'【記載例】参考様式１（勤務表_シフト記号表）'!$C$6:$L$47,10,FALSE))</f>
        <v/>
      </c>
      <c r="BA22" s="333" t="str">
        <f>IF(BA21="","",VLOOKUP(BA21,'【記載例】参考様式１（勤務表_シフト記号表）'!$C$6:$L$47,10,FALSE))</f>
        <v/>
      </c>
      <c r="BB22" s="1230">
        <f>IF($BE$3="４週",SUM(W22:AX22),IF($BE$3="暦月",SUM(W22:BA22),""))</f>
        <v>160</v>
      </c>
      <c r="BC22" s="1231"/>
      <c r="BD22" s="1232">
        <f>IF($BE$3="４週",BB22/4,IF($BE$3="暦月",(BB22/($BE$8/7)),""))</f>
        <v>40</v>
      </c>
      <c r="BE22" s="1231"/>
      <c r="BF22" s="1227"/>
      <c r="BG22" s="1228"/>
      <c r="BH22" s="1228"/>
      <c r="BI22" s="1228"/>
      <c r="BJ22" s="1229"/>
    </row>
    <row r="23" spans="2:62" ht="20.25" customHeight="1" x14ac:dyDescent="0.45">
      <c r="B23" s="1197">
        <f>B21+1</f>
        <v>4</v>
      </c>
      <c r="C23" s="1199" t="s">
        <v>467</v>
      </c>
      <c r="D23" s="1200"/>
      <c r="E23" s="327"/>
      <c r="F23" s="328"/>
      <c r="G23" s="327"/>
      <c r="H23" s="328"/>
      <c r="I23" s="1203" t="s">
        <v>609</v>
      </c>
      <c r="J23" s="1204"/>
      <c r="K23" s="1207" t="s">
        <v>610</v>
      </c>
      <c r="L23" s="1208"/>
      <c r="M23" s="1208"/>
      <c r="N23" s="1200"/>
      <c r="O23" s="1211" t="s">
        <v>611</v>
      </c>
      <c r="P23" s="1212"/>
      <c r="Q23" s="1212"/>
      <c r="R23" s="1212"/>
      <c r="S23" s="1213"/>
      <c r="T23" s="337" t="s">
        <v>454</v>
      </c>
      <c r="U23" s="338"/>
      <c r="V23" s="339"/>
      <c r="W23" s="340" t="s">
        <v>512</v>
      </c>
      <c r="X23" s="341" t="s">
        <v>512</v>
      </c>
      <c r="Y23" s="341" t="s">
        <v>612</v>
      </c>
      <c r="Z23" s="341"/>
      <c r="AA23" s="341"/>
      <c r="AB23" s="341" t="s">
        <v>512</v>
      </c>
      <c r="AC23" s="342" t="s">
        <v>512</v>
      </c>
      <c r="AD23" s="340" t="s">
        <v>512</v>
      </c>
      <c r="AE23" s="341" t="s">
        <v>512</v>
      </c>
      <c r="AF23" s="341" t="s">
        <v>512</v>
      </c>
      <c r="AG23" s="341"/>
      <c r="AH23" s="341"/>
      <c r="AI23" s="341" t="s">
        <v>512</v>
      </c>
      <c r="AJ23" s="342" t="s">
        <v>512</v>
      </c>
      <c r="AK23" s="340" t="s">
        <v>512</v>
      </c>
      <c r="AL23" s="341" t="s">
        <v>512</v>
      </c>
      <c r="AM23" s="341" t="s">
        <v>512</v>
      </c>
      <c r="AN23" s="341"/>
      <c r="AO23" s="341"/>
      <c r="AP23" s="341" t="s">
        <v>512</v>
      </c>
      <c r="AQ23" s="342" t="s">
        <v>512</v>
      </c>
      <c r="AR23" s="340" t="s">
        <v>512</v>
      </c>
      <c r="AS23" s="341" t="s">
        <v>512</v>
      </c>
      <c r="AT23" s="341" t="s">
        <v>512</v>
      </c>
      <c r="AU23" s="341"/>
      <c r="AV23" s="341"/>
      <c r="AW23" s="341" t="s">
        <v>512</v>
      </c>
      <c r="AX23" s="342" t="s">
        <v>512</v>
      </c>
      <c r="AY23" s="340"/>
      <c r="AZ23" s="341"/>
      <c r="BA23" s="343"/>
      <c r="BB23" s="1217"/>
      <c r="BC23" s="1218"/>
      <c r="BD23" s="1179"/>
      <c r="BE23" s="1180"/>
      <c r="BF23" s="1181"/>
      <c r="BG23" s="1182"/>
      <c r="BH23" s="1182"/>
      <c r="BI23" s="1182"/>
      <c r="BJ23" s="1183"/>
    </row>
    <row r="24" spans="2:62" ht="20.25" customHeight="1" x14ac:dyDescent="0.45">
      <c r="B24" s="1220"/>
      <c r="C24" s="1233"/>
      <c r="D24" s="1234"/>
      <c r="E24" s="327"/>
      <c r="F24" s="328" t="str">
        <f>C23</f>
        <v>看護職員</v>
      </c>
      <c r="G24" s="327"/>
      <c r="H24" s="328" t="str">
        <f>I23</f>
        <v>B</v>
      </c>
      <c r="I24" s="1235"/>
      <c r="J24" s="1236"/>
      <c r="K24" s="1237"/>
      <c r="L24" s="1238"/>
      <c r="M24" s="1238"/>
      <c r="N24" s="1234"/>
      <c r="O24" s="1211"/>
      <c r="P24" s="1212"/>
      <c r="Q24" s="1212"/>
      <c r="R24" s="1212"/>
      <c r="S24" s="1213"/>
      <c r="T24" s="329" t="s">
        <v>455</v>
      </c>
      <c r="U24" s="330"/>
      <c r="V24" s="331"/>
      <c r="W24" s="332">
        <f>IF(W23="","",VLOOKUP(W23,'【記載例】参考様式１（勤務表_シフト記号表）'!$C$6:$L$47,10,FALSE))</f>
        <v>4.0000000000000009</v>
      </c>
      <c r="X24" s="333">
        <f>IF(X23="","",VLOOKUP(X23,'【記載例】参考様式１（勤務表_シフト記号表）'!$C$6:$L$47,10,FALSE))</f>
        <v>4.0000000000000009</v>
      </c>
      <c r="Y24" s="333">
        <f>IF(Y23="","",VLOOKUP(Y23,'【記載例】参考様式１（勤務表_シフト記号表）'!$C$6:$L$47,10,FALSE))</f>
        <v>4.0000000000000009</v>
      </c>
      <c r="Z24" s="333" t="str">
        <f>IF(Z23="","",VLOOKUP(Z23,'【記載例】参考様式１（勤務表_シフト記号表）'!$C$6:$L$47,10,FALSE))</f>
        <v/>
      </c>
      <c r="AA24" s="333" t="str">
        <f>IF(AA23="","",VLOOKUP(AA23,'【記載例】参考様式１（勤務表_シフト記号表）'!$C$6:$L$47,10,FALSE))</f>
        <v/>
      </c>
      <c r="AB24" s="333">
        <f>IF(AB23="","",VLOOKUP(AB23,'【記載例】参考様式１（勤務表_シフト記号表）'!$C$6:$L$47,10,FALSE))</f>
        <v>4.0000000000000009</v>
      </c>
      <c r="AC24" s="334">
        <f>IF(AC23="","",VLOOKUP(AC23,'【記載例】参考様式１（勤務表_シフト記号表）'!$C$6:$L$47,10,FALSE))</f>
        <v>4.0000000000000009</v>
      </c>
      <c r="AD24" s="332">
        <f>IF(AD23="","",VLOOKUP(AD23,'【記載例】参考様式１（勤務表_シフト記号表）'!$C$6:$L$47,10,FALSE))</f>
        <v>4.0000000000000009</v>
      </c>
      <c r="AE24" s="333">
        <f>IF(AE23="","",VLOOKUP(AE23,'【記載例】参考様式１（勤務表_シフト記号表）'!$C$6:$L$47,10,FALSE))</f>
        <v>4.0000000000000009</v>
      </c>
      <c r="AF24" s="333">
        <f>IF(AF23="","",VLOOKUP(AF23,'【記載例】参考様式１（勤務表_シフト記号表）'!$C$6:$L$47,10,FALSE))</f>
        <v>4.0000000000000009</v>
      </c>
      <c r="AG24" s="333" t="str">
        <f>IF(AG23="","",VLOOKUP(AG23,'【記載例】参考様式１（勤務表_シフト記号表）'!$C$6:$L$47,10,FALSE))</f>
        <v/>
      </c>
      <c r="AH24" s="333" t="str">
        <f>IF(AH23="","",VLOOKUP(AH23,'【記載例】参考様式１（勤務表_シフト記号表）'!$C$6:$L$47,10,FALSE))</f>
        <v/>
      </c>
      <c r="AI24" s="333">
        <f>IF(AI23="","",VLOOKUP(AI23,'【記載例】参考様式１（勤務表_シフト記号表）'!$C$6:$L$47,10,FALSE))</f>
        <v>4.0000000000000009</v>
      </c>
      <c r="AJ24" s="334">
        <f>IF(AJ23="","",VLOOKUP(AJ23,'【記載例】参考様式１（勤務表_シフト記号表）'!$C$6:$L$47,10,FALSE))</f>
        <v>4.0000000000000009</v>
      </c>
      <c r="AK24" s="332">
        <f>IF(AK23="","",VLOOKUP(AK23,'【記載例】参考様式１（勤務表_シフト記号表）'!$C$6:$L$47,10,FALSE))</f>
        <v>4.0000000000000009</v>
      </c>
      <c r="AL24" s="333">
        <f>IF(AL23="","",VLOOKUP(AL23,'【記載例】参考様式１（勤務表_シフト記号表）'!$C$6:$L$47,10,FALSE))</f>
        <v>4.0000000000000009</v>
      </c>
      <c r="AM24" s="333">
        <f>IF(AM23="","",VLOOKUP(AM23,'【記載例】参考様式１（勤務表_シフト記号表）'!$C$6:$L$47,10,FALSE))</f>
        <v>4.0000000000000009</v>
      </c>
      <c r="AN24" s="333" t="str">
        <f>IF(AN23="","",VLOOKUP(AN23,'【記載例】参考様式１（勤務表_シフト記号表）'!$C$6:$L$47,10,FALSE))</f>
        <v/>
      </c>
      <c r="AO24" s="333" t="str">
        <f>IF(AO23="","",VLOOKUP(AO23,'【記載例】参考様式１（勤務表_シフト記号表）'!$C$6:$L$47,10,FALSE))</f>
        <v/>
      </c>
      <c r="AP24" s="333">
        <f>IF(AP23="","",VLOOKUP(AP23,'【記載例】参考様式１（勤務表_シフト記号表）'!$C$6:$L$47,10,FALSE))</f>
        <v>4.0000000000000009</v>
      </c>
      <c r="AQ24" s="334">
        <f>IF(AQ23="","",VLOOKUP(AQ23,'【記載例】参考様式１（勤務表_シフト記号表）'!$C$6:$L$47,10,FALSE))</f>
        <v>4.0000000000000009</v>
      </c>
      <c r="AR24" s="332">
        <f>IF(AR23="","",VLOOKUP(AR23,'【記載例】参考様式１（勤務表_シフト記号表）'!$C$6:$L$47,10,FALSE))</f>
        <v>4.0000000000000009</v>
      </c>
      <c r="AS24" s="333">
        <f>IF(AS23="","",VLOOKUP(AS23,'【記載例】参考様式１（勤務表_シフト記号表）'!$C$6:$L$47,10,FALSE))</f>
        <v>4.0000000000000009</v>
      </c>
      <c r="AT24" s="333">
        <f>IF(AT23="","",VLOOKUP(AT23,'【記載例】参考様式１（勤務表_シフト記号表）'!$C$6:$L$47,10,FALSE))</f>
        <v>4.0000000000000009</v>
      </c>
      <c r="AU24" s="333" t="str">
        <f>IF(AU23="","",VLOOKUP(AU23,'【記載例】参考様式１（勤務表_シフト記号表）'!$C$6:$L$47,10,FALSE))</f>
        <v/>
      </c>
      <c r="AV24" s="333" t="str">
        <f>IF(AV23="","",VLOOKUP(AV23,'【記載例】参考様式１（勤務表_シフト記号表）'!$C$6:$L$47,10,FALSE))</f>
        <v/>
      </c>
      <c r="AW24" s="333">
        <f>IF(AW23="","",VLOOKUP(AW23,'【記載例】参考様式１（勤務表_シフト記号表）'!$C$6:$L$47,10,FALSE))</f>
        <v>4.0000000000000009</v>
      </c>
      <c r="AX24" s="334">
        <f>IF(AX23="","",VLOOKUP(AX23,'【記載例】参考様式１（勤務表_シフト記号表）'!$C$6:$L$47,10,FALSE))</f>
        <v>4.0000000000000009</v>
      </c>
      <c r="AY24" s="332" t="str">
        <f>IF(AY23="","",VLOOKUP(AY23,'【記載例】参考様式１（勤務表_シフト記号表）'!$C$6:$L$47,10,FALSE))</f>
        <v/>
      </c>
      <c r="AZ24" s="333" t="str">
        <f>IF(AZ23="","",VLOOKUP(AZ23,'【記載例】参考様式１（勤務表_シフト記号表）'!$C$6:$L$47,10,FALSE))</f>
        <v/>
      </c>
      <c r="BA24" s="333" t="str">
        <f>IF(BA23="","",VLOOKUP(BA23,'【記載例】参考様式１（勤務表_シフト記号表）'!$C$6:$L$47,10,FALSE))</f>
        <v/>
      </c>
      <c r="BB24" s="1230">
        <f>IF($BE$3="４週",SUM(W24:AX24),IF($BE$3="暦月",SUM(W24:BA24),""))</f>
        <v>80.000000000000014</v>
      </c>
      <c r="BC24" s="1231"/>
      <c r="BD24" s="1232">
        <f>IF($BE$3="４週",BB24/4,IF($BE$3="暦月",(BB24/($BE$8/7)),""))</f>
        <v>20.000000000000004</v>
      </c>
      <c r="BE24" s="1231"/>
      <c r="BF24" s="1227"/>
      <c r="BG24" s="1228"/>
      <c r="BH24" s="1228"/>
      <c r="BI24" s="1228"/>
      <c r="BJ24" s="1229"/>
    </row>
    <row r="25" spans="2:62" ht="20.25" customHeight="1" x14ac:dyDescent="0.45">
      <c r="B25" s="1197">
        <f>B23+1</f>
        <v>5</v>
      </c>
      <c r="C25" s="1199" t="s">
        <v>467</v>
      </c>
      <c r="D25" s="1200"/>
      <c r="E25" s="327"/>
      <c r="F25" s="328"/>
      <c r="G25" s="327"/>
      <c r="H25" s="328"/>
      <c r="I25" s="1203" t="s">
        <v>601</v>
      </c>
      <c r="J25" s="1204"/>
      <c r="K25" s="1207" t="s">
        <v>607</v>
      </c>
      <c r="L25" s="1208"/>
      <c r="M25" s="1208"/>
      <c r="N25" s="1200"/>
      <c r="O25" s="1211" t="s">
        <v>613</v>
      </c>
      <c r="P25" s="1212"/>
      <c r="Q25" s="1212"/>
      <c r="R25" s="1212"/>
      <c r="S25" s="1213"/>
      <c r="T25" s="337" t="s">
        <v>454</v>
      </c>
      <c r="U25" s="338"/>
      <c r="V25" s="339"/>
      <c r="W25" s="340" t="s">
        <v>508</v>
      </c>
      <c r="X25" s="341" t="s">
        <v>508</v>
      </c>
      <c r="Y25" s="341" t="s">
        <v>508</v>
      </c>
      <c r="Z25" s="341"/>
      <c r="AA25" s="341"/>
      <c r="AB25" s="341" t="s">
        <v>508</v>
      </c>
      <c r="AC25" s="342" t="s">
        <v>508</v>
      </c>
      <c r="AD25" s="340" t="s">
        <v>508</v>
      </c>
      <c r="AE25" s="341" t="s">
        <v>508</v>
      </c>
      <c r="AF25" s="341" t="s">
        <v>508</v>
      </c>
      <c r="AG25" s="341"/>
      <c r="AH25" s="341"/>
      <c r="AI25" s="341" t="s">
        <v>508</v>
      </c>
      <c r="AJ25" s="342" t="s">
        <v>508</v>
      </c>
      <c r="AK25" s="340" t="s">
        <v>508</v>
      </c>
      <c r="AL25" s="341" t="s">
        <v>508</v>
      </c>
      <c r="AM25" s="341" t="s">
        <v>508</v>
      </c>
      <c r="AN25" s="341"/>
      <c r="AO25" s="341"/>
      <c r="AP25" s="341" t="s">
        <v>508</v>
      </c>
      <c r="AQ25" s="342" t="s">
        <v>508</v>
      </c>
      <c r="AR25" s="340" t="s">
        <v>508</v>
      </c>
      <c r="AS25" s="341" t="s">
        <v>508</v>
      </c>
      <c r="AT25" s="341" t="s">
        <v>508</v>
      </c>
      <c r="AU25" s="341"/>
      <c r="AV25" s="341"/>
      <c r="AW25" s="341" t="s">
        <v>508</v>
      </c>
      <c r="AX25" s="342" t="s">
        <v>508</v>
      </c>
      <c r="AY25" s="340"/>
      <c r="AZ25" s="341"/>
      <c r="BA25" s="343"/>
      <c r="BB25" s="1217"/>
      <c r="BC25" s="1218"/>
      <c r="BD25" s="1179"/>
      <c r="BE25" s="1180"/>
      <c r="BF25" s="1181"/>
      <c r="BG25" s="1182"/>
      <c r="BH25" s="1182"/>
      <c r="BI25" s="1182"/>
      <c r="BJ25" s="1183"/>
    </row>
    <row r="26" spans="2:62" ht="20.25" customHeight="1" x14ac:dyDescent="0.45">
      <c r="B26" s="1220"/>
      <c r="C26" s="1233"/>
      <c r="D26" s="1234"/>
      <c r="E26" s="327"/>
      <c r="F26" s="328" t="str">
        <f>C25</f>
        <v>看護職員</v>
      </c>
      <c r="G26" s="327"/>
      <c r="H26" s="328" t="str">
        <f>I25</f>
        <v>A</v>
      </c>
      <c r="I26" s="1235"/>
      <c r="J26" s="1236"/>
      <c r="K26" s="1237"/>
      <c r="L26" s="1238"/>
      <c r="M26" s="1238"/>
      <c r="N26" s="1234"/>
      <c r="O26" s="1211"/>
      <c r="P26" s="1212"/>
      <c r="Q26" s="1212"/>
      <c r="R26" s="1212"/>
      <c r="S26" s="1213"/>
      <c r="T26" s="344" t="s">
        <v>455</v>
      </c>
      <c r="U26" s="345"/>
      <c r="V26" s="346"/>
      <c r="W26" s="332">
        <f>IF(W25="","",VLOOKUP(W25,'【記載例】参考様式１（勤務表_シフト記号表）'!$C$6:$L$47,10,FALSE))</f>
        <v>8</v>
      </c>
      <c r="X26" s="333">
        <f>IF(X25="","",VLOOKUP(X25,'【記載例】参考様式１（勤務表_シフト記号表）'!$C$6:$L$47,10,FALSE))</f>
        <v>8</v>
      </c>
      <c r="Y26" s="333">
        <f>IF(Y25="","",VLOOKUP(Y25,'【記載例】参考様式１（勤務表_シフト記号表）'!$C$6:$L$47,10,FALSE))</f>
        <v>8</v>
      </c>
      <c r="Z26" s="333" t="str">
        <f>IF(Z25="","",VLOOKUP(Z25,'【記載例】参考様式１（勤務表_シフト記号表）'!$C$6:$L$47,10,FALSE))</f>
        <v/>
      </c>
      <c r="AA26" s="333" t="str">
        <f>IF(AA25="","",VLOOKUP(AA25,'【記載例】参考様式１（勤務表_シフト記号表）'!$C$6:$L$47,10,FALSE))</f>
        <v/>
      </c>
      <c r="AB26" s="333">
        <f>IF(AB25="","",VLOOKUP(AB25,'【記載例】参考様式１（勤務表_シフト記号表）'!$C$6:$L$47,10,FALSE))</f>
        <v>8</v>
      </c>
      <c r="AC26" s="334">
        <f>IF(AC25="","",VLOOKUP(AC25,'【記載例】参考様式１（勤務表_シフト記号表）'!$C$6:$L$47,10,FALSE))</f>
        <v>8</v>
      </c>
      <c r="AD26" s="332">
        <f>IF(AD25="","",VLOOKUP(AD25,'【記載例】参考様式１（勤務表_シフト記号表）'!$C$6:$L$47,10,FALSE))</f>
        <v>8</v>
      </c>
      <c r="AE26" s="333">
        <f>IF(AE25="","",VLOOKUP(AE25,'【記載例】参考様式１（勤務表_シフト記号表）'!$C$6:$L$47,10,FALSE))</f>
        <v>8</v>
      </c>
      <c r="AF26" s="333">
        <f>IF(AF25="","",VLOOKUP(AF25,'【記載例】参考様式１（勤務表_シフト記号表）'!$C$6:$L$47,10,FALSE))</f>
        <v>8</v>
      </c>
      <c r="AG26" s="333" t="str">
        <f>IF(AG25="","",VLOOKUP(AG25,'【記載例】参考様式１（勤務表_シフト記号表）'!$C$6:$L$47,10,FALSE))</f>
        <v/>
      </c>
      <c r="AH26" s="333" t="str">
        <f>IF(AH25="","",VLOOKUP(AH25,'【記載例】参考様式１（勤務表_シフト記号表）'!$C$6:$L$47,10,FALSE))</f>
        <v/>
      </c>
      <c r="AI26" s="333">
        <f>IF(AI25="","",VLOOKUP(AI25,'【記載例】参考様式１（勤務表_シフト記号表）'!$C$6:$L$47,10,FALSE))</f>
        <v>8</v>
      </c>
      <c r="AJ26" s="334">
        <f>IF(AJ25="","",VLOOKUP(AJ25,'【記載例】参考様式１（勤務表_シフト記号表）'!$C$6:$L$47,10,FALSE))</f>
        <v>8</v>
      </c>
      <c r="AK26" s="332">
        <f>IF(AK25="","",VLOOKUP(AK25,'【記載例】参考様式１（勤務表_シフト記号表）'!$C$6:$L$47,10,FALSE))</f>
        <v>8</v>
      </c>
      <c r="AL26" s="333">
        <f>IF(AL25="","",VLOOKUP(AL25,'【記載例】参考様式１（勤務表_シフト記号表）'!$C$6:$L$47,10,FALSE))</f>
        <v>8</v>
      </c>
      <c r="AM26" s="333">
        <f>IF(AM25="","",VLOOKUP(AM25,'【記載例】参考様式１（勤務表_シフト記号表）'!$C$6:$L$47,10,FALSE))</f>
        <v>8</v>
      </c>
      <c r="AN26" s="333" t="str">
        <f>IF(AN25="","",VLOOKUP(AN25,'【記載例】参考様式１（勤務表_シフト記号表）'!$C$6:$L$47,10,FALSE))</f>
        <v/>
      </c>
      <c r="AO26" s="333" t="str">
        <f>IF(AO25="","",VLOOKUP(AO25,'【記載例】参考様式１（勤務表_シフト記号表）'!$C$6:$L$47,10,FALSE))</f>
        <v/>
      </c>
      <c r="AP26" s="333">
        <f>IF(AP25="","",VLOOKUP(AP25,'【記載例】参考様式１（勤務表_シフト記号表）'!$C$6:$L$47,10,FALSE))</f>
        <v>8</v>
      </c>
      <c r="AQ26" s="334">
        <f>IF(AQ25="","",VLOOKUP(AQ25,'【記載例】参考様式１（勤務表_シフト記号表）'!$C$6:$L$47,10,FALSE))</f>
        <v>8</v>
      </c>
      <c r="AR26" s="332">
        <f>IF(AR25="","",VLOOKUP(AR25,'【記載例】参考様式１（勤務表_シフト記号表）'!$C$6:$L$47,10,FALSE))</f>
        <v>8</v>
      </c>
      <c r="AS26" s="333">
        <f>IF(AS25="","",VLOOKUP(AS25,'【記載例】参考様式１（勤務表_シフト記号表）'!$C$6:$L$47,10,FALSE))</f>
        <v>8</v>
      </c>
      <c r="AT26" s="333">
        <f>IF(AT25="","",VLOOKUP(AT25,'【記載例】参考様式１（勤務表_シフト記号表）'!$C$6:$L$47,10,FALSE))</f>
        <v>8</v>
      </c>
      <c r="AU26" s="333" t="str">
        <f>IF(AU25="","",VLOOKUP(AU25,'【記載例】参考様式１（勤務表_シフト記号表）'!$C$6:$L$47,10,FALSE))</f>
        <v/>
      </c>
      <c r="AV26" s="333" t="str">
        <f>IF(AV25="","",VLOOKUP(AV25,'【記載例】参考様式１（勤務表_シフト記号表）'!$C$6:$L$47,10,FALSE))</f>
        <v/>
      </c>
      <c r="AW26" s="333">
        <f>IF(AW25="","",VLOOKUP(AW25,'【記載例】参考様式１（勤務表_シフト記号表）'!$C$6:$L$47,10,FALSE))</f>
        <v>8</v>
      </c>
      <c r="AX26" s="334">
        <f>IF(AX25="","",VLOOKUP(AX25,'【記載例】参考様式１（勤務表_シフト記号表）'!$C$6:$L$47,10,FALSE))</f>
        <v>8</v>
      </c>
      <c r="AY26" s="332" t="str">
        <f>IF(AY25="","",VLOOKUP(AY25,'【記載例】参考様式１（勤務表_シフト記号表）'!$C$6:$L$47,10,FALSE))</f>
        <v/>
      </c>
      <c r="AZ26" s="333" t="str">
        <f>IF(AZ25="","",VLOOKUP(AZ25,'【記載例】参考様式１（勤務表_シフト記号表）'!$C$6:$L$47,10,FALSE))</f>
        <v/>
      </c>
      <c r="BA26" s="333" t="str">
        <f>IF(BA25="","",VLOOKUP(BA25,'【記載例】参考様式１（勤務表_シフト記号表）'!$C$6:$L$47,10,FALSE))</f>
        <v/>
      </c>
      <c r="BB26" s="1230">
        <f>IF($BE$3="４週",SUM(W26:AX26),IF($BE$3="暦月",SUM(W26:BA26),""))</f>
        <v>160</v>
      </c>
      <c r="BC26" s="1231"/>
      <c r="BD26" s="1232">
        <f>IF($BE$3="４週",BB26/4,IF($BE$3="暦月",(BB26/($BE$8/7)),""))</f>
        <v>40</v>
      </c>
      <c r="BE26" s="1231"/>
      <c r="BF26" s="1227"/>
      <c r="BG26" s="1228"/>
      <c r="BH26" s="1228"/>
      <c r="BI26" s="1228"/>
      <c r="BJ26" s="1229"/>
    </row>
    <row r="27" spans="2:62" ht="20.25" customHeight="1" x14ac:dyDescent="0.45">
      <c r="B27" s="1197">
        <f>B25+1</f>
        <v>6</v>
      </c>
      <c r="C27" s="1199" t="s">
        <v>467</v>
      </c>
      <c r="D27" s="1200"/>
      <c r="E27" s="327"/>
      <c r="F27" s="328"/>
      <c r="G27" s="327"/>
      <c r="H27" s="328"/>
      <c r="I27" s="1203" t="s">
        <v>601</v>
      </c>
      <c r="J27" s="1204"/>
      <c r="K27" s="1207" t="s">
        <v>607</v>
      </c>
      <c r="L27" s="1208"/>
      <c r="M27" s="1208"/>
      <c r="N27" s="1200"/>
      <c r="O27" s="1211" t="s">
        <v>614</v>
      </c>
      <c r="P27" s="1212"/>
      <c r="Q27" s="1212"/>
      <c r="R27" s="1212"/>
      <c r="S27" s="1213"/>
      <c r="T27" s="347" t="s">
        <v>454</v>
      </c>
      <c r="V27" s="348"/>
      <c r="W27" s="340" t="s">
        <v>514</v>
      </c>
      <c r="X27" s="341" t="s">
        <v>515</v>
      </c>
      <c r="Y27" s="341" t="s">
        <v>505</v>
      </c>
      <c r="Z27" s="341" t="s">
        <v>505</v>
      </c>
      <c r="AA27" s="341"/>
      <c r="AB27" s="341" t="s">
        <v>510</v>
      </c>
      <c r="AC27" s="342"/>
      <c r="AD27" s="340"/>
      <c r="AE27" s="341" t="s">
        <v>514</v>
      </c>
      <c r="AF27" s="341" t="s">
        <v>515</v>
      </c>
      <c r="AG27" s="341" t="s">
        <v>505</v>
      </c>
      <c r="AH27" s="341" t="s">
        <v>505</v>
      </c>
      <c r="AI27" s="341"/>
      <c r="AJ27" s="342" t="s">
        <v>510</v>
      </c>
      <c r="AK27" s="340" t="s">
        <v>510</v>
      </c>
      <c r="AL27" s="341"/>
      <c r="AM27" s="341" t="s">
        <v>514</v>
      </c>
      <c r="AN27" s="341" t="s">
        <v>515</v>
      </c>
      <c r="AO27" s="341" t="s">
        <v>505</v>
      </c>
      <c r="AP27" s="341" t="s">
        <v>505</v>
      </c>
      <c r="AQ27" s="342"/>
      <c r="AR27" s="340" t="s">
        <v>510</v>
      </c>
      <c r="AS27" s="341"/>
      <c r="AT27" s="341"/>
      <c r="AU27" s="341" t="s">
        <v>514</v>
      </c>
      <c r="AV27" s="341" t="s">
        <v>515</v>
      </c>
      <c r="AW27" s="341" t="s">
        <v>505</v>
      </c>
      <c r="AX27" s="342" t="s">
        <v>505</v>
      </c>
      <c r="AY27" s="340"/>
      <c r="AZ27" s="341"/>
      <c r="BA27" s="343"/>
      <c r="BB27" s="1217"/>
      <c r="BC27" s="1218"/>
      <c r="BD27" s="1179"/>
      <c r="BE27" s="1180"/>
      <c r="BF27" s="1181"/>
      <c r="BG27" s="1182"/>
      <c r="BH27" s="1182"/>
      <c r="BI27" s="1182"/>
      <c r="BJ27" s="1183"/>
    </row>
    <row r="28" spans="2:62" ht="20.25" customHeight="1" x14ac:dyDescent="0.45">
      <c r="B28" s="1220"/>
      <c r="C28" s="1233"/>
      <c r="D28" s="1234"/>
      <c r="E28" s="327"/>
      <c r="F28" s="328" t="str">
        <f>C27</f>
        <v>看護職員</v>
      </c>
      <c r="G28" s="327"/>
      <c r="H28" s="328" t="str">
        <f>I27</f>
        <v>A</v>
      </c>
      <c r="I28" s="1235"/>
      <c r="J28" s="1236"/>
      <c r="K28" s="1237"/>
      <c r="L28" s="1238"/>
      <c r="M28" s="1238"/>
      <c r="N28" s="1234"/>
      <c r="O28" s="1211"/>
      <c r="P28" s="1212"/>
      <c r="Q28" s="1212"/>
      <c r="R28" s="1212"/>
      <c r="S28" s="1213"/>
      <c r="T28" s="329" t="s">
        <v>455</v>
      </c>
      <c r="U28" s="330"/>
      <c r="V28" s="331"/>
      <c r="W28" s="332">
        <f>IF(W27="","",VLOOKUP(W27,'【記載例】参考様式１（勤務表_シフト記号表）'!$C$6:$L$47,10,FALSE))</f>
        <v>8</v>
      </c>
      <c r="X28" s="333">
        <f>IF(X27="","",VLOOKUP(X27,'【記載例】参考様式１（勤務表_シフト記号表）'!$C$6:$L$47,10,FALSE))</f>
        <v>8</v>
      </c>
      <c r="Y28" s="333">
        <f>IF(Y27="","",VLOOKUP(Y27,'【記載例】参考様式１（勤務表_シフト記号表）'!$C$6:$L$47,10,FALSE))</f>
        <v>7.9999999999999982</v>
      </c>
      <c r="Z28" s="333">
        <f>IF(Z27="","",VLOOKUP(Z27,'【記載例】参考様式１（勤務表_シフト記号表）'!$C$6:$L$47,10,FALSE))</f>
        <v>7.9999999999999982</v>
      </c>
      <c r="AA28" s="333" t="str">
        <f>IF(AA27="","",VLOOKUP(AA27,'【記載例】参考様式１（勤務表_シフト記号表）'!$C$6:$L$47,10,FALSE))</f>
        <v/>
      </c>
      <c r="AB28" s="333">
        <f>IF(AB27="","",VLOOKUP(AB27,'【記載例】参考様式１（勤務表_シフト記号表）'!$C$6:$L$47,10,FALSE))</f>
        <v>8</v>
      </c>
      <c r="AC28" s="334" t="str">
        <f>IF(AC27="","",VLOOKUP(AC27,'【記載例】参考様式１（勤務表_シフト記号表）'!$C$6:$L$47,10,FALSE))</f>
        <v/>
      </c>
      <c r="AD28" s="332" t="str">
        <f>IF(AD27="","",VLOOKUP(AD27,'【記載例】参考様式１（勤務表_シフト記号表）'!$C$6:$L$47,10,FALSE))</f>
        <v/>
      </c>
      <c r="AE28" s="333">
        <f>IF(AE27="","",VLOOKUP(AE27,'【記載例】参考様式１（勤務表_シフト記号表）'!$C$6:$L$47,10,FALSE))</f>
        <v>8</v>
      </c>
      <c r="AF28" s="333">
        <f>IF(AF27="","",VLOOKUP(AF27,'【記載例】参考様式１（勤務表_シフト記号表）'!$C$6:$L$47,10,FALSE))</f>
        <v>8</v>
      </c>
      <c r="AG28" s="333">
        <f>IF(AG27="","",VLOOKUP(AG27,'【記載例】参考様式１（勤務表_シフト記号表）'!$C$6:$L$47,10,FALSE))</f>
        <v>7.9999999999999982</v>
      </c>
      <c r="AH28" s="333">
        <f>IF(AH27="","",VLOOKUP(AH27,'【記載例】参考様式１（勤務表_シフト記号表）'!$C$6:$L$47,10,FALSE))</f>
        <v>7.9999999999999982</v>
      </c>
      <c r="AI28" s="333" t="str">
        <f>IF(AI27="","",VLOOKUP(AI27,'【記載例】参考様式１（勤務表_シフト記号表）'!$C$6:$L$47,10,FALSE))</f>
        <v/>
      </c>
      <c r="AJ28" s="334">
        <f>IF(AJ27="","",VLOOKUP(AJ27,'【記載例】参考様式１（勤務表_シフト記号表）'!$C$6:$L$47,10,FALSE))</f>
        <v>8</v>
      </c>
      <c r="AK28" s="332">
        <f>IF(AK27="","",VLOOKUP(AK27,'【記載例】参考様式１（勤務表_シフト記号表）'!$C$6:$L$47,10,FALSE))</f>
        <v>8</v>
      </c>
      <c r="AL28" s="333" t="str">
        <f>IF(AL27="","",VLOOKUP(AL27,'【記載例】参考様式１（勤務表_シフト記号表）'!$C$6:$L$47,10,FALSE))</f>
        <v/>
      </c>
      <c r="AM28" s="333">
        <f>IF(AM27="","",VLOOKUP(AM27,'【記載例】参考様式１（勤務表_シフト記号表）'!$C$6:$L$47,10,FALSE))</f>
        <v>8</v>
      </c>
      <c r="AN28" s="333">
        <f>IF(AN27="","",VLOOKUP(AN27,'【記載例】参考様式１（勤務表_シフト記号表）'!$C$6:$L$47,10,FALSE))</f>
        <v>8</v>
      </c>
      <c r="AO28" s="333">
        <f>IF(AO27="","",VLOOKUP(AO27,'【記載例】参考様式１（勤務表_シフト記号表）'!$C$6:$L$47,10,FALSE))</f>
        <v>7.9999999999999982</v>
      </c>
      <c r="AP28" s="333">
        <f>IF(AP27="","",VLOOKUP(AP27,'【記載例】参考様式１（勤務表_シフト記号表）'!$C$6:$L$47,10,FALSE))</f>
        <v>7.9999999999999982</v>
      </c>
      <c r="AQ28" s="334" t="str">
        <f>IF(AQ27="","",VLOOKUP(AQ27,'【記載例】参考様式１（勤務表_シフト記号表）'!$C$6:$L$47,10,FALSE))</f>
        <v/>
      </c>
      <c r="AR28" s="332">
        <f>IF(AR27="","",VLOOKUP(AR27,'【記載例】参考様式１（勤務表_シフト記号表）'!$C$6:$L$47,10,FALSE))</f>
        <v>8</v>
      </c>
      <c r="AS28" s="333" t="str">
        <f>IF(AS27="","",VLOOKUP(AS27,'【記載例】参考様式１（勤務表_シフト記号表）'!$C$6:$L$47,10,FALSE))</f>
        <v/>
      </c>
      <c r="AT28" s="333" t="str">
        <f>IF(AT27="","",VLOOKUP(AT27,'【記載例】参考様式１（勤務表_シフト記号表）'!$C$6:$L$47,10,FALSE))</f>
        <v/>
      </c>
      <c r="AU28" s="333">
        <f>IF(AU27="","",VLOOKUP(AU27,'【記載例】参考様式１（勤務表_シフト記号表）'!$C$6:$L$47,10,FALSE))</f>
        <v>8</v>
      </c>
      <c r="AV28" s="333">
        <f>IF(AV27="","",VLOOKUP(AV27,'【記載例】参考様式１（勤務表_シフト記号表）'!$C$6:$L$47,10,FALSE))</f>
        <v>8</v>
      </c>
      <c r="AW28" s="333">
        <f>IF(AW27="","",VLOOKUP(AW27,'【記載例】参考様式１（勤務表_シフト記号表）'!$C$6:$L$47,10,FALSE))</f>
        <v>7.9999999999999982</v>
      </c>
      <c r="AX28" s="334">
        <f>IF(AX27="","",VLOOKUP(AX27,'【記載例】参考様式１（勤務表_シフト記号表）'!$C$6:$L$47,10,FALSE))</f>
        <v>7.9999999999999982</v>
      </c>
      <c r="AY28" s="332" t="str">
        <f>IF(AY27="","",VLOOKUP(AY27,'【記載例】参考様式１（勤務表_シフト記号表）'!$C$6:$L$47,10,FALSE))</f>
        <v/>
      </c>
      <c r="AZ28" s="333" t="str">
        <f>IF(AZ27="","",VLOOKUP(AZ27,'【記載例】参考様式１（勤務表_シフト記号表）'!$C$6:$L$47,10,FALSE))</f>
        <v/>
      </c>
      <c r="BA28" s="333" t="str">
        <f>IF(BA27="","",VLOOKUP(BA27,'【記載例】参考様式１（勤務表_シフト記号表）'!$C$6:$L$47,10,FALSE))</f>
        <v/>
      </c>
      <c r="BB28" s="1230">
        <f>IF($BE$3="４週",SUM(W28:AX28),IF($BE$3="暦月",SUM(W28:BA28),""))</f>
        <v>160</v>
      </c>
      <c r="BC28" s="1231"/>
      <c r="BD28" s="1232">
        <f>IF($BE$3="４週",BB28/4,IF($BE$3="暦月",(BB28/($BE$8/7)),""))</f>
        <v>40</v>
      </c>
      <c r="BE28" s="1231"/>
      <c r="BF28" s="1227"/>
      <c r="BG28" s="1228"/>
      <c r="BH28" s="1228"/>
      <c r="BI28" s="1228"/>
      <c r="BJ28" s="1229"/>
    </row>
    <row r="29" spans="2:62" ht="20.25" customHeight="1" x14ac:dyDescent="0.45">
      <c r="B29" s="1197">
        <f>B27+1</f>
        <v>7</v>
      </c>
      <c r="C29" s="1199" t="s">
        <v>467</v>
      </c>
      <c r="D29" s="1200"/>
      <c r="E29" s="327"/>
      <c r="F29" s="328"/>
      <c r="G29" s="327"/>
      <c r="H29" s="328"/>
      <c r="I29" s="1203" t="s">
        <v>609</v>
      </c>
      <c r="J29" s="1204"/>
      <c r="K29" s="1207" t="s">
        <v>607</v>
      </c>
      <c r="L29" s="1208"/>
      <c r="M29" s="1208"/>
      <c r="N29" s="1200"/>
      <c r="O29" s="1211" t="s">
        <v>611</v>
      </c>
      <c r="P29" s="1212"/>
      <c r="Q29" s="1212"/>
      <c r="R29" s="1212"/>
      <c r="S29" s="1213"/>
      <c r="T29" s="337" t="s">
        <v>454</v>
      </c>
      <c r="U29" s="338"/>
      <c r="V29" s="339"/>
      <c r="W29" s="340" t="s">
        <v>511</v>
      </c>
      <c r="X29" s="341" t="s">
        <v>511</v>
      </c>
      <c r="Y29" s="341" t="s">
        <v>511</v>
      </c>
      <c r="Z29" s="341"/>
      <c r="AA29" s="341"/>
      <c r="AB29" s="341" t="s">
        <v>511</v>
      </c>
      <c r="AC29" s="342" t="s">
        <v>511</v>
      </c>
      <c r="AD29" s="340" t="s">
        <v>511</v>
      </c>
      <c r="AE29" s="341" t="s">
        <v>511</v>
      </c>
      <c r="AF29" s="341" t="s">
        <v>511</v>
      </c>
      <c r="AG29" s="341"/>
      <c r="AH29" s="341"/>
      <c r="AI29" s="341" t="s">
        <v>511</v>
      </c>
      <c r="AJ29" s="342" t="s">
        <v>511</v>
      </c>
      <c r="AK29" s="340" t="s">
        <v>511</v>
      </c>
      <c r="AL29" s="341" t="s">
        <v>511</v>
      </c>
      <c r="AM29" s="341" t="s">
        <v>511</v>
      </c>
      <c r="AN29" s="341"/>
      <c r="AO29" s="341"/>
      <c r="AP29" s="341" t="s">
        <v>511</v>
      </c>
      <c r="AQ29" s="342" t="s">
        <v>511</v>
      </c>
      <c r="AR29" s="340" t="s">
        <v>511</v>
      </c>
      <c r="AS29" s="341" t="s">
        <v>511</v>
      </c>
      <c r="AT29" s="341" t="s">
        <v>511</v>
      </c>
      <c r="AU29" s="341"/>
      <c r="AV29" s="341"/>
      <c r="AW29" s="341" t="s">
        <v>511</v>
      </c>
      <c r="AX29" s="342" t="s">
        <v>511</v>
      </c>
      <c r="AY29" s="340"/>
      <c r="AZ29" s="341"/>
      <c r="BA29" s="343"/>
      <c r="BB29" s="1217"/>
      <c r="BC29" s="1218"/>
      <c r="BD29" s="1179"/>
      <c r="BE29" s="1180"/>
      <c r="BF29" s="1181"/>
      <c r="BG29" s="1182"/>
      <c r="BH29" s="1182"/>
      <c r="BI29" s="1182"/>
      <c r="BJ29" s="1183"/>
    </row>
    <row r="30" spans="2:62" ht="20.25" customHeight="1" x14ac:dyDescent="0.45">
      <c r="B30" s="1220"/>
      <c r="C30" s="1233"/>
      <c r="D30" s="1234"/>
      <c r="E30" s="327"/>
      <c r="F30" s="328" t="str">
        <f>C29</f>
        <v>看護職員</v>
      </c>
      <c r="G30" s="327"/>
      <c r="H30" s="328" t="str">
        <f>I29</f>
        <v>B</v>
      </c>
      <c r="I30" s="1235"/>
      <c r="J30" s="1236"/>
      <c r="K30" s="1237"/>
      <c r="L30" s="1238"/>
      <c r="M30" s="1238"/>
      <c r="N30" s="1234"/>
      <c r="O30" s="1211"/>
      <c r="P30" s="1212"/>
      <c r="Q30" s="1212"/>
      <c r="R30" s="1212"/>
      <c r="S30" s="1213"/>
      <c r="T30" s="329" t="s">
        <v>455</v>
      </c>
      <c r="U30" s="330"/>
      <c r="V30" s="331"/>
      <c r="W30" s="332">
        <f>IF(W29="","",VLOOKUP(W29,'【記載例】参考様式１（勤務表_シフト記号表）'!$C$6:$L$47,10,FALSE))</f>
        <v>3.9999999999999991</v>
      </c>
      <c r="X30" s="333">
        <f>IF(X29="","",VLOOKUP(X29,'【記載例】参考様式１（勤務表_シフト記号表）'!$C$6:$L$47,10,FALSE))</f>
        <v>3.9999999999999991</v>
      </c>
      <c r="Y30" s="333">
        <f>IF(Y29="","",VLOOKUP(Y29,'【記載例】参考様式１（勤務表_シフト記号表）'!$C$6:$L$47,10,FALSE))</f>
        <v>3.9999999999999991</v>
      </c>
      <c r="Z30" s="333" t="str">
        <f>IF(Z29="","",VLOOKUP(Z29,'【記載例】参考様式１（勤務表_シフト記号表）'!$C$6:$L$47,10,FALSE))</f>
        <v/>
      </c>
      <c r="AA30" s="333" t="str">
        <f>IF(AA29="","",VLOOKUP(AA29,'【記載例】参考様式１（勤務表_シフト記号表）'!$C$6:$L$47,10,FALSE))</f>
        <v/>
      </c>
      <c r="AB30" s="333">
        <f>IF(AB29="","",VLOOKUP(AB29,'【記載例】参考様式１（勤務表_シフト記号表）'!$C$6:$L$47,10,FALSE))</f>
        <v>3.9999999999999991</v>
      </c>
      <c r="AC30" s="334">
        <f>IF(AC29="","",VLOOKUP(AC29,'【記載例】参考様式１（勤務表_シフト記号表）'!$C$6:$L$47,10,FALSE))</f>
        <v>3.9999999999999991</v>
      </c>
      <c r="AD30" s="332">
        <f>IF(AD29="","",VLOOKUP(AD29,'【記載例】参考様式１（勤務表_シフト記号表）'!$C$6:$L$47,10,FALSE))</f>
        <v>3.9999999999999991</v>
      </c>
      <c r="AE30" s="333">
        <f>IF(AE29="","",VLOOKUP(AE29,'【記載例】参考様式１（勤務表_シフト記号表）'!$C$6:$L$47,10,FALSE))</f>
        <v>3.9999999999999991</v>
      </c>
      <c r="AF30" s="333">
        <f>IF(AF29="","",VLOOKUP(AF29,'【記載例】参考様式１（勤務表_シフト記号表）'!$C$6:$L$47,10,FALSE))</f>
        <v>3.9999999999999991</v>
      </c>
      <c r="AG30" s="333" t="str">
        <f>IF(AG29="","",VLOOKUP(AG29,'【記載例】参考様式１（勤務表_シフト記号表）'!$C$6:$L$47,10,FALSE))</f>
        <v/>
      </c>
      <c r="AH30" s="333" t="str">
        <f>IF(AH29="","",VLOOKUP(AH29,'【記載例】参考様式１（勤務表_シフト記号表）'!$C$6:$L$47,10,FALSE))</f>
        <v/>
      </c>
      <c r="AI30" s="333">
        <f>IF(AI29="","",VLOOKUP(AI29,'【記載例】参考様式１（勤務表_シフト記号表）'!$C$6:$L$47,10,FALSE))</f>
        <v>3.9999999999999991</v>
      </c>
      <c r="AJ30" s="334">
        <f>IF(AJ29="","",VLOOKUP(AJ29,'【記載例】参考様式１（勤務表_シフト記号表）'!$C$6:$L$47,10,FALSE))</f>
        <v>3.9999999999999991</v>
      </c>
      <c r="AK30" s="332">
        <f>IF(AK29="","",VLOOKUP(AK29,'【記載例】参考様式１（勤務表_シフト記号表）'!$C$6:$L$47,10,FALSE))</f>
        <v>3.9999999999999991</v>
      </c>
      <c r="AL30" s="333">
        <f>IF(AL29="","",VLOOKUP(AL29,'【記載例】参考様式１（勤務表_シフト記号表）'!$C$6:$L$47,10,FALSE))</f>
        <v>3.9999999999999991</v>
      </c>
      <c r="AM30" s="333">
        <f>IF(AM29="","",VLOOKUP(AM29,'【記載例】参考様式１（勤務表_シフト記号表）'!$C$6:$L$47,10,FALSE))</f>
        <v>3.9999999999999991</v>
      </c>
      <c r="AN30" s="333" t="str">
        <f>IF(AN29="","",VLOOKUP(AN29,'【記載例】参考様式１（勤務表_シフト記号表）'!$C$6:$L$47,10,FALSE))</f>
        <v/>
      </c>
      <c r="AO30" s="333" t="str">
        <f>IF(AO29="","",VLOOKUP(AO29,'【記載例】参考様式１（勤務表_シフト記号表）'!$C$6:$L$47,10,FALSE))</f>
        <v/>
      </c>
      <c r="AP30" s="333">
        <f>IF(AP29="","",VLOOKUP(AP29,'【記載例】参考様式１（勤務表_シフト記号表）'!$C$6:$L$47,10,FALSE))</f>
        <v>3.9999999999999991</v>
      </c>
      <c r="AQ30" s="334">
        <f>IF(AQ29="","",VLOOKUP(AQ29,'【記載例】参考様式１（勤務表_シフト記号表）'!$C$6:$L$47,10,FALSE))</f>
        <v>3.9999999999999991</v>
      </c>
      <c r="AR30" s="332">
        <f>IF(AR29="","",VLOOKUP(AR29,'【記載例】参考様式１（勤務表_シフト記号表）'!$C$6:$L$47,10,FALSE))</f>
        <v>3.9999999999999991</v>
      </c>
      <c r="AS30" s="333">
        <f>IF(AS29="","",VLOOKUP(AS29,'【記載例】参考様式１（勤務表_シフト記号表）'!$C$6:$L$47,10,FALSE))</f>
        <v>3.9999999999999991</v>
      </c>
      <c r="AT30" s="333">
        <f>IF(AT29="","",VLOOKUP(AT29,'【記載例】参考様式１（勤務表_シフト記号表）'!$C$6:$L$47,10,FALSE))</f>
        <v>3.9999999999999991</v>
      </c>
      <c r="AU30" s="333" t="str">
        <f>IF(AU29="","",VLOOKUP(AU29,'【記載例】参考様式１（勤務表_シフト記号表）'!$C$6:$L$47,10,FALSE))</f>
        <v/>
      </c>
      <c r="AV30" s="333" t="str">
        <f>IF(AV29="","",VLOOKUP(AV29,'【記載例】参考様式１（勤務表_シフト記号表）'!$C$6:$L$47,10,FALSE))</f>
        <v/>
      </c>
      <c r="AW30" s="333">
        <f>IF(AW29="","",VLOOKUP(AW29,'【記載例】参考様式１（勤務表_シフト記号表）'!$C$6:$L$47,10,FALSE))</f>
        <v>3.9999999999999991</v>
      </c>
      <c r="AX30" s="334">
        <f>IF(AX29="","",VLOOKUP(AX29,'【記載例】参考様式１（勤務表_シフト記号表）'!$C$6:$L$47,10,FALSE))</f>
        <v>3.9999999999999991</v>
      </c>
      <c r="AY30" s="332" t="str">
        <f>IF(AY29="","",VLOOKUP(AY29,'【記載例】参考様式１（勤務表_シフト記号表）'!$C$6:$L$47,10,FALSE))</f>
        <v/>
      </c>
      <c r="AZ30" s="333" t="str">
        <f>IF(AZ29="","",VLOOKUP(AZ29,'【記載例】参考様式１（勤務表_シフト記号表）'!$C$6:$L$47,10,FALSE))</f>
        <v/>
      </c>
      <c r="BA30" s="333" t="str">
        <f>IF(BA29="","",VLOOKUP(BA29,'【記載例】参考様式１（勤務表_シフト記号表）'!$C$6:$L$47,10,FALSE))</f>
        <v/>
      </c>
      <c r="BB30" s="1230">
        <f>IF($BE$3="４週",SUM(W30:AX30),IF($BE$3="暦月",SUM(W30:BA30),""))</f>
        <v>79.999999999999986</v>
      </c>
      <c r="BC30" s="1231"/>
      <c r="BD30" s="1232">
        <f>IF($BE$3="４週",BB30/4,IF($BE$3="暦月",(BB30/($BE$8/7)),""))</f>
        <v>19.999999999999996</v>
      </c>
      <c r="BE30" s="1231"/>
      <c r="BF30" s="1227"/>
      <c r="BG30" s="1228"/>
      <c r="BH30" s="1228"/>
      <c r="BI30" s="1228"/>
      <c r="BJ30" s="1229"/>
    </row>
    <row r="31" spans="2:62" ht="20.25" customHeight="1" x14ac:dyDescent="0.45">
      <c r="B31" s="1197">
        <f>B29+1</f>
        <v>8</v>
      </c>
      <c r="C31" s="1199" t="s">
        <v>467</v>
      </c>
      <c r="D31" s="1200"/>
      <c r="E31" s="327"/>
      <c r="F31" s="328"/>
      <c r="G31" s="327"/>
      <c r="H31" s="328"/>
      <c r="I31" s="1203" t="s">
        <v>601</v>
      </c>
      <c r="J31" s="1204"/>
      <c r="K31" s="1207" t="s">
        <v>607</v>
      </c>
      <c r="L31" s="1208"/>
      <c r="M31" s="1208"/>
      <c r="N31" s="1200"/>
      <c r="O31" s="1211" t="s">
        <v>615</v>
      </c>
      <c r="P31" s="1212"/>
      <c r="Q31" s="1212"/>
      <c r="R31" s="1212"/>
      <c r="S31" s="1213"/>
      <c r="T31" s="337" t="s">
        <v>454</v>
      </c>
      <c r="U31" s="338"/>
      <c r="V31" s="339"/>
      <c r="W31" s="340"/>
      <c r="X31" s="341"/>
      <c r="Y31" s="341" t="s">
        <v>508</v>
      </c>
      <c r="Z31" s="341" t="s">
        <v>508</v>
      </c>
      <c r="AA31" s="341" t="s">
        <v>508</v>
      </c>
      <c r="AB31" s="341" t="s">
        <v>508</v>
      </c>
      <c r="AC31" s="342" t="s">
        <v>508</v>
      </c>
      <c r="AD31" s="340"/>
      <c r="AE31" s="341"/>
      <c r="AF31" s="341" t="s">
        <v>508</v>
      </c>
      <c r="AG31" s="341" t="s">
        <v>508</v>
      </c>
      <c r="AH31" s="341" t="s">
        <v>508</v>
      </c>
      <c r="AI31" s="341" t="s">
        <v>508</v>
      </c>
      <c r="AJ31" s="342" t="s">
        <v>508</v>
      </c>
      <c r="AK31" s="340"/>
      <c r="AL31" s="341"/>
      <c r="AM31" s="341" t="s">
        <v>508</v>
      </c>
      <c r="AN31" s="341" t="s">
        <v>508</v>
      </c>
      <c r="AO31" s="341" t="s">
        <v>508</v>
      </c>
      <c r="AP31" s="341" t="s">
        <v>508</v>
      </c>
      <c r="AQ31" s="342" t="s">
        <v>508</v>
      </c>
      <c r="AR31" s="340"/>
      <c r="AS31" s="341"/>
      <c r="AT31" s="341" t="s">
        <v>508</v>
      </c>
      <c r="AU31" s="341" t="s">
        <v>508</v>
      </c>
      <c r="AV31" s="341" t="s">
        <v>508</v>
      </c>
      <c r="AW31" s="341" t="s">
        <v>508</v>
      </c>
      <c r="AX31" s="342" t="s">
        <v>508</v>
      </c>
      <c r="AY31" s="340"/>
      <c r="AZ31" s="341"/>
      <c r="BA31" s="343"/>
      <c r="BB31" s="1217"/>
      <c r="BC31" s="1218"/>
      <c r="BD31" s="1179"/>
      <c r="BE31" s="1180"/>
      <c r="BF31" s="1181"/>
      <c r="BG31" s="1182"/>
      <c r="BH31" s="1182"/>
      <c r="BI31" s="1182"/>
      <c r="BJ31" s="1183"/>
    </row>
    <row r="32" spans="2:62" ht="20.25" customHeight="1" x14ac:dyDescent="0.45">
      <c r="B32" s="1220"/>
      <c r="C32" s="1233"/>
      <c r="D32" s="1234"/>
      <c r="E32" s="327"/>
      <c r="F32" s="328" t="str">
        <f>C31</f>
        <v>看護職員</v>
      </c>
      <c r="G32" s="327"/>
      <c r="H32" s="328" t="str">
        <f>I31</f>
        <v>A</v>
      </c>
      <c r="I32" s="1235"/>
      <c r="J32" s="1236"/>
      <c r="K32" s="1237"/>
      <c r="L32" s="1238"/>
      <c r="M32" s="1238"/>
      <c r="N32" s="1234"/>
      <c r="O32" s="1211"/>
      <c r="P32" s="1212"/>
      <c r="Q32" s="1212"/>
      <c r="R32" s="1212"/>
      <c r="S32" s="1213"/>
      <c r="T32" s="329" t="s">
        <v>455</v>
      </c>
      <c r="U32" s="330"/>
      <c r="V32" s="331"/>
      <c r="W32" s="332" t="str">
        <f>IF(W31="","",VLOOKUP(W31,'【記載例】参考様式１（勤務表_シフト記号表）'!$C$6:$L$47,10,FALSE))</f>
        <v/>
      </c>
      <c r="X32" s="333" t="str">
        <f>IF(X31="","",VLOOKUP(X31,'【記載例】参考様式１（勤務表_シフト記号表）'!$C$6:$L$47,10,FALSE))</f>
        <v/>
      </c>
      <c r="Y32" s="333">
        <f>IF(Y31="","",VLOOKUP(Y31,'【記載例】参考様式１（勤務表_シフト記号表）'!$C$6:$L$47,10,FALSE))</f>
        <v>8</v>
      </c>
      <c r="Z32" s="333">
        <f>IF(Z31="","",VLOOKUP(Z31,'【記載例】参考様式１（勤務表_シフト記号表）'!$C$6:$L$47,10,FALSE))</f>
        <v>8</v>
      </c>
      <c r="AA32" s="333">
        <f>IF(AA31="","",VLOOKUP(AA31,'【記載例】参考様式１（勤務表_シフト記号表）'!$C$6:$L$47,10,FALSE))</f>
        <v>8</v>
      </c>
      <c r="AB32" s="333">
        <f>IF(AB31="","",VLOOKUP(AB31,'【記載例】参考様式１（勤務表_シフト記号表）'!$C$6:$L$47,10,FALSE))</f>
        <v>8</v>
      </c>
      <c r="AC32" s="334">
        <f>IF(AC31="","",VLOOKUP(AC31,'【記載例】参考様式１（勤務表_シフト記号表）'!$C$6:$L$47,10,FALSE))</f>
        <v>8</v>
      </c>
      <c r="AD32" s="332" t="str">
        <f>IF(AD31="","",VLOOKUP(AD31,'【記載例】参考様式１（勤務表_シフト記号表）'!$C$6:$L$47,10,FALSE))</f>
        <v/>
      </c>
      <c r="AE32" s="333" t="str">
        <f>IF(AE31="","",VLOOKUP(AE31,'【記載例】参考様式１（勤務表_シフト記号表）'!$C$6:$L$47,10,FALSE))</f>
        <v/>
      </c>
      <c r="AF32" s="333">
        <f>IF(AF31="","",VLOOKUP(AF31,'【記載例】参考様式１（勤務表_シフト記号表）'!$C$6:$L$47,10,FALSE))</f>
        <v>8</v>
      </c>
      <c r="AG32" s="333">
        <f>IF(AG31="","",VLOOKUP(AG31,'【記載例】参考様式１（勤務表_シフト記号表）'!$C$6:$L$47,10,FALSE))</f>
        <v>8</v>
      </c>
      <c r="AH32" s="333">
        <f>IF(AH31="","",VLOOKUP(AH31,'【記載例】参考様式１（勤務表_シフト記号表）'!$C$6:$L$47,10,FALSE))</f>
        <v>8</v>
      </c>
      <c r="AI32" s="333">
        <f>IF(AI31="","",VLOOKUP(AI31,'【記載例】参考様式１（勤務表_シフト記号表）'!$C$6:$L$47,10,FALSE))</f>
        <v>8</v>
      </c>
      <c r="AJ32" s="334">
        <f>IF(AJ31="","",VLOOKUP(AJ31,'【記載例】参考様式１（勤務表_シフト記号表）'!$C$6:$L$47,10,FALSE))</f>
        <v>8</v>
      </c>
      <c r="AK32" s="332" t="str">
        <f>IF(AK31="","",VLOOKUP(AK31,'【記載例】参考様式１（勤務表_シフト記号表）'!$C$6:$L$47,10,FALSE))</f>
        <v/>
      </c>
      <c r="AL32" s="333" t="str">
        <f>IF(AL31="","",VLOOKUP(AL31,'【記載例】参考様式１（勤務表_シフト記号表）'!$C$6:$L$47,10,FALSE))</f>
        <v/>
      </c>
      <c r="AM32" s="333">
        <f>IF(AM31="","",VLOOKUP(AM31,'【記載例】参考様式１（勤務表_シフト記号表）'!$C$6:$L$47,10,FALSE))</f>
        <v>8</v>
      </c>
      <c r="AN32" s="333">
        <f>IF(AN31="","",VLOOKUP(AN31,'【記載例】参考様式１（勤務表_シフト記号表）'!$C$6:$L$47,10,FALSE))</f>
        <v>8</v>
      </c>
      <c r="AO32" s="333">
        <f>IF(AO31="","",VLOOKUP(AO31,'【記載例】参考様式１（勤務表_シフト記号表）'!$C$6:$L$47,10,FALSE))</f>
        <v>8</v>
      </c>
      <c r="AP32" s="333">
        <f>IF(AP31="","",VLOOKUP(AP31,'【記載例】参考様式１（勤務表_シフト記号表）'!$C$6:$L$47,10,FALSE))</f>
        <v>8</v>
      </c>
      <c r="AQ32" s="334">
        <f>IF(AQ31="","",VLOOKUP(AQ31,'【記載例】参考様式１（勤務表_シフト記号表）'!$C$6:$L$47,10,FALSE))</f>
        <v>8</v>
      </c>
      <c r="AR32" s="332" t="str">
        <f>IF(AR31="","",VLOOKUP(AR31,'【記載例】参考様式１（勤務表_シフト記号表）'!$C$6:$L$47,10,FALSE))</f>
        <v/>
      </c>
      <c r="AS32" s="333" t="str">
        <f>IF(AS31="","",VLOOKUP(AS31,'【記載例】参考様式１（勤務表_シフト記号表）'!$C$6:$L$47,10,FALSE))</f>
        <v/>
      </c>
      <c r="AT32" s="333">
        <f>IF(AT31="","",VLOOKUP(AT31,'【記載例】参考様式１（勤務表_シフト記号表）'!$C$6:$L$47,10,FALSE))</f>
        <v>8</v>
      </c>
      <c r="AU32" s="333">
        <f>IF(AU31="","",VLOOKUP(AU31,'【記載例】参考様式１（勤務表_シフト記号表）'!$C$6:$L$47,10,FALSE))</f>
        <v>8</v>
      </c>
      <c r="AV32" s="333">
        <f>IF(AV31="","",VLOOKUP(AV31,'【記載例】参考様式１（勤務表_シフト記号表）'!$C$6:$L$47,10,FALSE))</f>
        <v>8</v>
      </c>
      <c r="AW32" s="333">
        <f>IF(AW31="","",VLOOKUP(AW31,'【記載例】参考様式１（勤務表_シフト記号表）'!$C$6:$L$47,10,FALSE))</f>
        <v>8</v>
      </c>
      <c r="AX32" s="334">
        <f>IF(AX31="","",VLOOKUP(AX31,'【記載例】参考様式１（勤務表_シフト記号表）'!$C$6:$L$47,10,FALSE))</f>
        <v>8</v>
      </c>
      <c r="AY32" s="332" t="str">
        <f>IF(AY31="","",VLOOKUP(AY31,'【記載例】参考様式１（勤務表_シフト記号表）'!$C$6:$L$47,10,FALSE))</f>
        <v/>
      </c>
      <c r="AZ32" s="333" t="str">
        <f>IF(AZ31="","",VLOOKUP(AZ31,'【記載例】参考様式１（勤務表_シフト記号表）'!$C$6:$L$47,10,FALSE))</f>
        <v/>
      </c>
      <c r="BA32" s="333" t="str">
        <f>IF(BA31="","",VLOOKUP(BA31,'【記載例】参考様式１（勤務表_シフト記号表）'!$C$6:$L$47,10,FALSE))</f>
        <v/>
      </c>
      <c r="BB32" s="1230">
        <f>IF($BE$3="４週",SUM(W32:AX32),IF($BE$3="暦月",SUM(W32:BA32),""))</f>
        <v>160</v>
      </c>
      <c r="BC32" s="1231"/>
      <c r="BD32" s="1232">
        <f>IF($BE$3="４週",BB32/4,IF($BE$3="暦月",(BB32/($BE$8/7)),""))</f>
        <v>40</v>
      </c>
      <c r="BE32" s="1231"/>
      <c r="BF32" s="1227"/>
      <c r="BG32" s="1228"/>
      <c r="BH32" s="1228"/>
      <c r="BI32" s="1228"/>
      <c r="BJ32" s="1229"/>
    </row>
    <row r="33" spans="2:62" ht="20.25" customHeight="1" x14ac:dyDescent="0.45">
      <c r="B33" s="1197">
        <f>B31+1</f>
        <v>9</v>
      </c>
      <c r="C33" s="1199" t="s">
        <v>468</v>
      </c>
      <c r="D33" s="1200"/>
      <c r="E33" s="327"/>
      <c r="F33" s="328"/>
      <c r="G33" s="327"/>
      <c r="H33" s="328"/>
      <c r="I33" s="1203" t="s">
        <v>601</v>
      </c>
      <c r="J33" s="1204"/>
      <c r="K33" s="1207" t="s">
        <v>616</v>
      </c>
      <c r="L33" s="1208"/>
      <c r="M33" s="1208"/>
      <c r="N33" s="1200"/>
      <c r="O33" s="1211" t="s">
        <v>617</v>
      </c>
      <c r="P33" s="1212"/>
      <c r="Q33" s="1212"/>
      <c r="R33" s="1212"/>
      <c r="S33" s="1213"/>
      <c r="T33" s="337" t="s">
        <v>454</v>
      </c>
      <c r="U33" s="338"/>
      <c r="V33" s="339"/>
      <c r="W33" s="340" t="s">
        <v>508</v>
      </c>
      <c r="X33" s="341" t="s">
        <v>508</v>
      </c>
      <c r="Y33" s="341" t="s">
        <v>508</v>
      </c>
      <c r="Z33" s="341"/>
      <c r="AA33" s="341"/>
      <c r="AB33" s="341" t="s">
        <v>508</v>
      </c>
      <c r="AC33" s="342" t="s">
        <v>508</v>
      </c>
      <c r="AD33" s="340" t="s">
        <v>508</v>
      </c>
      <c r="AE33" s="341" t="s">
        <v>508</v>
      </c>
      <c r="AF33" s="341" t="s">
        <v>508</v>
      </c>
      <c r="AG33" s="341"/>
      <c r="AH33" s="341"/>
      <c r="AI33" s="341" t="s">
        <v>508</v>
      </c>
      <c r="AJ33" s="342" t="s">
        <v>508</v>
      </c>
      <c r="AK33" s="340" t="s">
        <v>508</v>
      </c>
      <c r="AL33" s="341" t="s">
        <v>508</v>
      </c>
      <c r="AM33" s="341" t="s">
        <v>508</v>
      </c>
      <c r="AN33" s="341"/>
      <c r="AO33" s="341"/>
      <c r="AP33" s="341" t="s">
        <v>508</v>
      </c>
      <c r="AQ33" s="342" t="s">
        <v>508</v>
      </c>
      <c r="AR33" s="340" t="s">
        <v>508</v>
      </c>
      <c r="AS33" s="341" t="s">
        <v>508</v>
      </c>
      <c r="AT33" s="341" t="s">
        <v>508</v>
      </c>
      <c r="AU33" s="341"/>
      <c r="AV33" s="341"/>
      <c r="AW33" s="341" t="s">
        <v>508</v>
      </c>
      <c r="AX33" s="342" t="s">
        <v>508</v>
      </c>
      <c r="AY33" s="340"/>
      <c r="AZ33" s="341"/>
      <c r="BA33" s="343"/>
      <c r="BB33" s="1217"/>
      <c r="BC33" s="1218"/>
      <c r="BD33" s="1179"/>
      <c r="BE33" s="1180"/>
      <c r="BF33" s="1181"/>
      <c r="BG33" s="1182"/>
      <c r="BH33" s="1182"/>
      <c r="BI33" s="1182"/>
      <c r="BJ33" s="1183"/>
    </row>
    <row r="34" spans="2:62" ht="20.25" customHeight="1" x14ac:dyDescent="0.45">
      <c r="B34" s="1220"/>
      <c r="C34" s="1233"/>
      <c r="D34" s="1234"/>
      <c r="E34" s="327"/>
      <c r="F34" s="328" t="str">
        <f>C33</f>
        <v>介護職員</v>
      </c>
      <c r="G34" s="327"/>
      <c r="H34" s="328" t="str">
        <f>I33</f>
        <v>A</v>
      </c>
      <c r="I34" s="1235"/>
      <c r="J34" s="1236"/>
      <c r="K34" s="1237"/>
      <c r="L34" s="1238"/>
      <c r="M34" s="1238"/>
      <c r="N34" s="1234"/>
      <c r="O34" s="1211"/>
      <c r="P34" s="1212"/>
      <c r="Q34" s="1212"/>
      <c r="R34" s="1212"/>
      <c r="S34" s="1213"/>
      <c r="T34" s="344" t="s">
        <v>455</v>
      </c>
      <c r="U34" s="345"/>
      <c r="V34" s="346"/>
      <c r="W34" s="332">
        <f>IF(W33="","",VLOOKUP(W33,'【記載例】参考様式１（勤務表_シフト記号表）'!$C$6:$L$47,10,FALSE))</f>
        <v>8</v>
      </c>
      <c r="X34" s="333">
        <f>IF(X33="","",VLOOKUP(X33,'【記載例】参考様式１（勤務表_シフト記号表）'!$C$6:$L$47,10,FALSE))</f>
        <v>8</v>
      </c>
      <c r="Y34" s="333">
        <f>IF(Y33="","",VLOOKUP(Y33,'【記載例】参考様式１（勤務表_シフト記号表）'!$C$6:$L$47,10,FALSE))</f>
        <v>8</v>
      </c>
      <c r="Z34" s="333" t="str">
        <f>IF(Z33="","",VLOOKUP(Z33,'【記載例】参考様式１（勤務表_シフト記号表）'!$C$6:$L$47,10,FALSE))</f>
        <v/>
      </c>
      <c r="AA34" s="333" t="str">
        <f>IF(AA33="","",VLOOKUP(AA33,'【記載例】参考様式１（勤務表_シフト記号表）'!$C$6:$L$47,10,FALSE))</f>
        <v/>
      </c>
      <c r="AB34" s="333">
        <f>IF(AB33="","",VLOOKUP(AB33,'【記載例】参考様式１（勤務表_シフト記号表）'!$C$6:$L$47,10,FALSE))</f>
        <v>8</v>
      </c>
      <c r="AC34" s="334">
        <f>IF(AC33="","",VLOOKUP(AC33,'【記載例】参考様式１（勤務表_シフト記号表）'!$C$6:$L$47,10,FALSE))</f>
        <v>8</v>
      </c>
      <c r="AD34" s="332">
        <f>IF(AD33="","",VLOOKUP(AD33,'【記載例】参考様式１（勤務表_シフト記号表）'!$C$6:$L$47,10,FALSE))</f>
        <v>8</v>
      </c>
      <c r="AE34" s="333">
        <f>IF(AE33="","",VLOOKUP(AE33,'【記載例】参考様式１（勤務表_シフト記号表）'!$C$6:$L$47,10,FALSE))</f>
        <v>8</v>
      </c>
      <c r="AF34" s="333">
        <f>IF(AF33="","",VLOOKUP(AF33,'【記載例】参考様式１（勤務表_シフト記号表）'!$C$6:$L$47,10,FALSE))</f>
        <v>8</v>
      </c>
      <c r="AG34" s="333" t="str">
        <f>IF(AG33="","",VLOOKUP(AG33,'【記載例】参考様式１（勤務表_シフト記号表）'!$C$6:$L$47,10,FALSE))</f>
        <v/>
      </c>
      <c r="AH34" s="333" t="str">
        <f>IF(AH33="","",VLOOKUP(AH33,'【記載例】参考様式１（勤務表_シフト記号表）'!$C$6:$L$47,10,FALSE))</f>
        <v/>
      </c>
      <c r="AI34" s="333">
        <f>IF(AI33="","",VLOOKUP(AI33,'【記載例】参考様式１（勤務表_シフト記号表）'!$C$6:$L$47,10,FALSE))</f>
        <v>8</v>
      </c>
      <c r="AJ34" s="334">
        <f>IF(AJ33="","",VLOOKUP(AJ33,'【記載例】参考様式１（勤務表_シフト記号表）'!$C$6:$L$47,10,FALSE))</f>
        <v>8</v>
      </c>
      <c r="AK34" s="332">
        <f>IF(AK33="","",VLOOKUP(AK33,'【記載例】参考様式１（勤務表_シフト記号表）'!$C$6:$L$47,10,FALSE))</f>
        <v>8</v>
      </c>
      <c r="AL34" s="333">
        <f>IF(AL33="","",VLOOKUP(AL33,'【記載例】参考様式１（勤務表_シフト記号表）'!$C$6:$L$47,10,FALSE))</f>
        <v>8</v>
      </c>
      <c r="AM34" s="333">
        <f>IF(AM33="","",VLOOKUP(AM33,'【記載例】参考様式１（勤務表_シフト記号表）'!$C$6:$L$47,10,FALSE))</f>
        <v>8</v>
      </c>
      <c r="AN34" s="333" t="str">
        <f>IF(AN33="","",VLOOKUP(AN33,'【記載例】参考様式１（勤務表_シフト記号表）'!$C$6:$L$47,10,FALSE))</f>
        <v/>
      </c>
      <c r="AO34" s="333" t="str">
        <f>IF(AO33="","",VLOOKUP(AO33,'【記載例】参考様式１（勤務表_シフト記号表）'!$C$6:$L$47,10,FALSE))</f>
        <v/>
      </c>
      <c r="AP34" s="333">
        <f>IF(AP33="","",VLOOKUP(AP33,'【記載例】参考様式１（勤務表_シフト記号表）'!$C$6:$L$47,10,FALSE))</f>
        <v>8</v>
      </c>
      <c r="AQ34" s="334">
        <f>IF(AQ33="","",VLOOKUP(AQ33,'【記載例】参考様式１（勤務表_シフト記号表）'!$C$6:$L$47,10,FALSE))</f>
        <v>8</v>
      </c>
      <c r="AR34" s="332">
        <f>IF(AR33="","",VLOOKUP(AR33,'【記載例】参考様式１（勤務表_シフト記号表）'!$C$6:$L$47,10,FALSE))</f>
        <v>8</v>
      </c>
      <c r="AS34" s="333">
        <f>IF(AS33="","",VLOOKUP(AS33,'【記載例】参考様式１（勤務表_シフト記号表）'!$C$6:$L$47,10,FALSE))</f>
        <v>8</v>
      </c>
      <c r="AT34" s="333">
        <f>IF(AT33="","",VLOOKUP(AT33,'【記載例】参考様式１（勤務表_シフト記号表）'!$C$6:$L$47,10,FALSE))</f>
        <v>8</v>
      </c>
      <c r="AU34" s="333" t="str">
        <f>IF(AU33="","",VLOOKUP(AU33,'【記載例】参考様式１（勤務表_シフト記号表）'!$C$6:$L$47,10,FALSE))</f>
        <v/>
      </c>
      <c r="AV34" s="333" t="str">
        <f>IF(AV33="","",VLOOKUP(AV33,'【記載例】参考様式１（勤務表_シフト記号表）'!$C$6:$L$47,10,FALSE))</f>
        <v/>
      </c>
      <c r="AW34" s="333">
        <f>IF(AW33="","",VLOOKUP(AW33,'【記載例】参考様式１（勤務表_シフト記号表）'!$C$6:$L$47,10,FALSE))</f>
        <v>8</v>
      </c>
      <c r="AX34" s="334">
        <f>IF(AX33="","",VLOOKUP(AX33,'【記載例】参考様式１（勤務表_シフト記号表）'!$C$6:$L$47,10,FALSE))</f>
        <v>8</v>
      </c>
      <c r="AY34" s="332" t="str">
        <f>IF(AY33="","",VLOOKUP(AY33,'【記載例】参考様式１（勤務表_シフト記号表）'!$C$6:$L$47,10,FALSE))</f>
        <v/>
      </c>
      <c r="AZ34" s="333" t="str">
        <f>IF(AZ33="","",VLOOKUP(AZ33,'【記載例】参考様式１（勤務表_シフト記号表）'!$C$6:$L$47,10,FALSE))</f>
        <v/>
      </c>
      <c r="BA34" s="333" t="str">
        <f>IF(BA33="","",VLOOKUP(BA33,'【記載例】参考様式１（勤務表_シフト記号表）'!$C$6:$L$47,10,FALSE))</f>
        <v/>
      </c>
      <c r="BB34" s="1230">
        <f>IF($BE$3="４週",SUM(W34:AX34),IF($BE$3="暦月",SUM(W34:BA34),""))</f>
        <v>160</v>
      </c>
      <c r="BC34" s="1231"/>
      <c r="BD34" s="1232">
        <f>IF($BE$3="４週",BB34/4,IF($BE$3="暦月",(BB34/($BE$8/7)),""))</f>
        <v>40</v>
      </c>
      <c r="BE34" s="1231"/>
      <c r="BF34" s="1227"/>
      <c r="BG34" s="1228"/>
      <c r="BH34" s="1228"/>
      <c r="BI34" s="1228"/>
      <c r="BJ34" s="1229"/>
    </row>
    <row r="35" spans="2:62" ht="20.25" customHeight="1" x14ac:dyDescent="0.45">
      <c r="B35" s="1197">
        <f>B33+1</f>
        <v>10</v>
      </c>
      <c r="C35" s="1199" t="s">
        <v>468</v>
      </c>
      <c r="D35" s="1200"/>
      <c r="E35" s="327"/>
      <c r="F35" s="328"/>
      <c r="G35" s="327"/>
      <c r="H35" s="328"/>
      <c r="I35" s="1203" t="s">
        <v>601</v>
      </c>
      <c r="J35" s="1204"/>
      <c r="K35" s="1207" t="s">
        <v>616</v>
      </c>
      <c r="L35" s="1208"/>
      <c r="M35" s="1208"/>
      <c r="N35" s="1200"/>
      <c r="O35" s="1211" t="s">
        <v>618</v>
      </c>
      <c r="P35" s="1212"/>
      <c r="Q35" s="1212"/>
      <c r="R35" s="1212"/>
      <c r="S35" s="1213"/>
      <c r="T35" s="347" t="s">
        <v>454</v>
      </c>
      <c r="V35" s="348"/>
      <c r="W35" s="340" t="s">
        <v>514</v>
      </c>
      <c r="X35" s="341" t="s">
        <v>515</v>
      </c>
      <c r="Y35" s="341" t="s">
        <v>505</v>
      </c>
      <c r="Z35" s="341" t="s">
        <v>505</v>
      </c>
      <c r="AA35" s="341"/>
      <c r="AB35" s="341" t="s">
        <v>510</v>
      </c>
      <c r="AC35" s="342"/>
      <c r="AD35" s="340"/>
      <c r="AE35" s="341" t="s">
        <v>514</v>
      </c>
      <c r="AF35" s="341" t="s">
        <v>515</v>
      </c>
      <c r="AG35" s="341" t="s">
        <v>505</v>
      </c>
      <c r="AH35" s="341" t="s">
        <v>505</v>
      </c>
      <c r="AI35" s="341"/>
      <c r="AJ35" s="342" t="s">
        <v>510</v>
      </c>
      <c r="AK35" s="340" t="s">
        <v>510</v>
      </c>
      <c r="AL35" s="341"/>
      <c r="AM35" s="341" t="s">
        <v>514</v>
      </c>
      <c r="AN35" s="341" t="s">
        <v>515</v>
      </c>
      <c r="AO35" s="341" t="s">
        <v>505</v>
      </c>
      <c r="AP35" s="341" t="s">
        <v>505</v>
      </c>
      <c r="AQ35" s="342"/>
      <c r="AR35" s="340" t="s">
        <v>510</v>
      </c>
      <c r="AS35" s="341"/>
      <c r="AT35" s="341"/>
      <c r="AU35" s="341" t="s">
        <v>514</v>
      </c>
      <c r="AV35" s="341" t="s">
        <v>515</v>
      </c>
      <c r="AW35" s="341" t="s">
        <v>505</v>
      </c>
      <c r="AX35" s="342" t="s">
        <v>505</v>
      </c>
      <c r="AY35" s="340"/>
      <c r="AZ35" s="341"/>
      <c r="BA35" s="343"/>
      <c r="BB35" s="1217"/>
      <c r="BC35" s="1218"/>
      <c r="BD35" s="1179"/>
      <c r="BE35" s="1180"/>
      <c r="BF35" s="1181"/>
      <c r="BG35" s="1182"/>
      <c r="BH35" s="1182"/>
      <c r="BI35" s="1182"/>
      <c r="BJ35" s="1183"/>
    </row>
    <row r="36" spans="2:62" ht="20.25" customHeight="1" x14ac:dyDescent="0.45">
      <c r="B36" s="1220"/>
      <c r="C36" s="1233"/>
      <c r="D36" s="1234"/>
      <c r="E36" s="327"/>
      <c r="F36" s="328" t="str">
        <f>C35</f>
        <v>介護職員</v>
      </c>
      <c r="G36" s="327"/>
      <c r="H36" s="328" t="str">
        <f>I35</f>
        <v>A</v>
      </c>
      <c r="I36" s="1235"/>
      <c r="J36" s="1236"/>
      <c r="K36" s="1237"/>
      <c r="L36" s="1238"/>
      <c r="M36" s="1238"/>
      <c r="N36" s="1234"/>
      <c r="O36" s="1211"/>
      <c r="P36" s="1212"/>
      <c r="Q36" s="1212"/>
      <c r="R36" s="1212"/>
      <c r="S36" s="1213"/>
      <c r="T36" s="344" t="s">
        <v>455</v>
      </c>
      <c r="U36" s="345"/>
      <c r="V36" s="346"/>
      <c r="W36" s="332">
        <f>IF(W35="","",VLOOKUP(W35,'【記載例】参考様式１（勤務表_シフト記号表）'!$C$6:$L$47,10,FALSE))</f>
        <v>8</v>
      </c>
      <c r="X36" s="333">
        <f>IF(X35="","",VLOOKUP(X35,'【記載例】参考様式１（勤務表_シフト記号表）'!$C$6:$L$47,10,FALSE))</f>
        <v>8</v>
      </c>
      <c r="Y36" s="333">
        <f>IF(Y35="","",VLOOKUP(Y35,'【記載例】参考様式１（勤務表_シフト記号表）'!$C$6:$L$47,10,FALSE))</f>
        <v>7.9999999999999982</v>
      </c>
      <c r="Z36" s="333">
        <f>IF(Z35="","",VLOOKUP(Z35,'【記載例】参考様式１（勤務表_シフト記号表）'!$C$6:$L$47,10,FALSE))</f>
        <v>7.9999999999999982</v>
      </c>
      <c r="AA36" s="333" t="str">
        <f>IF(AA35="","",VLOOKUP(AA35,'【記載例】参考様式１（勤務表_シフト記号表）'!$C$6:$L$47,10,FALSE))</f>
        <v/>
      </c>
      <c r="AB36" s="333">
        <f>IF(AB35="","",VLOOKUP(AB35,'【記載例】参考様式１（勤務表_シフト記号表）'!$C$6:$L$47,10,FALSE))</f>
        <v>8</v>
      </c>
      <c r="AC36" s="334" t="str">
        <f>IF(AC35="","",VLOOKUP(AC35,'【記載例】参考様式１（勤務表_シフト記号表）'!$C$6:$L$47,10,FALSE))</f>
        <v/>
      </c>
      <c r="AD36" s="332" t="str">
        <f>IF(AD35="","",VLOOKUP(AD35,'【記載例】参考様式１（勤務表_シフト記号表）'!$C$6:$L$47,10,FALSE))</f>
        <v/>
      </c>
      <c r="AE36" s="333">
        <f>IF(AE35="","",VLOOKUP(AE35,'【記載例】参考様式１（勤務表_シフト記号表）'!$C$6:$L$47,10,FALSE))</f>
        <v>8</v>
      </c>
      <c r="AF36" s="333">
        <f>IF(AF35="","",VLOOKUP(AF35,'【記載例】参考様式１（勤務表_シフト記号表）'!$C$6:$L$47,10,FALSE))</f>
        <v>8</v>
      </c>
      <c r="AG36" s="333">
        <f>IF(AG35="","",VLOOKUP(AG35,'【記載例】参考様式１（勤務表_シフト記号表）'!$C$6:$L$47,10,FALSE))</f>
        <v>7.9999999999999982</v>
      </c>
      <c r="AH36" s="333">
        <f>IF(AH35="","",VLOOKUP(AH35,'【記載例】参考様式１（勤務表_シフト記号表）'!$C$6:$L$47,10,FALSE))</f>
        <v>7.9999999999999982</v>
      </c>
      <c r="AI36" s="333" t="str">
        <f>IF(AI35="","",VLOOKUP(AI35,'【記載例】参考様式１（勤務表_シフト記号表）'!$C$6:$L$47,10,FALSE))</f>
        <v/>
      </c>
      <c r="AJ36" s="334">
        <f>IF(AJ35="","",VLOOKUP(AJ35,'【記載例】参考様式１（勤務表_シフト記号表）'!$C$6:$L$47,10,FALSE))</f>
        <v>8</v>
      </c>
      <c r="AK36" s="332">
        <f>IF(AK35="","",VLOOKUP(AK35,'【記載例】参考様式１（勤務表_シフト記号表）'!$C$6:$L$47,10,FALSE))</f>
        <v>8</v>
      </c>
      <c r="AL36" s="333" t="str">
        <f>IF(AL35="","",VLOOKUP(AL35,'【記載例】参考様式１（勤務表_シフト記号表）'!$C$6:$L$47,10,FALSE))</f>
        <v/>
      </c>
      <c r="AM36" s="333">
        <f>IF(AM35="","",VLOOKUP(AM35,'【記載例】参考様式１（勤務表_シフト記号表）'!$C$6:$L$47,10,FALSE))</f>
        <v>8</v>
      </c>
      <c r="AN36" s="333">
        <f>IF(AN35="","",VLOOKUP(AN35,'【記載例】参考様式１（勤務表_シフト記号表）'!$C$6:$L$47,10,FALSE))</f>
        <v>8</v>
      </c>
      <c r="AO36" s="333">
        <f>IF(AO35="","",VLOOKUP(AO35,'【記載例】参考様式１（勤務表_シフト記号表）'!$C$6:$L$47,10,FALSE))</f>
        <v>7.9999999999999982</v>
      </c>
      <c r="AP36" s="333">
        <f>IF(AP35="","",VLOOKUP(AP35,'【記載例】参考様式１（勤務表_シフト記号表）'!$C$6:$L$47,10,FALSE))</f>
        <v>7.9999999999999982</v>
      </c>
      <c r="AQ36" s="334" t="str">
        <f>IF(AQ35="","",VLOOKUP(AQ35,'【記載例】参考様式１（勤務表_シフト記号表）'!$C$6:$L$47,10,FALSE))</f>
        <v/>
      </c>
      <c r="AR36" s="332">
        <f>IF(AR35="","",VLOOKUP(AR35,'【記載例】参考様式１（勤務表_シフト記号表）'!$C$6:$L$47,10,FALSE))</f>
        <v>8</v>
      </c>
      <c r="AS36" s="333" t="str">
        <f>IF(AS35="","",VLOOKUP(AS35,'【記載例】参考様式１（勤務表_シフト記号表）'!$C$6:$L$47,10,FALSE))</f>
        <v/>
      </c>
      <c r="AT36" s="333" t="str">
        <f>IF(AT35="","",VLOOKUP(AT35,'【記載例】参考様式１（勤務表_シフト記号表）'!$C$6:$L$47,10,FALSE))</f>
        <v/>
      </c>
      <c r="AU36" s="333">
        <f>IF(AU35="","",VLOOKUP(AU35,'【記載例】参考様式１（勤務表_シフト記号表）'!$C$6:$L$47,10,FALSE))</f>
        <v>8</v>
      </c>
      <c r="AV36" s="333">
        <f>IF(AV35="","",VLOOKUP(AV35,'【記載例】参考様式１（勤務表_シフト記号表）'!$C$6:$L$47,10,FALSE))</f>
        <v>8</v>
      </c>
      <c r="AW36" s="333">
        <f>IF(AW35="","",VLOOKUP(AW35,'【記載例】参考様式１（勤務表_シフト記号表）'!$C$6:$L$47,10,FALSE))</f>
        <v>7.9999999999999982</v>
      </c>
      <c r="AX36" s="334">
        <f>IF(AX35="","",VLOOKUP(AX35,'【記載例】参考様式１（勤務表_シフト記号表）'!$C$6:$L$47,10,FALSE))</f>
        <v>7.9999999999999982</v>
      </c>
      <c r="AY36" s="332" t="str">
        <f>IF(AY35="","",VLOOKUP(AY35,'【記載例】参考様式１（勤務表_シフト記号表）'!$C$6:$L$47,10,FALSE))</f>
        <v/>
      </c>
      <c r="AZ36" s="333" t="str">
        <f>IF(AZ35="","",VLOOKUP(AZ35,'【記載例】参考様式１（勤務表_シフト記号表）'!$C$6:$L$47,10,FALSE))</f>
        <v/>
      </c>
      <c r="BA36" s="333" t="str">
        <f>IF(BA35="","",VLOOKUP(BA35,'【記載例】参考様式１（勤務表_シフト記号表）'!$C$6:$L$47,10,FALSE))</f>
        <v/>
      </c>
      <c r="BB36" s="1230">
        <f>IF($BE$3="４週",SUM(W36:AX36),IF($BE$3="暦月",SUM(W36:BA36),""))</f>
        <v>160</v>
      </c>
      <c r="BC36" s="1231"/>
      <c r="BD36" s="1232">
        <f>IF($BE$3="４週",BB36/4,IF($BE$3="暦月",(BB36/($BE$8/7)),""))</f>
        <v>40</v>
      </c>
      <c r="BE36" s="1231"/>
      <c r="BF36" s="1227"/>
      <c r="BG36" s="1228"/>
      <c r="BH36" s="1228"/>
      <c r="BI36" s="1228"/>
      <c r="BJ36" s="1229"/>
    </row>
    <row r="37" spans="2:62" ht="20.25" customHeight="1" x14ac:dyDescent="0.45">
      <c r="B37" s="1197">
        <f>B35+1</f>
        <v>11</v>
      </c>
      <c r="C37" s="1199" t="s">
        <v>468</v>
      </c>
      <c r="D37" s="1200"/>
      <c r="E37" s="327"/>
      <c r="F37" s="328"/>
      <c r="G37" s="327"/>
      <c r="H37" s="328"/>
      <c r="I37" s="1203" t="s">
        <v>601</v>
      </c>
      <c r="J37" s="1204"/>
      <c r="K37" s="1207" t="s">
        <v>602</v>
      </c>
      <c r="L37" s="1208"/>
      <c r="M37" s="1208"/>
      <c r="N37" s="1200"/>
      <c r="O37" s="1211" t="s">
        <v>619</v>
      </c>
      <c r="P37" s="1212"/>
      <c r="Q37" s="1212"/>
      <c r="R37" s="1212"/>
      <c r="S37" s="1213"/>
      <c r="T37" s="347" t="s">
        <v>454</v>
      </c>
      <c r="V37" s="348"/>
      <c r="W37" s="340"/>
      <c r="X37" s="341" t="s">
        <v>514</v>
      </c>
      <c r="Y37" s="341" t="s">
        <v>515</v>
      </c>
      <c r="Z37" s="341" t="s">
        <v>510</v>
      </c>
      <c r="AA37" s="341" t="s">
        <v>505</v>
      </c>
      <c r="AB37" s="341"/>
      <c r="AC37" s="342" t="s">
        <v>510</v>
      </c>
      <c r="AD37" s="340" t="s">
        <v>510</v>
      </c>
      <c r="AE37" s="341"/>
      <c r="AF37" s="341" t="s">
        <v>514</v>
      </c>
      <c r="AG37" s="341" t="s">
        <v>515</v>
      </c>
      <c r="AH37" s="341" t="s">
        <v>510</v>
      </c>
      <c r="AI37" s="341" t="s">
        <v>505</v>
      </c>
      <c r="AJ37" s="342"/>
      <c r="AK37" s="340" t="s">
        <v>510</v>
      </c>
      <c r="AL37" s="341" t="s">
        <v>505</v>
      </c>
      <c r="AM37" s="341"/>
      <c r="AN37" s="341" t="s">
        <v>514</v>
      </c>
      <c r="AO37" s="341" t="s">
        <v>515</v>
      </c>
      <c r="AP37" s="341" t="s">
        <v>510</v>
      </c>
      <c r="AQ37" s="342"/>
      <c r="AR37" s="340"/>
      <c r="AS37" s="341" t="s">
        <v>510</v>
      </c>
      <c r="AT37" s="341" t="s">
        <v>505</v>
      </c>
      <c r="AU37" s="341"/>
      <c r="AV37" s="341" t="s">
        <v>514</v>
      </c>
      <c r="AW37" s="341" t="s">
        <v>515</v>
      </c>
      <c r="AX37" s="342" t="s">
        <v>510</v>
      </c>
      <c r="AY37" s="340"/>
      <c r="AZ37" s="341"/>
      <c r="BA37" s="343"/>
      <c r="BB37" s="1217"/>
      <c r="BC37" s="1218"/>
      <c r="BD37" s="1179"/>
      <c r="BE37" s="1180"/>
      <c r="BF37" s="1181"/>
      <c r="BG37" s="1182"/>
      <c r="BH37" s="1182"/>
      <c r="BI37" s="1182"/>
      <c r="BJ37" s="1183"/>
    </row>
    <row r="38" spans="2:62" ht="20.25" customHeight="1" x14ac:dyDescent="0.45">
      <c r="B38" s="1220"/>
      <c r="C38" s="1233"/>
      <c r="D38" s="1234"/>
      <c r="E38" s="327"/>
      <c r="F38" s="328" t="str">
        <f>C37</f>
        <v>介護職員</v>
      </c>
      <c r="G38" s="327"/>
      <c r="H38" s="328" t="str">
        <f>I37</f>
        <v>A</v>
      </c>
      <c r="I38" s="1235"/>
      <c r="J38" s="1236"/>
      <c r="K38" s="1237"/>
      <c r="L38" s="1238"/>
      <c r="M38" s="1238"/>
      <c r="N38" s="1234"/>
      <c r="O38" s="1211"/>
      <c r="P38" s="1212"/>
      <c r="Q38" s="1212"/>
      <c r="R38" s="1212"/>
      <c r="S38" s="1213"/>
      <c r="T38" s="344" t="s">
        <v>455</v>
      </c>
      <c r="U38" s="345"/>
      <c r="V38" s="346"/>
      <c r="W38" s="332" t="str">
        <f>IF(W37="","",VLOOKUP(W37,'【記載例】参考様式１（勤務表_シフト記号表）'!$C$6:$L$47,10,FALSE))</f>
        <v/>
      </c>
      <c r="X38" s="333">
        <f>IF(X37="","",VLOOKUP(X37,'【記載例】参考様式１（勤務表_シフト記号表）'!$C$6:$L$47,10,FALSE))</f>
        <v>8</v>
      </c>
      <c r="Y38" s="333">
        <f>IF(Y37="","",VLOOKUP(Y37,'【記載例】参考様式１（勤務表_シフト記号表）'!$C$6:$L$47,10,FALSE))</f>
        <v>8</v>
      </c>
      <c r="Z38" s="333">
        <f>IF(Z37="","",VLOOKUP(Z37,'【記載例】参考様式１（勤務表_シフト記号表）'!$C$6:$L$47,10,FALSE))</f>
        <v>8</v>
      </c>
      <c r="AA38" s="333">
        <f>IF(AA37="","",VLOOKUP(AA37,'【記載例】参考様式１（勤務表_シフト記号表）'!$C$6:$L$47,10,FALSE))</f>
        <v>7.9999999999999982</v>
      </c>
      <c r="AB38" s="333" t="str">
        <f>IF(AB37="","",VLOOKUP(AB37,'【記載例】参考様式１（勤務表_シフト記号表）'!$C$6:$L$47,10,FALSE))</f>
        <v/>
      </c>
      <c r="AC38" s="334">
        <f>IF(AC37="","",VLOOKUP(AC37,'【記載例】参考様式１（勤務表_シフト記号表）'!$C$6:$L$47,10,FALSE))</f>
        <v>8</v>
      </c>
      <c r="AD38" s="332">
        <f>IF(AD37="","",VLOOKUP(AD37,'【記載例】参考様式１（勤務表_シフト記号表）'!$C$6:$L$47,10,FALSE))</f>
        <v>8</v>
      </c>
      <c r="AE38" s="333" t="str">
        <f>IF(AE37="","",VLOOKUP(AE37,'【記載例】参考様式１（勤務表_シフト記号表）'!$C$6:$L$47,10,FALSE))</f>
        <v/>
      </c>
      <c r="AF38" s="333">
        <f>IF(AF37="","",VLOOKUP(AF37,'【記載例】参考様式１（勤務表_シフト記号表）'!$C$6:$L$47,10,FALSE))</f>
        <v>8</v>
      </c>
      <c r="AG38" s="333">
        <f>IF(AG37="","",VLOOKUP(AG37,'【記載例】参考様式１（勤務表_シフト記号表）'!$C$6:$L$47,10,FALSE))</f>
        <v>8</v>
      </c>
      <c r="AH38" s="333">
        <f>IF(AH37="","",VLOOKUP(AH37,'【記載例】参考様式１（勤務表_シフト記号表）'!$C$6:$L$47,10,FALSE))</f>
        <v>8</v>
      </c>
      <c r="AI38" s="333">
        <f>IF(AI37="","",VLOOKUP(AI37,'【記載例】参考様式１（勤務表_シフト記号表）'!$C$6:$L$47,10,FALSE))</f>
        <v>7.9999999999999982</v>
      </c>
      <c r="AJ38" s="334" t="str">
        <f>IF(AJ37="","",VLOOKUP(AJ37,'【記載例】参考様式１（勤務表_シフト記号表）'!$C$6:$L$47,10,FALSE))</f>
        <v/>
      </c>
      <c r="AK38" s="332">
        <f>IF(AK37="","",VLOOKUP(AK37,'【記載例】参考様式１（勤務表_シフト記号表）'!$C$6:$L$47,10,FALSE))</f>
        <v>8</v>
      </c>
      <c r="AL38" s="333">
        <f>IF(AL37="","",VLOOKUP(AL37,'【記載例】参考様式１（勤務表_シフト記号表）'!$C$6:$L$47,10,FALSE))</f>
        <v>7.9999999999999982</v>
      </c>
      <c r="AM38" s="333" t="str">
        <f>IF(AM37="","",VLOOKUP(AM37,'【記載例】参考様式１（勤務表_シフト記号表）'!$C$6:$L$47,10,FALSE))</f>
        <v/>
      </c>
      <c r="AN38" s="333">
        <f>IF(AN37="","",VLOOKUP(AN37,'【記載例】参考様式１（勤務表_シフト記号表）'!$C$6:$L$47,10,FALSE))</f>
        <v>8</v>
      </c>
      <c r="AO38" s="333">
        <f>IF(AO37="","",VLOOKUP(AO37,'【記載例】参考様式１（勤務表_シフト記号表）'!$C$6:$L$47,10,FALSE))</f>
        <v>8</v>
      </c>
      <c r="AP38" s="333">
        <f>IF(AP37="","",VLOOKUP(AP37,'【記載例】参考様式１（勤務表_シフト記号表）'!$C$6:$L$47,10,FALSE))</f>
        <v>8</v>
      </c>
      <c r="AQ38" s="334" t="str">
        <f>IF(AQ37="","",VLOOKUP(AQ37,'【記載例】参考様式１（勤務表_シフト記号表）'!$C$6:$L$47,10,FALSE))</f>
        <v/>
      </c>
      <c r="AR38" s="332" t="str">
        <f>IF(AR37="","",VLOOKUP(AR37,'【記載例】参考様式１（勤務表_シフト記号表）'!$C$6:$L$47,10,FALSE))</f>
        <v/>
      </c>
      <c r="AS38" s="333">
        <f>IF(AS37="","",VLOOKUP(AS37,'【記載例】参考様式１（勤務表_シフト記号表）'!$C$6:$L$47,10,FALSE))</f>
        <v>8</v>
      </c>
      <c r="AT38" s="333">
        <f>IF(AT37="","",VLOOKUP(AT37,'【記載例】参考様式１（勤務表_シフト記号表）'!$C$6:$L$47,10,FALSE))</f>
        <v>7.9999999999999982</v>
      </c>
      <c r="AU38" s="333" t="str">
        <f>IF(AU37="","",VLOOKUP(AU37,'【記載例】参考様式１（勤務表_シフト記号表）'!$C$6:$L$47,10,FALSE))</f>
        <v/>
      </c>
      <c r="AV38" s="333">
        <f>IF(AV37="","",VLOOKUP(AV37,'【記載例】参考様式１（勤務表_シフト記号表）'!$C$6:$L$47,10,FALSE))</f>
        <v>8</v>
      </c>
      <c r="AW38" s="333">
        <f>IF(AW37="","",VLOOKUP(AW37,'【記載例】参考様式１（勤務表_シフト記号表）'!$C$6:$L$47,10,FALSE))</f>
        <v>8</v>
      </c>
      <c r="AX38" s="334">
        <f>IF(AX37="","",VLOOKUP(AX37,'【記載例】参考様式１（勤務表_シフト記号表）'!$C$6:$L$47,10,FALSE))</f>
        <v>8</v>
      </c>
      <c r="AY38" s="332" t="str">
        <f>IF(AY37="","",VLOOKUP(AY37,'【記載例】参考様式１（勤務表_シフト記号表）'!$C$6:$L$47,10,FALSE))</f>
        <v/>
      </c>
      <c r="AZ38" s="333" t="str">
        <f>IF(AZ37="","",VLOOKUP(AZ37,'【記載例】参考様式１（勤務表_シフト記号表）'!$C$6:$L$47,10,FALSE))</f>
        <v/>
      </c>
      <c r="BA38" s="333" t="str">
        <f>IF(BA37="","",VLOOKUP(BA37,'【記載例】参考様式１（勤務表_シフト記号表）'!$C$6:$L$47,10,FALSE))</f>
        <v/>
      </c>
      <c r="BB38" s="1230">
        <f>IF($BE$3="４週",SUM(W38:AX38),IF($BE$3="暦月",SUM(W38:BA38),""))</f>
        <v>160</v>
      </c>
      <c r="BC38" s="1231"/>
      <c r="BD38" s="1232">
        <f>IF($BE$3="４週",BB38/4,IF($BE$3="暦月",(BB38/($BE$8/7)),""))</f>
        <v>40</v>
      </c>
      <c r="BE38" s="1231"/>
      <c r="BF38" s="1227"/>
      <c r="BG38" s="1228"/>
      <c r="BH38" s="1228"/>
      <c r="BI38" s="1228"/>
      <c r="BJ38" s="1229"/>
    </row>
    <row r="39" spans="2:62" ht="20.25" customHeight="1" x14ac:dyDescent="0.45">
      <c r="B39" s="1197">
        <f>B37+1</f>
        <v>12</v>
      </c>
      <c r="C39" s="1199" t="s">
        <v>468</v>
      </c>
      <c r="D39" s="1200"/>
      <c r="E39" s="327"/>
      <c r="F39" s="328"/>
      <c r="G39" s="327"/>
      <c r="H39" s="328"/>
      <c r="I39" s="1203" t="s">
        <v>601</v>
      </c>
      <c r="J39" s="1204"/>
      <c r="K39" s="1207" t="s">
        <v>602</v>
      </c>
      <c r="L39" s="1208"/>
      <c r="M39" s="1208"/>
      <c r="N39" s="1200"/>
      <c r="O39" s="1211" t="s">
        <v>620</v>
      </c>
      <c r="P39" s="1212"/>
      <c r="Q39" s="1212"/>
      <c r="R39" s="1212"/>
      <c r="S39" s="1213"/>
      <c r="T39" s="347" t="s">
        <v>454</v>
      </c>
      <c r="V39" s="348"/>
      <c r="W39" s="340" t="s">
        <v>510</v>
      </c>
      <c r="X39" s="341"/>
      <c r="Y39" s="341" t="s">
        <v>514</v>
      </c>
      <c r="Z39" s="341" t="s">
        <v>515</v>
      </c>
      <c r="AA39" s="341" t="s">
        <v>510</v>
      </c>
      <c r="AB39" s="341" t="s">
        <v>505</v>
      </c>
      <c r="AC39" s="342"/>
      <c r="AD39" s="340" t="s">
        <v>505</v>
      </c>
      <c r="AE39" s="341" t="s">
        <v>510</v>
      </c>
      <c r="AF39" s="341"/>
      <c r="AG39" s="341" t="s">
        <v>514</v>
      </c>
      <c r="AH39" s="341" t="s">
        <v>515</v>
      </c>
      <c r="AI39" s="341" t="s">
        <v>510</v>
      </c>
      <c r="AJ39" s="342"/>
      <c r="AK39" s="340" t="s">
        <v>505</v>
      </c>
      <c r="AL39" s="341" t="s">
        <v>510</v>
      </c>
      <c r="AM39" s="341"/>
      <c r="AN39" s="341"/>
      <c r="AO39" s="341" t="s">
        <v>514</v>
      </c>
      <c r="AP39" s="341" t="s">
        <v>515</v>
      </c>
      <c r="AQ39" s="342" t="s">
        <v>505</v>
      </c>
      <c r="AR39" s="340" t="s">
        <v>505</v>
      </c>
      <c r="AS39" s="341"/>
      <c r="AT39" s="341" t="s">
        <v>510</v>
      </c>
      <c r="AU39" s="341" t="s">
        <v>505</v>
      </c>
      <c r="AV39" s="341"/>
      <c r="AW39" s="341" t="s">
        <v>514</v>
      </c>
      <c r="AX39" s="342" t="s">
        <v>515</v>
      </c>
      <c r="AY39" s="340"/>
      <c r="AZ39" s="341"/>
      <c r="BA39" s="343"/>
      <c r="BB39" s="1217"/>
      <c r="BC39" s="1218"/>
      <c r="BD39" s="1179"/>
      <c r="BE39" s="1180"/>
      <c r="BF39" s="1181"/>
      <c r="BG39" s="1182"/>
      <c r="BH39" s="1182"/>
      <c r="BI39" s="1182"/>
      <c r="BJ39" s="1183"/>
    </row>
    <row r="40" spans="2:62" ht="20.25" customHeight="1" x14ac:dyDescent="0.45">
      <c r="B40" s="1220"/>
      <c r="C40" s="1233"/>
      <c r="D40" s="1234"/>
      <c r="E40" s="327"/>
      <c r="F40" s="328" t="str">
        <f>C39</f>
        <v>介護職員</v>
      </c>
      <c r="G40" s="327"/>
      <c r="H40" s="328" t="str">
        <f>I39</f>
        <v>A</v>
      </c>
      <c r="I40" s="1235"/>
      <c r="J40" s="1236"/>
      <c r="K40" s="1237"/>
      <c r="L40" s="1238"/>
      <c r="M40" s="1238"/>
      <c r="N40" s="1234"/>
      <c r="O40" s="1211"/>
      <c r="P40" s="1212"/>
      <c r="Q40" s="1212"/>
      <c r="R40" s="1212"/>
      <c r="S40" s="1213"/>
      <c r="T40" s="344" t="s">
        <v>455</v>
      </c>
      <c r="U40" s="345"/>
      <c r="V40" s="346"/>
      <c r="W40" s="332">
        <f>IF(W39="","",VLOOKUP(W39,'【記載例】参考様式１（勤務表_シフト記号表）'!$C$6:$L$47,10,FALSE))</f>
        <v>8</v>
      </c>
      <c r="X40" s="333" t="str">
        <f>IF(X39="","",VLOOKUP(X39,'【記載例】参考様式１（勤務表_シフト記号表）'!$C$6:$L$47,10,FALSE))</f>
        <v/>
      </c>
      <c r="Y40" s="333">
        <f>IF(Y39="","",VLOOKUP(Y39,'【記載例】参考様式１（勤務表_シフト記号表）'!$C$6:$L$47,10,FALSE))</f>
        <v>8</v>
      </c>
      <c r="Z40" s="333">
        <f>IF(Z39="","",VLOOKUP(Z39,'【記載例】参考様式１（勤務表_シフト記号表）'!$C$6:$L$47,10,FALSE))</f>
        <v>8</v>
      </c>
      <c r="AA40" s="333">
        <f>IF(AA39="","",VLOOKUP(AA39,'【記載例】参考様式１（勤務表_シフト記号表）'!$C$6:$L$47,10,FALSE))</f>
        <v>8</v>
      </c>
      <c r="AB40" s="333">
        <f>IF(AB39="","",VLOOKUP(AB39,'【記載例】参考様式１（勤務表_シフト記号表）'!$C$6:$L$47,10,FALSE))</f>
        <v>7.9999999999999982</v>
      </c>
      <c r="AC40" s="334" t="str">
        <f>IF(AC39="","",VLOOKUP(AC39,'【記載例】参考様式１（勤務表_シフト記号表）'!$C$6:$L$47,10,FALSE))</f>
        <v/>
      </c>
      <c r="AD40" s="332">
        <f>IF(AD39="","",VLOOKUP(AD39,'【記載例】参考様式１（勤務表_シフト記号表）'!$C$6:$L$47,10,FALSE))</f>
        <v>7.9999999999999982</v>
      </c>
      <c r="AE40" s="333">
        <f>IF(AE39="","",VLOOKUP(AE39,'【記載例】参考様式１（勤務表_シフト記号表）'!$C$6:$L$47,10,FALSE))</f>
        <v>8</v>
      </c>
      <c r="AF40" s="333" t="str">
        <f>IF(AF39="","",VLOOKUP(AF39,'【記載例】参考様式１（勤務表_シフト記号表）'!$C$6:$L$47,10,FALSE))</f>
        <v/>
      </c>
      <c r="AG40" s="333">
        <f>IF(AG39="","",VLOOKUP(AG39,'【記載例】参考様式１（勤務表_シフト記号表）'!$C$6:$L$47,10,FALSE))</f>
        <v>8</v>
      </c>
      <c r="AH40" s="333">
        <f>IF(AH39="","",VLOOKUP(AH39,'【記載例】参考様式１（勤務表_シフト記号表）'!$C$6:$L$47,10,FALSE))</f>
        <v>8</v>
      </c>
      <c r="AI40" s="333">
        <f>IF(AI39="","",VLOOKUP(AI39,'【記載例】参考様式１（勤務表_シフト記号表）'!$C$6:$L$47,10,FALSE))</f>
        <v>8</v>
      </c>
      <c r="AJ40" s="334" t="str">
        <f>IF(AJ39="","",VLOOKUP(AJ39,'【記載例】参考様式１（勤務表_シフト記号表）'!$C$6:$L$47,10,FALSE))</f>
        <v/>
      </c>
      <c r="AK40" s="332">
        <f>IF(AK39="","",VLOOKUP(AK39,'【記載例】参考様式１（勤務表_シフト記号表）'!$C$6:$L$47,10,FALSE))</f>
        <v>7.9999999999999982</v>
      </c>
      <c r="AL40" s="333">
        <f>IF(AL39="","",VLOOKUP(AL39,'【記載例】参考様式１（勤務表_シフト記号表）'!$C$6:$L$47,10,FALSE))</f>
        <v>8</v>
      </c>
      <c r="AM40" s="333" t="str">
        <f>IF(AM39="","",VLOOKUP(AM39,'【記載例】参考様式１（勤務表_シフト記号表）'!$C$6:$L$47,10,FALSE))</f>
        <v/>
      </c>
      <c r="AN40" s="333" t="str">
        <f>IF(AN39="","",VLOOKUP(AN39,'【記載例】参考様式１（勤務表_シフト記号表）'!$C$6:$L$47,10,FALSE))</f>
        <v/>
      </c>
      <c r="AO40" s="333">
        <f>IF(AO39="","",VLOOKUP(AO39,'【記載例】参考様式１（勤務表_シフト記号表）'!$C$6:$L$47,10,FALSE))</f>
        <v>8</v>
      </c>
      <c r="AP40" s="333">
        <f>IF(AP39="","",VLOOKUP(AP39,'【記載例】参考様式１（勤務表_シフト記号表）'!$C$6:$L$47,10,FALSE))</f>
        <v>8</v>
      </c>
      <c r="AQ40" s="334">
        <f>IF(AQ39="","",VLOOKUP(AQ39,'【記載例】参考様式１（勤務表_シフト記号表）'!$C$6:$L$47,10,FALSE))</f>
        <v>7.9999999999999982</v>
      </c>
      <c r="AR40" s="332">
        <f>IF(AR39="","",VLOOKUP(AR39,'【記載例】参考様式１（勤務表_シフト記号表）'!$C$6:$L$47,10,FALSE))</f>
        <v>7.9999999999999982</v>
      </c>
      <c r="AS40" s="333" t="str">
        <f>IF(AS39="","",VLOOKUP(AS39,'【記載例】参考様式１（勤務表_シフト記号表）'!$C$6:$L$47,10,FALSE))</f>
        <v/>
      </c>
      <c r="AT40" s="333">
        <f>IF(AT39="","",VLOOKUP(AT39,'【記載例】参考様式１（勤務表_シフト記号表）'!$C$6:$L$47,10,FALSE))</f>
        <v>8</v>
      </c>
      <c r="AU40" s="333">
        <f>IF(AU39="","",VLOOKUP(AU39,'【記載例】参考様式１（勤務表_シフト記号表）'!$C$6:$L$47,10,FALSE))</f>
        <v>7.9999999999999982</v>
      </c>
      <c r="AV40" s="333" t="str">
        <f>IF(AV39="","",VLOOKUP(AV39,'【記載例】参考様式１（勤務表_シフト記号表）'!$C$6:$L$47,10,FALSE))</f>
        <v/>
      </c>
      <c r="AW40" s="333">
        <f>IF(AW39="","",VLOOKUP(AW39,'【記載例】参考様式１（勤務表_シフト記号表）'!$C$6:$L$47,10,FALSE))</f>
        <v>8</v>
      </c>
      <c r="AX40" s="334">
        <f>IF(AX39="","",VLOOKUP(AX39,'【記載例】参考様式１（勤務表_シフト記号表）'!$C$6:$L$47,10,FALSE))</f>
        <v>8</v>
      </c>
      <c r="AY40" s="332" t="str">
        <f>IF(AY39="","",VLOOKUP(AY39,'【記載例】参考様式１（勤務表_シフト記号表）'!$C$6:$L$47,10,FALSE))</f>
        <v/>
      </c>
      <c r="AZ40" s="333" t="str">
        <f>IF(AZ39="","",VLOOKUP(AZ39,'【記載例】参考様式１（勤務表_シフト記号表）'!$C$6:$L$47,10,FALSE))</f>
        <v/>
      </c>
      <c r="BA40" s="333" t="str">
        <f>IF(BA39="","",VLOOKUP(BA39,'【記載例】参考様式１（勤務表_シフト記号表）'!$C$6:$L$47,10,FALSE))</f>
        <v/>
      </c>
      <c r="BB40" s="1230">
        <f>IF($BE$3="４週",SUM(W40:AX40),IF($BE$3="暦月",SUM(W40:BA40),""))</f>
        <v>160</v>
      </c>
      <c r="BC40" s="1231"/>
      <c r="BD40" s="1232">
        <f>IF($BE$3="４週",BB40/4,IF($BE$3="暦月",(BB40/($BE$8/7)),""))</f>
        <v>40</v>
      </c>
      <c r="BE40" s="1231"/>
      <c r="BF40" s="1227"/>
      <c r="BG40" s="1228"/>
      <c r="BH40" s="1228"/>
      <c r="BI40" s="1228"/>
      <c r="BJ40" s="1229"/>
    </row>
    <row r="41" spans="2:62" ht="20.25" customHeight="1" x14ac:dyDescent="0.45">
      <c r="B41" s="1197">
        <f>B39+1</f>
        <v>13</v>
      </c>
      <c r="C41" s="1199" t="s">
        <v>468</v>
      </c>
      <c r="D41" s="1200"/>
      <c r="E41" s="327"/>
      <c r="F41" s="328"/>
      <c r="G41" s="327"/>
      <c r="H41" s="328"/>
      <c r="I41" s="1203" t="s">
        <v>601</v>
      </c>
      <c r="J41" s="1204"/>
      <c r="K41" s="1207" t="s">
        <v>602</v>
      </c>
      <c r="L41" s="1208"/>
      <c r="M41" s="1208"/>
      <c r="N41" s="1200"/>
      <c r="O41" s="1211" t="s">
        <v>621</v>
      </c>
      <c r="P41" s="1212"/>
      <c r="Q41" s="1212"/>
      <c r="R41" s="1212"/>
      <c r="S41" s="1213"/>
      <c r="T41" s="347" t="s">
        <v>454</v>
      </c>
      <c r="V41" s="348"/>
      <c r="W41" s="340" t="s">
        <v>505</v>
      </c>
      <c r="X41" s="341" t="s">
        <v>510</v>
      </c>
      <c r="Y41" s="341"/>
      <c r="Z41" s="341" t="s">
        <v>514</v>
      </c>
      <c r="AA41" s="341" t="s">
        <v>515</v>
      </c>
      <c r="AB41" s="341"/>
      <c r="AC41" s="342" t="s">
        <v>505</v>
      </c>
      <c r="AD41" s="340" t="s">
        <v>510</v>
      </c>
      <c r="AE41" s="341" t="s">
        <v>510</v>
      </c>
      <c r="AF41" s="341" t="s">
        <v>505</v>
      </c>
      <c r="AG41" s="341"/>
      <c r="AH41" s="341" t="s">
        <v>514</v>
      </c>
      <c r="AI41" s="341" t="s">
        <v>515</v>
      </c>
      <c r="AJ41" s="342"/>
      <c r="AK41" s="340" t="s">
        <v>510</v>
      </c>
      <c r="AL41" s="341"/>
      <c r="AM41" s="341" t="s">
        <v>510</v>
      </c>
      <c r="AN41" s="341" t="s">
        <v>510</v>
      </c>
      <c r="AO41" s="341"/>
      <c r="AP41" s="341" t="s">
        <v>514</v>
      </c>
      <c r="AQ41" s="342" t="s">
        <v>515</v>
      </c>
      <c r="AR41" s="340" t="s">
        <v>510</v>
      </c>
      <c r="AS41" s="341" t="s">
        <v>505</v>
      </c>
      <c r="AT41" s="341"/>
      <c r="AU41" s="341" t="s">
        <v>510</v>
      </c>
      <c r="AV41" s="341" t="s">
        <v>622</v>
      </c>
      <c r="AW41" s="341"/>
      <c r="AX41" s="342" t="s">
        <v>514</v>
      </c>
      <c r="AY41" s="340"/>
      <c r="AZ41" s="341"/>
      <c r="BA41" s="343"/>
      <c r="BB41" s="1217"/>
      <c r="BC41" s="1218"/>
      <c r="BD41" s="1179"/>
      <c r="BE41" s="1180"/>
      <c r="BF41" s="1181"/>
      <c r="BG41" s="1182"/>
      <c r="BH41" s="1182"/>
      <c r="BI41" s="1182"/>
      <c r="BJ41" s="1183"/>
    </row>
    <row r="42" spans="2:62" ht="20.25" customHeight="1" x14ac:dyDescent="0.45">
      <c r="B42" s="1220"/>
      <c r="C42" s="1233"/>
      <c r="D42" s="1234"/>
      <c r="E42" s="327"/>
      <c r="F42" s="328" t="str">
        <f>C41</f>
        <v>介護職員</v>
      </c>
      <c r="G42" s="327"/>
      <c r="H42" s="328" t="str">
        <f>I41</f>
        <v>A</v>
      </c>
      <c r="I42" s="1235"/>
      <c r="J42" s="1236"/>
      <c r="K42" s="1237"/>
      <c r="L42" s="1238"/>
      <c r="M42" s="1238"/>
      <c r="N42" s="1234"/>
      <c r="O42" s="1211"/>
      <c r="P42" s="1212"/>
      <c r="Q42" s="1212"/>
      <c r="R42" s="1212"/>
      <c r="S42" s="1213"/>
      <c r="T42" s="344" t="s">
        <v>455</v>
      </c>
      <c r="U42" s="345"/>
      <c r="V42" s="346"/>
      <c r="W42" s="332">
        <f>IF(W41="","",VLOOKUP(W41,'【記載例】参考様式１（勤務表_シフト記号表）'!$C$6:$L$47,10,FALSE))</f>
        <v>7.9999999999999982</v>
      </c>
      <c r="X42" s="333">
        <f>IF(X41="","",VLOOKUP(X41,'【記載例】参考様式１（勤務表_シフト記号表）'!$C$6:$L$47,10,FALSE))</f>
        <v>8</v>
      </c>
      <c r="Y42" s="333" t="str">
        <f>IF(Y41="","",VLOOKUP(Y41,'【記載例】参考様式１（勤務表_シフト記号表）'!$C$6:$L$47,10,FALSE))</f>
        <v/>
      </c>
      <c r="Z42" s="333">
        <f>IF(Z41="","",VLOOKUP(Z41,'【記載例】参考様式１（勤務表_シフト記号表）'!$C$6:$L$47,10,FALSE))</f>
        <v>8</v>
      </c>
      <c r="AA42" s="333">
        <f>IF(AA41="","",VLOOKUP(AA41,'【記載例】参考様式１（勤務表_シフト記号表）'!$C$6:$L$47,10,FALSE))</f>
        <v>8</v>
      </c>
      <c r="AB42" s="333" t="str">
        <f>IF(AB41="","",VLOOKUP(AB41,'【記載例】参考様式１（勤務表_シフト記号表）'!$C$6:$L$47,10,FALSE))</f>
        <v/>
      </c>
      <c r="AC42" s="334">
        <f>IF(AC41="","",VLOOKUP(AC41,'【記載例】参考様式１（勤務表_シフト記号表）'!$C$6:$L$47,10,FALSE))</f>
        <v>7.9999999999999982</v>
      </c>
      <c r="AD42" s="332">
        <f>IF(AD41="","",VLOOKUP(AD41,'【記載例】参考様式１（勤務表_シフト記号表）'!$C$6:$L$47,10,FALSE))</f>
        <v>8</v>
      </c>
      <c r="AE42" s="333">
        <f>IF(AE41="","",VLOOKUP(AE41,'【記載例】参考様式１（勤務表_シフト記号表）'!$C$6:$L$47,10,FALSE))</f>
        <v>8</v>
      </c>
      <c r="AF42" s="333">
        <f>IF(AF41="","",VLOOKUP(AF41,'【記載例】参考様式１（勤務表_シフト記号表）'!$C$6:$L$47,10,FALSE))</f>
        <v>7.9999999999999982</v>
      </c>
      <c r="AG42" s="333" t="str">
        <f>IF(AG41="","",VLOOKUP(AG41,'【記載例】参考様式１（勤務表_シフト記号表）'!$C$6:$L$47,10,FALSE))</f>
        <v/>
      </c>
      <c r="AH42" s="333">
        <f>IF(AH41="","",VLOOKUP(AH41,'【記載例】参考様式１（勤務表_シフト記号表）'!$C$6:$L$47,10,FALSE))</f>
        <v>8</v>
      </c>
      <c r="AI42" s="333">
        <f>IF(AI41="","",VLOOKUP(AI41,'【記載例】参考様式１（勤務表_シフト記号表）'!$C$6:$L$47,10,FALSE))</f>
        <v>8</v>
      </c>
      <c r="AJ42" s="334" t="str">
        <f>IF(AJ41="","",VLOOKUP(AJ41,'【記載例】参考様式１（勤務表_シフト記号表）'!$C$6:$L$47,10,FALSE))</f>
        <v/>
      </c>
      <c r="AK42" s="332">
        <f>IF(AK41="","",VLOOKUP(AK41,'【記載例】参考様式１（勤務表_シフト記号表）'!$C$6:$L$47,10,FALSE))</f>
        <v>8</v>
      </c>
      <c r="AL42" s="333" t="str">
        <f>IF(AL41="","",VLOOKUP(AL41,'【記載例】参考様式１（勤務表_シフト記号表）'!$C$6:$L$47,10,FALSE))</f>
        <v/>
      </c>
      <c r="AM42" s="333">
        <f>IF(AM41="","",VLOOKUP(AM41,'【記載例】参考様式１（勤務表_シフト記号表）'!$C$6:$L$47,10,FALSE))</f>
        <v>8</v>
      </c>
      <c r="AN42" s="333">
        <f>IF(AN41="","",VLOOKUP(AN41,'【記載例】参考様式１（勤務表_シフト記号表）'!$C$6:$L$47,10,FALSE))</f>
        <v>8</v>
      </c>
      <c r="AO42" s="333" t="str">
        <f>IF(AO41="","",VLOOKUP(AO41,'【記載例】参考様式１（勤務表_シフト記号表）'!$C$6:$L$47,10,FALSE))</f>
        <v/>
      </c>
      <c r="AP42" s="333">
        <f>IF(AP41="","",VLOOKUP(AP41,'【記載例】参考様式１（勤務表_シフト記号表）'!$C$6:$L$47,10,FALSE))</f>
        <v>8</v>
      </c>
      <c r="AQ42" s="334">
        <f>IF(AQ41="","",VLOOKUP(AQ41,'【記載例】参考様式１（勤務表_シフト記号表）'!$C$6:$L$47,10,FALSE))</f>
        <v>8</v>
      </c>
      <c r="AR42" s="332">
        <f>IF(AR41="","",VLOOKUP(AR41,'【記載例】参考様式１（勤務表_シフト記号表）'!$C$6:$L$47,10,FALSE))</f>
        <v>8</v>
      </c>
      <c r="AS42" s="333">
        <f>IF(AS41="","",VLOOKUP(AS41,'【記載例】参考様式１（勤務表_シフト記号表）'!$C$6:$L$47,10,FALSE))</f>
        <v>7.9999999999999982</v>
      </c>
      <c r="AT42" s="333" t="str">
        <f>IF(AT41="","",VLOOKUP(AT41,'【記載例】参考様式１（勤務表_シフト記号表）'!$C$6:$L$47,10,FALSE))</f>
        <v/>
      </c>
      <c r="AU42" s="333">
        <f>IF(AU41="","",VLOOKUP(AU41,'【記載例】参考様式１（勤務表_シフト記号表）'!$C$6:$L$47,10,FALSE))</f>
        <v>8</v>
      </c>
      <c r="AV42" s="333">
        <f>IF(AV41="","",VLOOKUP(AV41,'【記載例】参考様式１（勤務表_シフト記号表）'!$C$6:$L$47,10,FALSE))</f>
        <v>8</v>
      </c>
      <c r="AW42" s="333" t="str">
        <f>IF(AW41="","",VLOOKUP(AW41,'【記載例】参考様式１（勤務表_シフト記号表）'!$C$6:$L$47,10,FALSE))</f>
        <v/>
      </c>
      <c r="AX42" s="334">
        <f>IF(AX41="","",VLOOKUP(AX41,'【記載例】参考様式１（勤務表_シフト記号表）'!$C$6:$L$47,10,FALSE))</f>
        <v>8</v>
      </c>
      <c r="AY42" s="332" t="str">
        <f>IF(AY41="","",VLOOKUP(AY41,'【記載例】参考様式１（勤務表_シフト記号表）'!$C$6:$L$47,10,FALSE))</f>
        <v/>
      </c>
      <c r="AZ42" s="333" t="str">
        <f>IF(AZ41="","",VLOOKUP(AZ41,'【記載例】参考様式１（勤務表_シフト記号表）'!$C$6:$L$47,10,FALSE))</f>
        <v/>
      </c>
      <c r="BA42" s="333" t="str">
        <f>IF(BA41="","",VLOOKUP(BA41,'【記載例】参考様式１（勤務表_シフト記号表）'!$C$6:$L$47,10,FALSE))</f>
        <v/>
      </c>
      <c r="BB42" s="1230">
        <f>IF($BE$3="４週",SUM(W42:AX42),IF($BE$3="暦月",SUM(W42:BA42),""))</f>
        <v>160</v>
      </c>
      <c r="BC42" s="1231"/>
      <c r="BD42" s="1232">
        <f>IF($BE$3="４週",BB42/4,IF($BE$3="暦月",(BB42/($BE$8/7)),""))</f>
        <v>40</v>
      </c>
      <c r="BE42" s="1231"/>
      <c r="BF42" s="1227"/>
      <c r="BG42" s="1228"/>
      <c r="BH42" s="1228"/>
      <c r="BI42" s="1228"/>
      <c r="BJ42" s="1229"/>
    </row>
    <row r="43" spans="2:62" ht="20.25" customHeight="1" x14ac:dyDescent="0.45">
      <c r="B43" s="1197">
        <f>B41+1</f>
        <v>14</v>
      </c>
      <c r="C43" s="1199" t="s">
        <v>468</v>
      </c>
      <c r="D43" s="1200"/>
      <c r="E43" s="327"/>
      <c r="F43" s="328"/>
      <c r="G43" s="327"/>
      <c r="H43" s="328"/>
      <c r="I43" s="1203" t="s">
        <v>623</v>
      </c>
      <c r="J43" s="1204"/>
      <c r="K43" s="1207" t="s">
        <v>602</v>
      </c>
      <c r="L43" s="1208"/>
      <c r="M43" s="1208"/>
      <c r="N43" s="1200"/>
      <c r="O43" s="1211" t="s">
        <v>624</v>
      </c>
      <c r="P43" s="1212"/>
      <c r="Q43" s="1212"/>
      <c r="R43" s="1212"/>
      <c r="S43" s="1213"/>
      <c r="T43" s="347" t="s">
        <v>454</v>
      </c>
      <c r="V43" s="348"/>
      <c r="W43" s="340"/>
      <c r="X43" s="341" t="s">
        <v>505</v>
      </c>
      <c r="Y43" s="341" t="s">
        <v>510</v>
      </c>
      <c r="Z43" s="341"/>
      <c r="AA43" s="341" t="s">
        <v>510</v>
      </c>
      <c r="AB43" s="341" t="s">
        <v>510</v>
      </c>
      <c r="AC43" s="342"/>
      <c r="AD43" s="340"/>
      <c r="AE43" s="341" t="s">
        <v>505</v>
      </c>
      <c r="AF43" s="341" t="s">
        <v>510</v>
      </c>
      <c r="AG43" s="341" t="s">
        <v>510</v>
      </c>
      <c r="AH43" s="341"/>
      <c r="AI43" s="341"/>
      <c r="AJ43" s="342" t="s">
        <v>505</v>
      </c>
      <c r="AK43" s="340"/>
      <c r="AL43" s="341"/>
      <c r="AM43" s="341" t="s">
        <v>505</v>
      </c>
      <c r="AN43" s="341" t="s">
        <v>505</v>
      </c>
      <c r="AO43" s="341" t="s">
        <v>510</v>
      </c>
      <c r="AP43" s="341"/>
      <c r="AQ43" s="342" t="s">
        <v>510</v>
      </c>
      <c r="AR43" s="340"/>
      <c r="AS43" s="341" t="s">
        <v>510</v>
      </c>
      <c r="AT43" s="341" t="s">
        <v>510</v>
      </c>
      <c r="AU43" s="341"/>
      <c r="AV43" s="341" t="s">
        <v>510</v>
      </c>
      <c r="AW43" s="341" t="s">
        <v>505</v>
      </c>
      <c r="AX43" s="342"/>
      <c r="AY43" s="340"/>
      <c r="AZ43" s="341"/>
      <c r="BA43" s="343"/>
      <c r="BB43" s="1217"/>
      <c r="BC43" s="1218"/>
      <c r="BD43" s="1179"/>
      <c r="BE43" s="1180"/>
      <c r="BF43" s="1181"/>
      <c r="BG43" s="1182"/>
      <c r="BH43" s="1182"/>
      <c r="BI43" s="1182"/>
      <c r="BJ43" s="1183"/>
    </row>
    <row r="44" spans="2:62" ht="20.25" customHeight="1" x14ac:dyDescent="0.45">
      <c r="B44" s="1220"/>
      <c r="C44" s="1233"/>
      <c r="D44" s="1234"/>
      <c r="E44" s="327"/>
      <c r="F44" s="328" t="str">
        <f>C43</f>
        <v>介護職員</v>
      </c>
      <c r="G44" s="327"/>
      <c r="H44" s="328" t="str">
        <f>I43</f>
        <v>C</v>
      </c>
      <c r="I44" s="1235"/>
      <c r="J44" s="1236"/>
      <c r="K44" s="1237"/>
      <c r="L44" s="1238"/>
      <c r="M44" s="1238"/>
      <c r="N44" s="1234"/>
      <c r="O44" s="1211"/>
      <c r="P44" s="1212"/>
      <c r="Q44" s="1212"/>
      <c r="R44" s="1212"/>
      <c r="S44" s="1213"/>
      <c r="T44" s="344" t="s">
        <v>455</v>
      </c>
      <c r="U44" s="345"/>
      <c r="V44" s="346"/>
      <c r="W44" s="332" t="str">
        <f>IF(W43="","",VLOOKUP(W43,'【記載例】参考様式１（勤務表_シフト記号表）'!$C$6:$L$47,10,FALSE))</f>
        <v/>
      </c>
      <c r="X44" s="333">
        <f>IF(X43="","",VLOOKUP(X43,'【記載例】参考様式１（勤務表_シフト記号表）'!$C$6:$L$47,10,FALSE))</f>
        <v>7.9999999999999982</v>
      </c>
      <c r="Y44" s="333">
        <f>IF(Y43="","",VLOOKUP(Y43,'【記載例】参考様式１（勤務表_シフト記号表）'!$C$6:$L$47,10,FALSE))</f>
        <v>8</v>
      </c>
      <c r="Z44" s="333" t="str">
        <f>IF(Z43="","",VLOOKUP(Z43,'【記載例】参考様式１（勤務表_シフト記号表）'!$C$6:$L$47,10,FALSE))</f>
        <v/>
      </c>
      <c r="AA44" s="333">
        <f>IF(AA43="","",VLOOKUP(AA43,'【記載例】参考様式１（勤務表_シフト記号表）'!$C$6:$L$47,10,FALSE))</f>
        <v>8</v>
      </c>
      <c r="AB44" s="333">
        <f>IF(AB43="","",VLOOKUP(AB43,'【記載例】参考様式１（勤務表_シフト記号表）'!$C$6:$L$47,10,FALSE))</f>
        <v>8</v>
      </c>
      <c r="AC44" s="334" t="str">
        <f>IF(AC43="","",VLOOKUP(AC43,'【記載例】参考様式１（勤務表_シフト記号表）'!$C$6:$L$47,10,FALSE))</f>
        <v/>
      </c>
      <c r="AD44" s="332" t="str">
        <f>IF(AD43="","",VLOOKUP(AD43,'【記載例】参考様式１（勤務表_シフト記号表）'!$C$6:$L$47,10,FALSE))</f>
        <v/>
      </c>
      <c r="AE44" s="333">
        <f>IF(AE43="","",VLOOKUP(AE43,'【記載例】参考様式１（勤務表_シフト記号表）'!$C$6:$L$47,10,FALSE))</f>
        <v>7.9999999999999982</v>
      </c>
      <c r="AF44" s="333">
        <f>IF(AF43="","",VLOOKUP(AF43,'【記載例】参考様式１（勤務表_シフト記号表）'!$C$6:$L$47,10,FALSE))</f>
        <v>8</v>
      </c>
      <c r="AG44" s="333">
        <f>IF(AG43="","",VLOOKUP(AG43,'【記載例】参考様式１（勤務表_シフト記号表）'!$C$6:$L$47,10,FALSE))</f>
        <v>8</v>
      </c>
      <c r="AH44" s="333" t="str">
        <f>IF(AH43="","",VLOOKUP(AH43,'【記載例】参考様式１（勤務表_シフト記号表）'!$C$6:$L$47,10,FALSE))</f>
        <v/>
      </c>
      <c r="AI44" s="333" t="str">
        <f>IF(AI43="","",VLOOKUP(AI43,'【記載例】参考様式１（勤務表_シフト記号表）'!$C$6:$L$47,10,FALSE))</f>
        <v/>
      </c>
      <c r="AJ44" s="334">
        <f>IF(AJ43="","",VLOOKUP(AJ43,'【記載例】参考様式１（勤務表_シフト記号表）'!$C$6:$L$47,10,FALSE))</f>
        <v>7.9999999999999982</v>
      </c>
      <c r="AK44" s="332" t="str">
        <f>IF(AK43="","",VLOOKUP(AK43,'【記載例】参考様式１（勤務表_シフト記号表）'!$C$6:$L$47,10,FALSE))</f>
        <v/>
      </c>
      <c r="AL44" s="333" t="str">
        <f>IF(AL43="","",VLOOKUP(AL43,'【記載例】参考様式１（勤務表_シフト記号表）'!$C$6:$L$47,10,FALSE))</f>
        <v/>
      </c>
      <c r="AM44" s="333">
        <f>IF(AM43="","",VLOOKUP(AM43,'【記載例】参考様式１（勤務表_シフト記号表）'!$C$6:$L$47,10,FALSE))</f>
        <v>7.9999999999999982</v>
      </c>
      <c r="AN44" s="333">
        <f>IF(AN43="","",VLOOKUP(AN43,'【記載例】参考様式１（勤務表_シフト記号表）'!$C$6:$L$47,10,FALSE))</f>
        <v>7.9999999999999982</v>
      </c>
      <c r="AO44" s="333">
        <f>IF(AO43="","",VLOOKUP(AO43,'【記載例】参考様式１（勤務表_シフト記号表）'!$C$6:$L$47,10,FALSE))</f>
        <v>8</v>
      </c>
      <c r="AP44" s="333" t="str">
        <f>IF(AP43="","",VLOOKUP(AP43,'【記載例】参考様式１（勤務表_シフト記号表）'!$C$6:$L$47,10,FALSE))</f>
        <v/>
      </c>
      <c r="AQ44" s="334">
        <f>IF(AQ43="","",VLOOKUP(AQ43,'【記載例】参考様式１（勤務表_シフト記号表）'!$C$6:$L$47,10,FALSE))</f>
        <v>8</v>
      </c>
      <c r="AR44" s="332" t="str">
        <f>IF(AR43="","",VLOOKUP(AR43,'【記載例】参考様式１（勤務表_シフト記号表）'!$C$6:$L$47,10,FALSE))</f>
        <v/>
      </c>
      <c r="AS44" s="333">
        <f>IF(AS43="","",VLOOKUP(AS43,'【記載例】参考様式１（勤務表_シフト記号表）'!$C$6:$L$47,10,FALSE))</f>
        <v>8</v>
      </c>
      <c r="AT44" s="333">
        <f>IF(AT43="","",VLOOKUP(AT43,'【記載例】参考様式１（勤務表_シフト記号表）'!$C$6:$L$47,10,FALSE))</f>
        <v>8</v>
      </c>
      <c r="AU44" s="333" t="str">
        <f>IF(AU43="","",VLOOKUP(AU43,'【記載例】参考様式１（勤務表_シフト記号表）'!$C$6:$L$47,10,FALSE))</f>
        <v/>
      </c>
      <c r="AV44" s="333">
        <f>IF(AV43="","",VLOOKUP(AV43,'【記載例】参考様式１（勤務表_シフト記号表）'!$C$6:$L$47,10,FALSE))</f>
        <v>8</v>
      </c>
      <c r="AW44" s="333">
        <f>IF(AW43="","",VLOOKUP(AW43,'【記載例】参考様式１（勤務表_シフト記号表）'!$C$6:$L$47,10,FALSE))</f>
        <v>7.9999999999999982</v>
      </c>
      <c r="AX44" s="334" t="str">
        <f>IF(AX43="","",VLOOKUP(AX43,'【記載例】参考様式１（勤務表_シフト記号表）'!$C$6:$L$47,10,FALSE))</f>
        <v/>
      </c>
      <c r="AY44" s="332" t="str">
        <f>IF(AY43="","",VLOOKUP(AY43,'【記載例】参考様式１（勤務表_シフト記号表）'!$C$6:$L$47,10,FALSE))</f>
        <v/>
      </c>
      <c r="AZ44" s="333" t="str">
        <f>IF(AZ43="","",VLOOKUP(AZ43,'【記載例】参考様式１（勤務表_シフト記号表）'!$C$6:$L$47,10,FALSE))</f>
        <v/>
      </c>
      <c r="BA44" s="333" t="str">
        <f>IF(BA43="","",VLOOKUP(BA43,'【記載例】参考様式１（勤務表_シフト記号表）'!$C$6:$L$47,10,FALSE))</f>
        <v/>
      </c>
      <c r="BB44" s="1230">
        <f>IF($BE$3="４週",SUM(W44:AX44),IF($BE$3="暦月",SUM(W44:BA44),""))</f>
        <v>128</v>
      </c>
      <c r="BC44" s="1231"/>
      <c r="BD44" s="1232">
        <f>IF($BE$3="４週",BB44/4,IF($BE$3="暦月",(BB44/($BE$8/7)),""))</f>
        <v>32</v>
      </c>
      <c r="BE44" s="1231"/>
      <c r="BF44" s="1227"/>
      <c r="BG44" s="1228"/>
      <c r="BH44" s="1228"/>
      <c r="BI44" s="1228"/>
      <c r="BJ44" s="1229"/>
    </row>
    <row r="45" spans="2:62" ht="20.25" customHeight="1" x14ac:dyDescent="0.45">
      <c r="B45" s="1197">
        <f>B43+1</f>
        <v>15</v>
      </c>
      <c r="C45" s="1199" t="s">
        <v>468</v>
      </c>
      <c r="D45" s="1200"/>
      <c r="E45" s="327"/>
      <c r="F45" s="328"/>
      <c r="G45" s="327"/>
      <c r="H45" s="328"/>
      <c r="I45" s="1203" t="s">
        <v>601</v>
      </c>
      <c r="J45" s="1204"/>
      <c r="K45" s="1207" t="s">
        <v>616</v>
      </c>
      <c r="L45" s="1208"/>
      <c r="M45" s="1208"/>
      <c r="N45" s="1200"/>
      <c r="O45" s="1211" t="s">
        <v>625</v>
      </c>
      <c r="P45" s="1212"/>
      <c r="Q45" s="1212"/>
      <c r="R45" s="1212"/>
      <c r="S45" s="1213"/>
      <c r="T45" s="347" t="s">
        <v>454</v>
      </c>
      <c r="V45" s="348"/>
      <c r="W45" s="340" t="s">
        <v>510</v>
      </c>
      <c r="X45" s="341" t="s">
        <v>510</v>
      </c>
      <c r="Y45" s="341"/>
      <c r="Z45" s="341"/>
      <c r="AA45" s="341" t="s">
        <v>514</v>
      </c>
      <c r="AB45" s="341" t="s">
        <v>515</v>
      </c>
      <c r="AC45" s="342" t="s">
        <v>505</v>
      </c>
      <c r="AD45" s="340" t="s">
        <v>505</v>
      </c>
      <c r="AE45" s="341"/>
      <c r="AF45" s="341" t="s">
        <v>510</v>
      </c>
      <c r="AG45" s="341" t="s">
        <v>510</v>
      </c>
      <c r="AH45" s="341"/>
      <c r="AI45" s="341" t="s">
        <v>514</v>
      </c>
      <c r="AJ45" s="342" t="s">
        <v>515</v>
      </c>
      <c r="AK45" s="340" t="s">
        <v>505</v>
      </c>
      <c r="AL45" s="341" t="s">
        <v>505</v>
      </c>
      <c r="AM45" s="341"/>
      <c r="AN45" s="341" t="s">
        <v>510</v>
      </c>
      <c r="AO45" s="341"/>
      <c r="AP45" s="341"/>
      <c r="AQ45" s="342" t="s">
        <v>514</v>
      </c>
      <c r="AR45" s="340" t="s">
        <v>515</v>
      </c>
      <c r="AS45" s="341" t="s">
        <v>505</v>
      </c>
      <c r="AT45" s="341" t="s">
        <v>505</v>
      </c>
      <c r="AU45" s="341"/>
      <c r="AV45" s="341" t="s">
        <v>505</v>
      </c>
      <c r="AW45" s="341" t="s">
        <v>510</v>
      </c>
      <c r="AX45" s="342" t="s">
        <v>510</v>
      </c>
      <c r="AY45" s="340"/>
      <c r="AZ45" s="341"/>
      <c r="BA45" s="343"/>
      <c r="BB45" s="1217"/>
      <c r="BC45" s="1218"/>
      <c r="BD45" s="1179"/>
      <c r="BE45" s="1180"/>
      <c r="BF45" s="1181"/>
      <c r="BG45" s="1182"/>
      <c r="BH45" s="1182"/>
      <c r="BI45" s="1182"/>
      <c r="BJ45" s="1183"/>
    </row>
    <row r="46" spans="2:62" ht="20.25" customHeight="1" x14ac:dyDescent="0.45">
      <c r="B46" s="1220"/>
      <c r="C46" s="1233"/>
      <c r="D46" s="1234"/>
      <c r="E46" s="327"/>
      <c r="F46" s="328" t="str">
        <f>C45</f>
        <v>介護職員</v>
      </c>
      <c r="G46" s="327"/>
      <c r="H46" s="328" t="str">
        <f>I45</f>
        <v>A</v>
      </c>
      <c r="I46" s="1235"/>
      <c r="J46" s="1236"/>
      <c r="K46" s="1237"/>
      <c r="L46" s="1238"/>
      <c r="M46" s="1238"/>
      <c r="N46" s="1234"/>
      <c r="O46" s="1211"/>
      <c r="P46" s="1212"/>
      <c r="Q46" s="1212"/>
      <c r="R46" s="1212"/>
      <c r="S46" s="1213"/>
      <c r="T46" s="344" t="s">
        <v>455</v>
      </c>
      <c r="U46" s="345"/>
      <c r="V46" s="346"/>
      <c r="W46" s="332">
        <f>IF(W45="","",VLOOKUP(W45,'【記載例】参考様式１（勤務表_シフト記号表）'!$C$6:$L$47,10,FALSE))</f>
        <v>8</v>
      </c>
      <c r="X46" s="333">
        <f>IF(X45="","",VLOOKUP(X45,'【記載例】参考様式１（勤務表_シフト記号表）'!$C$6:$L$47,10,FALSE))</f>
        <v>8</v>
      </c>
      <c r="Y46" s="333" t="str">
        <f>IF(Y45="","",VLOOKUP(Y45,'【記載例】参考様式１（勤務表_シフト記号表）'!$C$6:$L$47,10,FALSE))</f>
        <v/>
      </c>
      <c r="Z46" s="333" t="str">
        <f>IF(Z45="","",VLOOKUP(Z45,'【記載例】参考様式１（勤務表_シフト記号表）'!$C$6:$L$47,10,FALSE))</f>
        <v/>
      </c>
      <c r="AA46" s="333">
        <f>IF(AA45="","",VLOOKUP(AA45,'【記載例】参考様式１（勤務表_シフト記号表）'!$C$6:$L$47,10,FALSE))</f>
        <v>8</v>
      </c>
      <c r="AB46" s="333">
        <f>IF(AB45="","",VLOOKUP(AB45,'【記載例】参考様式１（勤務表_シフト記号表）'!$C$6:$L$47,10,FALSE))</f>
        <v>8</v>
      </c>
      <c r="AC46" s="334">
        <f>IF(AC45="","",VLOOKUP(AC45,'【記載例】参考様式１（勤務表_シフト記号表）'!$C$6:$L$47,10,FALSE))</f>
        <v>7.9999999999999982</v>
      </c>
      <c r="AD46" s="332">
        <f>IF(AD45="","",VLOOKUP(AD45,'【記載例】参考様式１（勤務表_シフト記号表）'!$C$6:$L$47,10,FALSE))</f>
        <v>7.9999999999999982</v>
      </c>
      <c r="AE46" s="333" t="str">
        <f>IF(AE45="","",VLOOKUP(AE45,'【記載例】参考様式１（勤務表_シフト記号表）'!$C$6:$L$47,10,FALSE))</f>
        <v/>
      </c>
      <c r="AF46" s="333">
        <f>IF(AF45="","",VLOOKUP(AF45,'【記載例】参考様式１（勤務表_シフト記号表）'!$C$6:$L$47,10,FALSE))</f>
        <v>8</v>
      </c>
      <c r="AG46" s="333">
        <f>IF(AG45="","",VLOOKUP(AG45,'【記載例】参考様式１（勤務表_シフト記号表）'!$C$6:$L$47,10,FALSE))</f>
        <v>8</v>
      </c>
      <c r="AH46" s="333" t="str">
        <f>IF(AH45="","",VLOOKUP(AH45,'【記載例】参考様式１（勤務表_シフト記号表）'!$C$6:$L$47,10,FALSE))</f>
        <v/>
      </c>
      <c r="AI46" s="333">
        <f>IF(AI45="","",VLOOKUP(AI45,'【記載例】参考様式１（勤務表_シフト記号表）'!$C$6:$L$47,10,FALSE))</f>
        <v>8</v>
      </c>
      <c r="AJ46" s="334">
        <f>IF(AJ45="","",VLOOKUP(AJ45,'【記載例】参考様式１（勤務表_シフト記号表）'!$C$6:$L$47,10,FALSE))</f>
        <v>8</v>
      </c>
      <c r="AK46" s="332">
        <f>IF(AK45="","",VLOOKUP(AK45,'【記載例】参考様式１（勤務表_シフト記号表）'!$C$6:$L$47,10,FALSE))</f>
        <v>7.9999999999999982</v>
      </c>
      <c r="AL46" s="333">
        <f>IF(AL45="","",VLOOKUP(AL45,'【記載例】参考様式１（勤務表_シフト記号表）'!$C$6:$L$47,10,FALSE))</f>
        <v>7.9999999999999982</v>
      </c>
      <c r="AM46" s="333" t="str">
        <f>IF(AM45="","",VLOOKUP(AM45,'【記載例】参考様式１（勤務表_シフト記号表）'!$C$6:$L$47,10,FALSE))</f>
        <v/>
      </c>
      <c r="AN46" s="333">
        <f>IF(AN45="","",VLOOKUP(AN45,'【記載例】参考様式１（勤務表_シフト記号表）'!$C$6:$L$47,10,FALSE))</f>
        <v>8</v>
      </c>
      <c r="AO46" s="333" t="str">
        <f>IF(AO45="","",VLOOKUP(AO45,'【記載例】参考様式１（勤務表_シフト記号表）'!$C$6:$L$47,10,FALSE))</f>
        <v/>
      </c>
      <c r="AP46" s="333" t="str">
        <f>IF(AP45="","",VLOOKUP(AP45,'【記載例】参考様式１（勤務表_シフト記号表）'!$C$6:$L$47,10,FALSE))</f>
        <v/>
      </c>
      <c r="AQ46" s="334">
        <f>IF(AQ45="","",VLOOKUP(AQ45,'【記載例】参考様式１（勤務表_シフト記号表）'!$C$6:$L$47,10,FALSE))</f>
        <v>8</v>
      </c>
      <c r="AR46" s="332">
        <f>IF(AR45="","",VLOOKUP(AR45,'【記載例】参考様式１（勤務表_シフト記号表）'!$C$6:$L$47,10,FALSE))</f>
        <v>8</v>
      </c>
      <c r="AS46" s="333">
        <f>IF(AS45="","",VLOOKUP(AS45,'【記載例】参考様式１（勤務表_シフト記号表）'!$C$6:$L$47,10,FALSE))</f>
        <v>7.9999999999999982</v>
      </c>
      <c r="AT46" s="333">
        <f>IF(AT45="","",VLOOKUP(AT45,'【記載例】参考様式１（勤務表_シフト記号表）'!$C$6:$L$47,10,FALSE))</f>
        <v>7.9999999999999982</v>
      </c>
      <c r="AU46" s="333" t="str">
        <f>IF(AU45="","",VLOOKUP(AU45,'【記載例】参考様式１（勤務表_シフト記号表）'!$C$6:$L$47,10,FALSE))</f>
        <v/>
      </c>
      <c r="AV46" s="333">
        <f>IF(AV45="","",VLOOKUP(AV45,'【記載例】参考様式１（勤務表_シフト記号表）'!$C$6:$L$47,10,FALSE))</f>
        <v>7.9999999999999982</v>
      </c>
      <c r="AW46" s="333">
        <f>IF(AW45="","",VLOOKUP(AW45,'【記載例】参考様式１（勤務表_シフト記号表）'!$C$6:$L$47,10,FALSE))</f>
        <v>8</v>
      </c>
      <c r="AX46" s="334">
        <f>IF(AX45="","",VLOOKUP(AX45,'【記載例】参考様式１（勤務表_シフト記号表）'!$C$6:$L$47,10,FALSE))</f>
        <v>8</v>
      </c>
      <c r="AY46" s="332" t="str">
        <f>IF(AY45="","",VLOOKUP(AY45,'【記載例】参考様式１（勤務表_シフト記号表）'!$C$6:$L$47,10,FALSE))</f>
        <v/>
      </c>
      <c r="AZ46" s="333" t="str">
        <f>IF(AZ45="","",VLOOKUP(AZ45,'【記載例】参考様式１（勤務表_シフト記号表）'!$C$6:$L$47,10,FALSE))</f>
        <v/>
      </c>
      <c r="BA46" s="333" t="str">
        <f>IF(BA45="","",VLOOKUP(BA45,'【記載例】参考様式１（勤務表_シフト記号表）'!$C$6:$L$47,10,FALSE))</f>
        <v/>
      </c>
      <c r="BB46" s="1230">
        <f>IF($BE$3="４週",SUM(W46:AX46),IF($BE$3="暦月",SUM(W46:BA46),""))</f>
        <v>160</v>
      </c>
      <c r="BC46" s="1231"/>
      <c r="BD46" s="1232">
        <f>IF($BE$3="４週",BB46/4,IF($BE$3="暦月",(BB46/($BE$8/7)),""))</f>
        <v>40</v>
      </c>
      <c r="BE46" s="1231"/>
      <c r="BF46" s="1227"/>
      <c r="BG46" s="1228"/>
      <c r="BH46" s="1228"/>
      <c r="BI46" s="1228"/>
      <c r="BJ46" s="1229"/>
    </row>
    <row r="47" spans="2:62" ht="20.25" customHeight="1" x14ac:dyDescent="0.45">
      <c r="B47" s="1197">
        <f>B45+1</f>
        <v>16</v>
      </c>
      <c r="C47" s="1199" t="s">
        <v>468</v>
      </c>
      <c r="D47" s="1200"/>
      <c r="E47" s="327"/>
      <c r="F47" s="328"/>
      <c r="G47" s="327"/>
      <c r="H47" s="328"/>
      <c r="I47" s="1203" t="s">
        <v>601</v>
      </c>
      <c r="J47" s="1204"/>
      <c r="K47" s="1207" t="s">
        <v>602</v>
      </c>
      <c r="L47" s="1208"/>
      <c r="M47" s="1208"/>
      <c r="N47" s="1200"/>
      <c r="O47" s="1211" t="s">
        <v>626</v>
      </c>
      <c r="P47" s="1212"/>
      <c r="Q47" s="1212"/>
      <c r="R47" s="1212"/>
      <c r="S47" s="1213"/>
      <c r="T47" s="347" t="s">
        <v>454</v>
      </c>
      <c r="V47" s="348"/>
      <c r="W47" s="340"/>
      <c r="X47" s="341" t="s">
        <v>505</v>
      </c>
      <c r="Y47" s="341" t="s">
        <v>510</v>
      </c>
      <c r="Z47" s="341" t="s">
        <v>510</v>
      </c>
      <c r="AA47" s="341"/>
      <c r="AB47" s="341" t="s">
        <v>514</v>
      </c>
      <c r="AC47" s="342" t="s">
        <v>515</v>
      </c>
      <c r="AD47" s="340" t="s">
        <v>510</v>
      </c>
      <c r="AE47" s="341"/>
      <c r="AF47" s="341" t="s">
        <v>510</v>
      </c>
      <c r="AG47" s="341" t="s">
        <v>510</v>
      </c>
      <c r="AH47" s="341"/>
      <c r="AI47" s="341"/>
      <c r="AJ47" s="342" t="s">
        <v>514</v>
      </c>
      <c r="AK47" s="340" t="s">
        <v>515</v>
      </c>
      <c r="AL47" s="341" t="s">
        <v>510</v>
      </c>
      <c r="AM47" s="341" t="s">
        <v>510</v>
      </c>
      <c r="AN47" s="341" t="s">
        <v>510</v>
      </c>
      <c r="AO47" s="341" t="s">
        <v>505</v>
      </c>
      <c r="AP47" s="341" t="s">
        <v>505</v>
      </c>
      <c r="AQ47" s="342"/>
      <c r="AR47" s="340" t="s">
        <v>514</v>
      </c>
      <c r="AS47" s="341" t="s">
        <v>515</v>
      </c>
      <c r="AT47" s="341" t="s">
        <v>505</v>
      </c>
      <c r="AU47" s="341" t="s">
        <v>510</v>
      </c>
      <c r="AV47" s="341"/>
      <c r="AW47" s="341"/>
      <c r="AX47" s="342" t="s">
        <v>505</v>
      </c>
      <c r="AY47" s="340"/>
      <c r="AZ47" s="341"/>
      <c r="BA47" s="343"/>
      <c r="BB47" s="1217"/>
      <c r="BC47" s="1218"/>
      <c r="BD47" s="1179"/>
      <c r="BE47" s="1180"/>
      <c r="BF47" s="1181"/>
      <c r="BG47" s="1182"/>
      <c r="BH47" s="1182"/>
      <c r="BI47" s="1182"/>
      <c r="BJ47" s="1183"/>
    </row>
    <row r="48" spans="2:62" ht="20.25" customHeight="1" x14ac:dyDescent="0.45">
      <c r="B48" s="1220"/>
      <c r="C48" s="1233"/>
      <c r="D48" s="1234"/>
      <c r="E48" s="327"/>
      <c r="F48" s="328" t="str">
        <f>C47</f>
        <v>介護職員</v>
      </c>
      <c r="G48" s="327"/>
      <c r="H48" s="328" t="str">
        <f>I47</f>
        <v>A</v>
      </c>
      <c r="I48" s="1235"/>
      <c r="J48" s="1236"/>
      <c r="K48" s="1237"/>
      <c r="L48" s="1238"/>
      <c r="M48" s="1238"/>
      <c r="N48" s="1234"/>
      <c r="O48" s="1211"/>
      <c r="P48" s="1212"/>
      <c r="Q48" s="1212"/>
      <c r="R48" s="1212"/>
      <c r="S48" s="1213"/>
      <c r="T48" s="344" t="s">
        <v>455</v>
      </c>
      <c r="U48" s="345"/>
      <c r="V48" s="346"/>
      <c r="W48" s="332" t="str">
        <f>IF(W47="","",VLOOKUP(W47,'【記載例】参考様式１（勤務表_シフト記号表）'!$C$6:$L$47,10,FALSE))</f>
        <v/>
      </c>
      <c r="X48" s="333">
        <f>IF(X47="","",VLOOKUP(X47,'【記載例】参考様式１（勤務表_シフト記号表）'!$C$6:$L$47,10,FALSE))</f>
        <v>7.9999999999999982</v>
      </c>
      <c r="Y48" s="333">
        <f>IF(Y47="","",VLOOKUP(Y47,'【記載例】参考様式１（勤務表_シフト記号表）'!$C$6:$L$47,10,FALSE))</f>
        <v>8</v>
      </c>
      <c r="Z48" s="333">
        <f>IF(Z47="","",VLOOKUP(Z47,'【記載例】参考様式１（勤務表_シフト記号表）'!$C$6:$L$47,10,FALSE))</f>
        <v>8</v>
      </c>
      <c r="AA48" s="333" t="str">
        <f>IF(AA47="","",VLOOKUP(AA47,'【記載例】参考様式１（勤務表_シフト記号表）'!$C$6:$L$47,10,FALSE))</f>
        <v/>
      </c>
      <c r="AB48" s="333">
        <f>IF(AB47="","",VLOOKUP(AB47,'【記載例】参考様式１（勤務表_シフト記号表）'!$C$6:$L$47,10,FALSE))</f>
        <v>8</v>
      </c>
      <c r="AC48" s="334">
        <f>IF(AC47="","",VLOOKUP(AC47,'【記載例】参考様式１（勤務表_シフト記号表）'!$C$6:$L$47,10,FALSE))</f>
        <v>8</v>
      </c>
      <c r="AD48" s="332">
        <f>IF(AD47="","",VLOOKUP(AD47,'【記載例】参考様式１（勤務表_シフト記号表）'!$C$6:$L$47,10,FALSE))</f>
        <v>8</v>
      </c>
      <c r="AE48" s="333" t="str">
        <f>IF(AE47="","",VLOOKUP(AE47,'【記載例】参考様式１（勤務表_シフト記号表）'!$C$6:$L$47,10,FALSE))</f>
        <v/>
      </c>
      <c r="AF48" s="333">
        <f>IF(AF47="","",VLOOKUP(AF47,'【記載例】参考様式１（勤務表_シフト記号表）'!$C$6:$L$47,10,FALSE))</f>
        <v>8</v>
      </c>
      <c r="AG48" s="333">
        <f>IF(AG47="","",VLOOKUP(AG47,'【記載例】参考様式１（勤務表_シフト記号表）'!$C$6:$L$47,10,FALSE))</f>
        <v>8</v>
      </c>
      <c r="AH48" s="333" t="str">
        <f>IF(AH47="","",VLOOKUP(AH47,'【記載例】参考様式１（勤務表_シフト記号表）'!$C$6:$L$47,10,FALSE))</f>
        <v/>
      </c>
      <c r="AI48" s="333" t="str">
        <f>IF(AI47="","",VLOOKUP(AI47,'【記載例】参考様式１（勤務表_シフト記号表）'!$C$6:$L$47,10,FALSE))</f>
        <v/>
      </c>
      <c r="AJ48" s="334">
        <f>IF(AJ47="","",VLOOKUP(AJ47,'【記載例】参考様式１（勤務表_シフト記号表）'!$C$6:$L$47,10,FALSE))</f>
        <v>8</v>
      </c>
      <c r="AK48" s="332">
        <f>IF(AK47="","",VLOOKUP(AK47,'【記載例】参考様式１（勤務表_シフト記号表）'!$C$6:$L$47,10,FALSE))</f>
        <v>8</v>
      </c>
      <c r="AL48" s="333">
        <f>IF(AL47="","",VLOOKUP(AL47,'【記載例】参考様式１（勤務表_シフト記号表）'!$C$6:$L$47,10,FALSE))</f>
        <v>8</v>
      </c>
      <c r="AM48" s="333">
        <f>IF(AM47="","",VLOOKUP(AM47,'【記載例】参考様式１（勤務表_シフト記号表）'!$C$6:$L$47,10,FALSE))</f>
        <v>8</v>
      </c>
      <c r="AN48" s="333">
        <f>IF(AN47="","",VLOOKUP(AN47,'【記載例】参考様式１（勤務表_シフト記号表）'!$C$6:$L$47,10,FALSE))</f>
        <v>8</v>
      </c>
      <c r="AO48" s="333">
        <f>IF(AO47="","",VLOOKUP(AO47,'【記載例】参考様式１（勤務表_シフト記号表）'!$C$6:$L$47,10,FALSE))</f>
        <v>7.9999999999999982</v>
      </c>
      <c r="AP48" s="333">
        <f>IF(AP47="","",VLOOKUP(AP47,'【記載例】参考様式１（勤務表_シフト記号表）'!$C$6:$L$47,10,FALSE))</f>
        <v>7.9999999999999982</v>
      </c>
      <c r="AQ48" s="334" t="str">
        <f>IF(AQ47="","",VLOOKUP(AQ47,'【記載例】参考様式１（勤務表_シフト記号表）'!$C$6:$L$47,10,FALSE))</f>
        <v/>
      </c>
      <c r="AR48" s="332">
        <f>IF(AR47="","",VLOOKUP(AR47,'【記載例】参考様式１（勤務表_シフト記号表）'!$C$6:$L$47,10,FALSE))</f>
        <v>8</v>
      </c>
      <c r="AS48" s="333">
        <f>IF(AS47="","",VLOOKUP(AS47,'【記載例】参考様式１（勤務表_シフト記号表）'!$C$6:$L$47,10,FALSE))</f>
        <v>8</v>
      </c>
      <c r="AT48" s="333">
        <f>IF(AT47="","",VLOOKUP(AT47,'【記載例】参考様式１（勤務表_シフト記号表）'!$C$6:$L$47,10,FALSE))</f>
        <v>7.9999999999999982</v>
      </c>
      <c r="AU48" s="333">
        <f>IF(AU47="","",VLOOKUP(AU47,'【記載例】参考様式１（勤務表_シフト記号表）'!$C$6:$L$47,10,FALSE))</f>
        <v>8</v>
      </c>
      <c r="AV48" s="333" t="str">
        <f>IF(AV47="","",VLOOKUP(AV47,'【記載例】参考様式１（勤務表_シフト記号表）'!$C$6:$L$47,10,FALSE))</f>
        <v/>
      </c>
      <c r="AW48" s="333" t="str">
        <f>IF(AW47="","",VLOOKUP(AW47,'【記載例】参考様式１（勤務表_シフト記号表）'!$C$6:$L$47,10,FALSE))</f>
        <v/>
      </c>
      <c r="AX48" s="334">
        <f>IF(AX47="","",VLOOKUP(AX47,'【記載例】参考様式１（勤務表_シフト記号表）'!$C$6:$L$47,10,FALSE))</f>
        <v>7.9999999999999982</v>
      </c>
      <c r="AY48" s="332" t="str">
        <f>IF(AY47="","",VLOOKUP(AY47,'【記載例】参考様式１（勤務表_シフト記号表）'!$C$6:$L$47,10,FALSE))</f>
        <v/>
      </c>
      <c r="AZ48" s="333" t="str">
        <f>IF(AZ47="","",VLOOKUP(AZ47,'【記載例】参考様式１（勤務表_シフト記号表）'!$C$6:$L$47,10,FALSE))</f>
        <v/>
      </c>
      <c r="BA48" s="333" t="str">
        <f>IF(BA47="","",VLOOKUP(BA47,'【記載例】参考様式１（勤務表_シフト記号表）'!$C$6:$L$47,10,FALSE))</f>
        <v/>
      </c>
      <c r="BB48" s="1230">
        <f>IF($BE$3="４週",SUM(W48:AX48),IF($BE$3="暦月",SUM(W48:BA48),""))</f>
        <v>160</v>
      </c>
      <c r="BC48" s="1231"/>
      <c r="BD48" s="1232">
        <f>IF($BE$3="４週",BB48/4,IF($BE$3="暦月",(BB48/($BE$8/7)),""))</f>
        <v>40</v>
      </c>
      <c r="BE48" s="1231"/>
      <c r="BF48" s="1227"/>
      <c r="BG48" s="1228"/>
      <c r="BH48" s="1228"/>
      <c r="BI48" s="1228"/>
      <c r="BJ48" s="1229"/>
    </row>
    <row r="49" spans="2:62" ht="20.25" customHeight="1" x14ac:dyDescent="0.45">
      <c r="B49" s="1197">
        <f>B47+1</f>
        <v>17</v>
      </c>
      <c r="C49" s="1199" t="s">
        <v>468</v>
      </c>
      <c r="D49" s="1200"/>
      <c r="E49" s="327"/>
      <c r="F49" s="328"/>
      <c r="G49" s="327"/>
      <c r="H49" s="328"/>
      <c r="I49" s="1203" t="s">
        <v>601</v>
      </c>
      <c r="J49" s="1204"/>
      <c r="K49" s="1207" t="s">
        <v>602</v>
      </c>
      <c r="L49" s="1208"/>
      <c r="M49" s="1208"/>
      <c r="N49" s="1200"/>
      <c r="O49" s="1211" t="s">
        <v>627</v>
      </c>
      <c r="P49" s="1212"/>
      <c r="Q49" s="1212"/>
      <c r="R49" s="1212"/>
      <c r="S49" s="1213"/>
      <c r="T49" s="347" t="s">
        <v>454</v>
      </c>
      <c r="V49" s="348"/>
      <c r="W49" s="340" t="s">
        <v>505</v>
      </c>
      <c r="X49" s="341"/>
      <c r="Y49" s="341" t="s">
        <v>505</v>
      </c>
      <c r="Z49" s="341"/>
      <c r="AA49" s="341" t="s">
        <v>510</v>
      </c>
      <c r="AB49" s="341"/>
      <c r="AC49" s="342" t="s">
        <v>514</v>
      </c>
      <c r="AD49" s="340" t="s">
        <v>515</v>
      </c>
      <c r="AE49" s="341" t="s">
        <v>510</v>
      </c>
      <c r="AF49" s="341" t="s">
        <v>510</v>
      </c>
      <c r="AG49" s="341" t="s">
        <v>505</v>
      </c>
      <c r="AH49" s="341" t="s">
        <v>505</v>
      </c>
      <c r="AI49" s="341"/>
      <c r="AJ49" s="342" t="s">
        <v>510</v>
      </c>
      <c r="AK49" s="340" t="s">
        <v>514</v>
      </c>
      <c r="AL49" s="341" t="s">
        <v>515</v>
      </c>
      <c r="AM49" s="341" t="s">
        <v>505</v>
      </c>
      <c r="AN49" s="341"/>
      <c r="AO49" s="341" t="s">
        <v>510</v>
      </c>
      <c r="AP49" s="341" t="s">
        <v>510</v>
      </c>
      <c r="AQ49" s="342"/>
      <c r="AR49" s="340"/>
      <c r="AS49" s="341" t="s">
        <v>514</v>
      </c>
      <c r="AT49" s="341" t="s">
        <v>515</v>
      </c>
      <c r="AU49" s="341" t="s">
        <v>505</v>
      </c>
      <c r="AV49" s="341" t="s">
        <v>510</v>
      </c>
      <c r="AW49" s="341" t="s">
        <v>510</v>
      </c>
      <c r="AX49" s="342"/>
      <c r="AY49" s="340"/>
      <c r="AZ49" s="341"/>
      <c r="BA49" s="343"/>
      <c r="BB49" s="1217"/>
      <c r="BC49" s="1218"/>
      <c r="BD49" s="1179"/>
      <c r="BE49" s="1180"/>
      <c r="BF49" s="1181"/>
      <c r="BG49" s="1182"/>
      <c r="BH49" s="1182"/>
      <c r="BI49" s="1182"/>
      <c r="BJ49" s="1183"/>
    </row>
    <row r="50" spans="2:62" ht="20.25" customHeight="1" x14ac:dyDescent="0.45">
      <c r="B50" s="1220"/>
      <c r="C50" s="1233"/>
      <c r="D50" s="1234"/>
      <c r="E50" s="327"/>
      <c r="F50" s="328" t="str">
        <f>C49</f>
        <v>介護職員</v>
      </c>
      <c r="G50" s="327"/>
      <c r="H50" s="328" t="str">
        <f>I49</f>
        <v>A</v>
      </c>
      <c r="I50" s="1235"/>
      <c r="J50" s="1236"/>
      <c r="K50" s="1237"/>
      <c r="L50" s="1238"/>
      <c r="M50" s="1238"/>
      <c r="N50" s="1234"/>
      <c r="O50" s="1211"/>
      <c r="P50" s="1212"/>
      <c r="Q50" s="1212"/>
      <c r="R50" s="1212"/>
      <c r="S50" s="1213"/>
      <c r="T50" s="344" t="s">
        <v>455</v>
      </c>
      <c r="U50" s="345"/>
      <c r="V50" s="346"/>
      <c r="W50" s="332">
        <f>IF(W49="","",VLOOKUP(W49,'【記載例】参考様式１（勤務表_シフト記号表）'!$C$6:$L$47,10,FALSE))</f>
        <v>7.9999999999999982</v>
      </c>
      <c r="X50" s="333" t="str">
        <f>IF(X49="","",VLOOKUP(X49,'【記載例】参考様式１（勤務表_シフト記号表）'!$C$6:$L$47,10,FALSE))</f>
        <v/>
      </c>
      <c r="Y50" s="333">
        <f>IF(Y49="","",VLOOKUP(Y49,'【記載例】参考様式１（勤務表_シフト記号表）'!$C$6:$L$47,10,FALSE))</f>
        <v>7.9999999999999982</v>
      </c>
      <c r="Z50" s="333" t="str">
        <f>IF(Z49="","",VLOOKUP(Z49,'【記載例】参考様式１（勤務表_シフト記号表）'!$C$6:$L$47,10,FALSE))</f>
        <v/>
      </c>
      <c r="AA50" s="333">
        <f>IF(AA49="","",VLOOKUP(AA49,'【記載例】参考様式１（勤務表_シフト記号表）'!$C$6:$L$47,10,FALSE))</f>
        <v>8</v>
      </c>
      <c r="AB50" s="333" t="str">
        <f>IF(AB49="","",VLOOKUP(AB49,'【記載例】参考様式１（勤務表_シフト記号表）'!$C$6:$L$47,10,FALSE))</f>
        <v/>
      </c>
      <c r="AC50" s="334">
        <f>IF(AC49="","",VLOOKUP(AC49,'【記載例】参考様式１（勤務表_シフト記号表）'!$C$6:$L$47,10,FALSE))</f>
        <v>8</v>
      </c>
      <c r="AD50" s="332">
        <f>IF(AD49="","",VLOOKUP(AD49,'【記載例】参考様式１（勤務表_シフト記号表）'!$C$6:$L$47,10,FALSE))</f>
        <v>8</v>
      </c>
      <c r="AE50" s="333">
        <f>IF(AE49="","",VLOOKUP(AE49,'【記載例】参考様式１（勤務表_シフト記号表）'!$C$6:$L$47,10,FALSE))</f>
        <v>8</v>
      </c>
      <c r="AF50" s="333">
        <f>IF(AF49="","",VLOOKUP(AF49,'【記載例】参考様式１（勤務表_シフト記号表）'!$C$6:$L$47,10,FALSE))</f>
        <v>8</v>
      </c>
      <c r="AG50" s="333">
        <f>IF(AG49="","",VLOOKUP(AG49,'【記載例】参考様式１（勤務表_シフト記号表）'!$C$6:$L$47,10,FALSE))</f>
        <v>7.9999999999999982</v>
      </c>
      <c r="AH50" s="333">
        <f>IF(AH49="","",VLOOKUP(AH49,'【記載例】参考様式１（勤務表_シフト記号表）'!$C$6:$L$47,10,FALSE))</f>
        <v>7.9999999999999982</v>
      </c>
      <c r="AI50" s="333" t="str">
        <f>IF(AI49="","",VLOOKUP(AI49,'【記載例】参考様式１（勤務表_シフト記号表）'!$C$6:$L$47,10,FALSE))</f>
        <v/>
      </c>
      <c r="AJ50" s="334">
        <f>IF(AJ49="","",VLOOKUP(AJ49,'【記載例】参考様式１（勤務表_シフト記号表）'!$C$6:$L$47,10,FALSE))</f>
        <v>8</v>
      </c>
      <c r="AK50" s="332">
        <f>IF(AK49="","",VLOOKUP(AK49,'【記載例】参考様式１（勤務表_シフト記号表）'!$C$6:$L$47,10,FALSE))</f>
        <v>8</v>
      </c>
      <c r="AL50" s="333">
        <f>IF(AL49="","",VLOOKUP(AL49,'【記載例】参考様式１（勤務表_シフト記号表）'!$C$6:$L$47,10,FALSE))</f>
        <v>8</v>
      </c>
      <c r="AM50" s="333">
        <f>IF(AM49="","",VLOOKUP(AM49,'【記載例】参考様式１（勤務表_シフト記号表）'!$C$6:$L$47,10,FALSE))</f>
        <v>7.9999999999999982</v>
      </c>
      <c r="AN50" s="333" t="str">
        <f>IF(AN49="","",VLOOKUP(AN49,'【記載例】参考様式１（勤務表_シフト記号表）'!$C$6:$L$47,10,FALSE))</f>
        <v/>
      </c>
      <c r="AO50" s="333">
        <f>IF(AO49="","",VLOOKUP(AO49,'【記載例】参考様式１（勤務表_シフト記号表）'!$C$6:$L$47,10,FALSE))</f>
        <v>8</v>
      </c>
      <c r="AP50" s="333">
        <f>IF(AP49="","",VLOOKUP(AP49,'【記載例】参考様式１（勤務表_シフト記号表）'!$C$6:$L$47,10,FALSE))</f>
        <v>8</v>
      </c>
      <c r="AQ50" s="334" t="str">
        <f>IF(AQ49="","",VLOOKUP(AQ49,'【記載例】参考様式１（勤務表_シフト記号表）'!$C$6:$L$47,10,FALSE))</f>
        <v/>
      </c>
      <c r="AR50" s="332" t="str">
        <f>IF(AR49="","",VLOOKUP(AR49,'【記載例】参考様式１（勤務表_シフト記号表）'!$C$6:$L$47,10,FALSE))</f>
        <v/>
      </c>
      <c r="AS50" s="333">
        <f>IF(AS49="","",VLOOKUP(AS49,'【記載例】参考様式１（勤務表_シフト記号表）'!$C$6:$L$47,10,FALSE))</f>
        <v>8</v>
      </c>
      <c r="AT50" s="333">
        <f>IF(AT49="","",VLOOKUP(AT49,'【記載例】参考様式１（勤務表_シフト記号表）'!$C$6:$L$47,10,FALSE))</f>
        <v>8</v>
      </c>
      <c r="AU50" s="333">
        <f>IF(AU49="","",VLOOKUP(AU49,'【記載例】参考様式１（勤務表_シフト記号表）'!$C$6:$L$47,10,FALSE))</f>
        <v>7.9999999999999982</v>
      </c>
      <c r="AV50" s="333">
        <f>IF(AV49="","",VLOOKUP(AV49,'【記載例】参考様式１（勤務表_シフト記号表）'!$C$6:$L$47,10,FALSE))</f>
        <v>8</v>
      </c>
      <c r="AW50" s="333">
        <f>IF(AW49="","",VLOOKUP(AW49,'【記載例】参考様式１（勤務表_シフト記号表）'!$C$6:$L$47,10,FALSE))</f>
        <v>8</v>
      </c>
      <c r="AX50" s="334" t="str">
        <f>IF(AX49="","",VLOOKUP(AX49,'【記載例】参考様式１（勤務表_シフト記号表）'!$C$6:$L$47,10,FALSE))</f>
        <v/>
      </c>
      <c r="AY50" s="332" t="str">
        <f>IF(AY49="","",VLOOKUP(AY49,'【記載例】参考様式１（勤務表_シフト記号表）'!$C$6:$L$47,10,FALSE))</f>
        <v/>
      </c>
      <c r="AZ50" s="333" t="str">
        <f>IF(AZ49="","",VLOOKUP(AZ49,'【記載例】参考様式１（勤務表_シフト記号表）'!$C$6:$L$47,10,FALSE))</f>
        <v/>
      </c>
      <c r="BA50" s="333" t="str">
        <f>IF(BA49="","",VLOOKUP(BA49,'【記載例】参考様式１（勤務表_シフト記号表）'!$C$6:$L$47,10,FALSE))</f>
        <v/>
      </c>
      <c r="BB50" s="1230">
        <f>IF($BE$3="４週",SUM(W50:AX50),IF($BE$3="暦月",SUM(W50:BA50),""))</f>
        <v>160</v>
      </c>
      <c r="BC50" s="1231"/>
      <c r="BD50" s="1232">
        <f>IF($BE$3="４週",BB50/4,IF($BE$3="暦月",(BB50/($BE$8/7)),""))</f>
        <v>40</v>
      </c>
      <c r="BE50" s="1231"/>
      <c r="BF50" s="1227"/>
      <c r="BG50" s="1228"/>
      <c r="BH50" s="1228"/>
      <c r="BI50" s="1228"/>
      <c r="BJ50" s="1229"/>
    </row>
    <row r="51" spans="2:62" ht="20.25" customHeight="1" x14ac:dyDescent="0.45">
      <c r="B51" s="1197">
        <f>B49+1</f>
        <v>18</v>
      </c>
      <c r="C51" s="1199" t="s">
        <v>468</v>
      </c>
      <c r="D51" s="1200"/>
      <c r="E51" s="327"/>
      <c r="F51" s="328"/>
      <c r="G51" s="327"/>
      <c r="H51" s="328"/>
      <c r="I51" s="1203" t="s">
        <v>601</v>
      </c>
      <c r="J51" s="1204"/>
      <c r="K51" s="1207" t="s">
        <v>602</v>
      </c>
      <c r="L51" s="1208"/>
      <c r="M51" s="1208"/>
      <c r="N51" s="1200"/>
      <c r="O51" s="1211" t="s">
        <v>628</v>
      </c>
      <c r="P51" s="1212"/>
      <c r="Q51" s="1212"/>
      <c r="R51" s="1212"/>
      <c r="S51" s="1213"/>
      <c r="T51" s="347" t="s">
        <v>454</v>
      </c>
      <c r="V51" s="348"/>
      <c r="W51" s="340" t="s">
        <v>629</v>
      </c>
      <c r="X51" s="341"/>
      <c r="Y51" s="341" t="s">
        <v>510</v>
      </c>
      <c r="Z51" s="341" t="s">
        <v>505</v>
      </c>
      <c r="AA51" s="341" t="s">
        <v>505</v>
      </c>
      <c r="AB51" s="341" t="s">
        <v>505</v>
      </c>
      <c r="AC51" s="342"/>
      <c r="AD51" s="340" t="s">
        <v>514</v>
      </c>
      <c r="AE51" s="341" t="s">
        <v>515</v>
      </c>
      <c r="AF51" s="341" t="s">
        <v>505</v>
      </c>
      <c r="AG51" s="341"/>
      <c r="AH51" s="341" t="s">
        <v>510</v>
      </c>
      <c r="AI51" s="341" t="s">
        <v>510</v>
      </c>
      <c r="AJ51" s="342"/>
      <c r="AK51" s="340"/>
      <c r="AL51" s="341" t="s">
        <v>514</v>
      </c>
      <c r="AM51" s="341" t="s">
        <v>515</v>
      </c>
      <c r="AN51" s="341" t="s">
        <v>505</v>
      </c>
      <c r="AO51" s="341"/>
      <c r="AP51" s="341" t="s">
        <v>510</v>
      </c>
      <c r="AQ51" s="342" t="s">
        <v>510</v>
      </c>
      <c r="AR51" s="340" t="s">
        <v>510</v>
      </c>
      <c r="AS51" s="341"/>
      <c r="AT51" s="341" t="s">
        <v>514</v>
      </c>
      <c r="AU51" s="341" t="s">
        <v>515</v>
      </c>
      <c r="AV51" s="341" t="s">
        <v>505</v>
      </c>
      <c r="AW51" s="341"/>
      <c r="AX51" s="342" t="s">
        <v>510</v>
      </c>
      <c r="AY51" s="340"/>
      <c r="AZ51" s="341"/>
      <c r="BA51" s="343"/>
      <c r="BB51" s="1217"/>
      <c r="BC51" s="1218"/>
      <c r="BD51" s="1179"/>
      <c r="BE51" s="1180"/>
      <c r="BF51" s="1181"/>
      <c r="BG51" s="1182"/>
      <c r="BH51" s="1182"/>
      <c r="BI51" s="1182"/>
      <c r="BJ51" s="1183"/>
    </row>
    <row r="52" spans="2:62" ht="20.25" customHeight="1" x14ac:dyDescent="0.45">
      <c r="B52" s="1220"/>
      <c r="C52" s="1233"/>
      <c r="D52" s="1234"/>
      <c r="E52" s="327"/>
      <c r="F52" s="328" t="str">
        <f>C51</f>
        <v>介護職員</v>
      </c>
      <c r="G52" s="327"/>
      <c r="H52" s="328" t="str">
        <f>I51</f>
        <v>A</v>
      </c>
      <c r="I52" s="1235"/>
      <c r="J52" s="1236"/>
      <c r="K52" s="1237"/>
      <c r="L52" s="1238"/>
      <c r="M52" s="1238"/>
      <c r="N52" s="1234"/>
      <c r="O52" s="1211"/>
      <c r="P52" s="1212"/>
      <c r="Q52" s="1212"/>
      <c r="R52" s="1212"/>
      <c r="S52" s="1213"/>
      <c r="T52" s="344" t="s">
        <v>455</v>
      </c>
      <c r="U52" s="345"/>
      <c r="V52" s="346"/>
      <c r="W52" s="332">
        <f>IF(W51="","",VLOOKUP(W51,'【記載例】参考様式１（勤務表_シフト記号表）'!$C$6:$L$47,10,FALSE))</f>
        <v>8</v>
      </c>
      <c r="X52" s="333" t="str">
        <f>IF(X51="","",VLOOKUP(X51,'【記載例】参考様式１（勤務表_シフト記号表）'!$C$6:$L$47,10,FALSE))</f>
        <v/>
      </c>
      <c r="Y52" s="333">
        <f>IF(Y51="","",VLOOKUP(Y51,'【記載例】参考様式１（勤務表_シフト記号表）'!$C$6:$L$47,10,FALSE))</f>
        <v>8</v>
      </c>
      <c r="Z52" s="333">
        <f>IF(Z51="","",VLOOKUP(Z51,'【記載例】参考様式１（勤務表_シフト記号表）'!$C$6:$L$47,10,FALSE))</f>
        <v>7.9999999999999982</v>
      </c>
      <c r="AA52" s="333">
        <f>IF(AA51="","",VLOOKUP(AA51,'【記載例】参考様式１（勤務表_シフト記号表）'!$C$6:$L$47,10,FALSE))</f>
        <v>7.9999999999999982</v>
      </c>
      <c r="AB52" s="333">
        <f>IF(AB51="","",VLOOKUP(AB51,'【記載例】参考様式１（勤務表_シフト記号表）'!$C$6:$L$47,10,FALSE))</f>
        <v>7.9999999999999982</v>
      </c>
      <c r="AC52" s="334" t="str">
        <f>IF(AC51="","",VLOOKUP(AC51,'【記載例】参考様式１（勤務表_シフト記号表）'!$C$6:$L$47,10,FALSE))</f>
        <v/>
      </c>
      <c r="AD52" s="332">
        <f>IF(AD51="","",VLOOKUP(AD51,'【記載例】参考様式１（勤務表_シフト記号表）'!$C$6:$L$47,10,FALSE))</f>
        <v>8</v>
      </c>
      <c r="AE52" s="333">
        <f>IF(AE51="","",VLOOKUP(AE51,'【記載例】参考様式１（勤務表_シフト記号表）'!$C$6:$L$47,10,FALSE))</f>
        <v>8</v>
      </c>
      <c r="AF52" s="333">
        <f>IF(AF51="","",VLOOKUP(AF51,'【記載例】参考様式１（勤務表_シフト記号表）'!$C$6:$L$47,10,FALSE))</f>
        <v>7.9999999999999982</v>
      </c>
      <c r="AG52" s="333" t="str">
        <f>IF(AG51="","",VLOOKUP(AG51,'【記載例】参考様式１（勤務表_シフト記号表）'!$C$6:$L$47,10,FALSE))</f>
        <v/>
      </c>
      <c r="AH52" s="333">
        <f>IF(AH51="","",VLOOKUP(AH51,'【記載例】参考様式１（勤務表_シフト記号表）'!$C$6:$L$47,10,FALSE))</f>
        <v>8</v>
      </c>
      <c r="AI52" s="333">
        <f>IF(AI51="","",VLOOKUP(AI51,'【記載例】参考様式１（勤務表_シフト記号表）'!$C$6:$L$47,10,FALSE))</f>
        <v>8</v>
      </c>
      <c r="AJ52" s="334" t="str">
        <f>IF(AJ51="","",VLOOKUP(AJ51,'【記載例】参考様式１（勤務表_シフト記号表）'!$C$6:$L$47,10,FALSE))</f>
        <v/>
      </c>
      <c r="AK52" s="332" t="str">
        <f>IF(AK51="","",VLOOKUP(AK51,'【記載例】参考様式１（勤務表_シフト記号表）'!$C$6:$L$47,10,FALSE))</f>
        <v/>
      </c>
      <c r="AL52" s="333">
        <f>IF(AL51="","",VLOOKUP(AL51,'【記載例】参考様式１（勤務表_シフト記号表）'!$C$6:$L$47,10,FALSE))</f>
        <v>8</v>
      </c>
      <c r="AM52" s="333">
        <f>IF(AM51="","",VLOOKUP(AM51,'【記載例】参考様式１（勤務表_シフト記号表）'!$C$6:$L$47,10,FALSE))</f>
        <v>8</v>
      </c>
      <c r="AN52" s="333">
        <f>IF(AN51="","",VLOOKUP(AN51,'【記載例】参考様式１（勤務表_シフト記号表）'!$C$6:$L$47,10,FALSE))</f>
        <v>7.9999999999999982</v>
      </c>
      <c r="AO52" s="333" t="str">
        <f>IF(AO51="","",VLOOKUP(AO51,'【記載例】参考様式１（勤務表_シフト記号表）'!$C$6:$L$47,10,FALSE))</f>
        <v/>
      </c>
      <c r="AP52" s="333">
        <f>IF(AP51="","",VLOOKUP(AP51,'【記載例】参考様式１（勤務表_シフト記号表）'!$C$6:$L$47,10,FALSE))</f>
        <v>8</v>
      </c>
      <c r="AQ52" s="334">
        <f>IF(AQ51="","",VLOOKUP(AQ51,'【記載例】参考様式１（勤務表_シフト記号表）'!$C$6:$L$47,10,FALSE))</f>
        <v>8</v>
      </c>
      <c r="AR52" s="332">
        <f>IF(AR51="","",VLOOKUP(AR51,'【記載例】参考様式１（勤務表_シフト記号表）'!$C$6:$L$47,10,FALSE))</f>
        <v>8</v>
      </c>
      <c r="AS52" s="333" t="str">
        <f>IF(AS51="","",VLOOKUP(AS51,'【記載例】参考様式１（勤務表_シフト記号表）'!$C$6:$L$47,10,FALSE))</f>
        <v/>
      </c>
      <c r="AT52" s="333">
        <f>IF(AT51="","",VLOOKUP(AT51,'【記載例】参考様式１（勤務表_シフト記号表）'!$C$6:$L$47,10,FALSE))</f>
        <v>8</v>
      </c>
      <c r="AU52" s="333">
        <f>IF(AU51="","",VLOOKUP(AU51,'【記載例】参考様式１（勤務表_シフト記号表）'!$C$6:$L$47,10,FALSE))</f>
        <v>8</v>
      </c>
      <c r="AV52" s="333">
        <f>IF(AV51="","",VLOOKUP(AV51,'【記載例】参考様式１（勤務表_シフト記号表）'!$C$6:$L$47,10,FALSE))</f>
        <v>7.9999999999999982</v>
      </c>
      <c r="AW52" s="333" t="str">
        <f>IF(AW51="","",VLOOKUP(AW51,'【記載例】参考様式１（勤務表_シフト記号表）'!$C$6:$L$47,10,FALSE))</f>
        <v/>
      </c>
      <c r="AX52" s="334">
        <f>IF(AX51="","",VLOOKUP(AX51,'【記載例】参考様式１（勤務表_シフト記号表）'!$C$6:$L$47,10,FALSE))</f>
        <v>8</v>
      </c>
      <c r="AY52" s="332" t="str">
        <f>IF(AY51="","",VLOOKUP(AY51,'【記載例】参考様式１（勤務表_シフト記号表）'!$C$6:$L$47,10,FALSE))</f>
        <v/>
      </c>
      <c r="AZ52" s="333" t="str">
        <f>IF(AZ51="","",VLOOKUP(AZ51,'【記載例】参考様式１（勤務表_シフト記号表）'!$C$6:$L$47,10,FALSE))</f>
        <v/>
      </c>
      <c r="BA52" s="333" t="str">
        <f>IF(BA51="","",VLOOKUP(BA51,'【記載例】参考様式１（勤務表_シフト記号表）'!$C$6:$L$47,10,FALSE))</f>
        <v/>
      </c>
      <c r="BB52" s="1230">
        <f>IF($BE$3="４週",SUM(W52:AX52),IF($BE$3="暦月",SUM(W52:BA52),""))</f>
        <v>160</v>
      </c>
      <c r="BC52" s="1231"/>
      <c r="BD52" s="1232">
        <f>IF($BE$3="４週",BB52/4,IF($BE$3="暦月",(BB52/($BE$8/7)),""))</f>
        <v>40</v>
      </c>
      <c r="BE52" s="1231"/>
      <c r="BF52" s="1227"/>
      <c r="BG52" s="1228"/>
      <c r="BH52" s="1228"/>
      <c r="BI52" s="1228"/>
      <c r="BJ52" s="1229"/>
    </row>
    <row r="53" spans="2:62" ht="20.25" customHeight="1" x14ac:dyDescent="0.45">
      <c r="B53" s="1197">
        <f>B51+1</f>
        <v>19</v>
      </c>
      <c r="C53" s="1199" t="s">
        <v>468</v>
      </c>
      <c r="D53" s="1200"/>
      <c r="E53" s="335"/>
      <c r="F53" s="336"/>
      <c r="G53" s="335"/>
      <c r="H53" s="336"/>
      <c r="I53" s="1203" t="s">
        <v>623</v>
      </c>
      <c r="J53" s="1204"/>
      <c r="K53" s="1207" t="s">
        <v>602</v>
      </c>
      <c r="L53" s="1208"/>
      <c r="M53" s="1208"/>
      <c r="N53" s="1200"/>
      <c r="O53" s="1211" t="s">
        <v>630</v>
      </c>
      <c r="P53" s="1212"/>
      <c r="Q53" s="1212"/>
      <c r="R53" s="1212"/>
      <c r="S53" s="1213"/>
      <c r="T53" s="337" t="s">
        <v>454</v>
      </c>
      <c r="U53" s="338"/>
      <c r="V53" s="339"/>
      <c r="W53" s="340" t="s">
        <v>510</v>
      </c>
      <c r="X53" s="341"/>
      <c r="Y53" s="341"/>
      <c r="Z53" s="341" t="s">
        <v>510</v>
      </c>
      <c r="AA53" s="341"/>
      <c r="AB53" s="341" t="s">
        <v>510</v>
      </c>
      <c r="AC53" s="342" t="s">
        <v>510</v>
      </c>
      <c r="AD53" s="340"/>
      <c r="AE53" s="341" t="s">
        <v>510</v>
      </c>
      <c r="AF53" s="341"/>
      <c r="AG53" s="341"/>
      <c r="AH53" s="341" t="s">
        <v>510</v>
      </c>
      <c r="AI53" s="341" t="s">
        <v>505</v>
      </c>
      <c r="AJ53" s="342" t="s">
        <v>505</v>
      </c>
      <c r="AK53" s="340" t="s">
        <v>510</v>
      </c>
      <c r="AL53" s="341"/>
      <c r="AM53" s="341" t="s">
        <v>510</v>
      </c>
      <c r="AN53" s="341"/>
      <c r="AO53" s="341" t="s">
        <v>510</v>
      </c>
      <c r="AP53" s="341"/>
      <c r="AQ53" s="342" t="s">
        <v>505</v>
      </c>
      <c r="AR53" s="340" t="s">
        <v>505</v>
      </c>
      <c r="AS53" s="341" t="s">
        <v>510</v>
      </c>
      <c r="AT53" s="341"/>
      <c r="AU53" s="341" t="s">
        <v>510</v>
      </c>
      <c r="AV53" s="341"/>
      <c r="AW53" s="341" t="s">
        <v>505</v>
      </c>
      <c r="AX53" s="342"/>
      <c r="AY53" s="340"/>
      <c r="AZ53" s="341"/>
      <c r="BA53" s="343"/>
      <c r="BB53" s="1217"/>
      <c r="BC53" s="1218"/>
      <c r="BD53" s="1179"/>
      <c r="BE53" s="1180"/>
      <c r="BF53" s="1181"/>
      <c r="BG53" s="1182"/>
      <c r="BH53" s="1182"/>
      <c r="BI53" s="1182"/>
      <c r="BJ53" s="1183"/>
    </row>
    <row r="54" spans="2:62" ht="20.25" customHeight="1" x14ac:dyDescent="0.45">
      <c r="B54" s="1220"/>
      <c r="C54" s="1233"/>
      <c r="D54" s="1234"/>
      <c r="E54" s="327"/>
      <c r="F54" s="328" t="str">
        <f>C53</f>
        <v>介護職員</v>
      </c>
      <c r="G54" s="327"/>
      <c r="H54" s="328" t="str">
        <f>I53</f>
        <v>C</v>
      </c>
      <c r="I54" s="1235"/>
      <c r="J54" s="1236"/>
      <c r="K54" s="1237"/>
      <c r="L54" s="1238"/>
      <c r="M54" s="1238"/>
      <c r="N54" s="1234"/>
      <c r="O54" s="1211"/>
      <c r="P54" s="1212"/>
      <c r="Q54" s="1212"/>
      <c r="R54" s="1212"/>
      <c r="S54" s="1213"/>
      <c r="T54" s="344" t="s">
        <v>455</v>
      </c>
      <c r="U54" s="330"/>
      <c r="V54" s="331"/>
      <c r="W54" s="332">
        <f>IF(W53="","",VLOOKUP(W53,'【記載例】参考様式１（勤務表_シフト記号表）'!$C$6:$L$47,10,FALSE))</f>
        <v>8</v>
      </c>
      <c r="X54" s="333" t="str">
        <f>IF(X53="","",VLOOKUP(X53,'【記載例】参考様式１（勤務表_シフト記号表）'!$C$6:$L$47,10,FALSE))</f>
        <v/>
      </c>
      <c r="Y54" s="333" t="str">
        <f>IF(Y53="","",VLOOKUP(Y53,'【記載例】参考様式１（勤務表_シフト記号表）'!$C$6:$L$47,10,FALSE))</f>
        <v/>
      </c>
      <c r="Z54" s="333">
        <f>IF(Z53="","",VLOOKUP(Z53,'【記載例】参考様式１（勤務表_シフト記号表）'!$C$6:$L$47,10,FALSE))</f>
        <v>8</v>
      </c>
      <c r="AA54" s="333" t="str">
        <f>IF(AA53="","",VLOOKUP(AA53,'【記載例】参考様式１（勤務表_シフト記号表）'!$C$6:$L$47,10,FALSE))</f>
        <v/>
      </c>
      <c r="AB54" s="333">
        <f>IF(AB53="","",VLOOKUP(AB53,'【記載例】参考様式１（勤務表_シフト記号表）'!$C$6:$L$47,10,FALSE))</f>
        <v>8</v>
      </c>
      <c r="AC54" s="334">
        <f>IF(AC53="","",VLOOKUP(AC53,'【記載例】参考様式１（勤務表_シフト記号表）'!$C$6:$L$47,10,FALSE))</f>
        <v>8</v>
      </c>
      <c r="AD54" s="332" t="str">
        <f>IF(AD53="","",VLOOKUP(AD53,'【記載例】参考様式１（勤務表_シフト記号表）'!$C$6:$L$47,10,FALSE))</f>
        <v/>
      </c>
      <c r="AE54" s="333">
        <f>IF(AE53="","",VLOOKUP(AE53,'【記載例】参考様式１（勤務表_シフト記号表）'!$C$6:$L$47,10,FALSE))</f>
        <v>8</v>
      </c>
      <c r="AF54" s="333" t="str">
        <f>IF(AF53="","",VLOOKUP(AF53,'【記載例】参考様式１（勤務表_シフト記号表）'!$C$6:$L$47,10,FALSE))</f>
        <v/>
      </c>
      <c r="AG54" s="333" t="str">
        <f>IF(AG53="","",VLOOKUP(AG53,'【記載例】参考様式１（勤務表_シフト記号表）'!$C$6:$L$47,10,FALSE))</f>
        <v/>
      </c>
      <c r="AH54" s="333">
        <f>IF(AH53="","",VLOOKUP(AH53,'【記載例】参考様式１（勤務表_シフト記号表）'!$C$6:$L$47,10,FALSE))</f>
        <v>8</v>
      </c>
      <c r="AI54" s="333">
        <f>IF(AI53="","",VLOOKUP(AI53,'【記載例】参考様式１（勤務表_シフト記号表）'!$C$6:$L$47,10,FALSE))</f>
        <v>7.9999999999999982</v>
      </c>
      <c r="AJ54" s="334">
        <f>IF(AJ53="","",VLOOKUP(AJ53,'【記載例】参考様式１（勤務表_シフト記号表）'!$C$6:$L$47,10,FALSE))</f>
        <v>7.9999999999999982</v>
      </c>
      <c r="AK54" s="332">
        <f>IF(AK53="","",VLOOKUP(AK53,'【記載例】参考様式１（勤務表_シフト記号表）'!$C$6:$L$47,10,FALSE))</f>
        <v>8</v>
      </c>
      <c r="AL54" s="333" t="str">
        <f>IF(AL53="","",VLOOKUP(AL53,'【記載例】参考様式１（勤務表_シフト記号表）'!$C$6:$L$47,10,FALSE))</f>
        <v/>
      </c>
      <c r="AM54" s="333">
        <f>IF(AM53="","",VLOOKUP(AM53,'【記載例】参考様式１（勤務表_シフト記号表）'!$C$6:$L$47,10,FALSE))</f>
        <v>8</v>
      </c>
      <c r="AN54" s="333" t="str">
        <f>IF(AN53="","",VLOOKUP(AN53,'【記載例】参考様式１（勤務表_シフト記号表）'!$C$6:$L$47,10,FALSE))</f>
        <v/>
      </c>
      <c r="AO54" s="333">
        <f>IF(AO53="","",VLOOKUP(AO53,'【記載例】参考様式１（勤務表_シフト記号表）'!$C$6:$L$47,10,FALSE))</f>
        <v>8</v>
      </c>
      <c r="AP54" s="333" t="str">
        <f>IF(AP53="","",VLOOKUP(AP53,'【記載例】参考様式１（勤務表_シフト記号表）'!$C$6:$L$47,10,FALSE))</f>
        <v/>
      </c>
      <c r="AQ54" s="334">
        <f>IF(AQ53="","",VLOOKUP(AQ53,'【記載例】参考様式１（勤務表_シフト記号表）'!$C$6:$L$47,10,FALSE))</f>
        <v>7.9999999999999982</v>
      </c>
      <c r="AR54" s="332">
        <f>IF(AR53="","",VLOOKUP(AR53,'【記載例】参考様式１（勤務表_シフト記号表）'!$C$6:$L$47,10,FALSE))</f>
        <v>7.9999999999999982</v>
      </c>
      <c r="AS54" s="333">
        <f>IF(AS53="","",VLOOKUP(AS53,'【記載例】参考様式１（勤務表_シフト記号表）'!$C$6:$L$47,10,FALSE))</f>
        <v>8</v>
      </c>
      <c r="AT54" s="333" t="str">
        <f>IF(AT53="","",VLOOKUP(AT53,'【記載例】参考様式１（勤務表_シフト記号表）'!$C$6:$L$47,10,FALSE))</f>
        <v/>
      </c>
      <c r="AU54" s="333">
        <f>IF(AU53="","",VLOOKUP(AU53,'【記載例】参考様式１（勤務表_シフト記号表）'!$C$6:$L$47,10,FALSE))</f>
        <v>8</v>
      </c>
      <c r="AV54" s="333" t="str">
        <f>IF(AV53="","",VLOOKUP(AV53,'【記載例】参考様式１（勤務表_シフト記号表）'!$C$6:$L$47,10,FALSE))</f>
        <v/>
      </c>
      <c r="AW54" s="333">
        <f>IF(AW53="","",VLOOKUP(AW53,'【記載例】参考様式１（勤務表_シフト記号表）'!$C$6:$L$47,10,FALSE))</f>
        <v>7.9999999999999982</v>
      </c>
      <c r="AX54" s="334" t="str">
        <f>IF(AX53="","",VLOOKUP(AX53,'【記載例】参考様式１（勤務表_シフト記号表）'!$C$6:$L$47,10,FALSE))</f>
        <v/>
      </c>
      <c r="AY54" s="332" t="str">
        <f>IF(AY53="","",VLOOKUP(AY53,'【記載例】参考様式１（勤務表_シフト記号表）'!$C$6:$L$47,10,FALSE))</f>
        <v/>
      </c>
      <c r="AZ54" s="333" t="str">
        <f>IF(AZ53="","",VLOOKUP(AZ53,'【記載例】参考様式１（勤務表_シフト記号表）'!$C$6:$L$47,10,FALSE))</f>
        <v/>
      </c>
      <c r="BA54" s="333" t="str">
        <f>IF(BA53="","",VLOOKUP(BA53,'【記載例】参考様式１（勤務表_シフト記号表）'!$C$6:$L$47,10,FALSE))</f>
        <v/>
      </c>
      <c r="BB54" s="1230">
        <f>IF($BE$3="４週",SUM(W54:AX54),IF($BE$3="暦月",SUM(W54:BA54),""))</f>
        <v>128</v>
      </c>
      <c r="BC54" s="1231"/>
      <c r="BD54" s="1232">
        <f>IF($BE$3="４週",BB54/4,IF($BE$3="暦月",(BB54/($BE$8/7)),""))</f>
        <v>32</v>
      </c>
      <c r="BE54" s="1231"/>
      <c r="BF54" s="1227"/>
      <c r="BG54" s="1228"/>
      <c r="BH54" s="1228"/>
      <c r="BI54" s="1228"/>
      <c r="BJ54" s="1229"/>
    </row>
    <row r="55" spans="2:62" ht="20.25" customHeight="1" x14ac:dyDescent="0.45">
      <c r="B55" s="1197">
        <f>B53+1</f>
        <v>20</v>
      </c>
      <c r="C55" s="1199" t="s">
        <v>468</v>
      </c>
      <c r="D55" s="1200"/>
      <c r="E55" s="335"/>
      <c r="F55" s="336"/>
      <c r="G55" s="335"/>
      <c r="H55" s="336"/>
      <c r="I55" s="1203" t="s">
        <v>601</v>
      </c>
      <c r="J55" s="1204"/>
      <c r="K55" s="1207" t="s">
        <v>616</v>
      </c>
      <c r="L55" s="1208"/>
      <c r="M55" s="1208"/>
      <c r="N55" s="1200"/>
      <c r="O55" s="1211" t="s">
        <v>631</v>
      </c>
      <c r="P55" s="1212"/>
      <c r="Q55" s="1212"/>
      <c r="R55" s="1212"/>
      <c r="S55" s="1213"/>
      <c r="T55" s="337" t="s">
        <v>454</v>
      </c>
      <c r="U55" s="338"/>
      <c r="V55" s="339"/>
      <c r="W55" s="340" t="s">
        <v>514</v>
      </c>
      <c r="X55" s="341" t="s">
        <v>515</v>
      </c>
      <c r="Y55" s="341" t="s">
        <v>505</v>
      </c>
      <c r="Z55" s="341" t="s">
        <v>505</v>
      </c>
      <c r="AA55" s="341"/>
      <c r="AB55" s="341" t="s">
        <v>510</v>
      </c>
      <c r="AC55" s="342"/>
      <c r="AD55" s="340"/>
      <c r="AE55" s="341" t="s">
        <v>514</v>
      </c>
      <c r="AF55" s="341" t="s">
        <v>515</v>
      </c>
      <c r="AG55" s="341" t="s">
        <v>505</v>
      </c>
      <c r="AH55" s="341" t="s">
        <v>505</v>
      </c>
      <c r="AI55" s="341"/>
      <c r="AJ55" s="342" t="s">
        <v>510</v>
      </c>
      <c r="AK55" s="340" t="s">
        <v>510</v>
      </c>
      <c r="AL55" s="341"/>
      <c r="AM55" s="341" t="s">
        <v>514</v>
      </c>
      <c r="AN55" s="341" t="s">
        <v>515</v>
      </c>
      <c r="AO55" s="341" t="s">
        <v>505</v>
      </c>
      <c r="AP55" s="341" t="s">
        <v>505</v>
      </c>
      <c r="AQ55" s="342"/>
      <c r="AR55" s="340" t="s">
        <v>510</v>
      </c>
      <c r="AS55" s="341"/>
      <c r="AT55" s="341"/>
      <c r="AU55" s="341" t="s">
        <v>514</v>
      </c>
      <c r="AV55" s="341" t="s">
        <v>515</v>
      </c>
      <c r="AW55" s="341" t="s">
        <v>505</v>
      </c>
      <c r="AX55" s="342" t="s">
        <v>505</v>
      </c>
      <c r="AY55" s="340"/>
      <c r="AZ55" s="341"/>
      <c r="BA55" s="343"/>
      <c r="BB55" s="1217"/>
      <c r="BC55" s="1218"/>
      <c r="BD55" s="1179"/>
      <c r="BE55" s="1180"/>
      <c r="BF55" s="1181"/>
      <c r="BG55" s="1182"/>
      <c r="BH55" s="1182"/>
      <c r="BI55" s="1182"/>
      <c r="BJ55" s="1183"/>
    </row>
    <row r="56" spans="2:62" ht="20.25" customHeight="1" x14ac:dyDescent="0.45">
      <c r="B56" s="1220"/>
      <c r="C56" s="1233"/>
      <c r="D56" s="1234"/>
      <c r="E56" s="327"/>
      <c r="F56" s="328" t="str">
        <f>C55</f>
        <v>介護職員</v>
      </c>
      <c r="G56" s="327"/>
      <c r="H56" s="328" t="str">
        <f>I55</f>
        <v>A</v>
      </c>
      <c r="I56" s="1235"/>
      <c r="J56" s="1236"/>
      <c r="K56" s="1237"/>
      <c r="L56" s="1238"/>
      <c r="M56" s="1238"/>
      <c r="N56" s="1234"/>
      <c r="O56" s="1211"/>
      <c r="P56" s="1212"/>
      <c r="Q56" s="1212"/>
      <c r="R56" s="1212"/>
      <c r="S56" s="1213"/>
      <c r="T56" s="344" t="s">
        <v>455</v>
      </c>
      <c r="U56" s="345"/>
      <c r="V56" s="346"/>
      <c r="W56" s="332">
        <f>IF(W55="","",VLOOKUP(W55,'【記載例】参考様式１（勤務表_シフト記号表）'!$C$6:$L$47,10,FALSE))</f>
        <v>8</v>
      </c>
      <c r="X56" s="333">
        <f>IF(X55="","",VLOOKUP(X55,'【記載例】参考様式１（勤務表_シフト記号表）'!$C$6:$L$47,10,FALSE))</f>
        <v>8</v>
      </c>
      <c r="Y56" s="333">
        <f>IF(Y55="","",VLOOKUP(Y55,'【記載例】参考様式１（勤務表_シフト記号表）'!$C$6:$L$47,10,FALSE))</f>
        <v>7.9999999999999982</v>
      </c>
      <c r="Z56" s="333">
        <f>IF(Z55="","",VLOOKUP(Z55,'【記載例】参考様式１（勤務表_シフト記号表）'!$C$6:$L$47,10,FALSE))</f>
        <v>7.9999999999999982</v>
      </c>
      <c r="AA56" s="333" t="str">
        <f>IF(AA55="","",VLOOKUP(AA55,'【記載例】参考様式１（勤務表_シフト記号表）'!$C$6:$L$47,10,FALSE))</f>
        <v/>
      </c>
      <c r="AB56" s="333">
        <f>IF(AB55="","",VLOOKUP(AB55,'【記載例】参考様式１（勤務表_シフト記号表）'!$C$6:$L$47,10,FALSE))</f>
        <v>8</v>
      </c>
      <c r="AC56" s="334" t="str">
        <f>IF(AC55="","",VLOOKUP(AC55,'【記載例】参考様式１（勤務表_シフト記号表）'!$C$6:$L$47,10,FALSE))</f>
        <v/>
      </c>
      <c r="AD56" s="332" t="str">
        <f>IF(AD55="","",VLOOKUP(AD55,'【記載例】参考様式１（勤務表_シフト記号表）'!$C$6:$L$47,10,FALSE))</f>
        <v/>
      </c>
      <c r="AE56" s="333">
        <f>IF(AE55="","",VLOOKUP(AE55,'【記載例】参考様式１（勤務表_シフト記号表）'!$C$6:$L$47,10,FALSE))</f>
        <v>8</v>
      </c>
      <c r="AF56" s="333">
        <f>IF(AF55="","",VLOOKUP(AF55,'【記載例】参考様式１（勤務表_シフト記号表）'!$C$6:$L$47,10,FALSE))</f>
        <v>8</v>
      </c>
      <c r="AG56" s="333">
        <f>IF(AG55="","",VLOOKUP(AG55,'【記載例】参考様式１（勤務表_シフト記号表）'!$C$6:$L$47,10,FALSE))</f>
        <v>7.9999999999999982</v>
      </c>
      <c r="AH56" s="333">
        <f>IF(AH55="","",VLOOKUP(AH55,'【記載例】参考様式１（勤務表_シフト記号表）'!$C$6:$L$47,10,FALSE))</f>
        <v>7.9999999999999982</v>
      </c>
      <c r="AI56" s="333" t="str">
        <f>IF(AI55="","",VLOOKUP(AI55,'【記載例】参考様式１（勤務表_シフト記号表）'!$C$6:$L$47,10,FALSE))</f>
        <v/>
      </c>
      <c r="AJ56" s="334">
        <f>IF(AJ55="","",VLOOKUP(AJ55,'【記載例】参考様式１（勤務表_シフト記号表）'!$C$6:$L$47,10,FALSE))</f>
        <v>8</v>
      </c>
      <c r="AK56" s="332">
        <f>IF(AK55="","",VLOOKUP(AK55,'【記載例】参考様式１（勤務表_シフト記号表）'!$C$6:$L$47,10,FALSE))</f>
        <v>8</v>
      </c>
      <c r="AL56" s="333" t="str">
        <f>IF(AL55="","",VLOOKUP(AL55,'【記載例】参考様式１（勤務表_シフト記号表）'!$C$6:$L$47,10,FALSE))</f>
        <v/>
      </c>
      <c r="AM56" s="333">
        <f>IF(AM55="","",VLOOKUP(AM55,'【記載例】参考様式１（勤務表_シフト記号表）'!$C$6:$L$47,10,FALSE))</f>
        <v>8</v>
      </c>
      <c r="AN56" s="333">
        <f>IF(AN55="","",VLOOKUP(AN55,'【記載例】参考様式１（勤務表_シフト記号表）'!$C$6:$L$47,10,FALSE))</f>
        <v>8</v>
      </c>
      <c r="AO56" s="333">
        <f>IF(AO55="","",VLOOKUP(AO55,'【記載例】参考様式１（勤務表_シフト記号表）'!$C$6:$L$47,10,FALSE))</f>
        <v>7.9999999999999982</v>
      </c>
      <c r="AP56" s="333">
        <f>IF(AP55="","",VLOOKUP(AP55,'【記載例】参考様式１（勤務表_シフト記号表）'!$C$6:$L$47,10,FALSE))</f>
        <v>7.9999999999999982</v>
      </c>
      <c r="AQ56" s="334" t="str">
        <f>IF(AQ55="","",VLOOKUP(AQ55,'【記載例】参考様式１（勤務表_シフト記号表）'!$C$6:$L$47,10,FALSE))</f>
        <v/>
      </c>
      <c r="AR56" s="332">
        <f>IF(AR55="","",VLOOKUP(AR55,'【記載例】参考様式１（勤務表_シフト記号表）'!$C$6:$L$47,10,FALSE))</f>
        <v>8</v>
      </c>
      <c r="AS56" s="333" t="str">
        <f>IF(AS55="","",VLOOKUP(AS55,'【記載例】参考様式１（勤務表_シフト記号表）'!$C$6:$L$47,10,FALSE))</f>
        <v/>
      </c>
      <c r="AT56" s="333" t="str">
        <f>IF(AT55="","",VLOOKUP(AT55,'【記載例】参考様式１（勤務表_シフト記号表）'!$C$6:$L$47,10,FALSE))</f>
        <v/>
      </c>
      <c r="AU56" s="333">
        <f>IF(AU55="","",VLOOKUP(AU55,'【記載例】参考様式１（勤務表_シフト記号表）'!$C$6:$L$47,10,FALSE))</f>
        <v>8</v>
      </c>
      <c r="AV56" s="333">
        <f>IF(AV55="","",VLOOKUP(AV55,'【記載例】参考様式１（勤務表_シフト記号表）'!$C$6:$L$47,10,FALSE))</f>
        <v>8</v>
      </c>
      <c r="AW56" s="333">
        <f>IF(AW55="","",VLOOKUP(AW55,'【記載例】参考様式１（勤務表_シフト記号表）'!$C$6:$L$47,10,FALSE))</f>
        <v>7.9999999999999982</v>
      </c>
      <c r="AX56" s="334">
        <f>IF(AX55="","",VLOOKUP(AX55,'【記載例】参考様式１（勤務表_シフト記号表）'!$C$6:$L$47,10,FALSE))</f>
        <v>7.9999999999999982</v>
      </c>
      <c r="AY56" s="332" t="str">
        <f>IF(AY55="","",VLOOKUP(AY55,'【記載例】参考様式１（勤務表_シフト記号表）'!$C$6:$L$47,10,FALSE))</f>
        <v/>
      </c>
      <c r="AZ56" s="333" t="str">
        <f>IF(AZ55="","",VLOOKUP(AZ55,'【記載例】参考様式１（勤務表_シフト記号表）'!$C$6:$L$47,10,FALSE))</f>
        <v/>
      </c>
      <c r="BA56" s="333" t="str">
        <f>IF(BA55="","",VLOOKUP(BA55,'【記載例】参考様式１（勤務表_シフト記号表）'!$C$6:$L$47,10,FALSE))</f>
        <v/>
      </c>
      <c r="BB56" s="1230">
        <f>IF($BE$3="４週",SUM(W56:AX56),IF($BE$3="暦月",SUM(W56:BA56),""))</f>
        <v>160</v>
      </c>
      <c r="BC56" s="1231"/>
      <c r="BD56" s="1232">
        <f>IF($BE$3="４週",BB56/4,IF($BE$3="暦月",(BB56/($BE$8/7)),""))</f>
        <v>40</v>
      </c>
      <c r="BE56" s="1231"/>
      <c r="BF56" s="1227"/>
      <c r="BG56" s="1228"/>
      <c r="BH56" s="1228"/>
      <c r="BI56" s="1228"/>
      <c r="BJ56" s="1229"/>
    </row>
    <row r="57" spans="2:62" ht="20.25" customHeight="1" x14ac:dyDescent="0.45">
      <c r="B57" s="1197">
        <f>B55+1</f>
        <v>21</v>
      </c>
      <c r="C57" s="1199" t="s">
        <v>468</v>
      </c>
      <c r="D57" s="1200"/>
      <c r="E57" s="327"/>
      <c r="F57" s="328"/>
      <c r="G57" s="327"/>
      <c r="H57" s="328"/>
      <c r="I57" s="1203" t="s">
        <v>601</v>
      </c>
      <c r="J57" s="1204"/>
      <c r="K57" s="1207" t="s">
        <v>602</v>
      </c>
      <c r="L57" s="1208"/>
      <c r="M57" s="1208"/>
      <c r="N57" s="1200"/>
      <c r="O57" s="1211" t="s">
        <v>632</v>
      </c>
      <c r="P57" s="1212"/>
      <c r="Q57" s="1212"/>
      <c r="R57" s="1212"/>
      <c r="S57" s="1213"/>
      <c r="T57" s="347" t="s">
        <v>454</v>
      </c>
      <c r="V57" s="348"/>
      <c r="W57" s="340"/>
      <c r="X57" s="341" t="s">
        <v>514</v>
      </c>
      <c r="Y57" s="341" t="s">
        <v>515</v>
      </c>
      <c r="Z57" s="341" t="s">
        <v>510</v>
      </c>
      <c r="AA57" s="341" t="s">
        <v>505</v>
      </c>
      <c r="AB57" s="341"/>
      <c r="AC57" s="342" t="s">
        <v>510</v>
      </c>
      <c r="AD57" s="340" t="s">
        <v>510</v>
      </c>
      <c r="AE57" s="341"/>
      <c r="AF57" s="341" t="s">
        <v>514</v>
      </c>
      <c r="AG57" s="341" t="s">
        <v>515</v>
      </c>
      <c r="AH57" s="341" t="s">
        <v>510</v>
      </c>
      <c r="AI57" s="341" t="s">
        <v>505</v>
      </c>
      <c r="AJ57" s="342"/>
      <c r="AK57" s="340" t="s">
        <v>510</v>
      </c>
      <c r="AL57" s="341" t="s">
        <v>505</v>
      </c>
      <c r="AM57" s="341"/>
      <c r="AN57" s="341" t="s">
        <v>514</v>
      </c>
      <c r="AO57" s="341" t="s">
        <v>515</v>
      </c>
      <c r="AP57" s="341" t="s">
        <v>510</v>
      </c>
      <c r="AQ57" s="342"/>
      <c r="AR57" s="340"/>
      <c r="AS57" s="341" t="s">
        <v>510</v>
      </c>
      <c r="AT57" s="341" t="s">
        <v>505</v>
      </c>
      <c r="AU57" s="341"/>
      <c r="AV57" s="341" t="s">
        <v>514</v>
      </c>
      <c r="AW57" s="341" t="s">
        <v>515</v>
      </c>
      <c r="AX57" s="342" t="s">
        <v>510</v>
      </c>
      <c r="AY57" s="340"/>
      <c r="AZ57" s="341"/>
      <c r="BA57" s="343"/>
      <c r="BB57" s="1217"/>
      <c r="BC57" s="1218"/>
      <c r="BD57" s="1179"/>
      <c r="BE57" s="1180"/>
      <c r="BF57" s="1181"/>
      <c r="BG57" s="1182"/>
      <c r="BH57" s="1182"/>
      <c r="BI57" s="1182"/>
      <c r="BJ57" s="1183"/>
    </row>
    <row r="58" spans="2:62" ht="20.25" customHeight="1" x14ac:dyDescent="0.45">
      <c r="B58" s="1220"/>
      <c r="C58" s="1233"/>
      <c r="D58" s="1234"/>
      <c r="E58" s="327"/>
      <c r="F58" s="328" t="str">
        <f>C57</f>
        <v>介護職員</v>
      </c>
      <c r="G58" s="327"/>
      <c r="H58" s="328" t="str">
        <f>I57</f>
        <v>A</v>
      </c>
      <c r="I58" s="1235"/>
      <c r="J58" s="1236"/>
      <c r="K58" s="1237"/>
      <c r="L58" s="1238"/>
      <c r="M58" s="1238"/>
      <c r="N58" s="1234"/>
      <c r="O58" s="1211"/>
      <c r="P58" s="1212"/>
      <c r="Q58" s="1212"/>
      <c r="R58" s="1212"/>
      <c r="S58" s="1213"/>
      <c r="T58" s="344" t="s">
        <v>455</v>
      </c>
      <c r="U58" s="345"/>
      <c r="V58" s="346"/>
      <c r="W58" s="332" t="str">
        <f>IF(W57="","",VLOOKUP(W57,'【記載例】参考様式１（勤務表_シフト記号表）'!$C$6:$L$47,10,FALSE))</f>
        <v/>
      </c>
      <c r="X58" s="333">
        <f>IF(X57="","",VLOOKUP(X57,'【記載例】参考様式１（勤務表_シフト記号表）'!$C$6:$L$47,10,FALSE))</f>
        <v>8</v>
      </c>
      <c r="Y58" s="333">
        <f>IF(Y57="","",VLOOKUP(Y57,'【記載例】参考様式１（勤務表_シフト記号表）'!$C$6:$L$47,10,FALSE))</f>
        <v>8</v>
      </c>
      <c r="Z58" s="333">
        <f>IF(Z57="","",VLOOKUP(Z57,'【記載例】参考様式１（勤務表_シフト記号表）'!$C$6:$L$47,10,FALSE))</f>
        <v>8</v>
      </c>
      <c r="AA58" s="333">
        <f>IF(AA57="","",VLOOKUP(AA57,'【記載例】参考様式１（勤務表_シフト記号表）'!$C$6:$L$47,10,FALSE))</f>
        <v>7.9999999999999982</v>
      </c>
      <c r="AB58" s="333" t="str">
        <f>IF(AB57="","",VLOOKUP(AB57,'【記載例】参考様式１（勤務表_シフト記号表）'!$C$6:$L$47,10,FALSE))</f>
        <v/>
      </c>
      <c r="AC58" s="334">
        <f>IF(AC57="","",VLOOKUP(AC57,'【記載例】参考様式１（勤務表_シフト記号表）'!$C$6:$L$47,10,FALSE))</f>
        <v>8</v>
      </c>
      <c r="AD58" s="332">
        <f>IF(AD57="","",VLOOKUP(AD57,'【記載例】参考様式１（勤務表_シフト記号表）'!$C$6:$L$47,10,FALSE))</f>
        <v>8</v>
      </c>
      <c r="AE58" s="333" t="str">
        <f>IF(AE57="","",VLOOKUP(AE57,'【記載例】参考様式１（勤務表_シフト記号表）'!$C$6:$L$47,10,FALSE))</f>
        <v/>
      </c>
      <c r="AF58" s="333">
        <f>IF(AF57="","",VLOOKUP(AF57,'【記載例】参考様式１（勤務表_シフト記号表）'!$C$6:$L$47,10,FALSE))</f>
        <v>8</v>
      </c>
      <c r="AG58" s="333">
        <f>IF(AG57="","",VLOOKUP(AG57,'【記載例】参考様式１（勤務表_シフト記号表）'!$C$6:$L$47,10,FALSE))</f>
        <v>8</v>
      </c>
      <c r="AH58" s="333">
        <f>IF(AH57="","",VLOOKUP(AH57,'【記載例】参考様式１（勤務表_シフト記号表）'!$C$6:$L$47,10,FALSE))</f>
        <v>8</v>
      </c>
      <c r="AI58" s="333">
        <f>IF(AI57="","",VLOOKUP(AI57,'【記載例】参考様式１（勤務表_シフト記号表）'!$C$6:$L$47,10,FALSE))</f>
        <v>7.9999999999999982</v>
      </c>
      <c r="AJ58" s="334" t="str">
        <f>IF(AJ57="","",VLOOKUP(AJ57,'【記載例】参考様式１（勤務表_シフト記号表）'!$C$6:$L$47,10,FALSE))</f>
        <v/>
      </c>
      <c r="AK58" s="332">
        <f>IF(AK57="","",VLOOKUP(AK57,'【記載例】参考様式１（勤務表_シフト記号表）'!$C$6:$L$47,10,FALSE))</f>
        <v>8</v>
      </c>
      <c r="AL58" s="333">
        <f>IF(AL57="","",VLOOKUP(AL57,'【記載例】参考様式１（勤務表_シフト記号表）'!$C$6:$L$47,10,FALSE))</f>
        <v>7.9999999999999982</v>
      </c>
      <c r="AM58" s="333" t="str">
        <f>IF(AM57="","",VLOOKUP(AM57,'【記載例】参考様式１（勤務表_シフト記号表）'!$C$6:$L$47,10,FALSE))</f>
        <v/>
      </c>
      <c r="AN58" s="333">
        <f>IF(AN57="","",VLOOKUP(AN57,'【記載例】参考様式１（勤務表_シフト記号表）'!$C$6:$L$47,10,FALSE))</f>
        <v>8</v>
      </c>
      <c r="AO58" s="333">
        <f>IF(AO57="","",VLOOKUP(AO57,'【記載例】参考様式１（勤務表_シフト記号表）'!$C$6:$L$47,10,FALSE))</f>
        <v>8</v>
      </c>
      <c r="AP58" s="333">
        <f>IF(AP57="","",VLOOKUP(AP57,'【記載例】参考様式１（勤務表_シフト記号表）'!$C$6:$L$47,10,FALSE))</f>
        <v>8</v>
      </c>
      <c r="AQ58" s="334" t="str">
        <f>IF(AQ57="","",VLOOKUP(AQ57,'【記載例】参考様式１（勤務表_シフト記号表）'!$C$6:$L$47,10,FALSE))</f>
        <v/>
      </c>
      <c r="AR58" s="332" t="str">
        <f>IF(AR57="","",VLOOKUP(AR57,'【記載例】参考様式１（勤務表_シフト記号表）'!$C$6:$L$47,10,FALSE))</f>
        <v/>
      </c>
      <c r="AS58" s="333">
        <f>IF(AS57="","",VLOOKUP(AS57,'【記載例】参考様式１（勤務表_シフト記号表）'!$C$6:$L$47,10,FALSE))</f>
        <v>8</v>
      </c>
      <c r="AT58" s="333">
        <f>IF(AT57="","",VLOOKUP(AT57,'【記載例】参考様式１（勤務表_シフト記号表）'!$C$6:$L$47,10,FALSE))</f>
        <v>7.9999999999999982</v>
      </c>
      <c r="AU58" s="333" t="str">
        <f>IF(AU57="","",VLOOKUP(AU57,'【記載例】参考様式１（勤務表_シフト記号表）'!$C$6:$L$47,10,FALSE))</f>
        <v/>
      </c>
      <c r="AV58" s="333">
        <f>IF(AV57="","",VLOOKUP(AV57,'【記載例】参考様式１（勤務表_シフト記号表）'!$C$6:$L$47,10,FALSE))</f>
        <v>8</v>
      </c>
      <c r="AW58" s="333">
        <f>IF(AW57="","",VLOOKUP(AW57,'【記載例】参考様式１（勤務表_シフト記号表）'!$C$6:$L$47,10,FALSE))</f>
        <v>8</v>
      </c>
      <c r="AX58" s="334">
        <f>IF(AX57="","",VLOOKUP(AX57,'【記載例】参考様式１（勤務表_シフト記号表）'!$C$6:$L$47,10,FALSE))</f>
        <v>8</v>
      </c>
      <c r="AY58" s="332" t="str">
        <f>IF(AY57="","",VLOOKUP(AY57,'【記載例】参考様式１（勤務表_シフト記号表）'!$C$6:$L$47,10,FALSE))</f>
        <v/>
      </c>
      <c r="AZ58" s="333" t="str">
        <f>IF(AZ57="","",VLOOKUP(AZ57,'【記載例】参考様式１（勤務表_シフト記号表）'!$C$6:$L$47,10,FALSE))</f>
        <v/>
      </c>
      <c r="BA58" s="333" t="str">
        <f>IF(BA57="","",VLOOKUP(BA57,'【記載例】参考様式１（勤務表_シフト記号表）'!$C$6:$L$47,10,FALSE))</f>
        <v/>
      </c>
      <c r="BB58" s="1230">
        <f>IF($BE$3="４週",SUM(W58:AX58),IF($BE$3="暦月",SUM(W58:BA58),""))</f>
        <v>160</v>
      </c>
      <c r="BC58" s="1231"/>
      <c r="BD58" s="1232">
        <f>IF($BE$3="４週",BB58/4,IF($BE$3="暦月",(BB58/($BE$8/7)),""))</f>
        <v>40</v>
      </c>
      <c r="BE58" s="1231"/>
      <c r="BF58" s="1227"/>
      <c r="BG58" s="1228"/>
      <c r="BH58" s="1228"/>
      <c r="BI58" s="1228"/>
      <c r="BJ58" s="1229"/>
    </row>
    <row r="59" spans="2:62" ht="20.25" customHeight="1" x14ac:dyDescent="0.45">
      <c r="B59" s="1197">
        <f>B57+1</f>
        <v>22</v>
      </c>
      <c r="C59" s="1199" t="s">
        <v>468</v>
      </c>
      <c r="D59" s="1200"/>
      <c r="E59" s="327"/>
      <c r="F59" s="328"/>
      <c r="G59" s="327"/>
      <c r="H59" s="328"/>
      <c r="I59" s="1203" t="s">
        <v>601</v>
      </c>
      <c r="J59" s="1204"/>
      <c r="K59" s="1207" t="s">
        <v>602</v>
      </c>
      <c r="L59" s="1208"/>
      <c r="M59" s="1208"/>
      <c r="N59" s="1200"/>
      <c r="O59" s="1211" t="s">
        <v>633</v>
      </c>
      <c r="P59" s="1212"/>
      <c r="Q59" s="1212"/>
      <c r="R59" s="1212"/>
      <c r="S59" s="1213"/>
      <c r="T59" s="347" t="s">
        <v>454</v>
      </c>
      <c r="V59" s="348"/>
      <c r="W59" s="340" t="s">
        <v>510</v>
      </c>
      <c r="X59" s="341"/>
      <c r="Y59" s="341" t="s">
        <v>514</v>
      </c>
      <c r="Z59" s="341" t="s">
        <v>515</v>
      </c>
      <c r="AA59" s="341" t="s">
        <v>510</v>
      </c>
      <c r="AB59" s="341" t="s">
        <v>505</v>
      </c>
      <c r="AC59" s="342"/>
      <c r="AD59" s="340" t="s">
        <v>505</v>
      </c>
      <c r="AE59" s="341" t="s">
        <v>510</v>
      </c>
      <c r="AF59" s="341"/>
      <c r="AG59" s="341" t="s">
        <v>514</v>
      </c>
      <c r="AH59" s="341" t="s">
        <v>515</v>
      </c>
      <c r="AI59" s="341" t="s">
        <v>510</v>
      </c>
      <c r="AJ59" s="342"/>
      <c r="AK59" s="340" t="s">
        <v>505</v>
      </c>
      <c r="AL59" s="341" t="s">
        <v>510</v>
      </c>
      <c r="AM59" s="341"/>
      <c r="AN59" s="341"/>
      <c r="AO59" s="341" t="s">
        <v>514</v>
      </c>
      <c r="AP59" s="341" t="s">
        <v>515</v>
      </c>
      <c r="AQ59" s="342" t="s">
        <v>505</v>
      </c>
      <c r="AR59" s="340" t="s">
        <v>505</v>
      </c>
      <c r="AS59" s="341"/>
      <c r="AT59" s="341" t="s">
        <v>510</v>
      </c>
      <c r="AU59" s="341" t="s">
        <v>505</v>
      </c>
      <c r="AV59" s="341"/>
      <c r="AW59" s="341" t="s">
        <v>514</v>
      </c>
      <c r="AX59" s="342" t="s">
        <v>515</v>
      </c>
      <c r="AY59" s="340"/>
      <c r="AZ59" s="341"/>
      <c r="BA59" s="343"/>
      <c r="BB59" s="1217"/>
      <c r="BC59" s="1218"/>
      <c r="BD59" s="1179"/>
      <c r="BE59" s="1180"/>
      <c r="BF59" s="1181"/>
      <c r="BG59" s="1182"/>
      <c r="BH59" s="1182"/>
      <c r="BI59" s="1182"/>
      <c r="BJ59" s="1183"/>
    </row>
    <row r="60" spans="2:62" ht="20.25" customHeight="1" x14ac:dyDescent="0.45">
      <c r="B60" s="1220"/>
      <c r="C60" s="1233"/>
      <c r="D60" s="1234"/>
      <c r="E60" s="327"/>
      <c r="F60" s="328" t="str">
        <f>C59</f>
        <v>介護職員</v>
      </c>
      <c r="G60" s="327"/>
      <c r="H60" s="328" t="str">
        <f>I59</f>
        <v>A</v>
      </c>
      <c r="I60" s="1235"/>
      <c r="J60" s="1236"/>
      <c r="K60" s="1237"/>
      <c r="L60" s="1238"/>
      <c r="M60" s="1238"/>
      <c r="N60" s="1234"/>
      <c r="O60" s="1211"/>
      <c r="P60" s="1212"/>
      <c r="Q60" s="1212"/>
      <c r="R60" s="1212"/>
      <c r="S60" s="1213"/>
      <c r="T60" s="344" t="s">
        <v>455</v>
      </c>
      <c r="U60" s="345"/>
      <c r="V60" s="346"/>
      <c r="W60" s="332">
        <f>IF(W59="","",VLOOKUP(W59,'【記載例】参考様式１（勤務表_シフト記号表）'!$C$6:$L$47,10,FALSE))</f>
        <v>8</v>
      </c>
      <c r="X60" s="333" t="str">
        <f>IF(X59="","",VLOOKUP(X59,'【記載例】参考様式１（勤務表_シフト記号表）'!$C$6:$L$47,10,FALSE))</f>
        <v/>
      </c>
      <c r="Y60" s="333">
        <f>IF(Y59="","",VLOOKUP(Y59,'【記載例】参考様式１（勤務表_シフト記号表）'!$C$6:$L$47,10,FALSE))</f>
        <v>8</v>
      </c>
      <c r="Z60" s="333">
        <f>IF(Z59="","",VLOOKUP(Z59,'【記載例】参考様式１（勤務表_シフト記号表）'!$C$6:$L$47,10,FALSE))</f>
        <v>8</v>
      </c>
      <c r="AA60" s="333">
        <f>IF(AA59="","",VLOOKUP(AA59,'【記載例】参考様式１（勤務表_シフト記号表）'!$C$6:$L$47,10,FALSE))</f>
        <v>8</v>
      </c>
      <c r="AB60" s="333">
        <f>IF(AB59="","",VLOOKUP(AB59,'【記載例】参考様式１（勤務表_シフト記号表）'!$C$6:$L$47,10,FALSE))</f>
        <v>7.9999999999999982</v>
      </c>
      <c r="AC60" s="334" t="str">
        <f>IF(AC59="","",VLOOKUP(AC59,'【記載例】参考様式１（勤務表_シフト記号表）'!$C$6:$L$47,10,FALSE))</f>
        <v/>
      </c>
      <c r="AD60" s="332">
        <f>IF(AD59="","",VLOOKUP(AD59,'【記載例】参考様式１（勤務表_シフト記号表）'!$C$6:$L$47,10,FALSE))</f>
        <v>7.9999999999999982</v>
      </c>
      <c r="AE60" s="333">
        <f>IF(AE59="","",VLOOKUP(AE59,'【記載例】参考様式１（勤務表_シフト記号表）'!$C$6:$L$47,10,FALSE))</f>
        <v>8</v>
      </c>
      <c r="AF60" s="333" t="str">
        <f>IF(AF59="","",VLOOKUP(AF59,'【記載例】参考様式１（勤務表_シフト記号表）'!$C$6:$L$47,10,FALSE))</f>
        <v/>
      </c>
      <c r="AG60" s="333">
        <f>IF(AG59="","",VLOOKUP(AG59,'【記載例】参考様式１（勤務表_シフト記号表）'!$C$6:$L$47,10,FALSE))</f>
        <v>8</v>
      </c>
      <c r="AH60" s="333">
        <f>IF(AH59="","",VLOOKUP(AH59,'【記載例】参考様式１（勤務表_シフト記号表）'!$C$6:$L$47,10,FALSE))</f>
        <v>8</v>
      </c>
      <c r="AI60" s="333">
        <f>IF(AI59="","",VLOOKUP(AI59,'【記載例】参考様式１（勤務表_シフト記号表）'!$C$6:$L$47,10,FALSE))</f>
        <v>8</v>
      </c>
      <c r="AJ60" s="334" t="str">
        <f>IF(AJ59="","",VLOOKUP(AJ59,'【記載例】参考様式１（勤務表_シフト記号表）'!$C$6:$L$47,10,FALSE))</f>
        <v/>
      </c>
      <c r="AK60" s="332">
        <f>IF(AK59="","",VLOOKUP(AK59,'【記載例】参考様式１（勤務表_シフト記号表）'!$C$6:$L$47,10,FALSE))</f>
        <v>7.9999999999999982</v>
      </c>
      <c r="AL60" s="333">
        <f>IF(AL59="","",VLOOKUP(AL59,'【記載例】参考様式１（勤務表_シフト記号表）'!$C$6:$L$47,10,FALSE))</f>
        <v>8</v>
      </c>
      <c r="AM60" s="333" t="str">
        <f>IF(AM59="","",VLOOKUP(AM59,'【記載例】参考様式１（勤務表_シフト記号表）'!$C$6:$L$47,10,FALSE))</f>
        <v/>
      </c>
      <c r="AN60" s="333" t="str">
        <f>IF(AN59="","",VLOOKUP(AN59,'【記載例】参考様式１（勤務表_シフト記号表）'!$C$6:$L$47,10,FALSE))</f>
        <v/>
      </c>
      <c r="AO60" s="333">
        <f>IF(AO59="","",VLOOKUP(AO59,'【記載例】参考様式１（勤務表_シフト記号表）'!$C$6:$L$47,10,FALSE))</f>
        <v>8</v>
      </c>
      <c r="AP60" s="333">
        <f>IF(AP59="","",VLOOKUP(AP59,'【記載例】参考様式１（勤務表_シフト記号表）'!$C$6:$L$47,10,FALSE))</f>
        <v>8</v>
      </c>
      <c r="AQ60" s="334">
        <f>IF(AQ59="","",VLOOKUP(AQ59,'【記載例】参考様式１（勤務表_シフト記号表）'!$C$6:$L$47,10,FALSE))</f>
        <v>7.9999999999999982</v>
      </c>
      <c r="AR60" s="332">
        <f>IF(AR59="","",VLOOKUP(AR59,'【記載例】参考様式１（勤務表_シフト記号表）'!$C$6:$L$47,10,FALSE))</f>
        <v>7.9999999999999982</v>
      </c>
      <c r="AS60" s="333" t="str">
        <f>IF(AS59="","",VLOOKUP(AS59,'【記載例】参考様式１（勤務表_シフト記号表）'!$C$6:$L$47,10,FALSE))</f>
        <v/>
      </c>
      <c r="AT60" s="333">
        <f>IF(AT59="","",VLOOKUP(AT59,'【記載例】参考様式１（勤務表_シフト記号表）'!$C$6:$L$47,10,FALSE))</f>
        <v>8</v>
      </c>
      <c r="AU60" s="333">
        <f>IF(AU59="","",VLOOKUP(AU59,'【記載例】参考様式１（勤務表_シフト記号表）'!$C$6:$L$47,10,FALSE))</f>
        <v>7.9999999999999982</v>
      </c>
      <c r="AV60" s="333" t="str">
        <f>IF(AV59="","",VLOOKUP(AV59,'【記載例】参考様式１（勤務表_シフト記号表）'!$C$6:$L$47,10,FALSE))</f>
        <v/>
      </c>
      <c r="AW60" s="333">
        <f>IF(AW59="","",VLOOKUP(AW59,'【記載例】参考様式１（勤務表_シフト記号表）'!$C$6:$L$47,10,FALSE))</f>
        <v>8</v>
      </c>
      <c r="AX60" s="334">
        <f>IF(AX59="","",VLOOKUP(AX59,'【記載例】参考様式１（勤務表_シフト記号表）'!$C$6:$L$47,10,FALSE))</f>
        <v>8</v>
      </c>
      <c r="AY60" s="332" t="str">
        <f>IF(AY59="","",VLOOKUP(AY59,'【記載例】参考様式１（勤務表_シフト記号表）'!$C$6:$L$47,10,FALSE))</f>
        <v/>
      </c>
      <c r="AZ60" s="333" t="str">
        <f>IF(AZ59="","",VLOOKUP(AZ59,'【記載例】参考様式１（勤務表_シフト記号表）'!$C$6:$L$47,10,FALSE))</f>
        <v/>
      </c>
      <c r="BA60" s="333" t="str">
        <f>IF(BA59="","",VLOOKUP(BA59,'【記載例】参考様式１（勤務表_シフト記号表）'!$C$6:$L$47,10,FALSE))</f>
        <v/>
      </c>
      <c r="BB60" s="1230">
        <f>IF($BE$3="４週",SUM(W60:AX60),IF($BE$3="暦月",SUM(W60:BA60),""))</f>
        <v>160</v>
      </c>
      <c r="BC60" s="1231"/>
      <c r="BD60" s="1232">
        <f>IF($BE$3="４週",BB60/4,IF($BE$3="暦月",(BB60/($BE$8/7)),""))</f>
        <v>40</v>
      </c>
      <c r="BE60" s="1231"/>
      <c r="BF60" s="1227"/>
      <c r="BG60" s="1228"/>
      <c r="BH60" s="1228"/>
      <c r="BI60" s="1228"/>
      <c r="BJ60" s="1229"/>
    </row>
    <row r="61" spans="2:62" ht="20.25" customHeight="1" x14ac:dyDescent="0.45">
      <c r="B61" s="1197">
        <f>B59+1</f>
        <v>23</v>
      </c>
      <c r="C61" s="1199" t="s">
        <v>468</v>
      </c>
      <c r="D61" s="1200"/>
      <c r="E61" s="327"/>
      <c r="F61" s="328"/>
      <c r="G61" s="327"/>
      <c r="H61" s="328"/>
      <c r="I61" s="1203" t="s">
        <v>601</v>
      </c>
      <c r="J61" s="1204"/>
      <c r="K61" s="1207" t="s">
        <v>602</v>
      </c>
      <c r="L61" s="1208"/>
      <c r="M61" s="1208"/>
      <c r="N61" s="1200"/>
      <c r="O61" s="1211" t="s">
        <v>634</v>
      </c>
      <c r="P61" s="1212"/>
      <c r="Q61" s="1212"/>
      <c r="R61" s="1212"/>
      <c r="S61" s="1213"/>
      <c r="T61" s="347" t="s">
        <v>454</v>
      </c>
      <c r="V61" s="348"/>
      <c r="W61" s="340" t="s">
        <v>505</v>
      </c>
      <c r="X61" s="341" t="s">
        <v>510</v>
      </c>
      <c r="Y61" s="341"/>
      <c r="Z61" s="341" t="s">
        <v>514</v>
      </c>
      <c r="AA61" s="341" t="s">
        <v>515</v>
      </c>
      <c r="AB61" s="341"/>
      <c r="AC61" s="342" t="s">
        <v>505</v>
      </c>
      <c r="AD61" s="340" t="s">
        <v>510</v>
      </c>
      <c r="AE61" s="341" t="s">
        <v>510</v>
      </c>
      <c r="AF61" s="341" t="s">
        <v>505</v>
      </c>
      <c r="AG61" s="341"/>
      <c r="AH61" s="341" t="s">
        <v>514</v>
      </c>
      <c r="AI61" s="341" t="s">
        <v>515</v>
      </c>
      <c r="AJ61" s="342"/>
      <c r="AK61" s="340" t="s">
        <v>510</v>
      </c>
      <c r="AL61" s="341"/>
      <c r="AM61" s="341" t="s">
        <v>510</v>
      </c>
      <c r="AN61" s="341" t="s">
        <v>510</v>
      </c>
      <c r="AO61" s="341"/>
      <c r="AP61" s="341" t="s">
        <v>514</v>
      </c>
      <c r="AQ61" s="342" t="s">
        <v>515</v>
      </c>
      <c r="AR61" s="340" t="s">
        <v>510</v>
      </c>
      <c r="AS61" s="341" t="s">
        <v>505</v>
      </c>
      <c r="AT61" s="341"/>
      <c r="AU61" s="341" t="s">
        <v>510</v>
      </c>
      <c r="AV61" s="341" t="s">
        <v>622</v>
      </c>
      <c r="AW61" s="341"/>
      <c r="AX61" s="342" t="s">
        <v>514</v>
      </c>
      <c r="AY61" s="340"/>
      <c r="AZ61" s="341"/>
      <c r="BA61" s="343"/>
      <c r="BB61" s="1217"/>
      <c r="BC61" s="1218"/>
      <c r="BD61" s="1179"/>
      <c r="BE61" s="1180"/>
      <c r="BF61" s="1181"/>
      <c r="BG61" s="1182"/>
      <c r="BH61" s="1182"/>
      <c r="BI61" s="1182"/>
      <c r="BJ61" s="1183"/>
    </row>
    <row r="62" spans="2:62" ht="20.25" customHeight="1" x14ac:dyDescent="0.45">
      <c r="B62" s="1220"/>
      <c r="C62" s="1233"/>
      <c r="D62" s="1234"/>
      <c r="E62" s="327"/>
      <c r="F62" s="328" t="str">
        <f>C61</f>
        <v>介護職員</v>
      </c>
      <c r="G62" s="327"/>
      <c r="H62" s="328" t="str">
        <f>I61</f>
        <v>A</v>
      </c>
      <c r="I62" s="1235"/>
      <c r="J62" s="1236"/>
      <c r="K62" s="1237"/>
      <c r="L62" s="1238"/>
      <c r="M62" s="1238"/>
      <c r="N62" s="1234"/>
      <c r="O62" s="1211"/>
      <c r="P62" s="1212"/>
      <c r="Q62" s="1212"/>
      <c r="R62" s="1212"/>
      <c r="S62" s="1213"/>
      <c r="T62" s="344" t="s">
        <v>455</v>
      </c>
      <c r="U62" s="345"/>
      <c r="V62" s="346"/>
      <c r="W62" s="332">
        <f>IF(W61="","",VLOOKUP(W61,'【記載例】参考様式１（勤務表_シフト記号表）'!$C$6:$L$47,10,FALSE))</f>
        <v>7.9999999999999982</v>
      </c>
      <c r="X62" s="333">
        <f>IF(X61="","",VLOOKUP(X61,'【記載例】参考様式１（勤務表_シフト記号表）'!$C$6:$L$47,10,FALSE))</f>
        <v>8</v>
      </c>
      <c r="Y62" s="333" t="str">
        <f>IF(Y61="","",VLOOKUP(Y61,'【記載例】参考様式１（勤務表_シフト記号表）'!$C$6:$L$47,10,FALSE))</f>
        <v/>
      </c>
      <c r="Z62" s="333">
        <f>IF(Z61="","",VLOOKUP(Z61,'【記載例】参考様式１（勤務表_シフト記号表）'!$C$6:$L$47,10,FALSE))</f>
        <v>8</v>
      </c>
      <c r="AA62" s="333">
        <f>IF(AA61="","",VLOOKUP(AA61,'【記載例】参考様式１（勤務表_シフト記号表）'!$C$6:$L$47,10,FALSE))</f>
        <v>8</v>
      </c>
      <c r="AB62" s="333" t="str">
        <f>IF(AB61="","",VLOOKUP(AB61,'【記載例】参考様式１（勤務表_シフト記号表）'!$C$6:$L$47,10,FALSE))</f>
        <v/>
      </c>
      <c r="AC62" s="334">
        <f>IF(AC61="","",VLOOKUP(AC61,'【記載例】参考様式１（勤務表_シフト記号表）'!$C$6:$L$47,10,FALSE))</f>
        <v>7.9999999999999982</v>
      </c>
      <c r="AD62" s="332">
        <f>IF(AD61="","",VLOOKUP(AD61,'【記載例】参考様式１（勤務表_シフト記号表）'!$C$6:$L$47,10,FALSE))</f>
        <v>8</v>
      </c>
      <c r="AE62" s="333">
        <f>IF(AE61="","",VLOOKUP(AE61,'【記載例】参考様式１（勤務表_シフト記号表）'!$C$6:$L$47,10,FALSE))</f>
        <v>8</v>
      </c>
      <c r="AF62" s="333">
        <f>IF(AF61="","",VLOOKUP(AF61,'【記載例】参考様式１（勤務表_シフト記号表）'!$C$6:$L$47,10,FALSE))</f>
        <v>7.9999999999999982</v>
      </c>
      <c r="AG62" s="333" t="str">
        <f>IF(AG61="","",VLOOKUP(AG61,'【記載例】参考様式１（勤務表_シフト記号表）'!$C$6:$L$47,10,FALSE))</f>
        <v/>
      </c>
      <c r="AH62" s="333">
        <f>IF(AH61="","",VLOOKUP(AH61,'【記載例】参考様式１（勤務表_シフト記号表）'!$C$6:$L$47,10,FALSE))</f>
        <v>8</v>
      </c>
      <c r="AI62" s="333">
        <f>IF(AI61="","",VLOOKUP(AI61,'【記載例】参考様式１（勤務表_シフト記号表）'!$C$6:$L$47,10,FALSE))</f>
        <v>8</v>
      </c>
      <c r="AJ62" s="334" t="str">
        <f>IF(AJ61="","",VLOOKUP(AJ61,'【記載例】参考様式１（勤務表_シフト記号表）'!$C$6:$L$47,10,FALSE))</f>
        <v/>
      </c>
      <c r="AK62" s="332">
        <f>IF(AK61="","",VLOOKUP(AK61,'【記載例】参考様式１（勤務表_シフト記号表）'!$C$6:$L$47,10,FALSE))</f>
        <v>8</v>
      </c>
      <c r="AL62" s="333" t="str">
        <f>IF(AL61="","",VLOOKUP(AL61,'【記載例】参考様式１（勤務表_シフト記号表）'!$C$6:$L$47,10,FALSE))</f>
        <v/>
      </c>
      <c r="AM62" s="333">
        <f>IF(AM61="","",VLOOKUP(AM61,'【記載例】参考様式１（勤務表_シフト記号表）'!$C$6:$L$47,10,FALSE))</f>
        <v>8</v>
      </c>
      <c r="AN62" s="333">
        <f>IF(AN61="","",VLOOKUP(AN61,'【記載例】参考様式１（勤務表_シフト記号表）'!$C$6:$L$47,10,FALSE))</f>
        <v>8</v>
      </c>
      <c r="AO62" s="333" t="str">
        <f>IF(AO61="","",VLOOKUP(AO61,'【記載例】参考様式１（勤務表_シフト記号表）'!$C$6:$L$47,10,FALSE))</f>
        <v/>
      </c>
      <c r="AP62" s="333">
        <f>IF(AP61="","",VLOOKUP(AP61,'【記載例】参考様式１（勤務表_シフト記号表）'!$C$6:$L$47,10,FALSE))</f>
        <v>8</v>
      </c>
      <c r="AQ62" s="334">
        <f>IF(AQ61="","",VLOOKUP(AQ61,'【記載例】参考様式１（勤務表_シフト記号表）'!$C$6:$L$47,10,FALSE))</f>
        <v>8</v>
      </c>
      <c r="AR62" s="332">
        <f>IF(AR61="","",VLOOKUP(AR61,'【記載例】参考様式１（勤務表_シフト記号表）'!$C$6:$L$47,10,FALSE))</f>
        <v>8</v>
      </c>
      <c r="AS62" s="333">
        <f>IF(AS61="","",VLOOKUP(AS61,'【記載例】参考様式１（勤務表_シフト記号表）'!$C$6:$L$47,10,FALSE))</f>
        <v>7.9999999999999982</v>
      </c>
      <c r="AT62" s="333" t="str">
        <f>IF(AT61="","",VLOOKUP(AT61,'【記載例】参考様式１（勤務表_シフト記号表）'!$C$6:$L$47,10,FALSE))</f>
        <v/>
      </c>
      <c r="AU62" s="333">
        <f>IF(AU61="","",VLOOKUP(AU61,'【記載例】参考様式１（勤務表_シフト記号表）'!$C$6:$L$47,10,FALSE))</f>
        <v>8</v>
      </c>
      <c r="AV62" s="333">
        <f>IF(AV61="","",VLOOKUP(AV61,'【記載例】参考様式１（勤務表_シフト記号表）'!$C$6:$L$47,10,FALSE))</f>
        <v>8</v>
      </c>
      <c r="AW62" s="333" t="str">
        <f>IF(AW61="","",VLOOKUP(AW61,'【記載例】参考様式１（勤務表_シフト記号表）'!$C$6:$L$47,10,FALSE))</f>
        <v/>
      </c>
      <c r="AX62" s="334">
        <f>IF(AX61="","",VLOOKUP(AX61,'【記載例】参考様式１（勤務表_シフト記号表）'!$C$6:$L$47,10,FALSE))</f>
        <v>8</v>
      </c>
      <c r="AY62" s="332" t="str">
        <f>IF(AY61="","",VLOOKUP(AY61,'【記載例】参考様式１（勤務表_シフト記号表）'!$C$6:$L$47,10,FALSE))</f>
        <v/>
      </c>
      <c r="AZ62" s="333" t="str">
        <f>IF(AZ61="","",VLOOKUP(AZ61,'【記載例】参考様式１（勤務表_シフト記号表）'!$C$6:$L$47,10,FALSE))</f>
        <v/>
      </c>
      <c r="BA62" s="333" t="str">
        <f>IF(BA61="","",VLOOKUP(BA61,'【記載例】参考様式１（勤務表_シフト記号表）'!$C$6:$L$47,10,FALSE))</f>
        <v/>
      </c>
      <c r="BB62" s="1230">
        <f>IF($BE$3="４週",SUM(W62:AX62),IF($BE$3="暦月",SUM(W62:BA62),""))</f>
        <v>160</v>
      </c>
      <c r="BC62" s="1231"/>
      <c r="BD62" s="1232">
        <f>IF($BE$3="４週",BB62/4,IF($BE$3="暦月",(BB62/($BE$8/7)),""))</f>
        <v>40</v>
      </c>
      <c r="BE62" s="1231"/>
      <c r="BF62" s="1227"/>
      <c r="BG62" s="1228"/>
      <c r="BH62" s="1228"/>
      <c r="BI62" s="1228"/>
      <c r="BJ62" s="1229"/>
    </row>
    <row r="63" spans="2:62" ht="20.25" customHeight="1" x14ac:dyDescent="0.45">
      <c r="B63" s="1197">
        <f>B61+1</f>
        <v>24</v>
      </c>
      <c r="C63" s="1199" t="s">
        <v>468</v>
      </c>
      <c r="D63" s="1200"/>
      <c r="E63" s="327"/>
      <c r="F63" s="328"/>
      <c r="G63" s="327"/>
      <c r="H63" s="328"/>
      <c r="I63" s="1203" t="s">
        <v>623</v>
      </c>
      <c r="J63" s="1204"/>
      <c r="K63" s="1207" t="s">
        <v>602</v>
      </c>
      <c r="L63" s="1208"/>
      <c r="M63" s="1208"/>
      <c r="N63" s="1200"/>
      <c r="O63" s="1211" t="s">
        <v>635</v>
      </c>
      <c r="P63" s="1212"/>
      <c r="Q63" s="1212"/>
      <c r="R63" s="1212"/>
      <c r="S63" s="1213"/>
      <c r="T63" s="347" t="s">
        <v>454</v>
      </c>
      <c r="V63" s="348"/>
      <c r="W63" s="340"/>
      <c r="X63" s="341" t="s">
        <v>505</v>
      </c>
      <c r="Y63" s="341" t="s">
        <v>510</v>
      </c>
      <c r="Z63" s="341"/>
      <c r="AA63" s="341" t="s">
        <v>510</v>
      </c>
      <c r="AB63" s="341" t="s">
        <v>510</v>
      </c>
      <c r="AC63" s="342"/>
      <c r="AD63" s="340"/>
      <c r="AE63" s="341" t="s">
        <v>505</v>
      </c>
      <c r="AF63" s="341" t="s">
        <v>510</v>
      </c>
      <c r="AG63" s="341" t="s">
        <v>510</v>
      </c>
      <c r="AH63" s="341"/>
      <c r="AI63" s="341"/>
      <c r="AJ63" s="342" t="s">
        <v>505</v>
      </c>
      <c r="AK63" s="340"/>
      <c r="AL63" s="341"/>
      <c r="AM63" s="341" t="s">
        <v>505</v>
      </c>
      <c r="AN63" s="341" t="s">
        <v>505</v>
      </c>
      <c r="AO63" s="341" t="s">
        <v>510</v>
      </c>
      <c r="AP63" s="341"/>
      <c r="AQ63" s="342" t="s">
        <v>510</v>
      </c>
      <c r="AR63" s="340"/>
      <c r="AS63" s="341" t="s">
        <v>510</v>
      </c>
      <c r="AT63" s="341" t="s">
        <v>510</v>
      </c>
      <c r="AU63" s="341"/>
      <c r="AV63" s="341" t="s">
        <v>510</v>
      </c>
      <c r="AW63" s="341" t="s">
        <v>505</v>
      </c>
      <c r="AX63" s="342"/>
      <c r="AY63" s="340"/>
      <c r="AZ63" s="341"/>
      <c r="BA63" s="343"/>
      <c r="BB63" s="1217"/>
      <c r="BC63" s="1218"/>
      <c r="BD63" s="1179"/>
      <c r="BE63" s="1180"/>
      <c r="BF63" s="1181"/>
      <c r="BG63" s="1182"/>
      <c r="BH63" s="1182"/>
      <c r="BI63" s="1182"/>
      <c r="BJ63" s="1183"/>
    </row>
    <row r="64" spans="2:62" ht="20.25" customHeight="1" x14ac:dyDescent="0.45">
      <c r="B64" s="1220"/>
      <c r="C64" s="1233"/>
      <c r="D64" s="1234"/>
      <c r="E64" s="327"/>
      <c r="F64" s="328" t="str">
        <f>C63</f>
        <v>介護職員</v>
      </c>
      <c r="G64" s="327"/>
      <c r="H64" s="328" t="str">
        <f>I63</f>
        <v>C</v>
      </c>
      <c r="I64" s="1235"/>
      <c r="J64" s="1236"/>
      <c r="K64" s="1237"/>
      <c r="L64" s="1238"/>
      <c r="M64" s="1238"/>
      <c r="N64" s="1234"/>
      <c r="O64" s="1211"/>
      <c r="P64" s="1212"/>
      <c r="Q64" s="1212"/>
      <c r="R64" s="1212"/>
      <c r="S64" s="1213"/>
      <c r="T64" s="344" t="s">
        <v>455</v>
      </c>
      <c r="U64" s="345"/>
      <c r="V64" s="346"/>
      <c r="W64" s="332" t="str">
        <f>IF(W63="","",VLOOKUP(W63,'【記載例】参考様式１（勤務表_シフト記号表）'!$C$6:$L$47,10,FALSE))</f>
        <v/>
      </c>
      <c r="X64" s="333">
        <f>IF(X63="","",VLOOKUP(X63,'【記載例】参考様式１（勤務表_シフト記号表）'!$C$6:$L$47,10,FALSE))</f>
        <v>7.9999999999999982</v>
      </c>
      <c r="Y64" s="333">
        <f>IF(Y63="","",VLOOKUP(Y63,'【記載例】参考様式１（勤務表_シフト記号表）'!$C$6:$L$47,10,FALSE))</f>
        <v>8</v>
      </c>
      <c r="Z64" s="333" t="str">
        <f>IF(Z63="","",VLOOKUP(Z63,'【記載例】参考様式１（勤務表_シフト記号表）'!$C$6:$L$47,10,FALSE))</f>
        <v/>
      </c>
      <c r="AA64" s="333">
        <f>IF(AA63="","",VLOOKUP(AA63,'【記載例】参考様式１（勤務表_シフト記号表）'!$C$6:$L$47,10,FALSE))</f>
        <v>8</v>
      </c>
      <c r="AB64" s="333">
        <f>IF(AB63="","",VLOOKUP(AB63,'【記載例】参考様式１（勤務表_シフト記号表）'!$C$6:$L$47,10,FALSE))</f>
        <v>8</v>
      </c>
      <c r="AC64" s="334" t="str">
        <f>IF(AC63="","",VLOOKUP(AC63,'【記載例】参考様式１（勤務表_シフト記号表）'!$C$6:$L$47,10,FALSE))</f>
        <v/>
      </c>
      <c r="AD64" s="332" t="str">
        <f>IF(AD63="","",VLOOKUP(AD63,'【記載例】参考様式１（勤務表_シフト記号表）'!$C$6:$L$47,10,FALSE))</f>
        <v/>
      </c>
      <c r="AE64" s="333">
        <f>IF(AE63="","",VLOOKUP(AE63,'【記載例】参考様式１（勤務表_シフト記号表）'!$C$6:$L$47,10,FALSE))</f>
        <v>7.9999999999999982</v>
      </c>
      <c r="AF64" s="333">
        <f>IF(AF63="","",VLOOKUP(AF63,'【記載例】参考様式１（勤務表_シフト記号表）'!$C$6:$L$47,10,FALSE))</f>
        <v>8</v>
      </c>
      <c r="AG64" s="333">
        <f>IF(AG63="","",VLOOKUP(AG63,'【記載例】参考様式１（勤務表_シフト記号表）'!$C$6:$L$47,10,FALSE))</f>
        <v>8</v>
      </c>
      <c r="AH64" s="333" t="str">
        <f>IF(AH63="","",VLOOKUP(AH63,'【記載例】参考様式１（勤務表_シフト記号表）'!$C$6:$L$47,10,FALSE))</f>
        <v/>
      </c>
      <c r="AI64" s="333" t="str">
        <f>IF(AI63="","",VLOOKUP(AI63,'【記載例】参考様式１（勤務表_シフト記号表）'!$C$6:$L$47,10,FALSE))</f>
        <v/>
      </c>
      <c r="AJ64" s="334">
        <f>IF(AJ63="","",VLOOKUP(AJ63,'【記載例】参考様式１（勤務表_シフト記号表）'!$C$6:$L$47,10,FALSE))</f>
        <v>7.9999999999999982</v>
      </c>
      <c r="AK64" s="332" t="str">
        <f>IF(AK63="","",VLOOKUP(AK63,'【記載例】参考様式１（勤務表_シフト記号表）'!$C$6:$L$47,10,FALSE))</f>
        <v/>
      </c>
      <c r="AL64" s="333" t="str">
        <f>IF(AL63="","",VLOOKUP(AL63,'【記載例】参考様式１（勤務表_シフト記号表）'!$C$6:$L$47,10,FALSE))</f>
        <v/>
      </c>
      <c r="AM64" s="333">
        <f>IF(AM63="","",VLOOKUP(AM63,'【記載例】参考様式１（勤務表_シフト記号表）'!$C$6:$L$47,10,FALSE))</f>
        <v>7.9999999999999982</v>
      </c>
      <c r="AN64" s="333">
        <f>IF(AN63="","",VLOOKUP(AN63,'【記載例】参考様式１（勤務表_シフト記号表）'!$C$6:$L$47,10,FALSE))</f>
        <v>7.9999999999999982</v>
      </c>
      <c r="AO64" s="333">
        <f>IF(AO63="","",VLOOKUP(AO63,'【記載例】参考様式１（勤務表_シフト記号表）'!$C$6:$L$47,10,FALSE))</f>
        <v>8</v>
      </c>
      <c r="AP64" s="333" t="str">
        <f>IF(AP63="","",VLOOKUP(AP63,'【記載例】参考様式１（勤務表_シフト記号表）'!$C$6:$L$47,10,FALSE))</f>
        <v/>
      </c>
      <c r="AQ64" s="334">
        <f>IF(AQ63="","",VLOOKUP(AQ63,'【記載例】参考様式１（勤務表_シフト記号表）'!$C$6:$L$47,10,FALSE))</f>
        <v>8</v>
      </c>
      <c r="AR64" s="332" t="str">
        <f>IF(AR63="","",VLOOKUP(AR63,'【記載例】参考様式１（勤務表_シフト記号表）'!$C$6:$L$47,10,FALSE))</f>
        <v/>
      </c>
      <c r="AS64" s="333">
        <f>IF(AS63="","",VLOOKUP(AS63,'【記載例】参考様式１（勤務表_シフト記号表）'!$C$6:$L$47,10,FALSE))</f>
        <v>8</v>
      </c>
      <c r="AT64" s="333">
        <f>IF(AT63="","",VLOOKUP(AT63,'【記載例】参考様式１（勤務表_シフト記号表）'!$C$6:$L$47,10,FALSE))</f>
        <v>8</v>
      </c>
      <c r="AU64" s="333" t="str">
        <f>IF(AU63="","",VLOOKUP(AU63,'【記載例】参考様式１（勤務表_シフト記号表）'!$C$6:$L$47,10,FALSE))</f>
        <v/>
      </c>
      <c r="AV64" s="333">
        <f>IF(AV63="","",VLOOKUP(AV63,'【記載例】参考様式１（勤務表_シフト記号表）'!$C$6:$L$47,10,FALSE))</f>
        <v>8</v>
      </c>
      <c r="AW64" s="333">
        <f>IF(AW63="","",VLOOKUP(AW63,'【記載例】参考様式１（勤務表_シフト記号表）'!$C$6:$L$47,10,FALSE))</f>
        <v>7.9999999999999982</v>
      </c>
      <c r="AX64" s="334" t="str">
        <f>IF(AX63="","",VLOOKUP(AX63,'【記載例】参考様式１（勤務表_シフト記号表）'!$C$6:$L$47,10,FALSE))</f>
        <v/>
      </c>
      <c r="AY64" s="332" t="str">
        <f>IF(AY63="","",VLOOKUP(AY63,'【記載例】参考様式１（勤務表_シフト記号表）'!$C$6:$L$47,10,FALSE))</f>
        <v/>
      </c>
      <c r="AZ64" s="333" t="str">
        <f>IF(AZ63="","",VLOOKUP(AZ63,'【記載例】参考様式１（勤務表_シフト記号表）'!$C$6:$L$47,10,FALSE))</f>
        <v/>
      </c>
      <c r="BA64" s="333" t="str">
        <f>IF(BA63="","",VLOOKUP(BA63,'【記載例】参考様式１（勤務表_シフト記号表）'!$C$6:$L$47,10,FALSE))</f>
        <v/>
      </c>
      <c r="BB64" s="1230">
        <f>IF($BE$3="４週",SUM(W64:AX64),IF($BE$3="暦月",SUM(W64:BA64),""))</f>
        <v>128</v>
      </c>
      <c r="BC64" s="1231"/>
      <c r="BD64" s="1232">
        <f>IF($BE$3="４週",BB64/4,IF($BE$3="暦月",(BB64/($BE$8/7)),""))</f>
        <v>32</v>
      </c>
      <c r="BE64" s="1231"/>
      <c r="BF64" s="1227"/>
      <c r="BG64" s="1228"/>
      <c r="BH64" s="1228"/>
      <c r="BI64" s="1228"/>
      <c r="BJ64" s="1229"/>
    </row>
    <row r="65" spans="2:62" ht="20.25" customHeight="1" x14ac:dyDescent="0.45">
      <c r="B65" s="1197">
        <f>B63+1</f>
        <v>25</v>
      </c>
      <c r="C65" s="1199" t="s">
        <v>468</v>
      </c>
      <c r="D65" s="1200"/>
      <c r="E65" s="327"/>
      <c r="F65" s="328"/>
      <c r="G65" s="327"/>
      <c r="H65" s="328"/>
      <c r="I65" s="1203" t="s">
        <v>601</v>
      </c>
      <c r="J65" s="1204"/>
      <c r="K65" s="1207" t="s">
        <v>616</v>
      </c>
      <c r="L65" s="1208"/>
      <c r="M65" s="1208"/>
      <c r="N65" s="1200"/>
      <c r="O65" s="1211" t="s">
        <v>636</v>
      </c>
      <c r="P65" s="1212"/>
      <c r="Q65" s="1212"/>
      <c r="R65" s="1212"/>
      <c r="S65" s="1213"/>
      <c r="T65" s="347" t="s">
        <v>454</v>
      </c>
      <c r="V65" s="348"/>
      <c r="W65" s="340" t="s">
        <v>510</v>
      </c>
      <c r="X65" s="341" t="s">
        <v>510</v>
      </c>
      <c r="Y65" s="341"/>
      <c r="Z65" s="341"/>
      <c r="AA65" s="341" t="s">
        <v>514</v>
      </c>
      <c r="AB65" s="341" t="s">
        <v>515</v>
      </c>
      <c r="AC65" s="342" t="s">
        <v>505</v>
      </c>
      <c r="AD65" s="340" t="s">
        <v>505</v>
      </c>
      <c r="AE65" s="341"/>
      <c r="AF65" s="341" t="s">
        <v>510</v>
      </c>
      <c r="AG65" s="341" t="s">
        <v>510</v>
      </c>
      <c r="AH65" s="341"/>
      <c r="AI65" s="341" t="s">
        <v>514</v>
      </c>
      <c r="AJ65" s="342" t="s">
        <v>515</v>
      </c>
      <c r="AK65" s="340" t="s">
        <v>505</v>
      </c>
      <c r="AL65" s="341" t="s">
        <v>505</v>
      </c>
      <c r="AM65" s="341"/>
      <c r="AN65" s="341" t="s">
        <v>510</v>
      </c>
      <c r="AO65" s="341"/>
      <c r="AP65" s="341"/>
      <c r="AQ65" s="342" t="s">
        <v>514</v>
      </c>
      <c r="AR65" s="340" t="s">
        <v>515</v>
      </c>
      <c r="AS65" s="341" t="s">
        <v>505</v>
      </c>
      <c r="AT65" s="341" t="s">
        <v>505</v>
      </c>
      <c r="AU65" s="341"/>
      <c r="AV65" s="341" t="s">
        <v>505</v>
      </c>
      <c r="AW65" s="341" t="s">
        <v>510</v>
      </c>
      <c r="AX65" s="342" t="s">
        <v>510</v>
      </c>
      <c r="AY65" s="340"/>
      <c r="AZ65" s="341"/>
      <c r="BA65" s="343"/>
      <c r="BB65" s="1217"/>
      <c r="BC65" s="1218"/>
      <c r="BD65" s="1179"/>
      <c r="BE65" s="1180"/>
      <c r="BF65" s="1181"/>
      <c r="BG65" s="1182"/>
      <c r="BH65" s="1182"/>
      <c r="BI65" s="1182"/>
      <c r="BJ65" s="1183"/>
    </row>
    <row r="66" spans="2:62" ht="20.25" customHeight="1" x14ac:dyDescent="0.45">
      <c r="B66" s="1220"/>
      <c r="C66" s="1233"/>
      <c r="D66" s="1234"/>
      <c r="E66" s="327"/>
      <c r="F66" s="328" t="str">
        <f>C65</f>
        <v>介護職員</v>
      </c>
      <c r="G66" s="327"/>
      <c r="H66" s="328" t="str">
        <f>I65</f>
        <v>A</v>
      </c>
      <c r="I66" s="1235"/>
      <c r="J66" s="1236"/>
      <c r="K66" s="1237"/>
      <c r="L66" s="1238"/>
      <c r="M66" s="1238"/>
      <c r="N66" s="1234"/>
      <c r="O66" s="1211"/>
      <c r="P66" s="1212"/>
      <c r="Q66" s="1212"/>
      <c r="R66" s="1212"/>
      <c r="S66" s="1213"/>
      <c r="T66" s="344" t="s">
        <v>455</v>
      </c>
      <c r="U66" s="345"/>
      <c r="V66" s="346"/>
      <c r="W66" s="332">
        <f>IF(W65="","",VLOOKUP(W65,'【記載例】参考様式１（勤務表_シフト記号表）'!$C$6:$L$47,10,FALSE))</f>
        <v>8</v>
      </c>
      <c r="X66" s="333">
        <f>IF(X65="","",VLOOKUP(X65,'【記載例】参考様式１（勤務表_シフト記号表）'!$C$6:$L$47,10,FALSE))</f>
        <v>8</v>
      </c>
      <c r="Y66" s="333" t="str">
        <f>IF(Y65="","",VLOOKUP(Y65,'【記載例】参考様式１（勤務表_シフト記号表）'!$C$6:$L$47,10,FALSE))</f>
        <v/>
      </c>
      <c r="Z66" s="333" t="str">
        <f>IF(Z65="","",VLOOKUP(Z65,'【記載例】参考様式１（勤務表_シフト記号表）'!$C$6:$L$47,10,FALSE))</f>
        <v/>
      </c>
      <c r="AA66" s="333">
        <f>IF(AA65="","",VLOOKUP(AA65,'【記載例】参考様式１（勤務表_シフト記号表）'!$C$6:$L$47,10,FALSE))</f>
        <v>8</v>
      </c>
      <c r="AB66" s="333">
        <f>IF(AB65="","",VLOOKUP(AB65,'【記載例】参考様式１（勤務表_シフト記号表）'!$C$6:$L$47,10,FALSE))</f>
        <v>8</v>
      </c>
      <c r="AC66" s="334">
        <f>IF(AC65="","",VLOOKUP(AC65,'【記載例】参考様式１（勤務表_シフト記号表）'!$C$6:$L$47,10,FALSE))</f>
        <v>7.9999999999999982</v>
      </c>
      <c r="AD66" s="332">
        <f>IF(AD65="","",VLOOKUP(AD65,'【記載例】参考様式１（勤務表_シフト記号表）'!$C$6:$L$47,10,FALSE))</f>
        <v>7.9999999999999982</v>
      </c>
      <c r="AE66" s="333" t="str">
        <f>IF(AE65="","",VLOOKUP(AE65,'【記載例】参考様式１（勤務表_シフト記号表）'!$C$6:$L$47,10,FALSE))</f>
        <v/>
      </c>
      <c r="AF66" s="333">
        <f>IF(AF65="","",VLOOKUP(AF65,'【記載例】参考様式１（勤務表_シフト記号表）'!$C$6:$L$47,10,FALSE))</f>
        <v>8</v>
      </c>
      <c r="AG66" s="333">
        <f>IF(AG65="","",VLOOKUP(AG65,'【記載例】参考様式１（勤務表_シフト記号表）'!$C$6:$L$47,10,FALSE))</f>
        <v>8</v>
      </c>
      <c r="AH66" s="333" t="str">
        <f>IF(AH65="","",VLOOKUP(AH65,'【記載例】参考様式１（勤務表_シフト記号表）'!$C$6:$L$47,10,FALSE))</f>
        <v/>
      </c>
      <c r="AI66" s="333">
        <f>IF(AI65="","",VLOOKUP(AI65,'【記載例】参考様式１（勤務表_シフト記号表）'!$C$6:$L$47,10,FALSE))</f>
        <v>8</v>
      </c>
      <c r="AJ66" s="334">
        <f>IF(AJ65="","",VLOOKUP(AJ65,'【記載例】参考様式１（勤務表_シフト記号表）'!$C$6:$L$47,10,FALSE))</f>
        <v>8</v>
      </c>
      <c r="AK66" s="332">
        <f>IF(AK65="","",VLOOKUP(AK65,'【記載例】参考様式１（勤務表_シフト記号表）'!$C$6:$L$47,10,FALSE))</f>
        <v>7.9999999999999982</v>
      </c>
      <c r="AL66" s="333">
        <f>IF(AL65="","",VLOOKUP(AL65,'【記載例】参考様式１（勤務表_シフト記号表）'!$C$6:$L$47,10,FALSE))</f>
        <v>7.9999999999999982</v>
      </c>
      <c r="AM66" s="333" t="str">
        <f>IF(AM65="","",VLOOKUP(AM65,'【記載例】参考様式１（勤務表_シフト記号表）'!$C$6:$L$47,10,FALSE))</f>
        <v/>
      </c>
      <c r="AN66" s="333">
        <f>IF(AN65="","",VLOOKUP(AN65,'【記載例】参考様式１（勤務表_シフト記号表）'!$C$6:$L$47,10,FALSE))</f>
        <v>8</v>
      </c>
      <c r="AO66" s="333" t="str">
        <f>IF(AO65="","",VLOOKUP(AO65,'【記載例】参考様式１（勤務表_シフト記号表）'!$C$6:$L$47,10,FALSE))</f>
        <v/>
      </c>
      <c r="AP66" s="333" t="str">
        <f>IF(AP65="","",VLOOKUP(AP65,'【記載例】参考様式１（勤務表_シフト記号表）'!$C$6:$L$47,10,FALSE))</f>
        <v/>
      </c>
      <c r="AQ66" s="334">
        <f>IF(AQ65="","",VLOOKUP(AQ65,'【記載例】参考様式１（勤務表_シフト記号表）'!$C$6:$L$47,10,FALSE))</f>
        <v>8</v>
      </c>
      <c r="AR66" s="332">
        <f>IF(AR65="","",VLOOKUP(AR65,'【記載例】参考様式１（勤務表_シフト記号表）'!$C$6:$L$47,10,FALSE))</f>
        <v>8</v>
      </c>
      <c r="AS66" s="333">
        <f>IF(AS65="","",VLOOKUP(AS65,'【記載例】参考様式１（勤務表_シフト記号表）'!$C$6:$L$47,10,FALSE))</f>
        <v>7.9999999999999982</v>
      </c>
      <c r="AT66" s="333">
        <f>IF(AT65="","",VLOOKUP(AT65,'【記載例】参考様式１（勤務表_シフト記号表）'!$C$6:$L$47,10,FALSE))</f>
        <v>7.9999999999999982</v>
      </c>
      <c r="AU66" s="333" t="str">
        <f>IF(AU65="","",VLOOKUP(AU65,'【記載例】参考様式１（勤務表_シフト記号表）'!$C$6:$L$47,10,FALSE))</f>
        <v/>
      </c>
      <c r="AV66" s="333">
        <f>IF(AV65="","",VLOOKUP(AV65,'【記載例】参考様式１（勤務表_シフト記号表）'!$C$6:$L$47,10,FALSE))</f>
        <v>7.9999999999999982</v>
      </c>
      <c r="AW66" s="333">
        <f>IF(AW65="","",VLOOKUP(AW65,'【記載例】参考様式１（勤務表_シフト記号表）'!$C$6:$L$47,10,FALSE))</f>
        <v>8</v>
      </c>
      <c r="AX66" s="334">
        <f>IF(AX65="","",VLOOKUP(AX65,'【記載例】参考様式１（勤務表_シフト記号表）'!$C$6:$L$47,10,FALSE))</f>
        <v>8</v>
      </c>
      <c r="AY66" s="332" t="str">
        <f>IF(AY65="","",VLOOKUP(AY65,'【記載例】参考様式１（勤務表_シフト記号表）'!$C$6:$L$47,10,FALSE))</f>
        <v/>
      </c>
      <c r="AZ66" s="333" t="str">
        <f>IF(AZ65="","",VLOOKUP(AZ65,'【記載例】参考様式１（勤務表_シフト記号表）'!$C$6:$L$47,10,FALSE))</f>
        <v/>
      </c>
      <c r="BA66" s="333" t="str">
        <f>IF(BA65="","",VLOOKUP(BA65,'【記載例】参考様式１（勤務表_シフト記号表）'!$C$6:$L$47,10,FALSE))</f>
        <v/>
      </c>
      <c r="BB66" s="1230">
        <f>IF($BE$3="４週",SUM(W66:AX66),IF($BE$3="暦月",SUM(W66:BA66),""))</f>
        <v>160</v>
      </c>
      <c r="BC66" s="1231"/>
      <c r="BD66" s="1232">
        <f>IF($BE$3="４週",BB66/4,IF($BE$3="暦月",(BB66/($BE$8/7)),""))</f>
        <v>40</v>
      </c>
      <c r="BE66" s="1231"/>
      <c r="BF66" s="1227"/>
      <c r="BG66" s="1228"/>
      <c r="BH66" s="1228"/>
      <c r="BI66" s="1228"/>
      <c r="BJ66" s="1229"/>
    </row>
    <row r="67" spans="2:62" ht="20.25" customHeight="1" x14ac:dyDescent="0.45">
      <c r="B67" s="1197">
        <f>B65+1</f>
        <v>26</v>
      </c>
      <c r="C67" s="1199" t="s">
        <v>468</v>
      </c>
      <c r="D67" s="1200"/>
      <c r="E67" s="327"/>
      <c r="F67" s="328"/>
      <c r="G67" s="327"/>
      <c r="H67" s="328"/>
      <c r="I67" s="1203" t="s">
        <v>601</v>
      </c>
      <c r="J67" s="1204"/>
      <c r="K67" s="1207" t="s">
        <v>602</v>
      </c>
      <c r="L67" s="1208"/>
      <c r="M67" s="1208"/>
      <c r="N67" s="1200"/>
      <c r="O67" s="1211" t="s">
        <v>637</v>
      </c>
      <c r="P67" s="1212"/>
      <c r="Q67" s="1212"/>
      <c r="R67" s="1212"/>
      <c r="S67" s="1213"/>
      <c r="T67" s="347" t="s">
        <v>454</v>
      </c>
      <c r="V67" s="348"/>
      <c r="W67" s="340"/>
      <c r="X67" s="341" t="s">
        <v>505</v>
      </c>
      <c r="Y67" s="341" t="s">
        <v>510</v>
      </c>
      <c r="Z67" s="341" t="s">
        <v>510</v>
      </c>
      <c r="AA67" s="341"/>
      <c r="AB67" s="341" t="s">
        <v>514</v>
      </c>
      <c r="AC67" s="342" t="s">
        <v>515</v>
      </c>
      <c r="AD67" s="340" t="s">
        <v>510</v>
      </c>
      <c r="AE67" s="341"/>
      <c r="AF67" s="341" t="s">
        <v>510</v>
      </c>
      <c r="AG67" s="341" t="s">
        <v>510</v>
      </c>
      <c r="AH67" s="341"/>
      <c r="AI67" s="341"/>
      <c r="AJ67" s="342" t="s">
        <v>514</v>
      </c>
      <c r="AK67" s="340" t="s">
        <v>515</v>
      </c>
      <c r="AL67" s="341" t="s">
        <v>510</v>
      </c>
      <c r="AM67" s="341" t="s">
        <v>510</v>
      </c>
      <c r="AN67" s="341" t="s">
        <v>510</v>
      </c>
      <c r="AO67" s="341" t="s">
        <v>505</v>
      </c>
      <c r="AP67" s="341" t="s">
        <v>505</v>
      </c>
      <c r="AQ67" s="342"/>
      <c r="AR67" s="340" t="s">
        <v>514</v>
      </c>
      <c r="AS67" s="341" t="s">
        <v>515</v>
      </c>
      <c r="AT67" s="341" t="s">
        <v>505</v>
      </c>
      <c r="AU67" s="341" t="s">
        <v>510</v>
      </c>
      <c r="AV67" s="341"/>
      <c r="AW67" s="341"/>
      <c r="AX67" s="342" t="s">
        <v>505</v>
      </c>
      <c r="AY67" s="340"/>
      <c r="AZ67" s="341"/>
      <c r="BA67" s="343"/>
      <c r="BB67" s="1217"/>
      <c r="BC67" s="1218"/>
      <c r="BD67" s="1179"/>
      <c r="BE67" s="1180"/>
      <c r="BF67" s="1181"/>
      <c r="BG67" s="1182"/>
      <c r="BH67" s="1182"/>
      <c r="BI67" s="1182"/>
      <c r="BJ67" s="1183"/>
    </row>
    <row r="68" spans="2:62" ht="20.25" customHeight="1" x14ac:dyDescent="0.45">
      <c r="B68" s="1220"/>
      <c r="C68" s="1233"/>
      <c r="D68" s="1234"/>
      <c r="E68" s="327"/>
      <c r="F68" s="328" t="str">
        <f>C67</f>
        <v>介護職員</v>
      </c>
      <c r="G68" s="327"/>
      <c r="H68" s="328" t="str">
        <f>I67</f>
        <v>A</v>
      </c>
      <c r="I68" s="1235"/>
      <c r="J68" s="1236"/>
      <c r="K68" s="1237"/>
      <c r="L68" s="1238"/>
      <c r="M68" s="1238"/>
      <c r="N68" s="1234"/>
      <c r="O68" s="1211"/>
      <c r="P68" s="1212"/>
      <c r="Q68" s="1212"/>
      <c r="R68" s="1212"/>
      <c r="S68" s="1213"/>
      <c r="T68" s="344" t="s">
        <v>455</v>
      </c>
      <c r="U68" s="345"/>
      <c r="V68" s="346"/>
      <c r="W68" s="332" t="str">
        <f>IF(W67="","",VLOOKUP(W67,'【記載例】参考様式１（勤務表_シフト記号表）'!$C$6:$L$47,10,FALSE))</f>
        <v/>
      </c>
      <c r="X68" s="333">
        <f>IF(X67="","",VLOOKUP(X67,'【記載例】参考様式１（勤務表_シフト記号表）'!$C$6:$L$47,10,FALSE))</f>
        <v>7.9999999999999982</v>
      </c>
      <c r="Y68" s="333">
        <f>IF(Y67="","",VLOOKUP(Y67,'【記載例】参考様式１（勤務表_シフト記号表）'!$C$6:$L$47,10,FALSE))</f>
        <v>8</v>
      </c>
      <c r="Z68" s="333">
        <f>IF(Z67="","",VLOOKUP(Z67,'【記載例】参考様式１（勤務表_シフト記号表）'!$C$6:$L$47,10,FALSE))</f>
        <v>8</v>
      </c>
      <c r="AA68" s="333" t="str">
        <f>IF(AA67="","",VLOOKUP(AA67,'【記載例】参考様式１（勤務表_シフト記号表）'!$C$6:$L$47,10,FALSE))</f>
        <v/>
      </c>
      <c r="AB68" s="333">
        <f>IF(AB67="","",VLOOKUP(AB67,'【記載例】参考様式１（勤務表_シフト記号表）'!$C$6:$L$47,10,FALSE))</f>
        <v>8</v>
      </c>
      <c r="AC68" s="334">
        <f>IF(AC67="","",VLOOKUP(AC67,'【記載例】参考様式１（勤務表_シフト記号表）'!$C$6:$L$47,10,FALSE))</f>
        <v>8</v>
      </c>
      <c r="AD68" s="332">
        <f>IF(AD67="","",VLOOKUP(AD67,'【記載例】参考様式１（勤務表_シフト記号表）'!$C$6:$L$47,10,FALSE))</f>
        <v>8</v>
      </c>
      <c r="AE68" s="333" t="str">
        <f>IF(AE67="","",VLOOKUP(AE67,'【記載例】参考様式１（勤務表_シフト記号表）'!$C$6:$L$47,10,FALSE))</f>
        <v/>
      </c>
      <c r="AF68" s="333">
        <f>IF(AF67="","",VLOOKUP(AF67,'【記載例】参考様式１（勤務表_シフト記号表）'!$C$6:$L$47,10,FALSE))</f>
        <v>8</v>
      </c>
      <c r="AG68" s="333">
        <f>IF(AG67="","",VLOOKUP(AG67,'【記載例】参考様式１（勤務表_シフト記号表）'!$C$6:$L$47,10,FALSE))</f>
        <v>8</v>
      </c>
      <c r="AH68" s="333" t="str">
        <f>IF(AH67="","",VLOOKUP(AH67,'【記載例】参考様式１（勤務表_シフト記号表）'!$C$6:$L$47,10,FALSE))</f>
        <v/>
      </c>
      <c r="AI68" s="333" t="str">
        <f>IF(AI67="","",VLOOKUP(AI67,'【記載例】参考様式１（勤務表_シフト記号表）'!$C$6:$L$47,10,FALSE))</f>
        <v/>
      </c>
      <c r="AJ68" s="334">
        <f>IF(AJ67="","",VLOOKUP(AJ67,'【記載例】参考様式１（勤務表_シフト記号表）'!$C$6:$L$47,10,FALSE))</f>
        <v>8</v>
      </c>
      <c r="AK68" s="332">
        <f>IF(AK67="","",VLOOKUP(AK67,'【記載例】参考様式１（勤務表_シフト記号表）'!$C$6:$L$47,10,FALSE))</f>
        <v>8</v>
      </c>
      <c r="AL68" s="333">
        <f>IF(AL67="","",VLOOKUP(AL67,'【記載例】参考様式１（勤務表_シフト記号表）'!$C$6:$L$47,10,FALSE))</f>
        <v>8</v>
      </c>
      <c r="AM68" s="333">
        <f>IF(AM67="","",VLOOKUP(AM67,'【記載例】参考様式１（勤務表_シフト記号表）'!$C$6:$L$47,10,FALSE))</f>
        <v>8</v>
      </c>
      <c r="AN68" s="333">
        <f>IF(AN67="","",VLOOKUP(AN67,'【記載例】参考様式１（勤務表_シフト記号表）'!$C$6:$L$47,10,FALSE))</f>
        <v>8</v>
      </c>
      <c r="AO68" s="333">
        <f>IF(AO67="","",VLOOKUP(AO67,'【記載例】参考様式１（勤務表_シフト記号表）'!$C$6:$L$47,10,FALSE))</f>
        <v>7.9999999999999982</v>
      </c>
      <c r="AP68" s="333">
        <f>IF(AP67="","",VLOOKUP(AP67,'【記載例】参考様式１（勤務表_シフト記号表）'!$C$6:$L$47,10,FALSE))</f>
        <v>7.9999999999999982</v>
      </c>
      <c r="AQ68" s="334" t="str">
        <f>IF(AQ67="","",VLOOKUP(AQ67,'【記載例】参考様式１（勤務表_シフト記号表）'!$C$6:$L$47,10,FALSE))</f>
        <v/>
      </c>
      <c r="AR68" s="332">
        <f>IF(AR67="","",VLOOKUP(AR67,'【記載例】参考様式１（勤務表_シフト記号表）'!$C$6:$L$47,10,FALSE))</f>
        <v>8</v>
      </c>
      <c r="AS68" s="333">
        <f>IF(AS67="","",VLOOKUP(AS67,'【記載例】参考様式１（勤務表_シフト記号表）'!$C$6:$L$47,10,FALSE))</f>
        <v>8</v>
      </c>
      <c r="AT68" s="333">
        <f>IF(AT67="","",VLOOKUP(AT67,'【記載例】参考様式１（勤務表_シフト記号表）'!$C$6:$L$47,10,FALSE))</f>
        <v>7.9999999999999982</v>
      </c>
      <c r="AU68" s="333">
        <f>IF(AU67="","",VLOOKUP(AU67,'【記載例】参考様式１（勤務表_シフト記号表）'!$C$6:$L$47,10,FALSE))</f>
        <v>8</v>
      </c>
      <c r="AV68" s="333" t="str">
        <f>IF(AV67="","",VLOOKUP(AV67,'【記載例】参考様式１（勤務表_シフト記号表）'!$C$6:$L$47,10,FALSE))</f>
        <v/>
      </c>
      <c r="AW68" s="333" t="str">
        <f>IF(AW67="","",VLOOKUP(AW67,'【記載例】参考様式１（勤務表_シフト記号表）'!$C$6:$L$47,10,FALSE))</f>
        <v/>
      </c>
      <c r="AX68" s="334">
        <f>IF(AX67="","",VLOOKUP(AX67,'【記載例】参考様式１（勤務表_シフト記号表）'!$C$6:$L$47,10,FALSE))</f>
        <v>7.9999999999999982</v>
      </c>
      <c r="AY68" s="332" t="str">
        <f>IF(AY67="","",VLOOKUP(AY67,'【記載例】参考様式１（勤務表_シフト記号表）'!$C$6:$L$47,10,FALSE))</f>
        <v/>
      </c>
      <c r="AZ68" s="333" t="str">
        <f>IF(AZ67="","",VLOOKUP(AZ67,'【記載例】参考様式１（勤務表_シフト記号表）'!$C$6:$L$47,10,FALSE))</f>
        <v/>
      </c>
      <c r="BA68" s="333" t="str">
        <f>IF(BA67="","",VLOOKUP(BA67,'【記載例】参考様式１（勤務表_シフト記号表）'!$C$6:$L$47,10,FALSE))</f>
        <v/>
      </c>
      <c r="BB68" s="1230">
        <f>IF($BE$3="４週",SUM(W68:AX68),IF($BE$3="暦月",SUM(W68:BA68),""))</f>
        <v>160</v>
      </c>
      <c r="BC68" s="1231"/>
      <c r="BD68" s="1232">
        <f>IF($BE$3="４週",BB68/4,IF($BE$3="暦月",(BB68/($BE$8/7)),""))</f>
        <v>40</v>
      </c>
      <c r="BE68" s="1231"/>
      <c r="BF68" s="1227"/>
      <c r="BG68" s="1228"/>
      <c r="BH68" s="1228"/>
      <c r="BI68" s="1228"/>
      <c r="BJ68" s="1229"/>
    </row>
    <row r="69" spans="2:62" ht="20.25" customHeight="1" x14ac:dyDescent="0.45">
      <c r="B69" s="1197">
        <f>B67+1</f>
        <v>27</v>
      </c>
      <c r="C69" s="1199" t="s">
        <v>468</v>
      </c>
      <c r="D69" s="1200"/>
      <c r="E69" s="327"/>
      <c r="F69" s="328"/>
      <c r="G69" s="327"/>
      <c r="H69" s="328"/>
      <c r="I69" s="1203" t="s">
        <v>601</v>
      </c>
      <c r="J69" s="1204"/>
      <c r="K69" s="1207" t="s">
        <v>602</v>
      </c>
      <c r="L69" s="1208"/>
      <c r="M69" s="1208"/>
      <c r="N69" s="1200"/>
      <c r="O69" s="1211" t="s">
        <v>638</v>
      </c>
      <c r="P69" s="1212"/>
      <c r="Q69" s="1212"/>
      <c r="R69" s="1212"/>
      <c r="S69" s="1213"/>
      <c r="T69" s="347" t="s">
        <v>454</v>
      </c>
      <c r="V69" s="348"/>
      <c r="W69" s="340" t="s">
        <v>505</v>
      </c>
      <c r="X69" s="341"/>
      <c r="Y69" s="341" t="s">
        <v>505</v>
      </c>
      <c r="Z69" s="341"/>
      <c r="AA69" s="341" t="s">
        <v>510</v>
      </c>
      <c r="AB69" s="341"/>
      <c r="AC69" s="342" t="s">
        <v>514</v>
      </c>
      <c r="AD69" s="340" t="s">
        <v>515</v>
      </c>
      <c r="AE69" s="341" t="s">
        <v>510</v>
      </c>
      <c r="AF69" s="341" t="s">
        <v>510</v>
      </c>
      <c r="AG69" s="341" t="s">
        <v>505</v>
      </c>
      <c r="AH69" s="341" t="s">
        <v>505</v>
      </c>
      <c r="AI69" s="341"/>
      <c r="AJ69" s="342" t="s">
        <v>510</v>
      </c>
      <c r="AK69" s="340" t="s">
        <v>514</v>
      </c>
      <c r="AL69" s="341" t="s">
        <v>515</v>
      </c>
      <c r="AM69" s="341" t="s">
        <v>505</v>
      </c>
      <c r="AN69" s="341"/>
      <c r="AO69" s="341" t="s">
        <v>510</v>
      </c>
      <c r="AP69" s="341" t="s">
        <v>510</v>
      </c>
      <c r="AQ69" s="342"/>
      <c r="AR69" s="340"/>
      <c r="AS69" s="341" t="s">
        <v>514</v>
      </c>
      <c r="AT69" s="341" t="s">
        <v>515</v>
      </c>
      <c r="AU69" s="341" t="s">
        <v>505</v>
      </c>
      <c r="AV69" s="341" t="s">
        <v>510</v>
      </c>
      <c r="AW69" s="341" t="s">
        <v>510</v>
      </c>
      <c r="AX69" s="342"/>
      <c r="AY69" s="340"/>
      <c r="AZ69" s="341"/>
      <c r="BA69" s="343"/>
      <c r="BB69" s="1217"/>
      <c r="BC69" s="1218"/>
      <c r="BD69" s="1179"/>
      <c r="BE69" s="1180"/>
      <c r="BF69" s="1181"/>
      <c r="BG69" s="1182"/>
      <c r="BH69" s="1182"/>
      <c r="BI69" s="1182"/>
      <c r="BJ69" s="1183"/>
    </row>
    <row r="70" spans="2:62" ht="20.25" customHeight="1" x14ac:dyDescent="0.45">
      <c r="B70" s="1220"/>
      <c r="C70" s="1233"/>
      <c r="D70" s="1234"/>
      <c r="E70" s="327"/>
      <c r="F70" s="328" t="str">
        <f>C69</f>
        <v>介護職員</v>
      </c>
      <c r="G70" s="327"/>
      <c r="H70" s="328" t="str">
        <f>I69</f>
        <v>A</v>
      </c>
      <c r="I70" s="1235"/>
      <c r="J70" s="1236"/>
      <c r="K70" s="1237"/>
      <c r="L70" s="1238"/>
      <c r="M70" s="1238"/>
      <c r="N70" s="1234"/>
      <c r="O70" s="1211"/>
      <c r="P70" s="1212"/>
      <c r="Q70" s="1212"/>
      <c r="R70" s="1212"/>
      <c r="S70" s="1213"/>
      <c r="T70" s="344" t="s">
        <v>455</v>
      </c>
      <c r="U70" s="345"/>
      <c r="V70" s="346"/>
      <c r="W70" s="332">
        <f>IF(W69="","",VLOOKUP(W69,'【記載例】参考様式１（勤務表_シフト記号表）'!$C$6:$L$47,10,FALSE))</f>
        <v>7.9999999999999982</v>
      </c>
      <c r="X70" s="333" t="str">
        <f>IF(X69="","",VLOOKUP(X69,'【記載例】参考様式１（勤務表_シフト記号表）'!$C$6:$L$47,10,FALSE))</f>
        <v/>
      </c>
      <c r="Y70" s="333">
        <f>IF(Y69="","",VLOOKUP(Y69,'【記載例】参考様式１（勤務表_シフト記号表）'!$C$6:$L$47,10,FALSE))</f>
        <v>7.9999999999999982</v>
      </c>
      <c r="Z70" s="333" t="str">
        <f>IF(Z69="","",VLOOKUP(Z69,'【記載例】参考様式１（勤務表_シフト記号表）'!$C$6:$L$47,10,FALSE))</f>
        <v/>
      </c>
      <c r="AA70" s="333">
        <f>IF(AA69="","",VLOOKUP(AA69,'【記載例】参考様式１（勤務表_シフト記号表）'!$C$6:$L$47,10,FALSE))</f>
        <v>8</v>
      </c>
      <c r="AB70" s="333" t="str">
        <f>IF(AB69="","",VLOOKUP(AB69,'【記載例】参考様式１（勤務表_シフト記号表）'!$C$6:$L$47,10,FALSE))</f>
        <v/>
      </c>
      <c r="AC70" s="334">
        <f>IF(AC69="","",VLOOKUP(AC69,'【記載例】参考様式１（勤務表_シフト記号表）'!$C$6:$L$47,10,FALSE))</f>
        <v>8</v>
      </c>
      <c r="AD70" s="332">
        <f>IF(AD69="","",VLOOKUP(AD69,'【記載例】参考様式１（勤務表_シフト記号表）'!$C$6:$L$47,10,FALSE))</f>
        <v>8</v>
      </c>
      <c r="AE70" s="333">
        <f>IF(AE69="","",VLOOKUP(AE69,'【記載例】参考様式１（勤務表_シフト記号表）'!$C$6:$L$47,10,FALSE))</f>
        <v>8</v>
      </c>
      <c r="AF70" s="333">
        <f>IF(AF69="","",VLOOKUP(AF69,'【記載例】参考様式１（勤務表_シフト記号表）'!$C$6:$L$47,10,FALSE))</f>
        <v>8</v>
      </c>
      <c r="AG70" s="333">
        <f>IF(AG69="","",VLOOKUP(AG69,'【記載例】参考様式１（勤務表_シフト記号表）'!$C$6:$L$47,10,FALSE))</f>
        <v>7.9999999999999982</v>
      </c>
      <c r="AH70" s="333">
        <f>IF(AH69="","",VLOOKUP(AH69,'【記載例】参考様式１（勤務表_シフト記号表）'!$C$6:$L$47,10,FALSE))</f>
        <v>7.9999999999999982</v>
      </c>
      <c r="AI70" s="333" t="str">
        <f>IF(AI69="","",VLOOKUP(AI69,'【記載例】参考様式１（勤務表_シフト記号表）'!$C$6:$L$47,10,FALSE))</f>
        <v/>
      </c>
      <c r="AJ70" s="334">
        <f>IF(AJ69="","",VLOOKUP(AJ69,'【記載例】参考様式１（勤務表_シフト記号表）'!$C$6:$L$47,10,FALSE))</f>
        <v>8</v>
      </c>
      <c r="AK70" s="332">
        <f>IF(AK69="","",VLOOKUP(AK69,'【記載例】参考様式１（勤務表_シフト記号表）'!$C$6:$L$47,10,FALSE))</f>
        <v>8</v>
      </c>
      <c r="AL70" s="333">
        <f>IF(AL69="","",VLOOKUP(AL69,'【記載例】参考様式１（勤務表_シフト記号表）'!$C$6:$L$47,10,FALSE))</f>
        <v>8</v>
      </c>
      <c r="AM70" s="333">
        <f>IF(AM69="","",VLOOKUP(AM69,'【記載例】参考様式１（勤務表_シフト記号表）'!$C$6:$L$47,10,FALSE))</f>
        <v>7.9999999999999982</v>
      </c>
      <c r="AN70" s="333" t="str">
        <f>IF(AN69="","",VLOOKUP(AN69,'【記載例】参考様式１（勤務表_シフト記号表）'!$C$6:$L$47,10,FALSE))</f>
        <v/>
      </c>
      <c r="AO70" s="333">
        <f>IF(AO69="","",VLOOKUP(AO69,'【記載例】参考様式１（勤務表_シフト記号表）'!$C$6:$L$47,10,FALSE))</f>
        <v>8</v>
      </c>
      <c r="AP70" s="333">
        <f>IF(AP69="","",VLOOKUP(AP69,'【記載例】参考様式１（勤務表_シフト記号表）'!$C$6:$L$47,10,FALSE))</f>
        <v>8</v>
      </c>
      <c r="AQ70" s="334" t="str">
        <f>IF(AQ69="","",VLOOKUP(AQ69,'【記載例】参考様式１（勤務表_シフト記号表）'!$C$6:$L$47,10,FALSE))</f>
        <v/>
      </c>
      <c r="AR70" s="332" t="str">
        <f>IF(AR69="","",VLOOKUP(AR69,'【記載例】参考様式１（勤務表_シフト記号表）'!$C$6:$L$47,10,FALSE))</f>
        <v/>
      </c>
      <c r="AS70" s="333">
        <f>IF(AS69="","",VLOOKUP(AS69,'【記載例】参考様式１（勤務表_シフト記号表）'!$C$6:$L$47,10,FALSE))</f>
        <v>8</v>
      </c>
      <c r="AT70" s="333">
        <f>IF(AT69="","",VLOOKUP(AT69,'【記載例】参考様式１（勤務表_シフト記号表）'!$C$6:$L$47,10,FALSE))</f>
        <v>8</v>
      </c>
      <c r="AU70" s="333">
        <f>IF(AU69="","",VLOOKUP(AU69,'【記載例】参考様式１（勤務表_シフト記号表）'!$C$6:$L$47,10,FALSE))</f>
        <v>7.9999999999999982</v>
      </c>
      <c r="AV70" s="333">
        <f>IF(AV69="","",VLOOKUP(AV69,'【記載例】参考様式１（勤務表_シフト記号表）'!$C$6:$L$47,10,FALSE))</f>
        <v>8</v>
      </c>
      <c r="AW70" s="333">
        <f>IF(AW69="","",VLOOKUP(AW69,'【記載例】参考様式１（勤務表_シフト記号表）'!$C$6:$L$47,10,FALSE))</f>
        <v>8</v>
      </c>
      <c r="AX70" s="334" t="str">
        <f>IF(AX69="","",VLOOKUP(AX69,'【記載例】参考様式１（勤務表_シフト記号表）'!$C$6:$L$47,10,FALSE))</f>
        <v/>
      </c>
      <c r="AY70" s="332" t="str">
        <f>IF(AY69="","",VLOOKUP(AY69,'【記載例】参考様式１（勤務表_シフト記号表）'!$C$6:$L$47,10,FALSE))</f>
        <v/>
      </c>
      <c r="AZ70" s="333" t="str">
        <f>IF(AZ69="","",VLOOKUP(AZ69,'【記載例】参考様式１（勤務表_シフト記号表）'!$C$6:$L$47,10,FALSE))</f>
        <v/>
      </c>
      <c r="BA70" s="333" t="str">
        <f>IF(BA69="","",VLOOKUP(BA69,'【記載例】参考様式１（勤務表_シフト記号表）'!$C$6:$L$47,10,FALSE))</f>
        <v/>
      </c>
      <c r="BB70" s="1230">
        <f>IF($BE$3="４週",SUM(W70:AX70),IF($BE$3="暦月",SUM(W70:BA70),""))</f>
        <v>160</v>
      </c>
      <c r="BC70" s="1231"/>
      <c r="BD70" s="1232">
        <f>IF($BE$3="４週",BB70/4,IF($BE$3="暦月",(BB70/($BE$8/7)),""))</f>
        <v>40</v>
      </c>
      <c r="BE70" s="1231"/>
      <c r="BF70" s="1227"/>
      <c r="BG70" s="1228"/>
      <c r="BH70" s="1228"/>
      <c r="BI70" s="1228"/>
      <c r="BJ70" s="1229"/>
    </row>
    <row r="71" spans="2:62" ht="20.25" customHeight="1" x14ac:dyDescent="0.45">
      <c r="B71" s="1197">
        <f>B69+1</f>
        <v>28</v>
      </c>
      <c r="C71" s="1199" t="s">
        <v>468</v>
      </c>
      <c r="D71" s="1200"/>
      <c r="E71" s="327"/>
      <c r="F71" s="328"/>
      <c r="G71" s="327"/>
      <c r="H71" s="328"/>
      <c r="I71" s="1203" t="s">
        <v>601</v>
      </c>
      <c r="J71" s="1204"/>
      <c r="K71" s="1207" t="s">
        <v>602</v>
      </c>
      <c r="L71" s="1208"/>
      <c r="M71" s="1208"/>
      <c r="N71" s="1200"/>
      <c r="O71" s="1211" t="s">
        <v>639</v>
      </c>
      <c r="P71" s="1212"/>
      <c r="Q71" s="1212"/>
      <c r="R71" s="1212"/>
      <c r="S71" s="1213"/>
      <c r="T71" s="347" t="s">
        <v>454</v>
      </c>
      <c r="V71" s="348"/>
      <c r="W71" s="340" t="s">
        <v>629</v>
      </c>
      <c r="X71" s="341"/>
      <c r="Y71" s="341" t="s">
        <v>510</v>
      </c>
      <c r="Z71" s="341" t="s">
        <v>505</v>
      </c>
      <c r="AA71" s="341" t="s">
        <v>505</v>
      </c>
      <c r="AB71" s="341" t="s">
        <v>505</v>
      </c>
      <c r="AC71" s="342"/>
      <c r="AD71" s="340" t="s">
        <v>514</v>
      </c>
      <c r="AE71" s="341" t="s">
        <v>515</v>
      </c>
      <c r="AF71" s="341" t="s">
        <v>505</v>
      </c>
      <c r="AG71" s="341"/>
      <c r="AH71" s="341" t="s">
        <v>510</v>
      </c>
      <c r="AI71" s="341" t="s">
        <v>510</v>
      </c>
      <c r="AJ71" s="342"/>
      <c r="AK71" s="340"/>
      <c r="AL71" s="341" t="s">
        <v>514</v>
      </c>
      <c r="AM71" s="341" t="s">
        <v>515</v>
      </c>
      <c r="AN71" s="341" t="s">
        <v>505</v>
      </c>
      <c r="AO71" s="341"/>
      <c r="AP71" s="341" t="s">
        <v>510</v>
      </c>
      <c r="AQ71" s="342" t="s">
        <v>510</v>
      </c>
      <c r="AR71" s="340" t="s">
        <v>510</v>
      </c>
      <c r="AS71" s="341"/>
      <c r="AT71" s="341" t="s">
        <v>514</v>
      </c>
      <c r="AU71" s="341" t="s">
        <v>515</v>
      </c>
      <c r="AV71" s="341" t="s">
        <v>505</v>
      </c>
      <c r="AW71" s="341"/>
      <c r="AX71" s="342" t="s">
        <v>510</v>
      </c>
      <c r="AY71" s="340"/>
      <c r="AZ71" s="341"/>
      <c r="BA71" s="343"/>
      <c r="BB71" s="1217"/>
      <c r="BC71" s="1218"/>
      <c r="BD71" s="1179"/>
      <c r="BE71" s="1180"/>
      <c r="BF71" s="1181"/>
      <c r="BG71" s="1182"/>
      <c r="BH71" s="1182"/>
      <c r="BI71" s="1182"/>
      <c r="BJ71" s="1183"/>
    </row>
    <row r="72" spans="2:62" ht="20.25" customHeight="1" x14ac:dyDescent="0.45">
      <c r="B72" s="1220"/>
      <c r="C72" s="1233"/>
      <c r="D72" s="1234"/>
      <c r="E72" s="327"/>
      <c r="F72" s="328" t="str">
        <f>C71</f>
        <v>介護職員</v>
      </c>
      <c r="G72" s="327"/>
      <c r="H72" s="328" t="str">
        <f>I71</f>
        <v>A</v>
      </c>
      <c r="I72" s="1235"/>
      <c r="J72" s="1236"/>
      <c r="K72" s="1237"/>
      <c r="L72" s="1238"/>
      <c r="M72" s="1238"/>
      <c r="N72" s="1234"/>
      <c r="O72" s="1211"/>
      <c r="P72" s="1212"/>
      <c r="Q72" s="1212"/>
      <c r="R72" s="1212"/>
      <c r="S72" s="1213"/>
      <c r="T72" s="344" t="s">
        <v>455</v>
      </c>
      <c r="U72" s="345"/>
      <c r="V72" s="346"/>
      <c r="W72" s="332">
        <f>IF(W71="","",VLOOKUP(W71,'【記載例】参考様式１（勤務表_シフト記号表）'!$C$6:$L$47,10,FALSE))</f>
        <v>8</v>
      </c>
      <c r="X72" s="333" t="str">
        <f>IF(X71="","",VLOOKUP(X71,'【記載例】参考様式１（勤務表_シフト記号表）'!$C$6:$L$47,10,FALSE))</f>
        <v/>
      </c>
      <c r="Y72" s="333">
        <f>IF(Y71="","",VLOOKUP(Y71,'【記載例】参考様式１（勤務表_シフト記号表）'!$C$6:$L$47,10,FALSE))</f>
        <v>8</v>
      </c>
      <c r="Z72" s="333">
        <f>IF(Z71="","",VLOOKUP(Z71,'【記載例】参考様式１（勤務表_シフト記号表）'!$C$6:$L$47,10,FALSE))</f>
        <v>7.9999999999999982</v>
      </c>
      <c r="AA72" s="333">
        <f>IF(AA71="","",VLOOKUP(AA71,'【記載例】参考様式１（勤務表_シフト記号表）'!$C$6:$L$47,10,FALSE))</f>
        <v>7.9999999999999982</v>
      </c>
      <c r="AB72" s="333">
        <f>IF(AB71="","",VLOOKUP(AB71,'【記載例】参考様式１（勤務表_シフト記号表）'!$C$6:$L$47,10,FALSE))</f>
        <v>7.9999999999999982</v>
      </c>
      <c r="AC72" s="334" t="str">
        <f>IF(AC71="","",VLOOKUP(AC71,'【記載例】参考様式１（勤務表_シフト記号表）'!$C$6:$L$47,10,FALSE))</f>
        <v/>
      </c>
      <c r="AD72" s="332">
        <f>IF(AD71="","",VLOOKUP(AD71,'【記載例】参考様式１（勤務表_シフト記号表）'!$C$6:$L$47,10,FALSE))</f>
        <v>8</v>
      </c>
      <c r="AE72" s="333">
        <f>IF(AE71="","",VLOOKUP(AE71,'【記載例】参考様式１（勤務表_シフト記号表）'!$C$6:$L$47,10,FALSE))</f>
        <v>8</v>
      </c>
      <c r="AF72" s="333">
        <f>IF(AF71="","",VLOOKUP(AF71,'【記載例】参考様式１（勤務表_シフト記号表）'!$C$6:$L$47,10,FALSE))</f>
        <v>7.9999999999999982</v>
      </c>
      <c r="AG72" s="333" t="str">
        <f>IF(AG71="","",VLOOKUP(AG71,'【記載例】参考様式１（勤務表_シフト記号表）'!$C$6:$L$47,10,FALSE))</f>
        <v/>
      </c>
      <c r="AH72" s="333">
        <f>IF(AH71="","",VLOOKUP(AH71,'【記載例】参考様式１（勤務表_シフト記号表）'!$C$6:$L$47,10,FALSE))</f>
        <v>8</v>
      </c>
      <c r="AI72" s="333">
        <f>IF(AI71="","",VLOOKUP(AI71,'【記載例】参考様式１（勤務表_シフト記号表）'!$C$6:$L$47,10,FALSE))</f>
        <v>8</v>
      </c>
      <c r="AJ72" s="334" t="str">
        <f>IF(AJ71="","",VLOOKUP(AJ71,'【記載例】参考様式１（勤務表_シフト記号表）'!$C$6:$L$47,10,FALSE))</f>
        <v/>
      </c>
      <c r="AK72" s="332" t="str">
        <f>IF(AK71="","",VLOOKUP(AK71,'【記載例】参考様式１（勤務表_シフト記号表）'!$C$6:$L$47,10,FALSE))</f>
        <v/>
      </c>
      <c r="AL72" s="333">
        <f>IF(AL71="","",VLOOKUP(AL71,'【記載例】参考様式１（勤務表_シフト記号表）'!$C$6:$L$47,10,FALSE))</f>
        <v>8</v>
      </c>
      <c r="AM72" s="333">
        <f>IF(AM71="","",VLOOKUP(AM71,'【記載例】参考様式１（勤務表_シフト記号表）'!$C$6:$L$47,10,FALSE))</f>
        <v>8</v>
      </c>
      <c r="AN72" s="333">
        <f>IF(AN71="","",VLOOKUP(AN71,'【記載例】参考様式１（勤務表_シフト記号表）'!$C$6:$L$47,10,FALSE))</f>
        <v>7.9999999999999982</v>
      </c>
      <c r="AO72" s="333" t="str">
        <f>IF(AO71="","",VLOOKUP(AO71,'【記載例】参考様式１（勤務表_シフト記号表）'!$C$6:$L$47,10,FALSE))</f>
        <v/>
      </c>
      <c r="AP72" s="333">
        <f>IF(AP71="","",VLOOKUP(AP71,'【記載例】参考様式１（勤務表_シフト記号表）'!$C$6:$L$47,10,FALSE))</f>
        <v>8</v>
      </c>
      <c r="AQ72" s="334">
        <f>IF(AQ71="","",VLOOKUP(AQ71,'【記載例】参考様式１（勤務表_シフト記号表）'!$C$6:$L$47,10,FALSE))</f>
        <v>8</v>
      </c>
      <c r="AR72" s="332">
        <f>IF(AR71="","",VLOOKUP(AR71,'【記載例】参考様式１（勤務表_シフト記号表）'!$C$6:$L$47,10,FALSE))</f>
        <v>8</v>
      </c>
      <c r="AS72" s="333" t="str">
        <f>IF(AS71="","",VLOOKUP(AS71,'【記載例】参考様式１（勤務表_シフト記号表）'!$C$6:$L$47,10,FALSE))</f>
        <v/>
      </c>
      <c r="AT72" s="333">
        <f>IF(AT71="","",VLOOKUP(AT71,'【記載例】参考様式１（勤務表_シフト記号表）'!$C$6:$L$47,10,FALSE))</f>
        <v>8</v>
      </c>
      <c r="AU72" s="333">
        <f>IF(AU71="","",VLOOKUP(AU71,'【記載例】参考様式１（勤務表_シフト記号表）'!$C$6:$L$47,10,FALSE))</f>
        <v>8</v>
      </c>
      <c r="AV72" s="333">
        <f>IF(AV71="","",VLOOKUP(AV71,'【記載例】参考様式１（勤務表_シフト記号表）'!$C$6:$L$47,10,FALSE))</f>
        <v>7.9999999999999982</v>
      </c>
      <c r="AW72" s="333" t="str">
        <f>IF(AW71="","",VLOOKUP(AW71,'【記載例】参考様式１（勤務表_シフト記号表）'!$C$6:$L$47,10,FALSE))</f>
        <v/>
      </c>
      <c r="AX72" s="334">
        <f>IF(AX71="","",VLOOKUP(AX71,'【記載例】参考様式１（勤務表_シフト記号表）'!$C$6:$L$47,10,FALSE))</f>
        <v>8</v>
      </c>
      <c r="AY72" s="332" t="str">
        <f>IF(AY71="","",VLOOKUP(AY71,'【記載例】参考様式１（勤務表_シフト記号表）'!$C$6:$L$47,10,FALSE))</f>
        <v/>
      </c>
      <c r="AZ72" s="333" t="str">
        <f>IF(AZ71="","",VLOOKUP(AZ71,'【記載例】参考様式１（勤務表_シフト記号表）'!$C$6:$L$47,10,FALSE))</f>
        <v/>
      </c>
      <c r="BA72" s="333" t="str">
        <f>IF(BA71="","",VLOOKUP(BA71,'【記載例】参考様式１（勤務表_シフト記号表）'!$C$6:$L$47,10,FALSE))</f>
        <v/>
      </c>
      <c r="BB72" s="1230">
        <f>IF($BE$3="４週",SUM(W72:AX72),IF($BE$3="暦月",SUM(W72:BA72),""))</f>
        <v>160</v>
      </c>
      <c r="BC72" s="1231"/>
      <c r="BD72" s="1232">
        <f>IF($BE$3="４週",BB72/4,IF($BE$3="暦月",(BB72/($BE$8/7)),""))</f>
        <v>40</v>
      </c>
      <c r="BE72" s="1231"/>
      <c r="BF72" s="1227"/>
      <c r="BG72" s="1228"/>
      <c r="BH72" s="1228"/>
      <c r="BI72" s="1228"/>
      <c r="BJ72" s="1229"/>
    </row>
    <row r="73" spans="2:62" ht="20.25" customHeight="1" x14ac:dyDescent="0.45">
      <c r="B73" s="1197">
        <f>B71+1</f>
        <v>29</v>
      </c>
      <c r="C73" s="1199" t="s">
        <v>468</v>
      </c>
      <c r="D73" s="1200"/>
      <c r="E73" s="327"/>
      <c r="F73" s="328"/>
      <c r="G73" s="327"/>
      <c r="H73" s="328"/>
      <c r="I73" s="1203" t="s">
        <v>623</v>
      </c>
      <c r="J73" s="1204"/>
      <c r="K73" s="1207" t="s">
        <v>602</v>
      </c>
      <c r="L73" s="1208"/>
      <c r="M73" s="1208"/>
      <c r="N73" s="1200"/>
      <c r="O73" s="1211" t="s">
        <v>640</v>
      </c>
      <c r="P73" s="1212"/>
      <c r="Q73" s="1212"/>
      <c r="R73" s="1212"/>
      <c r="S73" s="1213"/>
      <c r="T73" s="347" t="s">
        <v>454</v>
      </c>
      <c r="V73" s="348"/>
      <c r="W73" s="340" t="s">
        <v>510</v>
      </c>
      <c r="X73" s="341"/>
      <c r="Y73" s="341"/>
      <c r="Z73" s="341" t="s">
        <v>510</v>
      </c>
      <c r="AA73" s="341"/>
      <c r="AB73" s="341" t="s">
        <v>510</v>
      </c>
      <c r="AC73" s="342" t="s">
        <v>510</v>
      </c>
      <c r="AD73" s="340"/>
      <c r="AE73" s="341" t="s">
        <v>510</v>
      </c>
      <c r="AF73" s="341"/>
      <c r="AG73" s="341"/>
      <c r="AH73" s="341" t="s">
        <v>510</v>
      </c>
      <c r="AI73" s="341" t="s">
        <v>505</v>
      </c>
      <c r="AJ73" s="342" t="s">
        <v>505</v>
      </c>
      <c r="AK73" s="340" t="s">
        <v>510</v>
      </c>
      <c r="AL73" s="341"/>
      <c r="AM73" s="341" t="s">
        <v>510</v>
      </c>
      <c r="AN73" s="341"/>
      <c r="AO73" s="341" t="s">
        <v>510</v>
      </c>
      <c r="AP73" s="341"/>
      <c r="AQ73" s="342" t="s">
        <v>505</v>
      </c>
      <c r="AR73" s="340" t="s">
        <v>505</v>
      </c>
      <c r="AS73" s="341" t="s">
        <v>510</v>
      </c>
      <c r="AT73" s="341"/>
      <c r="AU73" s="341" t="s">
        <v>510</v>
      </c>
      <c r="AV73" s="341"/>
      <c r="AW73" s="341" t="s">
        <v>505</v>
      </c>
      <c r="AX73" s="342"/>
      <c r="AY73" s="340"/>
      <c r="AZ73" s="341"/>
      <c r="BA73" s="343"/>
      <c r="BB73" s="1217"/>
      <c r="BC73" s="1218"/>
      <c r="BD73" s="1179"/>
      <c r="BE73" s="1180"/>
      <c r="BF73" s="1181"/>
      <c r="BG73" s="1182"/>
      <c r="BH73" s="1182"/>
      <c r="BI73" s="1182"/>
      <c r="BJ73" s="1183"/>
    </row>
    <row r="74" spans="2:62" ht="20.25" customHeight="1" x14ac:dyDescent="0.45">
      <c r="B74" s="1220"/>
      <c r="C74" s="1221"/>
      <c r="D74" s="1222"/>
      <c r="E74" s="349"/>
      <c r="F74" s="350" t="str">
        <f>C73</f>
        <v>介護職員</v>
      </c>
      <c r="G74" s="349"/>
      <c r="H74" s="350" t="str">
        <f>I73</f>
        <v>C</v>
      </c>
      <c r="I74" s="1223"/>
      <c r="J74" s="1224"/>
      <c r="K74" s="1225"/>
      <c r="L74" s="1226"/>
      <c r="M74" s="1226"/>
      <c r="N74" s="1222"/>
      <c r="O74" s="1211"/>
      <c r="P74" s="1212"/>
      <c r="Q74" s="1212"/>
      <c r="R74" s="1212"/>
      <c r="S74" s="1213"/>
      <c r="T74" s="344" t="s">
        <v>455</v>
      </c>
      <c r="U74" s="345"/>
      <c r="V74" s="346"/>
      <c r="W74" s="332">
        <f>IF(W73="","",VLOOKUP(W73,'【記載例】参考様式１（勤務表_シフト記号表）'!$C$6:$L$47,10,FALSE))</f>
        <v>8</v>
      </c>
      <c r="X74" s="333" t="str">
        <f>IF(X73="","",VLOOKUP(X73,'【記載例】参考様式１（勤務表_シフト記号表）'!$C$6:$L$47,10,FALSE))</f>
        <v/>
      </c>
      <c r="Y74" s="333" t="str">
        <f>IF(Y73="","",VLOOKUP(Y73,'【記載例】参考様式１（勤務表_シフト記号表）'!$C$6:$L$47,10,FALSE))</f>
        <v/>
      </c>
      <c r="Z74" s="333">
        <f>IF(Z73="","",VLOOKUP(Z73,'【記載例】参考様式１（勤務表_シフト記号表）'!$C$6:$L$47,10,FALSE))</f>
        <v>8</v>
      </c>
      <c r="AA74" s="333" t="str">
        <f>IF(AA73="","",VLOOKUP(AA73,'【記載例】参考様式１（勤務表_シフト記号表）'!$C$6:$L$47,10,FALSE))</f>
        <v/>
      </c>
      <c r="AB74" s="333">
        <f>IF(AB73="","",VLOOKUP(AB73,'【記載例】参考様式１（勤務表_シフト記号表）'!$C$6:$L$47,10,FALSE))</f>
        <v>8</v>
      </c>
      <c r="AC74" s="334">
        <f>IF(AC73="","",VLOOKUP(AC73,'【記載例】参考様式１（勤務表_シフト記号表）'!$C$6:$L$47,10,FALSE))</f>
        <v>8</v>
      </c>
      <c r="AD74" s="332" t="str">
        <f>IF(AD73="","",VLOOKUP(AD73,'【記載例】参考様式１（勤務表_シフト記号表）'!$C$6:$L$47,10,FALSE))</f>
        <v/>
      </c>
      <c r="AE74" s="333">
        <f>IF(AE73="","",VLOOKUP(AE73,'【記載例】参考様式１（勤務表_シフト記号表）'!$C$6:$L$47,10,FALSE))</f>
        <v>8</v>
      </c>
      <c r="AF74" s="333" t="str">
        <f>IF(AF73="","",VLOOKUP(AF73,'【記載例】参考様式１（勤務表_シフト記号表）'!$C$6:$L$47,10,FALSE))</f>
        <v/>
      </c>
      <c r="AG74" s="333" t="str">
        <f>IF(AG73="","",VLOOKUP(AG73,'【記載例】参考様式１（勤務表_シフト記号表）'!$C$6:$L$47,10,FALSE))</f>
        <v/>
      </c>
      <c r="AH74" s="333">
        <f>IF(AH73="","",VLOOKUP(AH73,'【記載例】参考様式１（勤務表_シフト記号表）'!$C$6:$L$47,10,FALSE))</f>
        <v>8</v>
      </c>
      <c r="AI74" s="333">
        <f>IF(AI73="","",VLOOKUP(AI73,'【記載例】参考様式１（勤務表_シフト記号表）'!$C$6:$L$47,10,FALSE))</f>
        <v>7.9999999999999982</v>
      </c>
      <c r="AJ74" s="334">
        <f>IF(AJ73="","",VLOOKUP(AJ73,'【記載例】参考様式１（勤務表_シフト記号表）'!$C$6:$L$47,10,FALSE))</f>
        <v>7.9999999999999982</v>
      </c>
      <c r="AK74" s="332">
        <f>IF(AK73="","",VLOOKUP(AK73,'【記載例】参考様式１（勤務表_シフト記号表）'!$C$6:$L$47,10,FALSE))</f>
        <v>8</v>
      </c>
      <c r="AL74" s="333" t="str">
        <f>IF(AL73="","",VLOOKUP(AL73,'【記載例】参考様式１（勤務表_シフト記号表）'!$C$6:$L$47,10,FALSE))</f>
        <v/>
      </c>
      <c r="AM74" s="333">
        <f>IF(AM73="","",VLOOKUP(AM73,'【記載例】参考様式１（勤務表_シフト記号表）'!$C$6:$L$47,10,FALSE))</f>
        <v>8</v>
      </c>
      <c r="AN74" s="333" t="str">
        <f>IF(AN73="","",VLOOKUP(AN73,'【記載例】参考様式１（勤務表_シフト記号表）'!$C$6:$L$47,10,FALSE))</f>
        <v/>
      </c>
      <c r="AO74" s="333">
        <f>IF(AO73="","",VLOOKUP(AO73,'【記載例】参考様式１（勤務表_シフト記号表）'!$C$6:$L$47,10,FALSE))</f>
        <v>8</v>
      </c>
      <c r="AP74" s="333" t="str">
        <f>IF(AP73="","",VLOOKUP(AP73,'【記載例】参考様式１（勤務表_シフト記号表）'!$C$6:$L$47,10,FALSE))</f>
        <v/>
      </c>
      <c r="AQ74" s="334">
        <f>IF(AQ73="","",VLOOKUP(AQ73,'【記載例】参考様式１（勤務表_シフト記号表）'!$C$6:$L$47,10,FALSE))</f>
        <v>7.9999999999999982</v>
      </c>
      <c r="AR74" s="332">
        <f>IF(AR73="","",VLOOKUP(AR73,'【記載例】参考様式１（勤務表_シフト記号表）'!$C$6:$L$47,10,FALSE))</f>
        <v>7.9999999999999982</v>
      </c>
      <c r="AS74" s="333">
        <f>IF(AS73="","",VLOOKUP(AS73,'【記載例】参考様式１（勤務表_シフト記号表）'!$C$6:$L$47,10,FALSE))</f>
        <v>8</v>
      </c>
      <c r="AT74" s="333" t="str">
        <f>IF(AT73="","",VLOOKUP(AT73,'【記載例】参考様式１（勤務表_シフト記号表）'!$C$6:$L$47,10,FALSE))</f>
        <v/>
      </c>
      <c r="AU74" s="333">
        <f>IF(AU73="","",VLOOKUP(AU73,'【記載例】参考様式１（勤務表_シフト記号表）'!$C$6:$L$47,10,FALSE))</f>
        <v>8</v>
      </c>
      <c r="AV74" s="333" t="str">
        <f>IF(AV73="","",VLOOKUP(AV73,'【記載例】参考様式１（勤務表_シフト記号表）'!$C$6:$L$47,10,FALSE))</f>
        <v/>
      </c>
      <c r="AW74" s="333">
        <f>IF(AW73="","",VLOOKUP(AW73,'【記載例】参考様式１（勤務表_シフト記号表）'!$C$6:$L$47,10,FALSE))</f>
        <v>7.9999999999999982</v>
      </c>
      <c r="AX74" s="334" t="str">
        <f>IF(AX73="","",VLOOKUP(AX73,'【記載例】参考様式１（勤務表_シフト記号表）'!$C$6:$L$47,10,FALSE))</f>
        <v/>
      </c>
      <c r="AY74" s="332" t="str">
        <f>IF(AY73="","",VLOOKUP(AY73,'【記載例】参考様式１（勤務表_シフト記号表）'!$C$6:$L$47,10,FALSE))</f>
        <v/>
      </c>
      <c r="AZ74" s="333" t="str">
        <f>IF(AZ73="","",VLOOKUP(AZ73,'【記載例】参考様式１（勤務表_シフト記号表）'!$C$6:$L$47,10,FALSE))</f>
        <v/>
      </c>
      <c r="BA74" s="333" t="str">
        <f>IF(BA73="","",VLOOKUP(BA73,'【記載例】参考様式１（勤務表_シフト記号表）'!$C$6:$L$47,10,FALSE))</f>
        <v/>
      </c>
      <c r="BB74" s="1194">
        <f>IF($BE$3="４週",SUM(W74:AX74),IF($BE$3="暦月",SUM(W74:BA74),""))</f>
        <v>128</v>
      </c>
      <c r="BC74" s="1195"/>
      <c r="BD74" s="1196">
        <f>IF($BE$3="４週",BB74/4,IF($BE$3="暦月",(BB74/($BE$8/7)),""))</f>
        <v>32</v>
      </c>
      <c r="BE74" s="1195"/>
      <c r="BF74" s="1191"/>
      <c r="BG74" s="1192"/>
      <c r="BH74" s="1192"/>
      <c r="BI74" s="1192"/>
      <c r="BJ74" s="1193"/>
    </row>
    <row r="75" spans="2:62" ht="20.25" customHeight="1" x14ac:dyDescent="0.45">
      <c r="B75" s="1197">
        <f>B73+1</f>
        <v>30</v>
      </c>
      <c r="C75" s="1199"/>
      <c r="D75" s="1200"/>
      <c r="E75" s="335"/>
      <c r="F75" s="336"/>
      <c r="G75" s="335"/>
      <c r="H75" s="336"/>
      <c r="I75" s="1203"/>
      <c r="J75" s="1204"/>
      <c r="K75" s="1207"/>
      <c r="L75" s="1208"/>
      <c r="M75" s="1208"/>
      <c r="N75" s="1200"/>
      <c r="O75" s="1211"/>
      <c r="P75" s="1212"/>
      <c r="Q75" s="1212"/>
      <c r="R75" s="1212"/>
      <c r="S75" s="1213"/>
      <c r="T75" s="416" t="s">
        <v>454</v>
      </c>
      <c r="U75" s="417"/>
      <c r="V75" s="418"/>
      <c r="W75" s="340"/>
      <c r="X75" s="341"/>
      <c r="Y75" s="341"/>
      <c r="Z75" s="341"/>
      <c r="AA75" s="341"/>
      <c r="AB75" s="341"/>
      <c r="AC75" s="342"/>
      <c r="AD75" s="340"/>
      <c r="AE75" s="341"/>
      <c r="AF75" s="341"/>
      <c r="AG75" s="341"/>
      <c r="AH75" s="341"/>
      <c r="AI75" s="341"/>
      <c r="AJ75" s="342"/>
      <c r="AK75" s="340"/>
      <c r="AL75" s="341"/>
      <c r="AM75" s="341"/>
      <c r="AN75" s="341"/>
      <c r="AO75" s="341"/>
      <c r="AP75" s="341"/>
      <c r="AQ75" s="342"/>
      <c r="AR75" s="340"/>
      <c r="AS75" s="341"/>
      <c r="AT75" s="341"/>
      <c r="AU75" s="341"/>
      <c r="AV75" s="341"/>
      <c r="AW75" s="341"/>
      <c r="AX75" s="342"/>
      <c r="AY75" s="340"/>
      <c r="AZ75" s="341"/>
      <c r="BA75" s="343"/>
      <c r="BB75" s="1217"/>
      <c r="BC75" s="1218"/>
      <c r="BD75" s="1179"/>
      <c r="BE75" s="1180"/>
      <c r="BF75" s="1181"/>
      <c r="BG75" s="1182"/>
      <c r="BH75" s="1182"/>
      <c r="BI75" s="1182"/>
      <c r="BJ75" s="1183"/>
    </row>
    <row r="76" spans="2:62" ht="20.25" customHeight="1" thickBot="1" x14ac:dyDescent="0.5">
      <c r="B76" s="1198"/>
      <c r="C76" s="1201"/>
      <c r="D76" s="1202"/>
      <c r="E76" s="351"/>
      <c r="F76" s="352">
        <f>C76</f>
        <v>0</v>
      </c>
      <c r="G76" s="351"/>
      <c r="H76" s="352">
        <f>I76</f>
        <v>0</v>
      </c>
      <c r="I76" s="1205"/>
      <c r="J76" s="1206"/>
      <c r="K76" s="1209"/>
      <c r="L76" s="1210"/>
      <c r="M76" s="1210"/>
      <c r="N76" s="1202"/>
      <c r="O76" s="1214"/>
      <c r="P76" s="1215"/>
      <c r="Q76" s="1215"/>
      <c r="R76" s="1215"/>
      <c r="S76" s="1216"/>
      <c r="T76" s="353" t="s">
        <v>455</v>
      </c>
      <c r="U76" s="354"/>
      <c r="V76" s="355"/>
      <c r="W76" s="356" t="str">
        <f>IF(W75="","",VLOOKUP(W75,'【記載例】参考様式１（勤務表_シフト記号表）'!$C$6:$L$47,10,FALSE))</f>
        <v/>
      </c>
      <c r="X76" s="357" t="str">
        <f>IF(X75="","",VLOOKUP(X75,'【記載例】参考様式１（勤務表_シフト記号表）'!$C$6:$L$47,10,FALSE))</f>
        <v/>
      </c>
      <c r="Y76" s="357" t="str">
        <f>IF(Y75="","",VLOOKUP(Y75,'【記載例】参考様式１（勤務表_シフト記号表）'!$C$6:$L$47,10,FALSE))</f>
        <v/>
      </c>
      <c r="Z76" s="357" t="str">
        <f>IF(Z75="","",VLOOKUP(Z75,'【記載例】参考様式１（勤務表_シフト記号表）'!$C$6:$L$47,10,FALSE))</f>
        <v/>
      </c>
      <c r="AA76" s="357" t="str">
        <f>IF(AA75="","",VLOOKUP(AA75,'【記載例】参考様式１（勤務表_シフト記号表）'!$C$6:$L$47,10,FALSE))</f>
        <v/>
      </c>
      <c r="AB76" s="357" t="str">
        <f>IF(AB75="","",VLOOKUP(AB75,'【記載例】参考様式１（勤務表_シフト記号表）'!$C$6:$L$47,10,FALSE))</f>
        <v/>
      </c>
      <c r="AC76" s="358" t="str">
        <f>IF(AC75="","",VLOOKUP(AC75,'【記載例】参考様式１（勤務表_シフト記号表）'!$C$6:$L$47,10,FALSE))</f>
        <v/>
      </c>
      <c r="AD76" s="356" t="str">
        <f>IF(AD75="","",VLOOKUP(AD75,'【記載例】参考様式１（勤務表_シフト記号表）'!$C$6:$L$47,10,FALSE))</f>
        <v/>
      </c>
      <c r="AE76" s="357" t="str">
        <f>IF(AE75="","",VLOOKUP(AE75,'【記載例】参考様式１（勤務表_シフト記号表）'!$C$6:$L$47,10,FALSE))</f>
        <v/>
      </c>
      <c r="AF76" s="357" t="str">
        <f>IF(AF75="","",VLOOKUP(AF75,'【記載例】参考様式１（勤務表_シフト記号表）'!$C$6:$L$47,10,FALSE))</f>
        <v/>
      </c>
      <c r="AG76" s="357" t="str">
        <f>IF(AG75="","",VLOOKUP(AG75,'【記載例】参考様式１（勤務表_シフト記号表）'!$C$6:$L$47,10,FALSE))</f>
        <v/>
      </c>
      <c r="AH76" s="357" t="str">
        <f>IF(AH75="","",VLOOKUP(AH75,'【記載例】参考様式１（勤務表_シフト記号表）'!$C$6:$L$47,10,FALSE))</f>
        <v/>
      </c>
      <c r="AI76" s="357" t="str">
        <f>IF(AI75="","",VLOOKUP(AI75,'【記載例】参考様式１（勤務表_シフト記号表）'!$C$6:$L$47,10,FALSE))</f>
        <v/>
      </c>
      <c r="AJ76" s="358" t="str">
        <f>IF(AJ75="","",VLOOKUP(AJ75,'【記載例】参考様式１（勤務表_シフト記号表）'!$C$6:$L$47,10,FALSE))</f>
        <v/>
      </c>
      <c r="AK76" s="356" t="str">
        <f>IF(AK75="","",VLOOKUP(AK75,'【記載例】参考様式１（勤務表_シフト記号表）'!$C$6:$L$47,10,FALSE))</f>
        <v/>
      </c>
      <c r="AL76" s="357" t="str">
        <f>IF(AL75="","",VLOOKUP(AL75,'【記載例】参考様式１（勤務表_シフト記号表）'!$C$6:$L$47,10,FALSE))</f>
        <v/>
      </c>
      <c r="AM76" s="357" t="str">
        <f>IF(AM75="","",VLOOKUP(AM75,'【記載例】参考様式１（勤務表_シフト記号表）'!$C$6:$L$47,10,FALSE))</f>
        <v/>
      </c>
      <c r="AN76" s="357" t="str">
        <f>IF(AN75="","",VLOOKUP(AN75,'【記載例】参考様式１（勤務表_シフト記号表）'!$C$6:$L$47,10,FALSE))</f>
        <v/>
      </c>
      <c r="AO76" s="357" t="str">
        <f>IF(AO75="","",VLOOKUP(AO75,'【記載例】参考様式１（勤務表_シフト記号表）'!$C$6:$L$47,10,FALSE))</f>
        <v/>
      </c>
      <c r="AP76" s="357" t="str">
        <f>IF(AP75="","",VLOOKUP(AP75,'【記載例】参考様式１（勤務表_シフト記号表）'!$C$6:$L$47,10,FALSE))</f>
        <v/>
      </c>
      <c r="AQ76" s="358" t="str">
        <f>IF(AQ75="","",VLOOKUP(AQ75,'【記載例】参考様式１（勤務表_シフト記号表）'!$C$6:$L$47,10,FALSE))</f>
        <v/>
      </c>
      <c r="AR76" s="356" t="str">
        <f>IF(AR75="","",VLOOKUP(AR75,'【記載例】参考様式１（勤務表_シフト記号表）'!$C$6:$L$47,10,FALSE))</f>
        <v/>
      </c>
      <c r="AS76" s="357" t="str">
        <f>IF(AS75="","",VLOOKUP(AS75,'【記載例】参考様式１（勤務表_シフト記号表）'!$C$6:$L$47,10,FALSE))</f>
        <v/>
      </c>
      <c r="AT76" s="357" t="str">
        <f>IF(AT75="","",VLOOKUP(AT75,'【記載例】参考様式１（勤務表_シフト記号表）'!$C$6:$L$47,10,FALSE))</f>
        <v/>
      </c>
      <c r="AU76" s="357" t="str">
        <f>IF(AU75="","",VLOOKUP(AU75,'【記載例】参考様式１（勤務表_シフト記号表）'!$C$6:$L$47,10,FALSE))</f>
        <v/>
      </c>
      <c r="AV76" s="357" t="str">
        <f>IF(AV75="","",VLOOKUP(AV75,'【記載例】参考様式１（勤務表_シフト記号表）'!$C$6:$L$47,10,FALSE))</f>
        <v/>
      </c>
      <c r="AW76" s="357" t="str">
        <f>IF(AW75="","",VLOOKUP(AW75,'【記載例】参考様式１（勤務表_シフト記号表）'!$C$6:$L$47,10,FALSE))</f>
        <v/>
      </c>
      <c r="AX76" s="358" t="str">
        <f>IF(AX75="","",VLOOKUP(AX75,'【記載例】参考様式１（勤務表_シフト記号表）'!$C$6:$L$47,10,FALSE))</f>
        <v/>
      </c>
      <c r="AY76" s="356" t="str">
        <f>IF(AY75="","",VLOOKUP(AY75,'【記載例】参考様式１（勤務表_シフト記号表）'!$C$6:$L$47,10,FALSE))</f>
        <v/>
      </c>
      <c r="AZ76" s="357" t="str">
        <f>IF(AZ75="","",VLOOKUP(AZ75,'【記載例】参考様式１（勤務表_シフト記号表）'!$C$6:$L$47,10,FALSE))</f>
        <v/>
      </c>
      <c r="BA76" s="419" t="str">
        <f>IF(BA75="","",VLOOKUP(BA75,'【記載例】参考様式１（勤務表_シフト記号表）'!$C$6:$L$47,10,FALSE))</f>
        <v/>
      </c>
      <c r="BB76" s="1187">
        <f>IF($BE$3="４週",SUM(W76:AX76),IF($BE$3="暦月",SUM(W76:BA76),""))</f>
        <v>0</v>
      </c>
      <c r="BC76" s="1188"/>
      <c r="BD76" s="1189">
        <f>IF($BE$3="４週",BB76/4,IF($BE$3="暦月",(BB76/($BE$8/7)),""))</f>
        <v>0</v>
      </c>
      <c r="BE76" s="1188"/>
      <c r="BF76" s="1184"/>
      <c r="BG76" s="1185"/>
      <c r="BH76" s="1185"/>
      <c r="BI76" s="1185"/>
      <c r="BJ76" s="1186"/>
    </row>
    <row r="77" spans="2:62" ht="20.25" customHeight="1" x14ac:dyDescent="0.45">
      <c r="B77" s="359"/>
      <c r="C77" s="360"/>
      <c r="D77" s="360"/>
      <c r="E77" s="360"/>
      <c r="F77" s="360"/>
      <c r="G77" s="360"/>
      <c r="H77" s="360"/>
      <c r="I77" s="361"/>
      <c r="J77" s="361"/>
      <c r="K77" s="360"/>
      <c r="L77" s="360"/>
      <c r="M77" s="360"/>
      <c r="N77" s="360"/>
      <c r="O77" s="362"/>
      <c r="P77" s="362"/>
      <c r="Q77" s="362"/>
      <c r="R77" s="363"/>
      <c r="S77" s="363"/>
      <c r="T77" s="363"/>
      <c r="U77" s="364"/>
      <c r="V77" s="365"/>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7"/>
      <c r="BE77" s="367"/>
      <c r="BF77" s="362"/>
      <c r="BG77" s="362"/>
      <c r="BH77" s="362"/>
      <c r="BI77" s="362"/>
      <c r="BJ77" s="362"/>
    </row>
    <row r="78" spans="2:62" ht="20.25" customHeight="1" x14ac:dyDescent="0.45">
      <c r="B78" s="359"/>
      <c r="C78" s="360"/>
      <c r="D78" s="360"/>
      <c r="E78" s="360"/>
      <c r="F78" s="360"/>
      <c r="G78" s="360"/>
      <c r="H78" s="360"/>
      <c r="I78" s="368"/>
      <c r="J78" s="290" t="s">
        <v>641</v>
      </c>
      <c r="K78" s="290"/>
      <c r="L78" s="290"/>
      <c r="M78" s="290"/>
      <c r="N78" s="290"/>
      <c r="O78" s="290"/>
      <c r="P78" s="290"/>
      <c r="Q78" s="290"/>
      <c r="R78" s="290"/>
      <c r="S78" s="290"/>
      <c r="T78" s="295"/>
      <c r="U78" s="290"/>
      <c r="V78" s="290"/>
      <c r="W78" s="290"/>
      <c r="X78" s="290"/>
      <c r="Y78" s="290"/>
      <c r="Z78" s="369"/>
      <c r="AA78" s="369"/>
      <c r="AB78" s="369"/>
      <c r="AC78" s="369"/>
      <c r="AD78" s="369"/>
      <c r="AE78" s="369"/>
      <c r="AF78" s="369"/>
      <c r="AG78" s="369"/>
      <c r="AH78" s="369"/>
      <c r="AI78" s="369"/>
      <c r="AJ78" s="369"/>
      <c r="AK78" s="369"/>
      <c r="AL78" s="369"/>
      <c r="AM78" s="369"/>
      <c r="AN78" s="369"/>
      <c r="AO78" s="369"/>
      <c r="AP78" s="369"/>
      <c r="AQ78" s="369"/>
      <c r="AR78" s="369"/>
      <c r="AS78" s="369"/>
      <c r="AT78" s="369"/>
      <c r="AU78" s="369"/>
      <c r="AV78" s="369"/>
      <c r="AW78" s="369"/>
      <c r="AX78" s="369"/>
      <c r="AY78" s="369"/>
      <c r="AZ78" s="369"/>
      <c r="BA78" s="369"/>
      <c r="BB78" s="369"/>
      <c r="BC78" s="369"/>
      <c r="BD78" s="370"/>
      <c r="BE78" s="367"/>
      <c r="BF78" s="362"/>
      <c r="BG78" s="362"/>
      <c r="BH78" s="362"/>
      <c r="BI78" s="362"/>
      <c r="BJ78" s="362"/>
    </row>
    <row r="79" spans="2:62" ht="20.25" customHeight="1" x14ac:dyDescent="0.45">
      <c r="B79" s="359"/>
      <c r="C79" s="360"/>
      <c r="D79" s="360"/>
      <c r="E79" s="360"/>
      <c r="F79" s="360"/>
      <c r="G79" s="360"/>
      <c r="H79" s="360"/>
      <c r="I79" s="368"/>
      <c r="J79" s="290"/>
      <c r="K79" s="290" t="s">
        <v>457</v>
      </c>
      <c r="L79" s="290"/>
      <c r="M79" s="290"/>
      <c r="N79" s="290"/>
      <c r="O79" s="290"/>
      <c r="P79" s="290"/>
      <c r="Q79" s="290"/>
      <c r="R79" s="290"/>
      <c r="S79" s="290"/>
      <c r="T79" s="295"/>
      <c r="U79" s="290"/>
      <c r="V79" s="290"/>
      <c r="W79" s="290"/>
      <c r="X79" s="290"/>
      <c r="Y79" s="290"/>
      <c r="Z79" s="369"/>
      <c r="AA79" s="290" t="s">
        <v>458</v>
      </c>
      <c r="AB79" s="290"/>
      <c r="AC79" s="290"/>
      <c r="AD79" s="290"/>
      <c r="AE79" s="290"/>
      <c r="AF79" s="290"/>
      <c r="AG79" s="290"/>
      <c r="AH79" s="290"/>
      <c r="AI79" s="290"/>
      <c r="AJ79" s="295"/>
      <c r="AK79" s="290"/>
      <c r="AL79" s="290"/>
      <c r="AM79" s="290"/>
      <c r="AN79" s="290"/>
      <c r="AO79" s="369"/>
      <c r="AP79" s="369"/>
      <c r="AQ79" s="290" t="s">
        <v>459</v>
      </c>
      <c r="AR79" s="369"/>
      <c r="AS79" s="369"/>
      <c r="AT79" s="369"/>
      <c r="AU79" s="369"/>
      <c r="AV79" s="369"/>
      <c r="AW79" s="369"/>
      <c r="AX79" s="369"/>
      <c r="AY79" s="369"/>
      <c r="AZ79" s="369"/>
      <c r="BA79" s="369"/>
      <c r="BB79" s="369"/>
      <c r="BC79" s="369"/>
      <c r="BD79" s="370"/>
      <c r="BE79" s="367"/>
      <c r="BF79" s="1190"/>
      <c r="BG79" s="1190"/>
      <c r="BH79" s="1190"/>
      <c r="BI79" s="1190"/>
      <c r="BJ79" s="362"/>
    </row>
    <row r="80" spans="2:62" ht="20.25" customHeight="1" x14ac:dyDescent="0.45">
      <c r="B80" s="359"/>
      <c r="C80" s="360"/>
      <c r="D80" s="360"/>
      <c r="E80" s="360"/>
      <c r="F80" s="360"/>
      <c r="G80" s="360"/>
      <c r="H80" s="360"/>
      <c r="I80" s="368"/>
      <c r="J80" s="290"/>
      <c r="K80" s="1154" t="s">
        <v>460</v>
      </c>
      <c r="L80" s="1154"/>
      <c r="M80" s="1154" t="s">
        <v>461</v>
      </c>
      <c r="N80" s="1154"/>
      <c r="O80" s="1154"/>
      <c r="P80" s="1154"/>
      <c r="Q80" s="290"/>
      <c r="R80" s="1177" t="s">
        <v>462</v>
      </c>
      <c r="S80" s="1177"/>
      <c r="T80" s="1177"/>
      <c r="U80" s="1177"/>
      <c r="V80" s="290"/>
      <c r="W80" s="371" t="s">
        <v>463</v>
      </c>
      <c r="X80" s="371"/>
      <c r="Y80" s="290"/>
      <c r="Z80" s="369"/>
      <c r="AA80" s="1154" t="s">
        <v>460</v>
      </c>
      <c r="AB80" s="1154"/>
      <c r="AC80" s="1154" t="s">
        <v>461</v>
      </c>
      <c r="AD80" s="1154"/>
      <c r="AE80" s="1154"/>
      <c r="AF80" s="1154"/>
      <c r="AG80" s="290"/>
      <c r="AH80" s="1177" t="s">
        <v>462</v>
      </c>
      <c r="AI80" s="1177"/>
      <c r="AJ80" s="1177"/>
      <c r="AK80" s="1177"/>
      <c r="AL80" s="290"/>
      <c r="AM80" s="371" t="s">
        <v>463</v>
      </c>
      <c r="AN80" s="371"/>
      <c r="AO80" s="369"/>
      <c r="AP80" s="369"/>
      <c r="AQ80" s="369"/>
      <c r="AR80" s="369"/>
      <c r="AS80" s="369"/>
      <c r="AT80" s="369"/>
      <c r="AU80" s="369"/>
      <c r="AV80" s="369"/>
      <c r="AW80" s="369"/>
      <c r="AX80" s="369"/>
      <c r="AY80" s="369"/>
      <c r="AZ80" s="369"/>
      <c r="BA80" s="369"/>
      <c r="BB80" s="369"/>
      <c r="BC80" s="369"/>
      <c r="BD80" s="370"/>
      <c r="BE80" s="367"/>
      <c r="BF80" s="1178"/>
      <c r="BG80" s="1178"/>
      <c r="BH80" s="1178"/>
      <c r="BI80" s="1178"/>
      <c r="BJ80" s="362"/>
    </row>
    <row r="81" spans="2:62" ht="20.25" customHeight="1" x14ac:dyDescent="0.45">
      <c r="B81" s="359"/>
      <c r="C81" s="360"/>
      <c r="D81" s="360"/>
      <c r="E81" s="360"/>
      <c r="F81" s="360"/>
      <c r="G81" s="360"/>
      <c r="H81" s="360"/>
      <c r="I81" s="368"/>
      <c r="J81" s="290"/>
      <c r="K81" s="1155"/>
      <c r="L81" s="1155"/>
      <c r="M81" s="1155" t="s">
        <v>464</v>
      </c>
      <c r="N81" s="1155"/>
      <c r="O81" s="1155" t="s">
        <v>465</v>
      </c>
      <c r="P81" s="1155"/>
      <c r="Q81" s="290"/>
      <c r="R81" s="1155" t="s">
        <v>464</v>
      </c>
      <c r="S81" s="1155"/>
      <c r="T81" s="1155" t="s">
        <v>465</v>
      </c>
      <c r="U81" s="1155"/>
      <c r="V81" s="290"/>
      <c r="W81" s="371" t="s">
        <v>466</v>
      </c>
      <c r="X81" s="371"/>
      <c r="Y81" s="290"/>
      <c r="Z81" s="369"/>
      <c r="AA81" s="1155"/>
      <c r="AB81" s="1155"/>
      <c r="AC81" s="1155" t="s">
        <v>464</v>
      </c>
      <c r="AD81" s="1155"/>
      <c r="AE81" s="1155" t="s">
        <v>465</v>
      </c>
      <c r="AF81" s="1155"/>
      <c r="AG81" s="290"/>
      <c r="AH81" s="1155" t="s">
        <v>464</v>
      </c>
      <c r="AI81" s="1155"/>
      <c r="AJ81" s="1155" t="s">
        <v>465</v>
      </c>
      <c r="AK81" s="1155"/>
      <c r="AL81" s="290"/>
      <c r="AM81" s="371" t="s">
        <v>466</v>
      </c>
      <c r="AN81" s="371"/>
      <c r="AO81" s="369"/>
      <c r="AP81" s="369"/>
      <c r="AQ81" s="371" t="s">
        <v>467</v>
      </c>
      <c r="AR81" s="371"/>
      <c r="AS81" s="371"/>
      <c r="AT81" s="371"/>
      <c r="AU81" s="290"/>
      <c r="AV81" s="371" t="s">
        <v>468</v>
      </c>
      <c r="AW81" s="371"/>
      <c r="AX81" s="371"/>
      <c r="AY81" s="371"/>
      <c r="AZ81" s="290"/>
      <c r="BA81" s="1155" t="s">
        <v>469</v>
      </c>
      <c r="BB81" s="1155"/>
      <c r="BC81" s="1155"/>
      <c r="BD81" s="1155"/>
      <c r="BE81" s="367"/>
      <c r="BF81" s="1219"/>
      <c r="BG81" s="1219"/>
      <c r="BH81" s="1219"/>
      <c r="BI81" s="1219"/>
      <c r="BJ81" s="362"/>
    </row>
    <row r="82" spans="2:62" ht="20.25" customHeight="1" x14ac:dyDescent="0.45">
      <c r="B82" s="359"/>
      <c r="C82" s="360"/>
      <c r="D82" s="360"/>
      <c r="E82" s="360"/>
      <c r="F82" s="360"/>
      <c r="G82" s="360"/>
      <c r="H82" s="360"/>
      <c r="I82" s="368"/>
      <c r="J82" s="290"/>
      <c r="K82" s="1156" t="s">
        <v>470</v>
      </c>
      <c r="L82" s="1156"/>
      <c r="M82" s="1162">
        <f>SUMIFS($BB$17:$BB$76,$F$17:$F$76,"看護職員",$H$17:$H$76,"A")</f>
        <v>640</v>
      </c>
      <c r="N82" s="1162"/>
      <c r="O82" s="1163">
        <f>SUMIFS($BD$17:$BD$76,$F$17:$F$76,"看護職員",$H$17:$H$76,"A")</f>
        <v>160</v>
      </c>
      <c r="P82" s="1163"/>
      <c r="Q82" s="372"/>
      <c r="R82" s="1168">
        <v>0</v>
      </c>
      <c r="S82" s="1168"/>
      <c r="T82" s="1168">
        <v>0</v>
      </c>
      <c r="U82" s="1168"/>
      <c r="V82" s="372"/>
      <c r="W82" s="1170">
        <v>3</v>
      </c>
      <c r="X82" s="1171"/>
      <c r="Y82" s="290"/>
      <c r="Z82" s="369"/>
      <c r="AA82" s="1156" t="s">
        <v>470</v>
      </c>
      <c r="AB82" s="1156"/>
      <c r="AC82" s="1162">
        <f>SUMIFS($BB$17:$BB$76,$F$17:$F$76,"介護職員",$H$17:$H$76,"A")</f>
        <v>2720</v>
      </c>
      <c r="AD82" s="1162"/>
      <c r="AE82" s="1163">
        <f>SUMIFS($BD$17:$BD$76,$F$17:$F$76,"介護職員",$H$17:$H$76,"A")</f>
        <v>680</v>
      </c>
      <c r="AF82" s="1163"/>
      <c r="AG82" s="372"/>
      <c r="AH82" s="1168">
        <v>0</v>
      </c>
      <c r="AI82" s="1168"/>
      <c r="AJ82" s="1168">
        <v>0</v>
      </c>
      <c r="AK82" s="1168"/>
      <c r="AL82" s="372"/>
      <c r="AM82" s="1170">
        <v>17</v>
      </c>
      <c r="AN82" s="1171"/>
      <c r="AO82" s="369"/>
      <c r="AP82" s="369"/>
      <c r="AQ82" s="1176">
        <f>U96</f>
        <v>3.5</v>
      </c>
      <c r="AR82" s="1156"/>
      <c r="AS82" s="1156"/>
      <c r="AT82" s="1156"/>
      <c r="AU82" s="373" t="s">
        <v>471</v>
      </c>
      <c r="AV82" s="1176">
        <f>AK96</f>
        <v>20.2</v>
      </c>
      <c r="AW82" s="1156"/>
      <c r="AX82" s="1156"/>
      <c r="AY82" s="1156"/>
      <c r="AZ82" s="373" t="s">
        <v>472</v>
      </c>
      <c r="BA82" s="1158">
        <f>ROUNDDOWN(AQ82+AV82,1)</f>
        <v>23.7</v>
      </c>
      <c r="BB82" s="1158"/>
      <c r="BC82" s="1158"/>
      <c r="BD82" s="1158"/>
      <c r="BE82" s="367"/>
      <c r="BF82" s="374"/>
      <c r="BG82" s="374"/>
      <c r="BH82" s="374"/>
      <c r="BI82" s="374"/>
      <c r="BJ82" s="362"/>
    </row>
    <row r="83" spans="2:62" ht="20.25" customHeight="1" x14ac:dyDescent="0.45">
      <c r="B83" s="359"/>
      <c r="C83" s="360"/>
      <c r="D83" s="360"/>
      <c r="E83" s="360"/>
      <c r="F83" s="360"/>
      <c r="G83" s="360"/>
      <c r="H83" s="360"/>
      <c r="I83" s="368"/>
      <c r="J83" s="290"/>
      <c r="K83" s="1156" t="s">
        <v>473</v>
      </c>
      <c r="L83" s="1156"/>
      <c r="M83" s="1162">
        <f>SUMIFS($BB$17:$BB$76,$F$17:$F$76,"看護職員",$H$17:$H$76,"B")</f>
        <v>160</v>
      </c>
      <c r="N83" s="1162"/>
      <c r="O83" s="1163">
        <f>SUMIFS($BD$17:$BD$76,$F$17:$F$76,"看護職員",$H$17:$H$76,"B")</f>
        <v>40</v>
      </c>
      <c r="P83" s="1163"/>
      <c r="Q83" s="372"/>
      <c r="R83" s="1168">
        <v>80</v>
      </c>
      <c r="S83" s="1168"/>
      <c r="T83" s="1168">
        <v>20</v>
      </c>
      <c r="U83" s="1168"/>
      <c r="V83" s="372"/>
      <c r="W83" s="1170">
        <v>0</v>
      </c>
      <c r="X83" s="1171"/>
      <c r="Y83" s="290"/>
      <c r="Z83" s="369"/>
      <c r="AA83" s="1156" t="s">
        <v>473</v>
      </c>
      <c r="AB83" s="1156"/>
      <c r="AC83" s="1162">
        <f>SUMIFS($BB$17:$BB$76,$F$17:$F$76,"介護職員",$H$17:$H$76,"B")</f>
        <v>0</v>
      </c>
      <c r="AD83" s="1162"/>
      <c r="AE83" s="1163">
        <f>SUMIFS($BD$17:$BD$76,$F$17:$F$76,"介護職員",$H$17:$H$76,"B")</f>
        <v>0</v>
      </c>
      <c r="AF83" s="1163"/>
      <c r="AG83" s="372"/>
      <c r="AH83" s="1168">
        <v>0</v>
      </c>
      <c r="AI83" s="1168"/>
      <c r="AJ83" s="1168">
        <v>0</v>
      </c>
      <c r="AK83" s="1168"/>
      <c r="AL83" s="372"/>
      <c r="AM83" s="1170">
        <v>0</v>
      </c>
      <c r="AN83" s="1171"/>
      <c r="AO83" s="369"/>
      <c r="AP83" s="369"/>
      <c r="AQ83" s="369"/>
      <c r="AR83" s="369"/>
      <c r="AS83" s="369"/>
      <c r="AT83" s="369"/>
      <c r="AU83" s="369"/>
      <c r="AV83" s="369"/>
      <c r="AW83" s="369"/>
      <c r="AX83" s="369"/>
      <c r="AY83" s="369"/>
      <c r="AZ83" s="369"/>
      <c r="BA83" s="369"/>
      <c r="BB83" s="369"/>
      <c r="BC83" s="369"/>
      <c r="BD83" s="370"/>
      <c r="BE83" s="367"/>
      <c r="BF83" s="362"/>
      <c r="BG83" s="362"/>
      <c r="BH83" s="362"/>
      <c r="BI83" s="362"/>
      <c r="BJ83" s="362"/>
    </row>
    <row r="84" spans="2:62" ht="20.25" customHeight="1" x14ac:dyDescent="0.45">
      <c r="B84" s="359"/>
      <c r="C84" s="360"/>
      <c r="D84" s="360"/>
      <c r="E84" s="360"/>
      <c r="F84" s="360"/>
      <c r="G84" s="360"/>
      <c r="H84" s="360"/>
      <c r="I84" s="368"/>
      <c r="J84" s="290"/>
      <c r="K84" s="1156" t="s">
        <v>474</v>
      </c>
      <c r="L84" s="1156"/>
      <c r="M84" s="1162">
        <f>SUMIFS($BB$17:$BB$76,$F$17:$F$76,"看護職員",$H$17:$H$76,"C")</f>
        <v>0</v>
      </c>
      <c r="N84" s="1162"/>
      <c r="O84" s="1163">
        <f>SUMIFS($BD$17:$BD$76,$F$17:$F$76,"看護職員",$H$17:$H$76,"C")</f>
        <v>0</v>
      </c>
      <c r="P84" s="1163"/>
      <c r="Q84" s="372"/>
      <c r="R84" s="1168">
        <v>0</v>
      </c>
      <c r="S84" s="1168"/>
      <c r="T84" s="1169">
        <v>0</v>
      </c>
      <c r="U84" s="1169"/>
      <c r="V84" s="372"/>
      <c r="W84" s="1166" t="s">
        <v>475</v>
      </c>
      <c r="X84" s="1167"/>
      <c r="Y84" s="290"/>
      <c r="Z84" s="369"/>
      <c r="AA84" s="1156" t="s">
        <v>474</v>
      </c>
      <c r="AB84" s="1156"/>
      <c r="AC84" s="1162">
        <f>SUMIFS($BB$17:$BB$76,$F$17:$F$76,"介護職員",$H$17:$H$76,"C")</f>
        <v>512</v>
      </c>
      <c r="AD84" s="1162"/>
      <c r="AE84" s="1163">
        <f>SUMIFS($BD$17:$BD$76,$F$17:$F$76,"介護職員",$H$17:$H$76,"C")</f>
        <v>128</v>
      </c>
      <c r="AF84" s="1163"/>
      <c r="AG84" s="372"/>
      <c r="AH84" s="1168">
        <v>512</v>
      </c>
      <c r="AI84" s="1168"/>
      <c r="AJ84" s="1169">
        <v>128</v>
      </c>
      <c r="AK84" s="1169"/>
      <c r="AL84" s="372"/>
      <c r="AM84" s="1166" t="s">
        <v>475</v>
      </c>
      <c r="AN84" s="1167"/>
      <c r="AO84" s="369"/>
      <c r="AP84" s="369"/>
      <c r="AQ84" s="369"/>
      <c r="AR84" s="369"/>
      <c r="AS84" s="369"/>
      <c r="AT84" s="369"/>
      <c r="AU84" s="369"/>
      <c r="AV84" s="369"/>
      <c r="AW84" s="369"/>
      <c r="AX84" s="369"/>
      <c r="AY84" s="369"/>
      <c r="AZ84" s="369"/>
      <c r="BA84" s="369"/>
      <c r="BB84" s="369"/>
      <c r="BC84" s="369"/>
      <c r="BD84" s="370"/>
      <c r="BE84" s="367"/>
      <c r="BF84" s="362"/>
      <c r="BG84" s="362"/>
      <c r="BH84" s="362"/>
      <c r="BI84" s="362"/>
      <c r="BJ84" s="362"/>
    </row>
    <row r="85" spans="2:62" ht="20.25" customHeight="1" x14ac:dyDescent="0.45">
      <c r="B85" s="359"/>
      <c r="C85" s="360"/>
      <c r="D85" s="360"/>
      <c r="E85" s="360"/>
      <c r="F85" s="360"/>
      <c r="G85" s="360"/>
      <c r="H85" s="360"/>
      <c r="I85" s="368"/>
      <c r="J85" s="290"/>
      <c r="K85" s="1156" t="s">
        <v>476</v>
      </c>
      <c r="L85" s="1156"/>
      <c r="M85" s="1162">
        <f>SUMIFS($BB$17:$BB$76,$F$17:$F$76,"看護職員",$H$17:$H$76,"D")</f>
        <v>0</v>
      </c>
      <c r="N85" s="1162"/>
      <c r="O85" s="1163">
        <f>SUMIFS($BD$17:$BD$76,$F$17:$F$76,"看護職員",$H$17:$H$76,"D")</f>
        <v>0</v>
      </c>
      <c r="P85" s="1163"/>
      <c r="Q85" s="372"/>
      <c r="R85" s="1168">
        <v>0</v>
      </c>
      <c r="S85" s="1168"/>
      <c r="T85" s="1169">
        <v>0</v>
      </c>
      <c r="U85" s="1169"/>
      <c r="V85" s="372"/>
      <c r="W85" s="1166" t="s">
        <v>475</v>
      </c>
      <c r="X85" s="1167"/>
      <c r="Y85" s="290"/>
      <c r="Z85" s="369"/>
      <c r="AA85" s="1156" t="s">
        <v>476</v>
      </c>
      <c r="AB85" s="1156"/>
      <c r="AC85" s="1162">
        <f>SUMIFS($BB$17:$BB$76,$F$17:$F$76,"介護職員",$H$17:$H$76,"D")</f>
        <v>0</v>
      </c>
      <c r="AD85" s="1162"/>
      <c r="AE85" s="1163">
        <f>SUMIFS($BD$17:$BD$76,$F$17:$F$76,"介護職員",$H$17:$H$76,"D")</f>
        <v>0</v>
      </c>
      <c r="AF85" s="1163"/>
      <c r="AG85" s="372"/>
      <c r="AH85" s="1168">
        <v>0</v>
      </c>
      <c r="AI85" s="1168"/>
      <c r="AJ85" s="1169">
        <v>0</v>
      </c>
      <c r="AK85" s="1169"/>
      <c r="AL85" s="372"/>
      <c r="AM85" s="1166" t="s">
        <v>475</v>
      </c>
      <c r="AN85" s="1167"/>
      <c r="AO85" s="369"/>
      <c r="AP85" s="369"/>
      <c r="AQ85" s="290" t="s">
        <v>477</v>
      </c>
      <c r="AR85" s="290"/>
      <c r="AS85" s="290"/>
      <c r="AT85" s="290"/>
      <c r="AU85" s="290"/>
      <c r="AV85" s="290"/>
      <c r="AW85" s="369"/>
      <c r="AX85" s="369"/>
      <c r="AY85" s="369"/>
      <c r="AZ85" s="369"/>
      <c r="BA85" s="369"/>
      <c r="BB85" s="369"/>
      <c r="BC85" s="369"/>
      <c r="BD85" s="370"/>
      <c r="BE85" s="367"/>
      <c r="BF85" s="362"/>
      <c r="BG85" s="362"/>
      <c r="BH85" s="362"/>
      <c r="BI85" s="362"/>
      <c r="BJ85" s="362"/>
    </row>
    <row r="86" spans="2:62" ht="20.25" customHeight="1" x14ac:dyDescent="0.45">
      <c r="B86" s="359"/>
      <c r="C86" s="360"/>
      <c r="D86" s="360"/>
      <c r="E86" s="360"/>
      <c r="F86" s="360"/>
      <c r="G86" s="360"/>
      <c r="H86" s="360"/>
      <c r="I86" s="368"/>
      <c r="J86" s="290"/>
      <c r="K86" s="1156" t="s">
        <v>469</v>
      </c>
      <c r="L86" s="1156"/>
      <c r="M86" s="1162">
        <f>SUM(M82:N85)</f>
        <v>800</v>
      </c>
      <c r="N86" s="1162"/>
      <c r="O86" s="1163">
        <f>SUM(O82:P85)</f>
        <v>200</v>
      </c>
      <c r="P86" s="1163"/>
      <c r="Q86" s="372"/>
      <c r="R86" s="1162">
        <f>SUM(R82:S85)</f>
        <v>80</v>
      </c>
      <c r="S86" s="1162"/>
      <c r="T86" s="1163">
        <f>SUM(T82:U85)</f>
        <v>20</v>
      </c>
      <c r="U86" s="1163"/>
      <c r="V86" s="372"/>
      <c r="W86" s="1164">
        <f>SUM(W82:X83)</f>
        <v>3</v>
      </c>
      <c r="X86" s="1165"/>
      <c r="Y86" s="290"/>
      <c r="Z86" s="369"/>
      <c r="AA86" s="1156" t="s">
        <v>469</v>
      </c>
      <c r="AB86" s="1156"/>
      <c r="AC86" s="1162">
        <f>SUM(AC82:AD85)</f>
        <v>3232</v>
      </c>
      <c r="AD86" s="1162"/>
      <c r="AE86" s="1163">
        <f>SUM(AE82:AF85)</f>
        <v>808</v>
      </c>
      <c r="AF86" s="1163"/>
      <c r="AG86" s="372"/>
      <c r="AH86" s="1162">
        <f>SUM(AH82:AI85)</f>
        <v>512</v>
      </c>
      <c r="AI86" s="1162"/>
      <c r="AJ86" s="1163">
        <f>SUM(AJ82:AK85)</f>
        <v>128</v>
      </c>
      <c r="AK86" s="1163"/>
      <c r="AL86" s="372"/>
      <c r="AM86" s="1164">
        <f>SUM(AM82:AN83)</f>
        <v>17</v>
      </c>
      <c r="AN86" s="1165"/>
      <c r="AO86" s="369"/>
      <c r="AP86" s="369"/>
      <c r="AQ86" s="1156" t="s">
        <v>478</v>
      </c>
      <c r="AR86" s="1156"/>
      <c r="AS86" s="1156" t="s">
        <v>479</v>
      </c>
      <c r="AT86" s="1156"/>
      <c r="AU86" s="1156"/>
      <c r="AV86" s="1156"/>
      <c r="AW86" s="369"/>
      <c r="AX86" s="369"/>
      <c r="AY86" s="369"/>
      <c r="AZ86" s="369"/>
      <c r="BA86" s="369"/>
      <c r="BB86" s="369"/>
      <c r="BC86" s="369"/>
      <c r="BD86" s="370"/>
      <c r="BE86" s="367"/>
      <c r="BF86" s="362"/>
      <c r="BG86" s="362"/>
      <c r="BH86" s="362"/>
      <c r="BI86" s="362"/>
      <c r="BJ86" s="362"/>
    </row>
    <row r="87" spans="2:62" ht="20.25" customHeight="1" x14ac:dyDescent="0.45">
      <c r="B87" s="359"/>
      <c r="C87" s="360"/>
      <c r="D87" s="360"/>
      <c r="E87" s="360"/>
      <c r="F87" s="360"/>
      <c r="G87" s="360"/>
      <c r="H87" s="360"/>
      <c r="I87" s="368"/>
      <c r="J87" s="368"/>
      <c r="K87" s="375"/>
      <c r="L87" s="375"/>
      <c r="M87" s="375"/>
      <c r="N87" s="375"/>
      <c r="O87" s="376"/>
      <c r="P87" s="376"/>
      <c r="Q87" s="376"/>
      <c r="R87" s="377"/>
      <c r="S87" s="377"/>
      <c r="T87" s="377"/>
      <c r="U87" s="377"/>
      <c r="V87" s="378"/>
      <c r="W87" s="369"/>
      <c r="X87" s="369"/>
      <c r="Y87" s="369"/>
      <c r="Z87" s="369"/>
      <c r="AA87" s="375"/>
      <c r="AB87" s="375"/>
      <c r="AC87" s="375"/>
      <c r="AD87" s="375"/>
      <c r="AE87" s="376"/>
      <c r="AF87" s="376"/>
      <c r="AG87" s="376"/>
      <c r="AH87" s="377"/>
      <c r="AI87" s="377"/>
      <c r="AJ87" s="377"/>
      <c r="AK87" s="377"/>
      <c r="AL87" s="378"/>
      <c r="AM87" s="369"/>
      <c r="AN87" s="369"/>
      <c r="AO87" s="369"/>
      <c r="AP87" s="369"/>
      <c r="AQ87" s="1156" t="s">
        <v>470</v>
      </c>
      <c r="AR87" s="1156"/>
      <c r="AS87" s="1156" t="s">
        <v>480</v>
      </c>
      <c r="AT87" s="1156"/>
      <c r="AU87" s="1156"/>
      <c r="AV87" s="1156"/>
      <c r="AW87" s="369"/>
      <c r="AX87" s="369"/>
      <c r="AY87" s="369"/>
      <c r="AZ87" s="369"/>
      <c r="BA87" s="369"/>
      <c r="BB87" s="369"/>
      <c r="BC87" s="369"/>
      <c r="BD87" s="370"/>
      <c r="BE87" s="367"/>
      <c r="BF87" s="362"/>
      <c r="BG87" s="362"/>
      <c r="BH87" s="362"/>
      <c r="BI87" s="362"/>
      <c r="BJ87" s="362"/>
    </row>
    <row r="88" spans="2:62" ht="20.25" customHeight="1" x14ac:dyDescent="0.45">
      <c r="B88" s="359"/>
      <c r="C88" s="360"/>
      <c r="D88" s="360"/>
      <c r="E88" s="360"/>
      <c r="F88" s="360"/>
      <c r="G88" s="360"/>
      <c r="H88" s="360"/>
      <c r="I88" s="368"/>
      <c r="J88" s="368"/>
      <c r="K88" s="295" t="s">
        <v>481</v>
      </c>
      <c r="L88" s="290"/>
      <c r="M88" s="290"/>
      <c r="N88" s="290"/>
      <c r="O88" s="290"/>
      <c r="P88" s="290"/>
      <c r="Q88" s="379" t="s">
        <v>482</v>
      </c>
      <c r="R88" s="1172" t="s">
        <v>483</v>
      </c>
      <c r="S88" s="1173"/>
      <c r="T88" s="379"/>
      <c r="U88" s="379"/>
      <c r="V88" s="290"/>
      <c r="W88" s="290"/>
      <c r="X88" s="290"/>
      <c r="Y88" s="369"/>
      <c r="Z88" s="369"/>
      <c r="AA88" s="295" t="s">
        <v>481</v>
      </c>
      <c r="AB88" s="290"/>
      <c r="AC88" s="290"/>
      <c r="AD88" s="290"/>
      <c r="AE88" s="290"/>
      <c r="AF88" s="290"/>
      <c r="AG88" s="379" t="s">
        <v>482</v>
      </c>
      <c r="AH88" s="1174" t="str">
        <f>R88</f>
        <v>週</v>
      </c>
      <c r="AI88" s="1175"/>
      <c r="AJ88" s="379"/>
      <c r="AK88" s="379"/>
      <c r="AL88" s="290"/>
      <c r="AM88" s="290"/>
      <c r="AN88" s="290"/>
      <c r="AO88" s="369"/>
      <c r="AP88" s="369"/>
      <c r="AQ88" s="1156" t="s">
        <v>473</v>
      </c>
      <c r="AR88" s="1156"/>
      <c r="AS88" s="1156" t="s">
        <v>484</v>
      </c>
      <c r="AT88" s="1156"/>
      <c r="AU88" s="1156"/>
      <c r="AV88" s="1156"/>
      <c r="AW88" s="369"/>
      <c r="AX88" s="369"/>
      <c r="AY88" s="369"/>
      <c r="AZ88" s="369"/>
      <c r="BA88" s="369"/>
      <c r="BB88" s="369"/>
      <c r="BC88" s="369"/>
      <c r="BD88" s="370"/>
      <c r="BE88" s="367"/>
      <c r="BF88" s="362"/>
      <c r="BG88" s="362"/>
      <c r="BH88" s="362"/>
      <c r="BI88" s="362"/>
      <c r="BJ88" s="362"/>
    </row>
    <row r="89" spans="2:62" ht="20.25" customHeight="1" x14ac:dyDescent="0.45">
      <c r="B89" s="359"/>
      <c r="C89" s="360"/>
      <c r="D89" s="360"/>
      <c r="E89" s="360"/>
      <c r="F89" s="360"/>
      <c r="G89" s="360"/>
      <c r="H89" s="360"/>
      <c r="I89" s="368"/>
      <c r="J89" s="368"/>
      <c r="K89" s="290" t="s">
        <v>485</v>
      </c>
      <c r="L89" s="290"/>
      <c r="M89" s="290"/>
      <c r="N89" s="290"/>
      <c r="O89" s="290"/>
      <c r="P89" s="290" t="s">
        <v>486</v>
      </c>
      <c r="Q89" s="290"/>
      <c r="R89" s="290"/>
      <c r="S89" s="290"/>
      <c r="T89" s="295"/>
      <c r="U89" s="290"/>
      <c r="V89" s="290"/>
      <c r="W89" s="290"/>
      <c r="X89" s="290"/>
      <c r="Y89" s="369"/>
      <c r="Z89" s="369"/>
      <c r="AA89" s="290" t="s">
        <v>485</v>
      </c>
      <c r="AB89" s="290"/>
      <c r="AC89" s="290"/>
      <c r="AD89" s="290"/>
      <c r="AE89" s="290"/>
      <c r="AF89" s="290" t="s">
        <v>486</v>
      </c>
      <c r="AG89" s="290"/>
      <c r="AH89" s="290"/>
      <c r="AI89" s="290"/>
      <c r="AJ89" s="295"/>
      <c r="AK89" s="290"/>
      <c r="AL89" s="290"/>
      <c r="AM89" s="290"/>
      <c r="AN89" s="290"/>
      <c r="AO89" s="369"/>
      <c r="AP89" s="369"/>
      <c r="AQ89" s="1156" t="s">
        <v>474</v>
      </c>
      <c r="AR89" s="1156"/>
      <c r="AS89" s="1156" t="s">
        <v>487</v>
      </c>
      <c r="AT89" s="1156"/>
      <c r="AU89" s="1156"/>
      <c r="AV89" s="1156"/>
      <c r="AW89" s="369"/>
      <c r="AX89" s="369"/>
      <c r="AY89" s="369"/>
      <c r="AZ89" s="369"/>
      <c r="BA89" s="369"/>
      <c r="BB89" s="369"/>
      <c r="BC89" s="369"/>
      <c r="BD89" s="370"/>
      <c r="BE89" s="367"/>
      <c r="BF89" s="362"/>
      <c r="BG89" s="362"/>
      <c r="BH89" s="362"/>
      <c r="BI89" s="362"/>
      <c r="BJ89" s="362"/>
    </row>
    <row r="90" spans="2:62" ht="20.25" customHeight="1" x14ac:dyDescent="0.45">
      <c r="B90" s="359"/>
      <c r="C90" s="360"/>
      <c r="D90" s="360"/>
      <c r="E90" s="360"/>
      <c r="F90" s="360"/>
      <c r="G90" s="360"/>
      <c r="H90" s="360"/>
      <c r="I90" s="368"/>
      <c r="J90" s="368"/>
      <c r="K90" s="290" t="str">
        <f>IF($R$88="週","対象時間数（週平均）","対象時間数（当月合計）")</f>
        <v>対象時間数（週平均）</v>
      </c>
      <c r="L90" s="290"/>
      <c r="M90" s="290"/>
      <c r="N90" s="290"/>
      <c r="O90" s="290"/>
      <c r="P90" s="290" t="str">
        <f>IF($R$88="週","週に勤務すべき時間数","当月に勤務すべき時間数")</f>
        <v>週に勤務すべき時間数</v>
      </c>
      <c r="Q90" s="290"/>
      <c r="R90" s="290"/>
      <c r="S90" s="290"/>
      <c r="T90" s="295"/>
      <c r="U90" s="290" t="s">
        <v>488</v>
      </c>
      <c r="V90" s="290"/>
      <c r="W90" s="290"/>
      <c r="X90" s="290"/>
      <c r="Y90" s="369"/>
      <c r="Z90" s="369"/>
      <c r="AA90" s="290" t="str">
        <f>IF(AH88="週","対象時間数（週平均）","対象時間数（当月合計）")</f>
        <v>対象時間数（週平均）</v>
      </c>
      <c r="AB90" s="290"/>
      <c r="AC90" s="290"/>
      <c r="AD90" s="290"/>
      <c r="AE90" s="290"/>
      <c r="AF90" s="290" t="str">
        <f>IF($AH$88="週","週に勤務すべき時間数","当月に勤務すべき時間数")</f>
        <v>週に勤務すべき時間数</v>
      </c>
      <c r="AG90" s="290"/>
      <c r="AH90" s="290"/>
      <c r="AI90" s="290"/>
      <c r="AJ90" s="295"/>
      <c r="AK90" s="290" t="s">
        <v>488</v>
      </c>
      <c r="AL90" s="290"/>
      <c r="AM90" s="290"/>
      <c r="AN90" s="290"/>
      <c r="AO90" s="369"/>
      <c r="AP90" s="369"/>
      <c r="AQ90" s="1156" t="s">
        <v>476</v>
      </c>
      <c r="AR90" s="1156"/>
      <c r="AS90" s="1156" t="s">
        <v>489</v>
      </c>
      <c r="AT90" s="1156"/>
      <c r="AU90" s="1156"/>
      <c r="AV90" s="1156"/>
      <c r="AW90" s="369"/>
      <c r="AX90" s="369"/>
      <c r="AY90" s="369"/>
      <c r="AZ90" s="369"/>
      <c r="BA90" s="369"/>
      <c r="BB90" s="369"/>
      <c r="BC90" s="369"/>
      <c r="BD90" s="370"/>
      <c r="BE90" s="367"/>
      <c r="BF90" s="362"/>
      <c r="BG90" s="362"/>
      <c r="BH90" s="362"/>
      <c r="BI90" s="362"/>
      <c r="BJ90" s="362"/>
    </row>
    <row r="91" spans="2:62" ht="20.25" customHeight="1" x14ac:dyDescent="0.45">
      <c r="I91" s="290"/>
      <c r="J91" s="290"/>
      <c r="K91" s="1161">
        <f>IF($R$88="週",T86,R86)</f>
        <v>20</v>
      </c>
      <c r="L91" s="1161"/>
      <c r="M91" s="1161"/>
      <c r="N91" s="1161"/>
      <c r="O91" s="373" t="s">
        <v>490</v>
      </c>
      <c r="P91" s="1156">
        <f>IF($R$88="週",$BA$6,$BE$6)</f>
        <v>40</v>
      </c>
      <c r="Q91" s="1156"/>
      <c r="R91" s="1156"/>
      <c r="S91" s="1156"/>
      <c r="T91" s="373" t="s">
        <v>472</v>
      </c>
      <c r="U91" s="1157">
        <f>ROUNDDOWN(K91/P91,1)</f>
        <v>0.5</v>
      </c>
      <c r="V91" s="1157"/>
      <c r="W91" s="1157"/>
      <c r="X91" s="1157"/>
      <c r="Y91" s="290"/>
      <c r="Z91" s="290"/>
      <c r="AA91" s="1161">
        <f>IF($AH$88="週",AJ86,AH86)</f>
        <v>128</v>
      </c>
      <c r="AB91" s="1161"/>
      <c r="AC91" s="1161"/>
      <c r="AD91" s="1161"/>
      <c r="AE91" s="373" t="s">
        <v>490</v>
      </c>
      <c r="AF91" s="1156">
        <f>IF($AH$88="週",$BA$6,$BE$6)</f>
        <v>40</v>
      </c>
      <c r="AG91" s="1156"/>
      <c r="AH91" s="1156"/>
      <c r="AI91" s="1156"/>
      <c r="AJ91" s="373" t="s">
        <v>472</v>
      </c>
      <c r="AK91" s="1157">
        <f>ROUNDDOWN(AA91/AF91,1)</f>
        <v>3.2</v>
      </c>
      <c r="AL91" s="1157"/>
      <c r="AM91" s="1157"/>
      <c r="AN91" s="1157"/>
      <c r="AO91" s="290"/>
      <c r="AP91" s="290"/>
      <c r="AQ91" s="290"/>
      <c r="AR91" s="290"/>
      <c r="AS91" s="290"/>
      <c r="AT91" s="290"/>
      <c r="AU91" s="290"/>
      <c r="AV91" s="290"/>
      <c r="AW91" s="290"/>
      <c r="AX91" s="290"/>
      <c r="AY91" s="290"/>
      <c r="AZ91" s="290"/>
      <c r="BA91" s="290"/>
      <c r="BB91" s="290"/>
      <c r="BC91" s="290"/>
      <c r="BD91" s="290"/>
    </row>
    <row r="92" spans="2:62" ht="20.25" customHeight="1" x14ac:dyDescent="0.45">
      <c r="I92" s="290"/>
      <c r="J92" s="290"/>
      <c r="K92" s="290"/>
      <c r="L92" s="290"/>
      <c r="M92" s="290"/>
      <c r="N92" s="290"/>
      <c r="O92" s="290"/>
      <c r="P92" s="290"/>
      <c r="Q92" s="290"/>
      <c r="R92" s="290"/>
      <c r="S92" s="290"/>
      <c r="T92" s="295"/>
      <c r="U92" s="290" t="s">
        <v>491</v>
      </c>
      <c r="V92" s="290"/>
      <c r="W92" s="290"/>
      <c r="X92" s="290"/>
      <c r="Y92" s="290"/>
      <c r="Z92" s="290"/>
      <c r="AA92" s="290"/>
      <c r="AB92" s="290"/>
      <c r="AC92" s="290"/>
      <c r="AD92" s="290"/>
      <c r="AE92" s="290"/>
      <c r="AF92" s="290"/>
      <c r="AG92" s="290"/>
      <c r="AH92" s="290"/>
      <c r="AI92" s="290"/>
      <c r="AJ92" s="295"/>
      <c r="AK92" s="290" t="s">
        <v>491</v>
      </c>
      <c r="AL92" s="290"/>
      <c r="AM92" s="290"/>
      <c r="AN92" s="290"/>
      <c r="AO92" s="290"/>
      <c r="AP92" s="290"/>
      <c r="AQ92" s="290"/>
      <c r="AR92" s="290"/>
      <c r="AS92" s="290"/>
      <c r="AT92" s="290"/>
      <c r="AU92" s="290"/>
      <c r="AV92" s="290"/>
      <c r="AW92" s="290"/>
      <c r="AX92" s="290"/>
      <c r="AY92" s="290"/>
      <c r="AZ92" s="290"/>
      <c r="BA92" s="290"/>
      <c r="BB92" s="290"/>
      <c r="BC92" s="290"/>
      <c r="BD92" s="290"/>
    </row>
    <row r="93" spans="2:62" ht="20.25" customHeight="1" x14ac:dyDescent="0.45">
      <c r="I93" s="290"/>
      <c r="J93" s="290"/>
      <c r="K93" s="290" t="s">
        <v>492</v>
      </c>
      <c r="L93" s="290"/>
      <c r="M93" s="290"/>
      <c r="N93" s="290"/>
      <c r="O93" s="290"/>
      <c r="P93" s="290"/>
      <c r="Q93" s="290"/>
      <c r="R93" s="290"/>
      <c r="S93" s="290"/>
      <c r="T93" s="295"/>
      <c r="U93" s="290"/>
      <c r="V93" s="290"/>
      <c r="W93" s="290"/>
      <c r="X93" s="290"/>
      <c r="Y93" s="290"/>
      <c r="Z93" s="290"/>
      <c r="AA93" s="290" t="s">
        <v>493</v>
      </c>
      <c r="AB93" s="290"/>
      <c r="AC93" s="290"/>
      <c r="AD93" s="290"/>
      <c r="AE93" s="290"/>
      <c r="AF93" s="290"/>
      <c r="AG93" s="290"/>
      <c r="AH93" s="290"/>
      <c r="AI93" s="290"/>
      <c r="AJ93" s="295"/>
      <c r="AK93" s="290"/>
      <c r="AL93" s="290"/>
      <c r="AM93" s="290"/>
      <c r="AN93" s="290"/>
      <c r="AO93" s="290"/>
      <c r="AP93" s="290"/>
      <c r="AQ93" s="290"/>
      <c r="AR93" s="290"/>
      <c r="AS93" s="290"/>
      <c r="AT93" s="290"/>
      <c r="AU93" s="290"/>
      <c r="AV93" s="290"/>
      <c r="AW93" s="290"/>
      <c r="AX93" s="290"/>
      <c r="AY93" s="290"/>
      <c r="AZ93" s="290"/>
      <c r="BA93" s="290"/>
      <c r="BB93" s="290"/>
      <c r="BC93" s="290"/>
      <c r="BD93" s="290"/>
    </row>
    <row r="94" spans="2:62" ht="20.25" customHeight="1" x14ac:dyDescent="0.45">
      <c r="I94" s="290"/>
      <c r="J94" s="290"/>
      <c r="K94" s="290" t="s">
        <v>463</v>
      </c>
      <c r="L94" s="290"/>
      <c r="M94" s="290"/>
      <c r="N94" s="290"/>
      <c r="O94" s="290"/>
      <c r="P94" s="290"/>
      <c r="Q94" s="290"/>
      <c r="R94" s="290"/>
      <c r="S94" s="290"/>
      <c r="T94" s="295"/>
      <c r="U94" s="1154"/>
      <c r="V94" s="1154"/>
      <c r="W94" s="1154"/>
      <c r="X94" s="1154"/>
      <c r="Y94" s="290"/>
      <c r="Z94" s="290"/>
      <c r="AA94" s="290" t="s">
        <v>463</v>
      </c>
      <c r="AB94" s="290"/>
      <c r="AC94" s="290"/>
      <c r="AD94" s="290"/>
      <c r="AE94" s="290"/>
      <c r="AF94" s="290"/>
      <c r="AG94" s="290"/>
      <c r="AH94" s="290"/>
      <c r="AI94" s="290"/>
      <c r="AJ94" s="295"/>
      <c r="AK94" s="1154"/>
      <c r="AL94" s="1154"/>
      <c r="AM94" s="1154"/>
      <c r="AN94" s="1154"/>
      <c r="AO94" s="290"/>
      <c r="AP94" s="290"/>
      <c r="AQ94" s="290"/>
      <c r="AR94" s="290"/>
      <c r="AS94" s="290"/>
      <c r="AT94" s="290"/>
      <c r="AU94" s="290"/>
      <c r="AV94" s="290"/>
      <c r="AW94" s="290"/>
      <c r="AX94" s="290"/>
      <c r="AY94" s="290"/>
      <c r="AZ94" s="290"/>
      <c r="BA94" s="290"/>
      <c r="BB94" s="290"/>
      <c r="BC94" s="290"/>
      <c r="BD94" s="290"/>
    </row>
    <row r="95" spans="2:62" ht="20.25" customHeight="1" x14ac:dyDescent="0.45">
      <c r="I95" s="290"/>
      <c r="J95" s="290"/>
      <c r="K95" s="290" t="s">
        <v>494</v>
      </c>
      <c r="L95" s="290"/>
      <c r="M95" s="290"/>
      <c r="N95" s="290"/>
      <c r="O95" s="290"/>
      <c r="P95" s="290" t="s">
        <v>495</v>
      </c>
      <c r="Q95" s="290"/>
      <c r="R95" s="290"/>
      <c r="S95" s="290"/>
      <c r="T95" s="290"/>
      <c r="U95" s="1155" t="s">
        <v>469</v>
      </c>
      <c r="V95" s="1155"/>
      <c r="W95" s="1155"/>
      <c r="X95" s="1155"/>
      <c r="Y95" s="290"/>
      <c r="Z95" s="290"/>
      <c r="AA95" s="290" t="s">
        <v>494</v>
      </c>
      <c r="AB95" s="290"/>
      <c r="AC95" s="290"/>
      <c r="AD95" s="290"/>
      <c r="AE95" s="290"/>
      <c r="AF95" s="290" t="s">
        <v>495</v>
      </c>
      <c r="AG95" s="290"/>
      <c r="AH95" s="290"/>
      <c r="AI95" s="290"/>
      <c r="AJ95" s="290"/>
      <c r="AK95" s="1155" t="s">
        <v>469</v>
      </c>
      <c r="AL95" s="1155"/>
      <c r="AM95" s="1155"/>
      <c r="AN95" s="1155"/>
      <c r="AO95" s="290"/>
      <c r="AP95" s="290"/>
      <c r="AQ95" s="290"/>
      <c r="AR95" s="290"/>
      <c r="AS95" s="290"/>
      <c r="AT95" s="290"/>
      <c r="AU95" s="290"/>
      <c r="AV95" s="290"/>
      <c r="AW95" s="290"/>
      <c r="AX95" s="290"/>
      <c r="AY95" s="290"/>
      <c r="AZ95" s="290"/>
      <c r="BA95" s="290"/>
      <c r="BB95" s="290"/>
      <c r="BC95" s="290"/>
      <c r="BD95" s="290"/>
    </row>
    <row r="96" spans="2:62" ht="20.25" customHeight="1" x14ac:dyDescent="0.45">
      <c r="I96" s="290"/>
      <c r="J96" s="290"/>
      <c r="K96" s="1156">
        <f>W86</f>
        <v>3</v>
      </c>
      <c r="L96" s="1156"/>
      <c r="M96" s="1156"/>
      <c r="N96" s="1156"/>
      <c r="O96" s="373" t="s">
        <v>471</v>
      </c>
      <c r="P96" s="1157">
        <f>U91</f>
        <v>0.5</v>
      </c>
      <c r="Q96" s="1157"/>
      <c r="R96" s="1157"/>
      <c r="S96" s="1157"/>
      <c r="T96" s="373" t="s">
        <v>472</v>
      </c>
      <c r="U96" s="1158">
        <f>ROUNDDOWN(K96+P96,1)</f>
        <v>3.5</v>
      </c>
      <c r="V96" s="1158"/>
      <c r="W96" s="1158"/>
      <c r="X96" s="1158"/>
      <c r="Y96" s="377"/>
      <c r="Z96" s="377"/>
      <c r="AA96" s="1159">
        <f>AM86</f>
        <v>17</v>
      </c>
      <c r="AB96" s="1159"/>
      <c r="AC96" s="1159"/>
      <c r="AD96" s="1159"/>
      <c r="AE96" s="378" t="s">
        <v>471</v>
      </c>
      <c r="AF96" s="1160">
        <f>AK91</f>
        <v>3.2</v>
      </c>
      <c r="AG96" s="1160"/>
      <c r="AH96" s="1160"/>
      <c r="AI96" s="1160"/>
      <c r="AJ96" s="378" t="s">
        <v>472</v>
      </c>
      <c r="AK96" s="1158">
        <f>ROUNDDOWN(AA96+AF96,1)</f>
        <v>20.2</v>
      </c>
      <c r="AL96" s="1158"/>
      <c r="AM96" s="1158"/>
      <c r="AN96" s="1158"/>
      <c r="AO96" s="290"/>
      <c r="AP96" s="290"/>
      <c r="AQ96" s="290"/>
      <c r="AR96" s="290"/>
      <c r="AS96" s="290"/>
      <c r="AT96" s="290"/>
      <c r="AU96" s="290"/>
      <c r="AV96" s="290"/>
      <c r="AW96" s="290"/>
      <c r="AX96" s="290"/>
      <c r="AY96" s="290"/>
      <c r="AZ96" s="290"/>
      <c r="BA96" s="290"/>
      <c r="BB96" s="290"/>
      <c r="BC96" s="290"/>
      <c r="BD96" s="290"/>
    </row>
    <row r="97" ht="20.25" customHeight="1" x14ac:dyDescent="0.45"/>
    <row r="98" ht="20.25" customHeight="1" x14ac:dyDescent="0.45"/>
    <row r="99" ht="20.25" customHeight="1" x14ac:dyDescent="0.45"/>
    <row r="100" ht="20.25" customHeight="1" x14ac:dyDescent="0.45"/>
    <row r="101" ht="20.25" customHeight="1" x14ac:dyDescent="0.45"/>
    <row r="102" ht="20.25" customHeight="1" x14ac:dyDescent="0.45"/>
    <row r="103" ht="20.25" customHeight="1" x14ac:dyDescent="0.45"/>
    <row r="104" ht="20.25" customHeight="1" x14ac:dyDescent="0.45"/>
    <row r="105" ht="20.25" customHeight="1" x14ac:dyDescent="0.45"/>
    <row r="106" ht="20.25" customHeight="1" x14ac:dyDescent="0.45"/>
    <row r="107" ht="20.25" customHeight="1" x14ac:dyDescent="0.45"/>
    <row r="108" ht="20.25" customHeight="1" x14ac:dyDescent="0.45"/>
    <row r="109" ht="20.25" customHeight="1" x14ac:dyDescent="0.45"/>
    <row r="110" ht="20.25" customHeight="1" x14ac:dyDescent="0.45"/>
    <row r="111" ht="20.25" customHeight="1" x14ac:dyDescent="0.45"/>
    <row r="112" ht="20.25" customHeight="1" x14ac:dyDescent="0.45"/>
    <row r="113" ht="20.25" customHeight="1" x14ac:dyDescent="0.45"/>
    <row r="114" ht="20.25" customHeight="1" x14ac:dyDescent="0.45"/>
    <row r="115" ht="20.25" customHeight="1" x14ac:dyDescent="0.45"/>
    <row r="116" ht="20.25" customHeight="1" x14ac:dyDescent="0.45"/>
    <row r="143" spans="3:59" x14ac:dyDescent="0.45">
      <c r="C143" s="297"/>
      <c r="D143" s="297"/>
      <c r="E143" s="297"/>
      <c r="F143" s="297"/>
      <c r="G143" s="297"/>
      <c r="H143" s="297"/>
      <c r="I143" s="297"/>
      <c r="J143" s="297"/>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L143" s="380"/>
      <c r="AM143" s="380"/>
      <c r="AN143" s="380"/>
      <c r="AO143" s="380"/>
      <c r="AP143" s="380"/>
      <c r="AQ143" s="380"/>
      <c r="AR143" s="380"/>
      <c r="AS143" s="380"/>
      <c r="AT143" s="380"/>
      <c r="AU143" s="380"/>
      <c r="AV143" s="380"/>
      <c r="AW143" s="380"/>
      <c r="AX143" s="380"/>
      <c r="AY143" s="380"/>
      <c r="AZ143" s="380"/>
      <c r="BA143" s="380"/>
      <c r="BB143" s="380"/>
      <c r="BC143" s="380"/>
      <c r="BD143" s="380"/>
      <c r="BE143" s="380"/>
      <c r="BF143" s="380"/>
      <c r="BG143" s="380"/>
    </row>
    <row r="144" spans="3:59" x14ac:dyDescent="0.45">
      <c r="C144" s="297"/>
      <c r="D144" s="297"/>
      <c r="E144" s="297"/>
      <c r="F144" s="297"/>
      <c r="G144" s="297"/>
      <c r="H144" s="297"/>
      <c r="I144" s="297"/>
      <c r="J144" s="297"/>
      <c r="K144" s="380"/>
      <c r="L144" s="380"/>
      <c r="M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L144" s="380"/>
      <c r="AM144" s="380"/>
      <c r="AN144" s="380"/>
      <c r="AO144" s="380"/>
      <c r="AP144" s="380"/>
      <c r="AQ144" s="380"/>
      <c r="AR144" s="380"/>
      <c r="AS144" s="380"/>
      <c r="AT144" s="380"/>
      <c r="AU144" s="380"/>
      <c r="AV144" s="380"/>
      <c r="AW144" s="380"/>
      <c r="AX144" s="380"/>
      <c r="AY144" s="380"/>
      <c r="AZ144" s="380"/>
      <c r="BA144" s="380"/>
      <c r="BB144" s="380"/>
      <c r="BC144" s="380"/>
      <c r="BD144" s="380"/>
      <c r="BE144" s="380"/>
      <c r="BF144" s="380"/>
      <c r="BG144" s="380"/>
    </row>
    <row r="145" spans="3:12" x14ac:dyDescent="0.45">
      <c r="C145" s="381"/>
      <c r="D145" s="381"/>
      <c r="E145" s="381"/>
      <c r="F145" s="381"/>
      <c r="G145" s="381"/>
      <c r="H145" s="381"/>
      <c r="I145" s="381"/>
      <c r="J145" s="381"/>
      <c r="K145" s="297"/>
      <c r="L145" s="297"/>
    </row>
    <row r="146" spans="3:12" x14ac:dyDescent="0.45">
      <c r="C146" s="381"/>
      <c r="D146" s="381"/>
      <c r="E146" s="381"/>
      <c r="F146" s="381"/>
      <c r="G146" s="381"/>
      <c r="H146" s="381"/>
      <c r="I146" s="381"/>
      <c r="J146" s="381"/>
      <c r="K146" s="297"/>
      <c r="L146" s="297"/>
    </row>
    <row r="147" spans="3:12" x14ac:dyDescent="0.45">
      <c r="C147" s="297"/>
      <c r="D147" s="297"/>
      <c r="E147" s="297"/>
      <c r="F147" s="297"/>
      <c r="G147" s="297"/>
      <c r="H147" s="297"/>
      <c r="I147" s="297"/>
      <c r="J147" s="297"/>
    </row>
    <row r="148" spans="3:12" x14ac:dyDescent="0.45">
      <c r="C148" s="297"/>
      <c r="D148" s="297"/>
      <c r="E148" s="297"/>
      <c r="F148" s="297"/>
      <c r="G148" s="297"/>
      <c r="H148" s="297"/>
      <c r="I148" s="297"/>
      <c r="J148" s="297"/>
    </row>
    <row r="149" spans="3:12" x14ac:dyDescent="0.45">
      <c r="C149" s="297"/>
      <c r="D149" s="297"/>
      <c r="E149" s="297"/>
      <c r="F149" s="297"/>
      <c r="G149" s="297"/>
      <c r="H149" s="297"/>
      <c r="I149" s="297"/>
      <c r="J149" s="297"/>
    </row>
    <row r="150" spans="3:12" x14ac:dyDescent="0.45">
      <c r="C150" s="297"/>
      <c r="D150" s="297"/>
      <c r="E150" s="297"/>
      <c r="F150" s="297"/>
      <c r="G150" s="297"/>
      <c r="H150" s="297"/>
      <c r="I150" s="297"/>
      <c r="J150" s="297"/>
    </row>
  </sheetData>
  <sheetProtection sheet="1" insertRows="0" deleteRows="0"/>
  <mergeCells count="434">
    <mergeCell ref="AT1:BI1"/>
    <mergeCell ref="AC2:AD2"/>
    <mergeCell ref="AF2:AG2"/>
    <mergeCell ref="AJ2:AK2"/>
    <mergeCell ref="AT2:BI2"/>
    <mergeCell ref="BE3:BH3"/>
    <mergeCell ref="BE4:BH4"/>
    <mergeCell ref="BA6:BB6"/>
    <mergeCell ref="BE6:BF6"/>
    <mergeCell ref="BE8:BF8"/>
    <mergeCell ref="BE10:BF10"/>
    <mergeCell ref="B12:B16"/>
    <mergeCell ref="C12:D16"/>
    <mergeCell ref="I12:J16"/>
    <mergeCell ref="K12:N16"/>
    <mergeCell ref="O12:S16"/>
    <mergeCell ref="W12:BA12"/>
    <mergeCell ref="BB12:BC16"/>
    <mergeCell ref="BD12:BE16"/>
    <mergeCell ref="BF12:BJ16"/>
    <mergeCell ref="W13:AC13"/>
    <mergeCell ref="AD13:AJ13"/>
    <mergeCell ref="AK13:AQ13"/>
    <mergeCell ref="AR13:AX13"/>
    <mergeCell ref="AY13:BA13"/>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BD19:BE19"/>
    <mergeCell ref="BF19:BJ20"/>
    <mergeCell ref="BB20:BC20"/>
    <mergeCell ref="BD20:BE20"/>
    <mergeCell ref="B21:B22"/>
    <mergeCell ref="C21:D22"/>
    <mergeCell ref="I21:J22"/>
    <mergeCell ref="K21:N22"/>
    <mergeCell ref="O21:S22"/>
    <mergeCell ref="BB21:BC21"/>
    <mergeCell ref="BD21:BE21"/>
    <mergeCell ref="BF21:BJ22"/>
    <mergeCell ref="BB22:BC22"/>
    <mergeCell ref="BD22:BE22"/>
    <mergeCell ref="B23:B24"/>
    <mergeCell ref="C23:D24"/>
    <mergeCell ref="I23:J24"/>
    <mergeCell ref="K23:N24"/>
    <mergeCell ref="O23:S24"/>
    <mergeCell ref="BB23:BC23"/>
    <mergeCell ref="BD23:BE23"/>
    <mergeCell ref="BF23:BJ24"/>
    <mergeCell ref="BB24:BC24"/>
    <mergeCell ref="BD24:BE24"/>
    <mergeCell ref="B25:B26"/>
    <mergeCell ref="C25:D26"/>
    <mergeCell ref="I25:J26"/>
    <mergeCell ref="K25:N26"/>
    <mergeCell ref="O25:S26"/>
    <mergeCell ref="BB25:BC25"/>
    <mergeCell ref="BD25:BE25"/>
    <mergeCell ref="BF25:BJ26"/>
    <mergeCell ref="BB26:BC26"/>
    <mergeCell ref="BD26:BE26"/>
    <mergeCell ref="B27:B28"/>
    <mergeCell ref="C27:D28"/>
    <mergeCell ref="I27:J28"/>
    <mergeCell ref="K27:N28"/>
    <mergeCell ref="O27:S28"/>
    <mergeCell ref="BB27:BC27"/>
    <mergeCell ref="BD27:BE27"/>
    <mergeCell ref="BF27:BJ28"/>
    <mergeCell ref="BB28:BC28"/>
    <mergeCell ref="BD28:BE28"/>
    <mergeCell ref="B29:B30"/>
    <mergeCell ref="C29:D30"/>
    <mergeCell ref="I29:J30"/>
    <mergeCell ref="K29:N30"/>
    <mergeCell ref="O29:S30"/>
    <mergeCell ref="BB29:BC29"/>
    <mergeCell ref="BD29:BE29"/>
    <mergeCell ref="BF29:BJ30"/>
    <mergeCell ref="BB30:BC30"/>
    <mergeCell ref="BD30:BE30"/>
    <mergeCell ref="B31:B32"/>
    <mergeCell ref="C31:D32"/>
    <mergeCell ref="I31:J32"/>
    <mergeCell ref="K31:N32"/>
    <mergeCell ref="O31:S32"/>
    <mergeCell ref="BB31:BC31"/>
    <mergeCell ref="BD31:BE31"/>
    <mergeCell ref="BF31:BJ32"/>
    <mergeCell ref="BB32:BC32"/>
    <mergeCell ref="BD32:BE32"/>
    <mergeCell ref="B33:B34"/>
    <mergeCell ref="C33:D34"/>
    <mergeCell ref="I33:J34"/>
    <mergeCell ref="K33:N34"/>
    <mergeCell ref="O33:S34"/>
    <mergeCell ref="BB33:BC33"/>
    <mergeCell ref="BD33:BE33"/>
    <mergeCell ref="BF33:BJ34"/>
    <mergeCell ref="BB34:BC34"/>
    <mergeCell ref="BD34:BE34"/>
    <mergeCell ref="B35:B36"/>
    <mergeCell ref="C35:D36"/>
    <mergeCell ref="I35:J36"/>
    <mergeCell ref="K35:N36"/>
    <mergeCell ref="O35:S36"/>
    <mergeCell ref="BB35:BC35"/>
    <mergeCell ref="BD35:BE35"/>
    <mergeCell ref="BF35:BJ36"/>
    <mergeCell ref="BB36:BC36"/>
    <mergeCell ref="BD36:BE36"/>
    <mergeCell ref="B37:B38"/>
    <mergeCell ref="C37:D38"/>
    <mergeCell ref="I37:J38"/>
    <mergeCell ref="K37:N38"/>
    <mergeCell ref="O37:S38"/>
    <mergeCell ref="BB37:BC37"/>
    <mergeCell ref="BD37:BE37"/>
    <mergeCell ref="BF37:BJ38"/>
    <mergeCell ref="BB38:BC38"/>
    <mergeCell ref="BD38:BE38"/>
    <mergeCell ref="B39:B40"/>
    <mergeCell ref="C39:D40"/>
    <mergeCell ref="I39:J40"/>
    <mergeCell ref="K39:N40"/>
    <mergeCell ref="O39:S40"/>
    <mergeCell ref="BB39:BC39"/>
    <mergeCell ref="BD39:BE39"/>
    <mergeCell ref="BF39:BJ40"/>
    <mergeCell ref="BB40:BC40"/>
    <mergeCell ref="BD40:BE40"/>
    <mergeCell ref="B41:B42"/>
    <mergeCell ref="C41:D42"/>
    <mergeCell ref="I41:J42"/>
    <mergeCell ref="K41:N42"/>
    <mergeCell ref="O41:S42"/>
    <mergeCell ref="BB41:BC41"/>
    <mergeCell ref="BD41:BE41"/>
    <mergeCell ref="BF41:BJ42"/>
    <mergeCell ref="BB42:BC42"/>
    <mergeCell ref="BD42:BE42"/>
    <mergeCell ref="B43:B44"/>
    <mergeCell ref="C43:D44"/>
    <mergeCell ref="I43:J44"/>
    <mergeCell ref="K43:N44"/>
    <mergeCell ref="O43:S44"/>
    <mergeCell ref="BB43:BC43"/>
    <mergeCell ref="BD43:BE43"/>
    <mergeCell ref="BF43:BJ44"/>
    <mergeCell ref="BB44:BC44"/>
    <mergeCell ref="BD44:BE44"/>
    <mergeCell ref="B45:B46"/>
    <mergeCell ref="C45:D46"/>
    <mergeCell ref="I45:J46"/>
    <mergeCell ref="K45:N46"/>
    <mergeCell ref="O45:S46"/>
    <mergeCell ref="BB45:BC45"/>
    <mergeCell ref="BD45:BE45"/>
    <mergeCell ref="BF45:BJ46"/>
    <mergeCell ref="BB46:BC46"/>
    <mergeCell ref="BD46:BE46"/>
    <mergeCell ref="B47:B48"/>
    <mergeCell ref="C47:D48"/>
    <mergeCell ref="I47:J48"/>
    <mergeCell ref="K47:N48"/>
    <mergeCell ref="O47:S48"/>
    <mergeCell ref="BB47:BC47"/>
    <mergeCell ref="BD47:BE47"/>
    <mergeCell ref="BF47:BJ48"/>
    <mergeCell ref="BB48:BC48"/>
    <mergeCell ref="BD48:BE48"/>
    <mergeCell ref="B49:B50"/>
    <mergeCell ref="C49:D50"/>
    <mergeCell ref="I49:J50"/>
    <mergeCell ref="K49:N50"/>
    <mergeCell ref="O49:S50"/>
    <mergeCell ref="BB49:BC49"/>
    <mergeCell ref="BD49:BE49"/>
    <mergeCell ref="BF49:BJ50"/>
    <mergeCell ref="BB50:BC50"/>
    <mergeCell ref="BD50:BE50"/>
    <mergeCell ref="B51:B52"/>
    <mergeCell ref="C51:D52"/>
    <mergeCell ref="I51:J52"/>
    <mergeCell ref="K51:N52"/>
    <mergeCell ref="O51:S52"/>
    <mergeCell ref="BB51:BC51"/>
    <mergeCell ref="BD51:BE51"/>
    <mergeCell ref="BF51:BJ52"/>
    <mergeCell ref="BB52:BC52"/>
    <mergeCell ref="BD52:BE52"/>
    <mergeCell ref="B53:B54"/>
    <mergeCell ref="C53:D54"/>
    <mergeCell ref="I53:J54"/>
    <mergeCell ref="K53:N54"/>
    <mergeCell ref="O53:S54"/>
    <mergeCell ref="BB53:BC53"/>
    <mergeCell ref="BD53:BE53"/>
    <mergeCell ref="BF53:BJ54"/>
    <mergeCell ref="BB54:BC54"/>
    <mergeCell ref="BD54:BE54"/>
    <mergeCell ref="B55:B56"/>
    <mergeCell ref="C55:D56"/>
    <mergeCell ref="I55:J56"/>
    <mergeCell ref="K55:N56"/>
    <mergeCell ref="O55:S56"/>
    <mergeCell ref="BB55:BC55"/>
    <mergeCell ref="BD55:BE55"/>
    <mergeCell ref="BF55:BJ56"/>
    <mergeCell ref="BB56:BC56"/>
    <mergeCell ref="BD56:BE56"/>
    <mergeCell ref="B57:B58"/>
    <mergeCell ref="C57:D58"/>
    <mergeCell ref="I57:J58"/>
    <mergeCell ref="K57:N58"/>
    <mergeCell ref="O57:S58"/>
    <mergeCell ref="BB57:BC57"/>
    <mergeCell ref="BD57:BE57"/>
    <mergeCell ref="BF57:BJ58"/>
    <mergeCell ref="BB58:BC58"/>
    <mergeCell ref="BD58:BE58"/>
    <mergeCell ref="B59:B60"/>
    <mergeCell ref="C59:D60"/>
    <mergeCell ref="I59:J60"/>
    <mergeCell ref="K59:N60"/>
    <mergeCell ref="O59:S60"/>
    <mergeCell ref="BB59:BC59"/>
    <mergeCell ref="BD59:BE59"/>
    <mergeCell ref="BF59:BJ60"/>
    <mergeCell ref="BB60:BC60"/>
    <mergeCell ref="BD60:BE60"/>
    <mergeCell ref="B61:B62"/>
    <mergeCell ref="C61:D62"/>
    <mergeCell ref="I61:J62"/>
    <mergeCell ref="K61:N62"/>
    <mergeCell ref="O61:S62"/>
    <mergeCell ref="BB61:BC61"/>
    <mergeCell ref="BD61:BE61"/>
    <mergeCell ref="BF61:BJ62"/>
    <mergeCell ref="BB62:BC62"/>
    <mergeCell ref="BD62:BE62"/>
    <mergeCell ref="B63:B64"/>
    <mergeCell ref="C63:D64"/>
    <mergeCell ref="I63:J64"/>
    <mergeCell ref="K63:N64"/>
    <mergeCell ref="O63:S64"/>
    <mergeCell ref="BB63:BC63"/>
    <mergeCell ref="BD63:BE63"/>
    <mergeCell ref="BF63:BJ64"/>
    <mergeCell ref="BB64:BC64"/>
    <mergeCell ref="BD64:BE64"/>
    <mergeCell ref="B65:B66"/>
    <mergeCell ref="C65:D66"/>
    <mergeCell ref="I65:J66"/>
    <mergeCell ref="K65:N66"/>
    <mergeCell ref="O65:S66"/>
    <mergeCell ref="BB65:BC65"/>
    <mergeCell ref="BD65:BE65"/>
    <mergeCell ref="BF65:BJ66"/>
    <mergeCell ref="BB66:BC66"/>
    <mergeCell ref="BD66:BE66"/>
    <mergeCell ref="B67:B68"/>
    <mergeCell ref="C67:D68"/>
    <mergeCell ref="I67:J68"/>
    <mergeCell ref="K67:N68"/>
    <mergeCell ref="O67:S68"/>
    <mergeCell ref="BB67:BC67"/>
    <mergeCell ref="BD67:BE67"/>
    <mergeCell ref="BF67:BJ68"/>
    <mergeCell ref="BB68:BC68"/>
    <mergeCell ref="BD68:BE68"/>
    <mergeCell ref="B69:B70"/>
    <mergeCell ref="C69:D70"/>
    <mergeCell ref="I69:J70"/>
    <mergeCell ref="K69:N70"/>
    <mergeCell ref="O69:S70"/>
    <mergeCell ref="BB69:BC69"/>
    <mergeCell ref="BD69:BE69"/>
    <mergeCell ref="BF69:BJ70"/>
    <mergeCell ref="BB70:BC70"/>
    <mergeCell ref="BD70:BE70"/>
    <mergeCell ref="B71:B72"/>
    <mergeCell ref="C71:D72"/>
    <mergeCell ref="I71:J72"/>
    <mergeCell ref="K71:N72"/>
    <mergeCell ref="O71:S72"/>
    <mergeCell ref="BB71:BC71"/>
    <mergeCell ref="BD71:BE71"/>
    <mergeCell ref="BF71:BJ72"/>
    <mergeCell ref="BB72:BC72"/>
    <mergeCell ref="BD72:BE72"/>
    <mergeCell ref="B73:B74"/>
    <mergeCell ref="C73:D74"/>
    <mergeCell ref="I73:J74"/>
    <mergeCell ref="K73:N74"/>
    <mergeCell ref="O73:S74"/>
    <mergeCell ref="BB73:BC73"/>
    <mergeCell ref="BD73:BE73"/>
    <mergeCell ref="BF73:BJ74"/>
    <mergeCell ref="BB74:BC74"/>
    <mergeCell ref="BD74:BE74"/>
    <mergeCell ref="BF81:BI81"/>
    <mergeCell ref="B75:B76"/>
    <mergeCell ref="C75:D76"/>
    <mergeCell ref="I75:J76"/>
    <mergeCell ref="K75:N76"/>
    <mergeCell ref="O75:S76"/>
    <mergeCell ref="BB75:BC75"/>
    <mergeCell ref="BD75:BE75"/>
    <mergeCell ref="BF75:BJ76"/>
    <mergeCell ref="BB76:BC76"/>
    <mergeCell ref="BD76:BE76"/>
    <mergeCell ref="BA82:BD82"/>
    <mergeCell ref="AE82:AF82"/>
    <mergeCell ref="AH82:AI82"/>
    <mergeCell ref="AJ82:AK82"/>
    <mergeCell ref="AM82:AN82"/>
    <mergeCell ref="AQ82:AT82"/>
    <mergeCell ref="AV82:AY82"/>
    <mergeCell ref="BF79:BI79"/>
    <mergeCell ref="K80:L81"/>
    <mergeCell ref="M80:P80"/>
    <mergeCell ref="R80:U80"/>
    <mergeCell ref="AA80:AB81"/>
    <mergeCell ref="AC80:AF80"/>
    <mergeCell ref="AH80:AK80"/>
    <mergeCell ref="BF80:BI80"/>
    <mergeCell ref="M81:N81"/>
    <mergeCell ref="O81:P81"/>
    <mergeCell ref="R81:S81"/>
    <mergeCell ref="T81:U81"/>
    <mergeCell ref="AC81:AD81"/>
    <mergeCell ref="AE81:AF81"/>
    <mergeCell ref="AH81:AI81"/>
    <mergeCell ref="AJ81:AK81"/>
    <mergeCell ref="BA81:BD81"/>
    <mergeCell ref="W83:X83"/>
    <mergeCell ref="AA83:AB83"/>
    <mergeCell ref="AC83:AD83"/>
    <mergeCell ref="AE83:AF83"/>
    <mergeCell ref="K82:L82"/>
    <mergeCell ref="M82:N82"/>
    <mergeCell ref="O82:P82"/>
    <mergeCell ref="R82:S82"/>
    <mergeCell ref="T82:U82"/>
    <mergeCell ref="W82:X82"/>
    <mergeCell ref="AA82:AB82"/>
    <mergeCell ref="AC82:AD82"/>
    <mergeCell ref="AH86:AI86"/>
    <mergeCell ref="AJ86:AK86"/>
    <mergeCell ref="AM86:AN86"/>
    <mergeCell ref="AQ86:AR86"/>
    <mergeCell ref="AH83:AI83"/>
    <mergeCell ref="AJ83:AK83"/>
    <mergeCell ref="AM83:AN83"/>
    <mergeCell ref="K84:L84"/>
    <mergeCell ref="M84:N84"/>
    <mergeCell ref="O84:P84"/>
    <mergeCell ref="R84:S84"/>
    <mergeCell ref="T84:U84"/>
    <mergeCell ref="W84:X84"/>
    <mergeCell ref="AA84:AB84"/>
    <mergeCell ref="AC84:AD84"/>
    <mergeCell ref="AE84:AF84"/>
    <mergeCell ref="AH84:AI84"/>
    <mergeCell ref="AJ84:AK84"/>
    <mergeCell ref="AM84:AN84"/>
    <mergeCell ref="K83:L83"/>
    <mergeCell ref="M83:N83"/>
    <mergeCell ref="O83:P83"/>
    <mergeCell ref="R83:S83"/>
    <mergeCell ref="T83:U83"/>
    <mergeCell ref="AS86:AV86"/>
    <mergeCell ref="AQ87:AR87"/>
    <mergeCell ref="AS87:AV87"/>
    <mergeCell ref="AM85:AN85"/>
    <mergeCell ref="K86:L86"/>
    <mergeCell ref="M86:N86"/>
    <mergeCell ref="O86:P86"/>
    <mergeCell ref="R86:S86"/>
    <mergeCell ref="T86:U86"/>
    <mergeCell ref="W86:X86"/>
    <mergeCell ref="AA86:AB86"/>
    <mergeCell ref="AC86:AD86"/>
    <mergeCell ref="AE86:AF86"/>
    <mergeCell ref="W85:X85"/>
    <mergeCell ref="AA85:AB85"/>
    <mergeCell ref="AC85:AD85"/>
    <mergeCell ref="AE85:AF85"/>
    <mergeCell ref="AH85:AI85"/>
    <mergeCell ref="AJ85:AK85"/>
    <mergeCell ref="K85:L85"/>
    <mergeCell ref="M85:N85"/>
    <mergeCell ref="O85:P85"/>
    <mergeCell ref="R85:S85"/>
    <mergeCell ref="T85:U85"/>
    <mergeCell ref="AQ90:AR90"/>
    <mergeCell ref="AS90:AV90"/>
    <mergeCell ref="K91:N91"/>
    <mergeCell ref="P91:S91"/>
    <mergeCell ref="U91:X91"/>
    <mergeCell ref="AA91:AD91"/>
    <mergeCell ref="AF91:AI91"/>
    <mergeCell ref="AK91:AN91"/>
    <mergeCell ref="R88:S88"/>
    <mergeCell ref="AH88:AI88"/>
    <mergeCell ref="AQ88:AR88"/>
    <mergeCell ref="AS88:AV88"/>
    <mergeCell ref="AQ89:AR89"/>
    <mergeCell ref="AS89:AV89"/>
    <mergeCell ref="U94:X94"/>
    <mergeCell ref="AK94:AN94"/>
    <mergeCell ref="U95:X95"/>
    <mergeCell ref="AK95:AN95"/>
    <mergeCell ref="K96:N96"/>
    <mergeCell ref="P96:S96"/>
    <mergeCell ref="U96:X96"/>
    <mergeCell ref="AA96:AD96"/>
    <mergeCell ref="AF96:AI96"/>
    <mergeCell ref="AK96:AN96"/>
  </mergeCells>
  <phoneticPr fontId="2"/>
  <conditionalFormatting sqref="W90:Z90 AO90:BA90">
    <cfRule type="expression" dxfId="67" priority="67">
      <formula>OR(#REF!=$B77,#REF!=$B77)</formula>
    </cfRule>
  </conditionalFormatting>
  <conditionalFormatting sqref="Z80 W80:X80 W89:Z89 AO89:BA89 AO80:BA80">
    <cfRule type="expression" dxfId="66" priority="68">
      <formula>OR(#REF!=$B78,#REF!=$B78)</formula>
    </cfRule>
  </conditionalFormatting>
  <conditionalFormatting sqref="AM90:AN90">
    <cfRule type="expression" dxfId="65" priority="65">
      <formula>OR(#REF!=$B77,#REF!=$B77)</formula>
    </cfRule>
  </conditionalFormatting>
  <conditionalFormatting sqref="AM80:AN80 AM89:AN89">
    <cfRule type="expression" dxfId="64" priority="66">
      <formula>OR(#REF!=$B78,#REF!=$B78)</formula>
    </cfRule>
  </conditionalFormatting>
  <conditionalFormatting sqref="W18:BE18">
    <cfRule type="expression" dxfId="63" priority="64">
      <formula>INDIRECT(ADDRESS(ROW(),COLUMN()))=TRUNC(INDIRECT(ADDRESS(ROW(),COLUMN())))</formula>
    </cfRule>
  </conditionalFormatting>
  <conditionalFormatting sqref="BB20:BE20">
    <cfRule type="expression" dxfId="62" priority="63">
      <formula>INDIRECT(ADDRESS(ROW(),COLUMN()))=TRUNC(INDIRECT(ADDRESS(ROW(),COLUMN())))</formula>
    </cfRule>
  </conditionalFormatting>
  <conditionalFormatting sqref="BB22:BE22">
    <cfRule type="expression" dxfId="61" priority="62">
      <formula>INDIRECT(ADDRESS(ROW(),COLUMN()))=TRUNC(INDIRECT(ADDRESS(ROW(),COLUMN())))</formula>
    </cfRule>
  </conditionalFormatting>
  <conditionalFormatting sqref="BB24:BE24">
    <cfRule type="expression" dxfId="60" priority="61">
      <formula>INDIRECT(ADDRESS(ROW(),COLUMN()))=TRUNC(INDIRECT(ADDRESS(ROW(),COLUMN())))</formula>
    </cfRule>
  </conditionalFormatting>
  <conditionalFormatting sqref="BB26:BE26">
    <cfRule type="expression" dxfId="59" priority="60">
      <formula>INDIRECT(ADDRESS(ROW(),COLUMN()))=TRUNC(INDIRECT(ADDRESS(ROW(),COLUMN())))</formula>
    </cfRule>
  </conditionalFormatting>
  <conditionalFormatting sqref="BB28:BE28">
    <cfRule type="expression" dxfId="58" priority="59">
      <formula>INDIRECT(ADDRESS(ROW(),COLUMN()))=TRUNC(INDIRECT(ADDRESS(ROW(),COLUMN())))</formula>
    </cfRule>
  </conditionalFormatting>
  <conditionalFormatting sqref="BB30:BE30">
    <cfRule type="expression" dxfId="57" priority="58">
      <formula>INDIRECT(ADDRESS(ROW(),COLUMN()))=TRUNC(INDIRECT(ADDRESS(ROW(),COLUMN())))</formula>
    </cfRule>
  </conditionalFormatting>
  <conditionalFormatting sqref="BB32:BE32">
    <cfRule type="expression" dxfId="56" priority="57">
      <formula>INDIRECT(ADDRESS(ROW(),COLUMN()))=TRUNC(INDIRECT(ADDRESS(ROW(),COLUMN())))</formula>
    </cfRule>
  </conditionalFormatting>
  <conditionalFormatting sqref="BB34:BE34">
    <cfRule type="expression" dxfId="55" priority="56">
      <formula>INDIRECT(ADDRESS(ROW(),COLUMN()))=TRUNC(INDIRECT(ADDRESS(ROW(),COLUMN())))</formula>
    </cfRule>
  </conditionalFormatting>
  <conditionalFormatting sqref="BB36:BE36">
    <cfRule type="expression" dxfId="54" priority="55">
      <formula>INDIRECT(ADDRESS(ROW(),COLUMN()))=TRUNC(INDIRECT(ADDRESS(ROW(),COLUMN())))</formula>
    </cfRule>
  </conditionalFormatting>
  <conditionalFormatting sqref="BB38:BE38">
    <cfRule type="expression" dxfId="53" priority="54">
      <formula>INDIRECT(ADDRESS(ROW(),COLUMN()))=TRUNC(INDIRECT(ADDRESS(ROW(),COLUMN())))</formula>
    </cfRule>
  </conditionalFormatting>
  <conditionalFormatting sqref="BB40:BE40">
    <cfRule type="expression" dxfId="52" priority="53">
      <formula>INDIRECT(ADDRESS(ROW(),COLUMN()))=TRUNC(INDIRECT(ADDRESS(ROW(),COLUMN())))</formula>
    </cfRule>
  </conditionalFormatting>
  <conditionalFormatting sqref="BB42:BE42">
    <cfRule type="expression" dxfId="51" priority="52">
      <formula>INDIRECT(ADDRESS(ROW(),COLUMN()))=TRUNC(INDIRECT(ADDRESS(ROW(),COLUMN())))</formula>
    </cfRule>
  </conditionalFormatting>
  <conditionalFormatting sqref="BB44:BE44">
    <cfRule type="expression" dxfId="50" priority="51">
      <formula>INDIRECT(ADDRESS(ROW(),COLUMN()))=TRUNC(INDIRECT(ADDRESS(ROW(),COLUMN())))</formula>
    </cfRule>
  </conditionalFormatting>
  <conditionalFormatting sqref="BB46:BE46">
    <cfRule type="expression" dxfId="49" priority="50">
      <formula>INDIRECT(ADDRESS(ROW(),COLUMN()))=TRUNC(INDIRECT(ADDRESS(ROW(),COLUMN())))</formula>
    </cfRule>
  </conditionalFormatting>
  <conditionalFormatting sqref="BB48:BE48">
    <cfRule type="expression" dxfId="48" priority="49">
      <formula>INDIRECT(ADDRESS(ROW(),COLUMN()))=TRUNC(INDIRECT(ADDRESS(ROW(),COLUMN())))</formula>
    </cfRule>
  </conditionalFormatting>
  <conditionalFormatting sqref="BB50:BE50">
    <cfRule type="expression" dxfId="47" priority="48">
      <formula>INDIRECT(ADDRESS(ROW(),COLUMN()))=TRUNC(INDIRECT(ADDRESS(ROW(),COLUMN())))</formula>
    </cfRule>
  </conditionalFormatting>
  <conditionalFormatting sqref="BB52:BE52">
    <cfRule type="expression" dxfId="46" priority="47">
      <formula>INDIRECT(ADDRESS(ROW(),COLUMN()))=TRUNC(INDIRECT(ADDRESS(ROW(),COLUMN())))</formula>
    </cfRule>
  </conditionalFormatting>
  <conditionalFormatting sqref="BB54:BE54">
    <cfRule type="expression" dxfId="45" priority="46">
      <formula>INDIRECT(ADDRESS(ROW(),COLUMN()))=TRUNC(INDIRECT(ADDRESS(ROW(),COLUMN())))</formula>
    </cfRule>
  </conditionalFormatting>
  <conditionalFormatting sqref="BB56:BE56">
    <cfRule type="expression" dxfId="44" priority="45">
      <formula>INDIRECT(ADDRESS(ROW(),COLUMN()))=TRUNC(INDIRECT(ADDRESS(ROW(),COLUMN())))</formula>
    </cfRule>
  </conditionalFormatting>
  <conditionalFormatting sqref="BB58:BE58">
    <cfRule type="expression" dxfId="43" priority="44">
      <formula>INDIRECT(ADDRESS(ROW(),COLUMN()))=TRUNC(INDIRECT(ADDRESS(ROW(),COLUMN())))</formula>
    </cfRule>
  </conditionalFormatting>
  <conditionalFormatting sqref="BB60:BE60">
    <cfRule type="expression" dxfId="42" priority="43">
      <formula>INDIRECT(ADDRESS(ROW(),COLUMN()))=TRUNC(INDIRECT(ADDRESS(ROW(),COLUMN())))</formula>
    </cfRule>
  </conditionalFormatting>
  <conditionalFormatting sqref="BB62:BE62">
    <cfRule type="expression" dxfId="41" priority="42">
      <formula>INDIRECT(ADDRESS(ROW(),COLUMN()))=TRUNC(INDIRECT(ADDRESS(ROW(),COLUMN())))</formula>
    </cfRule>
  </conditionalFormatting>
  <conditionalFormatting sqref="BB64:BE64">
    <cfRule type="expression" dxfId="40" priority="41">
      <formula>INDIRECT(ADDRESS(ROW(),COLUMN()))=TRUNC(INDIRECT(ADDRESS(ROW(),COLUMN())))</formula>
    </cfRule>
  </conditionalFormatting>
  <conditionalFormatting sqref="BB66:BE66">
    <cfRule type="expression" dxfId="39" priority="40">
      <formula>INDIRECT(ADDRESS(ROW(),COLUMN()))=TRUNC(INDIRECT(ADDRESS(ROW(),COLUMN())))</formula>
    </cfRule>
  </conditionalFormatting>
  <conditionalFormatting sqref="BB68:BE68">
    <cfRule type="expression" dxfId="38" priority="39">
      <formula>INDIRECT(ADDRESS(ROW(),COLUMN()))=TRUNC(INDIRECT(ADDRESS(ROW(),COLUMN())))</formula>
    </cfRule>
  </conditionalFormatting>
  <conditionalFormatting sqref="BB70:BE70">
    <cfRule type="expression" dxfId="37" priority="38">
      <formula>INDIRECT(ADDRESS(ROW(),COLUMN()))=TRUNC(INDIRECT(ADDRESS(ROW(),COLUMN())))</formula>
    </cfRule>
  </conditionalFormatting>
  <conditionalFormatting sqref="BB72:BE72">
    <cfRule type="expression" dxfId="36" priority="37">
      <formula>INDIRECT(ADDRESS(ROW(),COLUMN()))=TRUNC(INDIRECT(ADDRESS(ROW(),COLUMN())))</formula>
    </cfRule>
  </conditionalFormatting>
  <conditionalFormatting sqref="BB74:BE74">
    <cfRule type="expression" dxfId="35" priority="36">
      <formula>INDIRECT(ADDRESS(ROW(),COLUMN()))=TRUNC(INDIRECT(ADDRESS(ROW(),COLUMN())))</formula>
    </cfRule>
  </conditionalFormatting>
  <conditionalFormatting sqref="BB76:BE76">
    <cfRule type="expression" dxfId="34" priority="35">
      <formula>INDIRECT(ADDRESS(ROW(),COLUMN()))=TRUNC(INDIRECT(ADDRESS(ROW(),COLUMN())))</formula>
    </cfRule>
  </conditionalFormatting>
  <conditionalFormatting sqref="M82:X86">
    <cfRule type="expression" dxfId="33" priority="34">
      <formula>INDIRECT(ADDRESS(ROW(),COLUMN()))=TRUNC(INDIRECT(ADDRESS(ROW(),COLUMN())))</formula>
    </cfRule>
  </conditionalFormatting>
  <conditionalFormatting sqref="AC86:AN86 AG82:AN85">
    <cfRule type="expression" dxfId="32" priority="33">
      <formula>INDIRECT(ADDRESS(ROW(),COLUMN()))=TRUNC(INDIRECT(ADDRESS(ROW(),COLUMN())))</formula>
    </cfRule>
  </conditionalFormatting>
  <conditionalFormatting sqref="K91:N91">
    <cfRule type="expression" dxfId="31" priority="32">
      <formula>INDIRECT(ADDRESS(ROW(),COLUMN()))=TRUNC(INDIRECT(ADDRESS(ROW(),COLUMN())))</formula>
    </cfRule>
  </conditionalFormatting>
  <conditionalFormatting sqref="AA91:AD91">
    <cfRule type="expression" dxfId="30" priority="31">
      <formula>INDIRECT(ADDRESS(ROW(),COLUMN()))=TRUNC(INDIRECT(ADDRESS(ROW(),COLUMN())))</formula>
    </cfRule>
  </conditionalFormatting>
  <conditionalFormatting sqref="AC82:AF85">
    <cfRule type="expression" dxfId="29" priority="30">
      <formula>INDIRECT(ADDRESS(ROW(),COLUMN()))=TRUNC(INDIRECT(ADDRESS(ROW(),COLUMN())))</formula>
    </cfRule>
  </conditionalFormatting>
  <conditionalFormatting sqref="W62:BA62">
    <cfRule type="expression" dxfId="28" priority="8">
      <formula>INDIRECT(ADDRESS(ROW(),COLUMN()))=TRUNC(INDIRECT(ADDRESS(ROW(),COLUMN())))</formula>
    </cfRule>
  </conditionalFormatting>
  <conditionalFormatting sqref="W20:BA20">
    <cfRule type="expression" dxfId="27" priority="29">
      <formula>INDIRECT(ADDRESS(ROW(),COLUMN()))=TRUNC(INDIRECT(ADDRESS(ROW(),COLUMN())))</formula>
    </cfRule>
  </conditionalFormatting>
  <conditionalFormatting sqref="W22:BA22">
    <cfRule type="expression" dxfId="26" priority="28">
      <formula>INDIRECT(ADDRESS(ROW(),COLUMN()))=TRUNC(INDIRECT(ADDRESS(ROW(),COLUMN())))</formula>
    </cfRule>
  </conditionalFormatting>
  <conditionalFormatting sqref="W24:BA24">
    <cfRule type="expression" dxfId="25" priority="27">
      <formula>INDIRECT(ADDRESS(ROW(),COLUMN()))=TRUNC(INDIRECT(ADDRESS(ROW(),COLUMN())))</formula>
    </cfRule>
  </conditionalFormatting>
  <conditionalFormatting sqref="W26:BA26">
    <cfRule type="expression" dxfId="24" priority="26">
      <formula>INDIRECT(ADDRESS(ROW(),COLUMN()))=TRUNC(INDIRECT(ADDRESS(ROW(),COLUMN())))</formula>
    </cfRule>
  </conditionalFormatting>
  <conditionalFormatting sqref="W28:BA28">
    <cfRule type="expression" dxfId="23" priority="25">
      <formula>INDIRECT(ADDRESS(ROW(),COLUMN()))=TRUNC(INDIRECT(ADDRESS(ROW(),COLUMN())))</formula>
    </cfRule>
  </conditionalFormatting>
  <conditionalFormatting sqref="W30:BA30">
    <cfRule type="expression" dxfId="22" priority="24">
      <formula>INDIRECT(ADDRESS(ROW(),COLUMN()))=TRUNC(INDIRECT(ADDRESS(ROW(),COLUMN())))</formula>
    </cfRule>
  </conditionalFormatting>
  <conditionalFormatting sqref="W32:BA32">
    <cfRule type="expression" dxfId="21" priority="23">
      <formula>INDIRECT(ADDRESS(ROW(),COLUMN()))=TRUNC(INDIRECT(ADDRESS(ROW(),COLUMN())))</formula>
    </cfRule>
  </conditionalFormatting>
  <conditionalFormatting sqref="W34:BA34">
    <cfRule type="expression" dxfId="20" priority="22">
      <formula>INDIRECT(ADDRESS(ROW(),COLUMN()))=TRUNC(INDIRECT(ADDRESS(ROW(),COLUMN())))</formula>
    </cfRule>
  </conditionalFormatting>
  <conditionalFormatting sqref="W36:BA36">
    <cfRule type="expression" dxfId="19" priority="21">
      <formula>INDIRECT(ADDRESS(ROW(),COLUMN()))=TRUNC(INDIRECT(ADDRESS(ROW(),COLUMN())))</formula>
    </cfRule>
  </conditionalFormatting>
  <conditionalFormatting sqref="W38:BA38">
    <cfRule type="expression" dxfId="18" priority="20">
      <formula>INDIRECT(ADDRESS(ROW(),COLUMN()))=TRUNC(INDIRECT(ADDRESS(ROW(),COLUMN())))</formula>
    </cfRule>
  </conditionalFormatting>
  <conditionalFormatting sqref="W40:BA40">
    <cfRule type="expression" dxfId="17" priority="19">
      <formula>INDIRECT(ADDRESS(ROW(),COLUMN()))=TRUNC(INDIRECT(ADDRESS(ROW(),COLUMN())))</formula>
    </cfRule>
  </conditionalFormatting>
  <conditionalFormatting sqref="W42:BA42">
    <cfRule type="expression" dxfId="16" priority="18">
      <formula>INDIRECT(ADDRESS(ROW(),COLUMN()))=TRUNC(INDIRECT(ADDRESS(ROW(),COLUMN())))</formula>
    </cfRule>
  </conditionalFormatting>
  <conditionalFormatting sqref="W44:BA44">
    <cfRule type="expression" dxfId="15" priority="17">
      <formula>INDIRECT(ADDRESS(ROW(),COLUMN()))=TRUNC(INDIRECT(ADDRESS(ROW(),COLUMN())))</formula>
    </cfRule>
  </conditionalFormatting>
  <conditionalFormatting sqref="W46:BA46">
    <cfRule type="expression" dxfId="14" priority="16">
      <formula>INDIRECT(ADDRESS(ROW(),COLUMN()))=TRUNC(INDIRECT(ADDRESS(ROW(),COLUMN())))</formula>
    </cfRule>
  </conditionalFormatting>
  <conditionalFormatting sqref="W48:BA48">
    <cfRule type="expression" dxfId="13" priority="15">
      <formula>INDIRECT(ADDRESS(ROW(),COLUMN()))=TRUNC(INDIRECT(ADDRESS(ROW(),COLUMN())))</formula>
    </cfRule>
  </conditionalFormatting>
  <conditionalFormatting sqref="W50:BA50">
    <cfRule type="expression" dxfId="12" priority="14">
      <formula>INDIRECT(ADDRESS(ROW(),COLUMN()))=TRUNC(INDIRECT(ADDRESS(ROW(),COLUMN())))</formula>
    </cfRule>
  </conditionalFormatting>
  <conditionalFormatting sqref="W52:BA52">
    <cfRule type="expression" dxfId="11" priority="13">
      <formula>INDIRECT(ADDRESS(ROW(),COLUMN()))=TRUNC(INDIRECT(ADDRESS(ROW(),COLUMN())))</formula>
    </cfRule>
  </conditionalFormatting>
  <conditionalFormatting sqref="W54:BA54">
    <cfRule type="expression" dxfId="10" priority="12">
      <formula>INDIRECT(ADDRESS(ROW(),COLUMN()))=TRUNC(INDIRECT(ADDRESS(ROW(),COLUMN())))</formula>
    </cfRule>
  </conditionalFormatting>
  <conditionalFormatting sqref="W56:BA56">
    <cfRule type="expression" dxfId="9" priority="11">
      <formula>INDIRECT(ADDRESS(ROW(),COLUMN()))=TRUNC(INDIRECT(ADDRESS(ROW(),COLUMN())))</formula>
    </cfRule>
  </conditionalFormatting>
  <conditionalFormatting sqref="W58:BA58">
    <cfRule type="expression" dxfId="8" priority="10">
      <formula>INDIRECT(ADDRESS(ROW(),COLUMN()))=TRUNC(INDIRECT(ADDRESS(ROW(),COLUMN())))</formula>
    </cfRule>
  </conditionalFormatting>
  <conditionalFormatting sqref="W60:BA60">
    <cfRule type="expression" dxfId="7" priority="9">
      <formula>INDIRECT(ADDRESS(ROW(),COLUMN()))=TRUNC(INDIRECT(ADDRESS(ROW(),COLUMN())))</formula>
    </cfRule>
  </conditionalFormatting>
  <conditionalFormatting sqref="W64:BA64">
    <cfRule type="expression" dxfId="6" priority="7">
      <formula>INDIRECT(ADDRESS(ROW(),COLUMN()))=TRUNC(INDIRECT(ADDRESS(ROW(),COLUMN())))</formula>
    </cfRule>
  </conditionalFormatting>
  <conditionalFormatting sqref="W66:BA66">
    <cfRule type="expression" dxfId="5" priority="6">
      <formula>INDIRECT(ADDRESS(ROW(),COLUMN()))=TRUNC(INDIRECT(ADDRESS(ROW(),COLUMN())))</formula>
    </cfRule>
  </conditionalFormatting>
  <conditionalFormatting sqref="W68:BA68">
    <cfRule type="expression" dxfId="4" priority="5">
      <formula>INDIRECT(ADDRESS(ROW(),COLUMN()))=TRUNC(INDIRECT(ADDRESS(ROW(),COLUMN())))</formula>
    </cfRule>
  </conditionalFormatting>
  <conditionalFormatting sqref="W70:BA70">
    <cfRule type="expression" dxfId="3" priority="4">
      <formula>INDIRECT(ADDRESS(ROW(),COLUMN()))=TRUNC(INDIRECT(ADDRESS(ROW(),COLUMN())))</formula>
    </cfRule>
  </conditionalFormatting>
  <conditionalFormatting sqref="W72:BA72">
    <cfRule type="expression" dxfId="2" priority="3">
      <formula>INDIRECT(ADDRESS(ROW(),COLUMN()))=TRUNC(INDIRECT(ADDRESS(ROW(),COLUMN())))</formula>
    </cfRule>
  </conditionalFormatting>
  <conditionalFormatting sqref="W74:BA74">
    <cfRule type="expression" dxfId="1" priority="2">
      <formula>INDIRECT(ADDRESS(ROW(),COLUMN()))=TRUNC(INDIRECT(ADDRESS(ROW(),COLUMN())))</formula>
    </cfRule>
  </conditionalFormatting>
  <conditionalFormatting sqref="W76:BA76">
    <cfRule type="expression" dxfId="0" priority="1">
      <formula>INDIRECT(ADDRESS(ROW(),COLUMN()))=TRUNC(INDIRECT(ADDRESS(ROW(),COLUMN())))</formula>
    </cfRule>
  </conditionalFormatting>
  <dataValidations count="10">
    <dataValidation type="list" allowBlank="1" showInputMessage="1" showErrorMessage="1" sqref="BE4:BH4">
      <formula1>"予定,実績,予定・実績"</formula1>
    </dataValidation>
    <dataValidation type="decimal" allowBlank="1" showInputMessage="1" showErrorMessage="1" error="入力可能範囲　32～40" sqref="BA6:BB6">
      <formula1>32</formula1>
      <formula2>40</formula2>
    </dataValidation>
    <dataValidation type="list" allowBlank="1" showInputMessage="1" showErrorMessage="1" sqref="AF3:AF4">
      <formula1>#REF!</formula1>
    </dataValidation>
    <dataValidation type="list" allowBlank="1" showInputMessage="1" showErrorMessage="1" sqref="BE3:BH3">
      <formula1>"４週,暦月"</formula1>
    </dataValidation>
    <dataValidation type="list" allowBlank="1" showInputMessage="1" showErrorMessage="1" sqref="W17:BA17 W19:BA19 W21:BA21 W23:BA23 W25:BA25 W27:BA27 W29:BA29 W31:BA31 W33:BA33 W35:BA35 W37:BA37 W39:BA39 W41:BA41 W43:BA43 W45:BA45 W47:BA47 W49:BA49 W51:BA51 W53:BA53 W55:BA55 W57:BA57 W59:BA59 W61:BA61 W63:BA63 W65:BA65 W67:BA67 W69:BA69 W71:BA71 W73:BA73 W75:BA75">
      <formula1>【記載例】シフト記号表</formula1>
    </dataValidation>
    <dataValidation type="list" allowBlank="1" showInputMessage="1" showErrorMessage="1" sqref="R88:S88">
      <formula1>"週,暦月"</formula1>
    </dataValidation>
    <dataValidation type="list" allowBlank="1" showInputMessage="1" sqref="C17:D76">
      <formula1>職種</formula1>
    </dataValidation>
    <dataValidation type="list" errorStyle="warning" allowBlank="1" showInputMessage="1" error="リストにない場合のみ、入力してください。" sqref="K17:N76">
      <formula1>INDIRECT(C17)</formula1>
    </dataValidation>
    <dataValidation type="list" allowBlank="1" showInputMessage="1" sqref="I17:J76">
      <formula1>"A, B, C, D"</formula1>
    </dataValidation>
    <dataValidation allowBlank="1"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9" scale="30" orientation="portrait" r:id="rId1"/>
  <headerFooter>
    <oddFooter>&amp;R&amp;16&amp;P/&amp;N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N54"/>
  <sheetViews>
    <sheetView zoomScale="75" zoomScaleNormal="75" workbookViewId="0">
      <selection activeCell="AY19" sqref="AY19"/>
    </sheetView>
  </sheetViews>
  <sheetFormatPr defaultColWidth="6.5" defaultRowHeight="26.4" x14ac:dyDescent="0.45"/>
  <cols>
    <col min="1" max="1" width="1.5" style="384" customWidth="1"/>
    <col min="2" max="2" width="5.19921875" style="383" customWidth="1"/>
    <col min="3" max="3" width="9.8984375" style="383" customWidth="1"/>
    <col min="4" max="4" width="9.8984375" style="383" hidden="1" customWidth="1"/>
    <col min="5" max="5" width="3.09765625" style="383" bestFit="1" customWidth="1"/>
    <col min="6" max="6" width="14.59765625" style="384" customWidth="1"/>
    <col min="7" max="7" width="3.09765625" style="384" bestFit="1" customWidth="1"/>
    <col min="8" max="8" width="14.59765625" style="384" customWidth="1"/>
    <col min="9" max="9" width="3.09765625" style="384" bestFit="1" customWidth="1"/>
    <col min="10" max="10" width="14.59765625" style="383" customWidth="1"/>
    <col min="11" max="11" width="3.09765625" style="384" bestFit="1" customWidth="1"/>
    <col min="12" max="12" width="14.59765625" style="384" customWidth="1"/>
    <col min="13" max="13" width="3.09765625" style="384" customWidth="1"/>
    <col min="14" max="14" width="47.19921875" style="384" customWidth="1"/>
    <col min="15" max="16384" width="6.5" style="384"/>
  </cols>
  <sheetData>
    <row r="1" spans="2:14" x14ac:dyDescent="0.45">
      <c r="B1" s="382" t="s">
        <v>496</v>
      </c>
    </row>
    <row r="2" spans="2:14" x14ac:dyDescent="0.45">
      <c r="B2" s="385" t="s">
        <v>497</v>
      </c>
      <c r="F2" s="386"/>
      <c r="J2" s="387"/>
    </row>
    <row r="3" spans="2:14" x14ac:dyDescent="0.45">
      <c r="B3" s="386" t="s">
        <v>498</v>
      </c>
      <c r="F3" s="387" t="s">
        <v>499</v>
      </c>
      <c r="J3" s="387"/>
    </row>
    <row r="4" spans="2:14" x14ac:dyDescent="0.45">
      <c r="B4" s="385"/>
      <c r="F4" s="1304" t="s">
        <v>500</v>
      </c>
      <c r="G4" s="1304"/>
      <c r="H4" s="1304"/>
      <c r="I4" s="1304"/>
      <c r="J4" s="1304"/>
      <c r="K4" s="1304"/>
      <c r="L4" s="1304"/>
      <c r="N4" s="1304" t="s">
        <v>501</v>
      </c>
    </row>
    <row r="5" spans="2:14" x14ac:dyDescent="0.45">
      <c r="B5" s="383" t="s">
        <v>441</v>
      </c>
      <c r="C5" s="383" t="s">
        <v>478</v>
      </c>
      <c r="F5" s="383" t="s">
        <v>502</v>
      </c>
      <c r="G5" s="383"/>
      <c r="H5" s="383" t="s">
        <v>503</v>
      </c>
      <c r="J5" s="383" t="s">
        <v>504</v>
      </c>
      <c r="L5" s="383" t="s">
        <v>500</v>
      </c>
      <c r="N5" s="1304"/>
    </row>
    <row r="6" spans="2:14" x14ac:dyDescent="0.45">
      <c r="B6" s="388">
        <v>1</v>
      </c>
      <c r="C6" s="389" t="s">
        <v>505</v>
      </c>
      <c r="D6" s="390" t="str">
        <f>C6</f>
        <v>a</v>
      </c>
      <c r="E6" s="388" t="s">
        <v>506</v>
      </c>
      <c r="F6" s="391">
        <v>0.29166666666666669</v>
      </c>
      <c r="G6" s="388" t="s">
        <v>507</v>
      </c>
      <c r="H6" s="391">
        <v>0.66666666666666663</v>
      </c>
      <c r="I6" s="392" t="s">
        <v>14</v>
      </c>
      <c r="J6" s="391">
        <v>4.1666666666666664E-2</v>
      </c>
      <c r="K6" s="393" t="s">
        <v>422</v>
      </c>
      <c r="L6" s="394">
        <f>IF(OR(F6="",H6=""),"",(H6+IF(F6&gt;H6,1,0)-F6-J6)*24)</f>
        <v>7.9999999999999982</v>
      </c>
      <c r="N6" s="395"/>
    </row>
    <row r="7" spans="2:14" x14ac:dyDescent="0.45">
      <c r="B7" s="388">
        <v>2</v>
      </c>
      <c r="C7" s="389" t="s">
        <v>508</v>
      </c>
      <c r="D7" s="390" t="str">
        <f t="shared" ref="D7:D38" si="0">C7</f>
        <v>b</v>
      </c>
      <c r="E7" s="388" t="s">
        <v>506</v>
      </c>
      <c r="F7" s="391">
        <v>0.375</v>
      </c>
      <c r="G7" s="388" t="s">
        <v>507</v>
      </c>
      <c r="H7" s="391">
        <v>0.75</v>
      </c>
      <c r="I7" s="392" t="s">
        <v>14</v>
      </c>
      <c r="J7" s="391">
        <v>4.1666666666666664E-2</v>
      </c>
      <c r="K7" s="393" t="s">
        <v>422</v>
      </c>
      <c r="L7" s="394">
        <f>IF(OR(F7="",H7=""),"",(H7+IF(F7&gt;H7,1,0)-F7-J7)*24)</f>
        <v>8</v>
      </c>
      <c r="N7" s="395"/>
    </row>
    <row r="8" spans="2:14" x14ac:dyDescent="0.45">
      <c r="B8" s="388">
        <v>3</v>
      </c>
      <c r="C8" s="389" t="s">
        <v>509</v>
      </c>
      <c r="D8" s="390" t="str">
        <f t="shared" si="0"/>
        <v>c</v>
      </c>
      <c r="E8" s="388" t="s">
        <v>506</v>
      </c>
      <c r="F8" s="391">
        <v>0.41666666666666669</v>
      </c>
      <c r="G8" s="388" t="s">
        <v>507</v>
      </c>
      <c r="H8" s="391">
        <v>0.79166666666666663</v>
      </c>
      <c r="I8" s="392" t="s">
        <v>14</v>
      </c>
      <c r="J8" s="391">
        <v>4.1666666666666664E-2</v>
      </c>
      <c r="K8" s="393" t="s">
        <v>422</v>
      </c>
      <c r="L8" s="394">
        <f>IF(OR(F8="",H8=""),"",(H8+IF(F8&gt;H8,1,0)-F8-J8)*24)</f>
        <v>7.9999999999999982</v>
      </c>
      <c r="N8" s="395"/>
    </row>
    <row r="9" spans="2:14" x14ac:dyDescent="0.45">
      <c r="B9" s="388">
        <v>4</v>
      </c>
      <c r="C9" s="389" t="s">
        <v>510</v>
      </c>
      <c r="D9" s="390" t="str">
        <f t="shared" si="0"/>
        <v>d</v>
      </c>
      <c r="E9" s="388" t="s">
        <v>506</v>
      </c>
      <c r="F9" s="391">
        <v>0.5</v>
      </c>
      <c r="G9" s="388" t="s">
        <v>507</v>
      </c>
      <c r="H9" s="391">
        <v>0.875</v>
      </c>
      <c r="I9" s="392" t="s">
        <v>14</v>
      </c>
      <c r="J9" s="391">
        <v>4.1666666666666664E-2</v>
      </c>
      <c r="K9" s="393" t="s">
        <v>422</v>
      </c>
      <c r="L9" s="394">
        <f>IF(OR(F9="",H9=""),"",(H9+IF(F9&gt;H9,1,0)-F9-J9)*24)</f>
        <v>8</v>
      </c>
      <c r="N9" s="395"/>
    </row>
    <row r="10" spans="2:14" x14ac:dyDescent="0.45">
      <c r="B10" s="388">
        <v>5</v>
      </c>
      <c r="C10" s="389" t="s">
        <v>511</v>
      </c>
      <c r="D10" s="390" t="str">
        <f t="shared" si="0"/>
        <v>e</v>
      </c>
      <c r="E10" s="388" t="s">
        <v>506</v>
      </c>
      <c r="F10" s="391">
        <v>0.375</v>
      </c>
      <c r="G10" s="388" t="s">
        <v>507</v>
      </c>
      <c r="H10" s="391">
        <v>0.54166666666666663</v>
      </c>
      <c r="I10" s="392" t="s">
        <v>14</v>
      </c>
      <c r="J10" s="391">
        <v>0</v>
      </c>
      <c r="K10" s="393" t="s">
        <v>422</v>
      </c>
      <c r="L10" s="394">
        <f t="shared" ref="L10:L22" si="1">IF(OR(F10="",H10=""),"",(H10+IF(F10&gt;H10,1,0)-F10-J10)*24)</f>
        <v>3.9999999999999991</v>
      </c>
      <c r="N10" s="395"/>
    </row>
    <row r="11" spans="2:14" x14ac:dyDescent="0.45">
      <c r="B11" s="388">
        <v>6</v>
      </c>
      <c r="C11" s="389" t="s">
        <v>512</v>
      </c>
      <c r="D11" s="390" t="str">
        <f t="shared" si="0"/>
        <v>f</v>
      </c>
      <c r="E11" s="388" t="s">
        <v>506</v>
      </c>
      <c r="F11" s="391">
        <v>0.54166666666666663</v>
      </c>
      <c r="G11" s="388" t="s">
        <v>507</v>
      </c>
      <c r="H11" s="391">
        <v>0.75</v>
      </c>
      <c r="I11" s="392" t="s">
        <v>14</v>
      </c>
      <c r="J11" s="391">
        <v>4.1666666666666664E-2</v>
      </c>
      <c r="K11" s="393" t="s">
        <v>422</v>
      </c>
      <c r="L11" s="394">
        <f>IF(OR(F11="",H11=""),"",(H11+IF(F11&gt;H11,1,0)-F11-J11)*24)</f>
        <v>4.0000000000000009</v>
      </c>
      <c r="N11" s="395"/>
    </row>
    <row r="12" spans="2:14" x14ac:dyDescent="0.45">
      <c r="B12" s="388">
        <v>7</v>
      </c>
      <c r="C12" s="389" t="s">
        <v>513</v>
      </c>
      <c r="D12" s="390" t="str">
        <f t="shared" si="0"/>
        <v>g</v>
      </c>
      <c r="E12" s="388" t="s">
        <v>506</v>
      </c>
      <c r="F12" s="391">
        <v>0.58333333333333337</v>
      </c>
      <c r="G12" s="388" t="s">
        <v>507</v>
      </c>
      <c r="H12" s="391">
        <v>0.83333333333333337</v>
      </c>
      <c r="I12" s="392" t="s">
        <v>14</v>
      </c>
      <c r="J12" s="391">
        <v>0</v>
      </c>
      <c r="K12" s="393" t="s">
        <v>422</v>
      </c>
      <c r="L12" s="394">
        <f t="shared" si="1"/>
        <v>6</v>
      </c>
      <c r="N12" s="395"/>
    </row>
    <row r="13" spans="2:14" x14ac:dyDescent="0.45">
      <c r="B13" s="388">
        <v>8</v>
      </c>
      <c r="C13" s="389" t="s">
        <v>514</v>
      </c>
      <c r="D13" s="390" t="str">
        <f t="shared" si="0"/>
        <v>h</v>
      </c>
      <c r="E13" s="388" t="s">
        <v>506</v>
      </c>
      <c r="F13" s="391">
        <v>0.66666666666666663</v>
      </c>
      <c r="G13" s="388" t="s">
        <v>507</v>
      </c>
      <c r="H13" s="391">
        <v>1</v>
      </c>
      <c r="I13" s="392" t="s">
        <v>14</v>
      </c>
      <c r="J13" s="391">
        <v>0</v>
      </c>
      <c r="K13" s="393" t="s">
        <v>422</v>
      </c>
      <c r="L13" s="394">
        <f t="shared" si="1"/>
        <v>8</v>
      </c>
      <c r="N13" s="395" t="s">
        <v>642</v>
      </c>
    </row>
    <row r="14" spans="2:14" x14ac:dyDescent="0.45">
      <c r="B14" s="388">
        <v>9</v>
      </c>
      <c r="C14" s="389" t="s">
        <v>515</v>
      </c>
      <c r="D14" s="390" t="str">
        <f t="shared" si="0"/>
        <v>i</v>
      </c>
      <c r="E14" s="388" t="s">
        <v>506</v>
      </c>
      <c r="F14" s="391">
        <v>0</v>
      </c>
      <c r="G14" s="388" t="s">
        <v>507</v>
      </c>
      <c r="H14" s="391">
        <v>0.375</v>
      </c>
      <c r="I14" s="392" t="s">
        <v>14</v>
      </c>
      <c r="J14" s="391">
        <v>4.1666666666666664E-2</v>
      </c>
      <c r="K14" s="393" t="s">
        <v>422</v>
      </c>
      <c r="L14" s="394">
        <f t="shared" si="1"/>
        <v>8</v>
      </c>
      <c r="N14" s="395" t="s">
        <v>643</v>
      </c>
    </row>
    <row r="15" spans="2:14" x14ac:dyDescent="0.45">
      <c r="B15" s="388">
        <v>10</v>
      </c>
      <c r="C15" s="389" t="s">
        <v>516</v>
      </c>
      <c r="D15" s="390" t="str">
        <f t="shared" si="0"/>
        <v>j</v>
      </c>
      <c r="E15" s="388" t="s">
        <v>506</v>
      </c>
      <c r="F15" s="391"/>
      <c r="G15" s="388" t="s">
        <v>507</v>
      </c>
      <c r="H15" s="391"/>
      <c r="I15" s="392" t="s">
        <v>14</v>
      </c>
      <c r="J15" s="391">
        <v>0</v>
      </c>
      <c r="K15" s="393" t="s">
        <v>422</v>
      </c>
      <c r="L15" s="394" t="str">
        <f t="shared" si="1"/>
        <v/>
      </c>
      <c r="N15" s="395"/>
    </row>
    <row r="16" spans="2:14" x14ac:dyDescent="0.45">
      <c r="B16" s="388">
        <v>11</v>
      </c>
      <c r="C16" s="389" t="s">
        <v>517</v>
      </c>
      <c r="D16" s="390" t="str">
        <f t="shared" si="0"/>
        <v>k</v>
      </c>
      <c r="E16" s="388" t="s">
        <v>506</v>
      </c>
      <c r="F16" s="391"/>
      <c r="G16" s="388" t="s">
        <v>507</v>
      </c>
      <c r="H16" s="391"/>
      <c r="I16" s="392" t="s">
        <v>14</v>
      </c>
      <c r="J16" s="391">
        <v>0</v>
      </c>
      <c r="K16" s="393" t="s">
        <v>422</v>
      </c>
      <c r="L16" s="394" t="str">
        <f t="shared" si="1"/>
        <v/>
      </c>
      <c r="N16" s="395"/>
    </row>
    <row r="17" spans="2:14" x14ac:dyDescent="0.45">
      <c r="B17" s="388">
        <v>12</v>
      </c>
      <c r="C17" s="389" t="s">
        <v>518</v>
      </c>
      <c r="D17" s="390" t="str">
        <f t="shared" si="0"/>
        <v>l</v>
      </c>
      <c r="E17" s="388" t="s">
        <v>506</v>
      </c>
      <c r="F17" s="391"/>
      <c r="G17" s="388" t="s">
        <v>507</v>
      </c>
      <c r="H17" s="391"/>
      <c r="I17" s="392" t="s">
        <v>14</v>
      </c>
      <c r="J17" s="391">
        <v>0</v>
      </c>
      <c r="K17" s="393" t="s">
        <v>422</v>
      </c>
      <c r="L17" s="394" t="str">
        <f t="shared" si="1"/>
        <v/>
      </c>
      <c r="N17" s="395"/>
    </row>
    <row r="18" spans="2:14" x14ac:dyDescent="0.45">
      <c r="B18" s="388">
        <v>13</v>
      </c>
      <c r="C18" s="389" t="s">
        <v>519</v>
      </c>
      <c r="D18" s="390" t="str">
        <f t="shared" si="0"/>
        <v>m</v>
      </c>
      <c r="E18" s="388" t="s">
        <v>506</v>
      </c>
      <c r="F18" s="391"/>
      <c r="G18" s="388" t="s">
        <v>507</v>
      </c>
      <c r="H18" s="391"/>
      <c r="I18" s="392" t="s">
        <v>14</v>
      </c>
      <c r="J18" s="391">
        <v>0</v>
      </c>
      <c r="K18" s="393" t="s">
        <v>422</v>
      </c>
      <c r="L18" s="394" t="str">
        <f t="shared" si="1"/>
        <v/>
      </c>
      <c r="N18" s="395"/>
    </row>
    <row r="19" spans="2:14" x14ac:dyDescent="0.45">
      <c r="B19" s="388">
        <v>14</v>
      </c>
      <c r="C19" s="389" t="s">
        <v>520</v>
      </c>
      <c r="D19" s="390" t="str">
        <f t="shared" si="0"/>
        <v>n</v>
      </c>
      <c r="E19" s="388" t="s">
        <v>506</v>
      </c>
      <c r="F19" s="391"/>
      <c r="G19" s="388" t="s">
        <v>507</v>
      </c>
      <c r="H19" s="391"/>
      <c r="I19" s="392" t="s">
        <v>14</v>
      </c>
      <c r="J19" s="391">
        <v>0</v>
      </c>
      <c r="K19" s="393" t="s">
        <v>422</v>
      </c>
      <c r="L19" s="394" t="str">
        <f t="shared" si="1"/>
        <v/>
      </c>
      <c r="N19" s="395"/>
    </row>
    <row r="20" spans="2:14" x14ac:dyDescent="0.45">
      <c r="B20" s="388">
        <v>15</v>
      </c>
      <c r="C20" s="389" t="s">
        <v>521</v>
      </c>
      <c r="D20" s="390" t="str">
        <f t="shared" si="0"/>
        <v>o</v>
      </c>
      <c r="E20" s="388" t="s">
        <v>506</v>
      </c>
      <c r="F20" s="391"/>
      <c r="G20" s="388" t="s">
        <v>507</v>
      </c>
      <c r="H20" s="391"/>
      <c r="I20" s="392" t="s">
        <v>14</v>
      </c>
      <c r="J20" s="391">
        <v>0</v>
      </c>
      <c r="K20" s="393" t="s">
        <v>422</v>
      </c>
      <c r="L20" s="394" t="str">
        <f t="shared" si="1"/>
        <v/>
      </c>
      <c r="N20" s="395"/>
    </row>
    <row r="21" spans="2:14" x14ac:dyDescent="0.45">
      <c r="B21" s="388">
        <v>16</v>
      </c>
      <c r="C21" s="389" t="s">
        <v>522</v>
      </c>
      <c r="D21" s="390" t="str">
        <f t="shared" si="0"/>
        <v>p</v>
      </c>
      <c r="E21" s="388" t="s">
        <v>506</v>
      </c>
      <c r="F21" s="391"/>
      <c r="G21" s="388" t="s">
        <v>507</v>
      </c>
      <c r="H21" s="391"/>
      <c r="I21" s="392" t="s">
        <v>14</v>
      </c>
      <c r="J21" s="391">
        <v>0</v>
      </c>
      <c r="K21" s="393" t="s">
        <v>422</v>
      </c>
      <c r="L21" s="394" t="str">
        <f t="shared" si="1"/>
        <v/>
      </c>
      <c r="N21" s="395"/>
    </row>
    <row r="22" spans="2:14" x14ac:dyDescent="0.45">
      <c r="B22" s="388">
        <v>17</v>
      </c>
      <c r="C22" s="389" t="s">
        <v>523</v>
      </c>
      <c r="D22" s="390" t="str">
        <f t="shared" si="0"/>
        <v>q</v>
      </c>
      <c r="E22" s="388" t="s">
        <v>506</v>
      </c>
      <c r="F22" s="391"/>
      <c r="G22" s="388" t="s">
        <v>507</v>
      </c>
      <c r="H22" s="391"/>
      <c r="I22" s="392" t="s">
        <v>14</v>
      </c>
      <c r="J22" s="391">
        <v>0</v>
      </c>
      <c r="K22" s="393" t="s">
        <v>422</v>
      </c>
      <c r="L22" s="394" t="str">
        <f t="shared" si="1"/>
        <v/>
      </c>
      <c r="N22" s="395"/>
    </row>
    <row r="23" spans="2:14" x14ac:dyDescent="0.45">
      <c r="B23" s="388">
        <v>18</v>
      </c>
      <c r="C23" s="389" t="s">
        <v>524</v>
      </c>
      <c r="D23" s="390" t="str">
        <f t="shared" si="0"/>
        <v>r</v>
      </c>
      <c r="E23" s="388" t="s">
        <v>506</v>
      </c>
      <c r="F23" s="396"/>
      <c r="G23" s="388" t="s">
        <v>507</v>
      </c>
      <c r="H23" s="396"/>
      <c r="I23" s="392" t="s">
        <v>14</v>
      </c>
      <c r="J23" s="396"/>
      <c r="K23" s="393" t="s">
        <v>422</v>
      </c>
      <c r="L23" s="389">
        <v>1</v>
      </c>
      <c r="N23" s="395"/>
    </row>
    <row r="24" spans="2:14" x14ac:dyDescent="0.45">
      <c r="B24" s="388">
        <v>19</v>
      </c>
      <c r="C24" s="389" t="s">
        <v>525</v>
      </c>
      <c r="D24" s="390" t="str">
        <f t="shared" si="0"/>
        <v>s</v>
      </c>
      <c r="E24" s="388" t="s">
        <v>506</v>
      </c>
      <c r="F24" s="396"/>
      <c r="G24" s="388" t="s">
        <v>507</v>
      </c>
      <c r="H24" s="396"/>
      <c r="I24" s="392" t="s">
        <v>14</v>
      </c>
      <c r="J24" s="396"/>
      <c r="K24" s="393" t="s">
        <v>422</v>
      </c>
      <c r="L24" s="389">
        <v>2</v>
      </c>
      <c r="N24" s="395"/>
    </row>
    <row r="25" spans="2:14" x14ac:dyDescent="0.45">
      <c r="B25" s="388">
        <v>20</v>
      </c>
      <c r="C25" s="389" t="s">
        <v>526</v>
      </c>
      <c r="D25" s="390" t="str">
        <f t="shared" si="0"/>
        <v>t</v>
      </c>
      <c r="E25" s="388" t="s">
        <v>506</v>
      </c>
      <c r="F25" s="396"/>
      <c r="G25" s="388" t="s">
        <v>507</v>
      </c>
      <c r="H25" s="396"/>
      <c r="I25" s="392" t="s">
        <v>14</v>
      </c>
      <c r="J25" s="396"/>
      <c r="K25" s="393" t="s">
        <v>422</v>
      </c>
      <c r="L25" s="389">
        <v>3</v>
      </c>
      <c r="N25" s="395"/>
    </row>
    <row r="26" spans="2:14" x14ac:dyDescent="0.45">
      <c r="B26" s="388">
        <v>21</v>
      </c>
      <c r="C26" s="389" t="s">
        <v>527</v>
      </c>
      <c r="D26" s="390" t="str">
        <f t="shared" si="0"/>
        <v>u</v>
      </c>
      <c r="E26" s="388" t="s">
        <v>506</v>
      </c>
      <c r="F26" s="396"/>
      <c r="G26" s="388" t="s">
        <v>507</v>
      </c>
      <c r="H26" s="396"/>
      <c r="I26" s="392" t="s">
        <v>14</v>
      </c>
      <c r="J26" s="396"/>
      <c r="K26" s="393" t="s">
        <v>422</v>
      </c>
      <c r="L26" s="389">
        <v>4</v>
      </c>
      <c r="N26" s="395"/>
    </row>
    <row r="27" spans="2:14" x14ac:dyDescent="0.45">
      <c r="B27" s="388">
        <v>22</v>
      </c>
      <c r="C27" s="389" t="s">
        <v>528</v>
      </c>
      <c r="D27" s="390" t="str">
        <f t="shared" si="0"/>
        <v>v</v>
      </c>
      <c r="E27" s="388" t="s">
        <v>506</v>
      </c>
      <c r="F27" s="396"/>
      <c r="G27" s="388" t="s">
        <v>507</v>
      </c>
      <c r="H27" s="396"/>
      <c r="I27" s="392" t="s">
        <v>14</v>
      </c>
      <c r="J27" s="396"/>
      <c r="K27" s="393" t="s">
        <v>422</v>
      </c>
      <c r="L27" s="389">
        <v>5</v>
      </c>
      <c r="N27" s="395"/>
    </row>
    <row r="28" spans="2:14" x14ac:dyDescent="0.45">
      <c r="B28" s="388">
        <v>23</v>
      </c>
      <c r="C28" s="389" t="s">
        <v>529</v>
      </c>
      <c r="D28" s="390" t="str">
        <f t="shared" si="0"/>
        <v>w</v>
      </c>
      <c r="E28" s="388" t="s">
        <v>506</v>
      </c>
      <c r="F28" s="396"/>
      <c r="G28" s="388" t="s">
        <v>507</v>
      </c>
      <c r="H28" s="396"/>
      <c r="I28" s="392" t="s">
        <v>14</v>
      </c>
      <c r="J28" s="396"/>
      <c r="K28" s="393" t="s">
        <v>422</v>
      </c>
      <c r="L28" s="389">
        <v>6</v>
      </c>
      <c r="N28" s="395"/>
    </row>
    <row r="29" spans="2:14" x14ac:dyDescent="0.45">
      <c r="B29" s="388">
        <v>24</v>
      </c>
      <c r="C29" s="389" t="s">
        <v>530</v>
      </c>
      <c r="D29" s="390" t="str">
        <f t="shared" si="0"/>
        <v>x</v>
      </c>
      <c r="E29" s="388" t="s">
        <v>506</v>
      </c>
      <c r="F29" s="396"/>
      <c r="G29" s="388" t="s">
        <v>507</v>
      </c>
      <c r="H29" s="396"/>
      <c r="I29" s="392" t="s">
        <v>14</v>
      </c>
      <c r="J29" s="396"/>
      <c r="K29" s="393" t="s">
        <v>422</v>
      </c>
      <c r="L29" s="389">
        <v>7</v>
      </c>
      <c r="N29" s="395"/>
    </row>
    <row r="30" spans="2:14" x14ac:dyDescent="0.45">
      <c r="B30" s="388">
        <v>25</v>
      </c>
      <c r="C30" s="389" t="s">
        <v>531</v>
      </c>
      <c r="D30" s="390" t="str">
        <f t="shared" si="0"/>
        <v>y</v>
      </c>
      <c r="E30" s="388" t="s">
        <v>506</v>
      </c>
      <c r="F30" s="396"/>
      <c r="G30" s="388" t="s">
        <v>507</v>
      </c>
      <c r="H30" s="396"/>
      <c r="I30" s="392" t="s">
        <v>14</v>
      </c>
      <c r="J30" s="396"/>
      <c r="K30" s="393" t="s">
        <v>422</v>
      </c>
      <c r="L30" s="389">
        <v>8</v>
      </c>
      <c r="N30" s="395"/>
    </row>
    <row r="31" spans="2:14" x14ac:dyDescent="0.45">
      <c r="B31" s="388">
        <v>26</v>
      </c>
      <c r="C31" s="389" t="s">
        <v>532</v>
      </c>
      <c r="D31" s="390" t="str">
        <f t="shared" si="0"/>
        <v>z</v>
      </c>
      <c r="E31" s="388" t="s">
        <v>506</v>
      </c>
      <c r="F31" s="396"/>
      <c r="G31" s="388" t="s">
        <v>507</v>
      </c>
      <c r="H31" s="396"/>
      <c r="I31" s="392" t="s">
        <v>14</v>
      </c>
      <c r="J31" s="396"/>
      <c r="K31" s="393" t="s">
        <v>422</v>
      </c>
      <c r="L31" s="389">
        <v>1</v>
      </c>
      <c r="N31" s="395"/>
    </row>
    <row r="32" spans="2:14" x14ac:dyDescent="0.45">
      <c r="B32" s="388">
        <v>27</v>
      </c>
      <c r="C32" s="389" t="s">
        <v>530</v>
      </c>
      <c r="D32" s="390" t="str">
        <f t="shared" si="0"/>
        <v>x</v>
      </c>
      <c r="E32" s="388" t="s">
        <v>506</v>
      </c>
      <c r="F32" s="396"/>
      <c r="G32" s="388" t="s">
        <v>507</v>
      </c>
      <c r="H32" s="396"/>
      <c r="I32" s="392" t="s">
        <v>14</v>
      </c>
      <c r="J32" s="396"/>
      <c r="K32" s="393" t="s">
        <v>422</v>
      </c>
      <c r="L32" s="389">
        <v>2</v>
      </c>
      <c r="N32" s="395"/>
    </row>
    <row r="33" spans="2:14" x14ac:dyDescent="0.45">
      <c r="B33" s="388">
        <v>28</v>
      </c>
      <c r="C33" s="389" t="s">
        <v>533</v>
      </c>
      <c r="D33" s="390" t="str">
        <f t="shared" si="0"/>
        <v>aa</v>
      </c>
      <c r="E33" s="388" t="s">
        <v>506</v>
      </c>
      <c r="F33" s="396"/>
      <c r="G33" s="388" t="s">
        <v>507</v>
      </c>
      <c r="H33" s="396"/>
      <c r="I33" s="392" t="s">
        <v>14</v>
      </c>
      <c r="J33" s="396"/>
      <c r="K33" s="393" t="s">
        <v>422</v>
      </c>
      <c r="L33" s="389">
        <v>3</v>
      </c>
      <c r="N33" s="395"/>
    </row>
    <row r="34" spans="2:14" x14ac:dyDescent="0.45">
      <c r="B34" s="388">
        <v>29</v>
      </c>
      <c r="C34" s="389" t="s">
        <v>534</v>
      </c>
      <c r="D34" s="390" t="str">
        <f t="shared" si="0"/>
        <v>ab</v>
      </c>
      <c r="E34" s="388" t="s">
        <v>506</v>
      </c>
      <c r="F34" s="396"/>
      <c r="G34" s="388" t="s">
        <v>507</v>
      </c>
      <c r="H34" s="396"/>
      <c r="I34" s="392" t="s">
        <v>14</v>
      </c>
      <c r="J34" s="396"/>
      <c r="K34" s="393" t="s">
        <v>422</v>
      </c>
      <c r="L34" s="389">
        <v>4</v>
      </c>
      <c r="N34" s="395"/>
    </row>
    <row r="35" spans="2:14" x14ac:dyDescent="0.45">
      <c r="B35" s="388">
        <v>30</v>
      </c>
      <c r="C35" s="389" t="s">
        <v>535</v>
      </c>
      <c r="D35" s="390" t="str">
        <f t="shared" si="0"/>
        <v>ac</v>
      </c>
      <c r="E35" s="388" t="s">
        <v>506</v>
      </c>
      <c r="F35" s="396"/>
      <c r="G35" s="388" t="s">
        <v>507</v>
      </c>
      <c r="H35" s="396"/>
      <c r="I35" s="392" t="s">
        <v>14</v>
      </c>
      <c r="J35" s="396"/>
      <c r="K35" s="393" t="s">
        <v>422</v>
      </c>
      <c r="L35" s="389">
        <v>5</v>
      </c>
      <c r="N35" s="395"/>
    </row>
    <row r="36" spans="2:14" x14ac:dyDescent="0.45">
      <c r="B36" s="388">
        <v>31</v>
      </c>
      <c r="C36" s="389" t="s">
        <v>536</v>
      </c>
      <c r="D36" s="390" t="str">
        <f t="shared" si="0"/>
        <v>ad</v>
      </c>
      <c r="E36" s="388" t="s">
        <v>506</v>
      </c>
      <c r="F36" s="396"/>
      <c r="G36" s="388" t="s">
        <v>507</v>
      </c>
      <c r="H36" s="396"/>
      <c r="I36" s="392" t="s">
        <v>14</v>
      </c>
      <c r="J36" s="396"/>
      <c r="K36" s="393" t="s">
        <v>422</v>
      </c>
      <c r="L36" s="389">
        <v>6</v>
      </c>
      <c r="N36" s="395"/>
    </row>
    <row r="37" spans="2:14" x14ac:dyDescent="0.45">
      <c r="B37" s="388">
        <v>32</v>
      </c>
      <c r="C37" s="389" t="s">
        <v>537</v>
      </c>
      <c r="D37" s="390" t="str">
        <f t="shared" si="0"/>
        <v>ae</v>
      </c>
      <c r="E37" s="388" t="s">
        <v>506</v>
      </c>
      <c r="F37" s="396"/>
      <c r="G37" s="388" t="s">
        <v>507</v>
      </c>
      <c r="H37" s="396"/>
      <c r="I37" s="392" t="s">
        <v>14</v>
      </c>
      <c r="J37" s="396"/>
      <c r="K37" s="393" t="s">
        <v>422</v>
      </c>
      <c r="L37" s="389">
        <v>7</v>
      </c>
      <c r="N37" s="395"/>
    </row>
    <row r="38" spans="2:14" x14ac:dyDescent="0.45">
      <c r="B38" s="388">
        <v>33</v>
      </c>
      <c r="C38" s="389" t="s">
        <v>538</v>
      </c>
      <c r="D38" s="390" t="str">
        <f t="shared" si="0"/>
        <v>af</v>
      </c>
      <c r="E38" s="388" t="s">
        <v>506</v>
      </c>
      <c r="F38" s="396"/>
      <c r="G38" s="388" t="s">
        <v>507</v>
      </c>
      <c r="H38" s="396"/>
      <c r="I38" s="392" t="s">
        <v>14</v>
      </c>
      <c r="J38" s="396"/>
      <c r="K38" s="393" t="s">
        <v>422</v>
      </c>
      <c r="L38" s="389">
        <v>8</v>
      </c>
      <c r="N38" s="395"/>
    </row>
    <row r="39" spans="2:14" x14ac:dyDescent="0.45">
      <c r="B39" s="388">
        <v>34</v>
      </c>
      <c r="C39" s="397" t="s">
        <v>539</v>
      </c>
      <c r="D39" s="390"/>
      <c r="E39" s="388" t="s">
        <v>506</v>
      </c>
      <c r="F39" s="391">
        <v>0.29166666666666669</v>
      </c>
      <c r="G39" s="388" t="s">
        <v>507</v>
      </c>
      <c r="H39" s="391">
        <v>0.39583333333333331</v>
      </c>
      <c r="I39" s="392" t="s">
        <v>14</v>
      </c>
      <c r="J39" s="391">
        <v>0</v>
      </c>
      <c r="K39" s="393" t="s">
        <v>422</v>
      </c>
      <c r="L39" s="394">
        <f t="shared" ref="L39:L40" si="2">IF(OR(F39="",H39=""),"",(H39+IF(F39&gt;H39,1,0)-F39-J39)*24)</f>
        <v>2.4999999999999991</v>
      </c>
      <c r="N39" s="395"/>
    </row>
    <row r="40" spans="2:14" x14ac:dyDescent="0.45">
      <c r="B40" s="388"/>
      <c r="C40" s="398" t="s">
        <v>475</v>
      </c>
      <c r="D40" s="390"/>
      <c r="E40" s="388" t="s">
        <v>506</v>
      </c>
      <c r="F40" s="391">
        <v>0.6875</v>
      </c>
      <c r="G40" s="388" t="s">
        <v>507</v>
      </c>
      <c r="H40" s="391">
        <v>0.83333333333333337</v>
      </c>
      <c r="I40" s="392" t="s">
        <v>14</v>
      </c>
      <c r="J40" s="391">
        <v>0</v>
      </c>
      <c r="K40" s="393" t="s">
        <v>422</v>
      </c>
      <c r="L40" s="394">
        <f t="shared" si="2"/>
        <v>3.5000000000000009</v>
      </c>
      <c r="N40" s="395"/>
    </row>
    <row r="41" spans="2:14" x14ac:dyDescent="0.45">
      <c r="B41" s="388"/>
      <c r="C41" s="399" t="s">
        <v>475</v>
      </c>
      <c r="D41" s="390" t="str">
        <f>C39</f>
        <v>ag</v>
      </c>
      <c r="E41" s="388" t="s">
        <v>506</v>
      </c>
      <c r="F41" s="391" t="s">
        <v>475</v>
      </c>
      <c r="G41" s="388" t="s">
        <v>507</v>
      </c>
      <c r="H41" s="391" t="s">
        <v>475</v>
      </c>
      <c r="I41" s="392" t="s">
        <v>14</v>
      </c>
      <c r="J41" s="391" t="s">
        <v>475</v>
      </c>
      <c r="K41" s="393" t="s">
        <v>422</v>
      </c>
      <c r="L41" s="394">
        <f>IF(OR(L39="",L40=""),"",L39+L40)</f>
        <v>6</v>
      </c>
      <c r="N41" s="395" t="s">
        <v>644</v>
      </c>
    </row>
    <row r="42" spans="2:14" x14ac:dyDescent="0.45">
      <c r="B42" s="388"/>
      <c r="C42" s="397" t="s">
        <v>540</v>
      </c>
      <c r="D42" s="390"/>
      <c r="E42" s="388" t="s">
        <v>506</v>
      </c>
      <c r="F42" s="391"/>
      <c r="G42" s="388" t="s">
        <v>507</v>
      </c>
      <c r="H42" s="391"/>
      <c r="I42" s="392" t="s">
        <v>14</v>
      </c>
      <c r="J42" s="391">
        <v>0</v>
      </c>
      <c r="K42" s="393" t="s">
        <v>422</v>
      </c>
      <c r="L42" s="394" t="str">
        <f t="shared" ref="L42:L43" si="3">IF(OR(F42="",H42=""),"",(H42+IF(F42&gt;H42,1,0)-F42-J42)*24)</f>
        <v/>
      </c>
      <c r="N42" s="395"/>
    </row>
    <row r="43" spans="2:14" x14ac:dyDescent="0.45">
      <c r="B43" s="388">
        <v>35</v>
      </c>
      <c r="C43" s="398" t="s">
        <v>475</v>
      </c>
      <c r="D43" s="390"/>
      <c r="E43" s="388" t="s">
        <v>506</v>
      </c>
      <c r="F43" s="391"/>
      <c r="G43" s="388" t="s">
        <v>507</v>
      </c>
      <c r="H43" s="391"/>
      <c r="I43" s="392" t="s">
        <v>14</v>
      </c>
      <c r="J43" s="391">
        <v>0</v>
      </c>
      <c r="K43" s="393" t="s">
        <v>422</v>
      </c>
      <c r="L43" s="394" t="str">
        <f t="shared" si="3"/>
        <v/>
      </c>
      <c r="N43" s="395"/>
    </row>
    <row r="44" spans="2:14" x14ac:dyDescent="0.45">
      <c r="B44" s="388"/>
      <c r="C44" s="399" t="s">
        <v>475</v>
      </c>
      <c r="D44" s="390" t="str">
        <f>C42</f>
        <v>ah</v>
      </c>
      <c r="E44" s="388" t="s">
        <v>506</v>
      </c>
      <c r="F44" s="391" t="s">
        <v>475</v>
      </c>
      <c r="G44" s="388" t="s">
        <v>507</v>
      </c>
      <c r="H44" s="391" t="s">
        <v>475</v>
      </c>
      <c r="I44" s="392" t="s">
        <v>14</v>
      </c>
      <c r="J44" s="391" t="s">
        <v>475</v>
      </c>
      <c r="K44" s="393" t="s">
        <v>422</v>
      </c>
      <c r="L44" s="394" t="str">
        <f>IF(OR(L42="",L43=""),"",L42+L43)</f>
        <v/>
      </c>
      <c r="N44" s="395" t="s">
        <v>645</v>
      </c>
    </row>
    <row r="45" spans="2:14" x14ac:dyDescent="0.45">
      <c r="B45" s="388"/>
      <c r="C45" s="397" t="s">
        <v>541</v>
      </c>
      <c r="D45" s="390"/>
      <c r="E45" s="388" t="s">
        <v>506</v>
      </c>
      <c r="F45" s="391"/>
      <c r="G45" s="388" t="s">
        <v>507</v>
      </c>
      <c r="H45" s="391"/>
      <c r="I45" s="392" t="s">
        <v>14</v>
      </c>
      <c r="J45" s="391">
        <v>0</v>
      </c>
      <c r="K45" s="393" t="s">
        <v>422</v>
      </c>
      <c r="L45" s="394" t="str">
        <f t="shared" ref="L45:L46" si="4">IF(OR(F45="",H45=""),"",(H45+IF(F45&gt;H45,1,0)-F45-J45)*24)</f>
        <v/>
      </c>
      <c r="N45" s="395"/>
    </row>
    <row r="46" spans="2:14" x14ac:dyDescent="0.45">
      <c r="B46" s="388">
        <v>36</v>
      </c>
      <c r="C46" s="398" t="s">
        <v>475</v>
      </c>
      <c r="D46" s="390"/>
      <c r="E46" s="388" t="s">
        <v>506</v>
      </c>
      <c r="F46" s="391"/>
      <c r="G46" s="388" t="s">
        <v>507</v>
      </c>
      <c r="H46" s="391"/>
      <c r="I46" s="392" t="s">
        <v>14</v>
      </c>
      <c r="J46" s="391">
        <v>0</v>
      </c>
      <c r="K46" s="393" t="s">
        <v>422</v>
      </c>
      <c r="L46" s="394" t="str">
        <f t="shared" si="4"/>
        <v/>
      </c>
      <c r="N46" s="395"/>
    </row>
    <row r="47" spans="2:14" x14ac:dyDescent="0.45">
      <c r="B47" s="388"/>
      <c r="C47" s="399" t="s">
        <v>475</v>
      </c>
      <c r="D47" s="390" t="str">
        <f>C45</f>
        <v>ai</v>
      </c>
      <c r="E47" s="388" t="s">
        <v>506</v>
      </c>
      <c r="F47" s="391" t="s">
        <v>475</v>
      </c>
      <c r="G47" s="388" t="s">
        <v>507</v>
      </c>
      <c r="H47" s="391" t="s">
        <v>475</v>
      </c>
      <c r="I47" s="392" t="s">
        <v>14</v>
      </c>
      <c r="J47" s="391" t="s">
        <v>475</v>
      </c>
      <c r="K47" s="393" t="s">
        <v>422</v>
      </c>
      <c r="L47" s="394" t="str">
        <f>IF(OR(L45="",L46=""),"",L45+L46)</f>
        <v/>
      </c>
      <c r="N47" s="395" t="s">
        <v>645</v>
      </c>
    </row>
    <row r="49" spans="3:4" x14ac:dyDescent="0.45">
      <c r="C49" s="385" t="s">
        <v>542</v>
      </c>
      <c r="D49" s="385"/>
    </row>
    <row r="50" spans="3:4" x14ac:dyDescent="0.45">
      <c r="C50" s="385" t="s">
        <v>543</v>
      </c>
      <c r="D50" s="385"/>
    </row>
    <row r="51" spans="3:4" x14ac:dyDescent="0.45">
      <c r="C51" s="385" t="s">
        <v>544</v>
      </c>
      <c r="D51" s="385"/>
    </row>
    <row r="52" spans="3:4" x14ac:dyDescent="0.45">
      <c r="C52" s="385" t="s">
        <v>545</v>
      </c>
      <c r="D52" s="385"/>
    </row>
    <row r="53" spans="3:4" x14ac:dyDescent="0.45">
      <c r="C53" s="385" t="s">
        <v>546</v>
      </c>
      <c r="D53" s="385"/>
    </row>
    <row r="54" spans="3:4" x14ac:dyDescent="0.45">
      <c r="C54" s="385" t="s">
        <v>547</v>
      </c>
      <c r="D54" s="385"/>
    </row>
  </sheetData>
  <sheetProtection sheet="1"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23"/>
  <sheetViews>
    <sheetView view="pageBreakPreview" zoomScale="70" zoomScaleNormal="100" zoomScaleSheetLayoutView="70" workbookViewId="0">
      <selection activeCell="AO10" sqref="AO10"/>
    </sheetView>
  </sheetViews>
  <sheetFormatPr defaultColWidth="3.59765625" defaultRowHeight="16.2" x14ac:dyDescent="0.45"/>
  <cols>
    <col min="1" max="1" width="1.296875" style="438" customWidth="1"/>
    <col min="2" max="12" width="2.8984375" style="438" customWidth="1"/>
    <col min="13" max="13" width="11.69921875" style="438" customWidth="1"/>
    <col min="14" max="14" width="3.69921875" style="438" bestFit="1" customWidth="1"/>
    <col min="15" max="32" width="2.8984375" style="438" customWidth="1"/>
    <col min="33" max="33" width="1.296875" style="438" customWidth="1"/>
    <col min="34" max="36" width="2.8984375" style="438" customWidth="1"/>
    <col min="37" max="256" width="3.59765625" style="438"/>
    <col min="257" max="257" width="1.296875" style="438" customWidth="1"/>
    <col min="258" max="268" width="2.8984375" style="438" customWidth="1"/>
    <col min="269" max="269" width="11.69921875" style="438" customWidth="1"/>
    <col min="270" max="270" width="3.69921875" style="438" bestFit="1" customWidth="1"/>
    <col min="271" max="288" width="2.8984375" style="438" customWidth="1"/>
    <col min="289" max="289" width="1.296875" style="438" customWidth="1"/>
    <col min="290" max="292" width="2.8984375" style="438" customWidth="1"/>
    <col min="293" max="512" width="3.59765625" style="438"/>
    <col min="513" max="513" width="1.296875" style="438" customWidth="1"/>
    <col min="514" max="524" width="2.8984375" style="438" customWidth="1"/>
    <col min="525" max="525" width="11.69921875" style="438" customWidth="1"/>
    <col min="526" max="526" width="3.69921875" style="438" bestFit="1" customWidth="1"/>
    <col min="527" max="544" width="2.8984375" style="438" customWidth="1"/>
    <col min="545" max="545" width="1.296875" style="438" customWidth="1"/>
    <col min="546" max="548" width="2.8984375" style="438" customWidth="1"/>
    <col min="549" max="768" width="3.59765625" style="438"/>
    <col min="769" max="769" width="1.296875" style="438" customWidth="1"/>
    <col min="770" max="780" width="2.8984375" style="438" customWidth="1"/>
    <col min="781" max="781" width="11.69921875" style="438" customWidth="1"/>
    <col min="782" max="782" width="3.69921875" style="438" bestFit="1" customWidth="1"/>
    <col min="783" max="800" width="2.8984375" style="438" customWidth="1"/>
    <col min="801" max="801" width="1.296875" style="438" customWidth="1"/>
    <col min="802" max="804" width="2.8984375" style="438" customWidth="1"/>
    <col min="805" max="1024" width="3.59765625" style="438"/>
    <col min="1025" max="1025" width="1.296875" style="438" customWidth="1"/>
    <col min="1026" max="1036" width="2.8984375" style="438" customWidth="1"/>
    <col min="1037" max="1037" width="11.69921875" style="438" customWidth="1"/>
    <col min="1038" max="1038" width="3.69921875" style="438" bestFit="1" customWidth="1"/>
    <col min="1039" max="1056" width="2.8984375" style="438" customWidth="1"/>
    <col min="1057" max="1057" width="1.296875" style="438" customWidth="1"/>
    <col min="1058" max="1060" width="2.8984375" style="438" customWidth="1"/>
    <col min="1061" max="1280" width="3.59765625" style="438"/>
    <col min="1281" max="1281" width="1.296875" style="438" customWidth="1"/>
    <col min="1282" max="1292" width="2.8984375" style="438" customWidth="1"/>
    <col min="1293" max="1293" width="11.69921875" style="438" customWidth="1"/>
    <col min="1294" max="1294" width="3.69921875" style="438" bestFit="1" customWidth="1"/>
    <col min="1295" max="1312" width="2.8984375" style="438" customWidth="1"/>
    <col min="1313" max="1313" width="1.296875" style="438" customWidth="1"/>
    <col min="1314" max="1316" width="2.8984375" style="438" customWidth="1"/>
    <col min="1317" max="1536" width="3.59765625" style="438"/>
    <col min="1537" max="1537" width="1.296875" style="438" customWidth="1"/>
    <col min="1538" max="1548" width="2.8984375" style="438" customWidth="1"/>
    <col min="1549" max="1549" width="11.69921875" style="438" customWidth="1"/>
    <col min="1550" max="1550" width="3.69921875" style="438" bestFit="1" customWidth="1"/>
    <col min="1551" max="1568" width="2.8984375" style="438" customWidth="1"/>
    <col min="1569" max="1569" width="1.296875" style="438" customWidth="1"/>
    <col min="1570" max="1572" width="2.8984375" style="438" customWidth="1"/>
    <col min="1573" max="1792" width="3.59765625" style="438"/>
    <col min="1793" max="1793" width="1.296875" style="438" customWidth="1"/>
    <col min="1794" max="1804" width="2.8984375" style="438" customWidth="1"/>
    <col min="1805" max="1805" width="11.69921875" style="438" customWidth="1"/>
    <col min="1806" max="1806" width="3.69921875" style="438" bestFit="1" customWidth="1"/>
    <col min="1807" max="1824" width="2.8984375" style="438" customWidth="1"/>
    <col min="1825" max="1825" width="1.296875" style="438" customWidth="1"/>
    <col min="1826" max="1828" width="2.8984375" style="438" customWidth="1"/>
    <col min="1829" max="2048" width="3.59765625" style="438"/>
    <col min="2049" max="2049" width="1.296875" style="438" customWidth="1"/>
    <col min="2050" max="2060" width="2.8984375" style="438" customWidth="1"/>
    <col min="2061" max="2061" width="11.69921875" style="438" customWidth="1"/>
    <col min="2062" max="2062" width="3.69921875" style="438" bestFit="1" customWidth="1"/>
    <col min="2063" max="2080" width="2.8984375" style="438" customWidth="1"/>
    <col min="2081" max="2081" width="1.296875" style="438" customWidth="1"/>
    <col min="2082" max="2084" width="2.8984375" style="438" customWidth="1"/>
    <col min="2085" max="2304" width="3.59765625" style="438"/>
    <col min="2305" max="2305" width="1.296875" style="438" customWidth="1"/>
    <col min="2306" max="2316" width="2.8984375" style="438" customWidth="1"/>
    <col min="2317" max="2317" width="11.69921875" style="438" customWidth="1"/>
    <col min="2318" max="2318" width="3.69921875" style="438" bestFit="1" customWidth="1"/>
    <col min="2319" max="2336" width="2.8984375" style="438" customWidth="1"/>
    <col min="2337" max="2337" width="1.296875" style="438" customWidth="1"/>
    <col min="2338" max="2340" width="2.8984375" style="438" customWidth="1"/>
    <col min="2341" max="2560" width="3.59765625" style="438"/>
    <col min="2561" max="2561" width="1.296875" style="438" customWidth="1"/>
    <col min="2562" max="2572" width="2.8984375" style="438" customWidth="1"/>
    <col min="2573" max="2573" width="11.69921875" style="438" customWidth="1"/>
    <col min="2574" max="2574" width="3.69921875" style="438" bestFit="1" customWidth="1"/>
    <col min="2575" max="2592" width="2.8984375" style="438" customWidth="1"/>
    <col min="2593" max="2593" width="1.296875" style="438" customWidth="1"/>
    <col min="2594" max="2596" width="2.8984375" style="438" customWidth="1"/>
    <col min="2597" max="2816" width="3.59765625" style="438"/>
    <col min="2817" max="2817" width="1.296875" style="438" customWidth="1"/>
    <col min="2818" max="2828" width="2.8984375" style="438" customWidth="1"/>
    <col min="2829" max="2829" width="11.69921875" style="438" customWidth="1"/>
    <col min="2830" max="2830" width="3.69921875" style="438" bestFit="1" customWidth="1"/>
    <col min="2831" max="2848" width="2.8984375" style="438" customWidth="1"/>
    <col min="2849" max="2849" width="1.296875" style="438" customWidth="1"/>
    <col min="2850" max="2852" width="2.8984375" style="438" customWidth="1"/>
    <col min="2853" max="3072" width="3.59765625" style="438"/>
    <col min="3073" max="3073" width="1.296875" style="438" customWidth="1"/>
    <col min="3074" max="3084" width="2.8984375" style="438" customWidth="1"/>
    <col min="3085" max="3085" width="11.69921875" style="438" customWidth="1"/>
    <col min="3086" max="3086" width="3.69921875" style="438" bestFit="1" customWidth="1"/>
    <col min="3087" max="3104" width="2.8984375" style="438" customWidth="1"/>
    <col min="3105" max="3105" width="1.296875" style="438" customWidth="1"/>
    <col min="3106" max="3108" width="2.8984375" style="438" customWidth="1"/>
    <col min="3109" max="3328" width="3.59765625" style="438"/>
    <col min="3329" max="3329" width="1.296875" style="438" customWidth="1"/>
    <col min="3330" max="3340" width="2.8984375" style="438" customWidth="1"/>
    <col min="3341" max="3341" width="11.69921875" style="438" customWidth="1"/>
    <col min="3342" max="3342" width="3.69921875" style="438" bestFit="1" customWidth="1"/>
    <col min="3343" max="3360" width="2.8984375" style="438" customWidth="1"/>
    <col min="3361" max="3361" width="1.296875" style="438" customWidth="1"/>
    <col min="3362" max="3364" width="2.8984375" style="438" customWidth="1"/>
    <col min="3365" max="3584" width="3.59765625" style="438"/>
    <col min="3585" max="3585" width="1.296875" style="438" customWidth="1"/>
    <col min="3586" max="3596" width="2.8984375" style="438" customWidth="1"/>
    <col min="3597" max="3597" width="11.69921875" style="438" customWidth="1"/>
    <col min="3598" max="3598" width="3.69921875" style="438" bestFit="1" customWidth="1"/>
    <col min="3599" max="3616" width="2.8984375" style="438" customWidth="1"/>
    <col min="3617" max="3617" width="1.296875" style="438" customWidth="1"/>
    <col min="3618" max="3620" width="2.8984375" style="438" customWidth="1"/>
    <col min="3621" max="3840" width="3.59765625" style="438"/>
    <col min="3841" max="3841" width="1.296875" style="438" customWidth="1"/>
    <col min="3842" max="3852" width="2.8984375" style="438" customWidth="1"/>
    <col min="3853" max="3853" width="11.69921875" style="438" customWidth="1"/>
    <col min="3854" max="3854" width="3.69921875" style="438" bestFit="1" customWidth="1"/>
    <col min="3855" max="3872" width="2.8984375" style="438" customWidth="1"/>
    <col min="3873" max="3873" width="1.296875" style="438" customWidth="1"/>
    <col min="3874" max="3876" width="2.8984375" style="438" customWidth="1"/>
    <col min="3877" max="4096" width="3.59765625" style="438"/>
    <col min="4097" max="4097" width="1.296875" style="438" customWidth="1"/>
    <col min="4098" max="4108" width="2.8984375" style="438" customWidth="1"/>
    <col min="4109" max="4109" width="11.69921875" style="438" customWidth="1"/>
    <col min="4110" max="4110" width="3.69921875" style="438" bestFit="1" customWidth="1"/>
    <col min="4111" max="4128" width="2.8984375" style="438" customWidth="1"/>
    <col min="4129" max="4129" width="1.296875" style="438" customWidth="1"/>
    <col min="4130" max="4132" width="2.8984375" style="438" customWidth="1"/>
    <col min="4133" max="4352" width="3.59765625" style="438"/>
    <col min="4353" max="4353" width="1.296875" style="438" customWidth="1"/>
    <col min="4354" max="4364" width="2.8984375" style="438" customWidth="1"/>
    <col min="4365" max="4365" width="11.69921875" style="438" customWidth="1"/>
    <col min="4366" max="4366" width="3.69921875" style="438" bestFit="1" customWidth="1"/>
    <col min="4367" max="4384" width="2.8984375" style="438" customWidth="1"/>
    <col min="4385" max="4385" width="1.296875" style="438" customWidth="1"/>
    <col min="4386" max="4388" width="2.8984375" style="438" customWidth="1"/>
    <col min="4389" max="4608" width="3.59765625" style="438"/>
    <col min="4609" max="4609" width="1.296875" style="438" customWidth="1"/>
    <col min="4610" max="4620" width="2.8984375" style="438" customWidth="1"/>
    <col min="4621" max="4621" width="11.69921875" style="438" customWidth="1"/>
    <col min="4622" max="4622" width="3.69921875" style="438" bestFit="1" customWidth="1"/>
    <col min="4623" max="4640" width="2.8984375" style="438" customWidth="1"/>
    <col min="4641" max="4641" width="1.296875" style="438" customWidth="1"/>
    <col min="4642" max="4644" width="2.8984375" style="438" customWidth="1"/>
    <col min="4645" max="4864" width="3.59765625" style="438"/>
    <col min="4865" max="4865" width="1.296875" style="438" customWidth="1"/>
    <col min="4866" max="4876" width="2.8984375" style="438" customWidth="1"/>
    <col min="4877" max="4877" width="11.69921875" style="438" customWidth="1"/>
    <col min="4878" max="4878" width="3.69921875" style="438" bestFit="1" customWidth="1"/>
    <col min="4879" max="4896" width="2.8984375" style="438" customWidth="1"/>
    <col min="4897" max="4897" width="1.296875" style="438" customWidth="1"/>
    <col min="4898" max="4900" width="2.8984375" style="438" customWidth="1"/>
    <col min="4901" max="5120" width="3.59765625" style="438"/>
    <col min="5121" max="5121" width="1.296875" style="438" customWidth="1"/>
    <col min="5122" max="5132" width="2.8984375" style="438" customWidth="1"/>
    <col min="5133" max="5133" width="11.69921875" style="438" customWidth="1"/>
    <col min="5134" max="5134" width="3.69921875" style="438" bestFit="1" customWidth="1"/>
    <col min="5135" max="5152" width="2.8984375" style="438" customWidth="1"/>
    <col min="5153" max="5153" width="1.296875" style="438" customWidth="1"/>
    <col min="5154" max="5156" width="2.8984375" style="438" customWidth="1"/>
    <col min="5157" max="5376" width="3.59765625" style="438"/>
    <col min="5377" max="5377" width="1.296875" style="438" customWidth="1"/>
    <col min="5378" max="5388" width="2.8984375" style="438" customWidth="1"/>
    <col min="5389" max="5389" width="11.69921875" style="438" customWidth="1"/>
    <col min="5390" max="5390" width="3.69921875" style="438" bestFit="1" customWidth="1"/>
    <col min="5391" max="5408" width="2.8984375" style="438" customWidth="1"/>
    <col min="5409" max="5409" width="1.296875" style="438" customWidth="1"/>
    <col min="5410" max="5412" width="2.8984375" style="438" customWidth="1"/>
    <col min="5413" max="5632" width="3.59765625" style="438"/>
    <col min="5633" max="5633" width="1.296875" style="438" customWidth="1"/>
    <col min="5634" max="5644" width="2.8984375" style="438" customWidth="1"/>
    <col min="5645" max="5645" width="11.69921875" style="438" customWidth="1"/>
    <col min="5646" max="5646" width="3.69921875" style="438" bestFit="1" customWidth="1"/>
    <col min="5647" max="5664" width="2.8984375" style="438" customWidth="1"/>
    <col min="5665" max="5665" width="1.296875" style="438" customWidth="1"/>
    <col min="5666" max="5668" width="2.8984375" style="438" customWidth="1"/>
    <col min="5669" max="5888" width="3.59765625" style="438"/>
    <col min="5889" max="5889" width="1.296875" style="438" customWidth="1"/>
    <col min="5890" max="5900" width="2.8984375" style="438" customWidth="1"/>
    <col min="5901" max="5901" width="11.69921875" style="438" customWidth="1"/>
    <col min="5902" max="5902" width="3.69921875" style="438" bestFit="1" customWidth="1"/>
    <col min="5903" max="5920" width="2.8984375" style="438" customWidth="1"/>
    <col min="5921" max="5921" width="1.296875" style="438" customWidth="1"/>
    <col min="5922" max="5924" width="2.8984375" style="438" customWidth="1"/>
    <col min="5925" max="6144" width="3.59765625" style="438"/>
    <col min="6145" max="6145" width="1.296875" style="438" customWidth="1"/>
    <col min="6146" max="6156" width="2.8984375" style="438" customWidth="1"/>
    <col min="6157" max="6157" width="11.69921875" style="438" customWidth="1"/>
    <col min="6158" max="6158" width="3.69921875" style="438" bestFit="1" customWidth="1"/>
    <col min="6159" max="6176" width="2.8984375" style="438" customWidth="1"/>
    <col min="6177" max="6177" width="1.296875" style="438" customWidth="1"/>
    <col min="6178" max="6180" width="2.8984375" style="438" customWidth="1"/>
    <col min="6181" max="6400" width="3.59765625" style="438"/>
    <col min="6401" max="6401" width="1.296875" style="438" customWidth="1"/>
    <col min="6402" max="6412" width="2.8984375" style="438" customWidth="1"/>
    <col min="6413" max="6413" width="11.69921875" style="438" customWidth="1"/>
    <col min="6414" max="6414" width="3.69921875" style="438" bestFit="1" customWidth="1"/>
    <col min="6415" max="6432" width="2.8984375" style="438" customWidth="1"/>
    <col min="6433" max="6433" width="1.296875" style="438" customWidth="1"/>
    <col min="6434" max="6436" width="2.8984375" style="438" customWidth="1"/>
    <col min="6437" max="6656" width="3.59765625" style="438"/>
    <col min="6657" max="6657" width="1.296875" style="438" customWidth="1"/>
    <col min="6658" max="6668" width="2.8984375" style="438" customWidth="1"/>
    <col min="6669" max="6669" width="11.69921875" style="438" customWidth="1"/>
    <col min="6670" max="6670" width="3.69921875" style="438" bestFit="1" customWidth="1"/>
    <col min="6671" max="6688" width="2.8984375" style="438" customWidth="1"/>
    <col min="6689" max="6689" width="1.296875" style="438" customWidth="1"/>
    <col min="6690" max="6692" width="2.8984375" style="438" customWidth="1"/>
    <col min="6693" max="6912" width="3.59765625" style="438"/>
    <col min="6913" max="6913" width="1.296875" style="438" customWidth="1"/>
    <col min="6914" max="6924" width="2.8984375" style="438" customWidth="1"/>
    <col min="6925" max="6925" width="11.69921875" style="438" customWidth="1"/>
    <col min="6926" max="6926" width="3.69921875" style="438" bestFit="1" customWidth="1"/>
    <col min="6927" max="6944" width="2.8984375" style="438" customWidth="1"/>
    <col min="6945" max="6945" width="1.296875" style="438" customWidth="1"/>
    <col min="6946" max="6948" width="2.8984375" style="438" customWidth="1"/>
    <col min="6949" max="7168" width="3.59765625" style="438"/>
    <col min="7169" max="7169" width="1.296875" style="438" customWidth="1"/>
    <col min="7170" max="7180" width="2.8984375" style="438" customWidth="1"/>
    <col min="7181" max="7181" width="11.69921875" style="438" customWidth="1"/>
    <col min="7182" max="7182" width="3.69921875" style="438" bestFit="1" customWidth="1"/>
    <col min="7183" max="7200" width="2.8984375" style="438" customWidth="1"/>
    <col min="7201" max="7201" width="1.296875" style="438" customWidth="1"/>
    <col min="7202" max="7204" width="2.8984375" style="438" customWidth="1"/>
    <col min="7205" max="7424" width="3.59765625" style="438"/>
    <col min="7425" max="7425" width="1.296875" style="438" customWidth="1"/>
    <col min="7426" max="7436" width="2.8984375" style="438" customWidth="1"/>
    <col min="7437" max="7437" width="11.69921875" style="438" customWidth="1"/>
    <col min="7438" max="7438" width="3.69921875" style="438" bestFit="1" customWidth="1"/>
    <col min="7439" max="7456" width="2.8984375" style="438" customWidth="1"/>
    <col min="7457" max="7457" width="1.296875" style="438" customWidth="1"/>
    <col min="7458" max="7460" width="2.8984375" style="438" customWidth="1"/>
    <col min="7461" max="7680" width="3.59765625" style="438"/>
    <col min="7681" max="7681" width="1.296875" style="438" customWidth="1"/>
    <col min="7682" max="7692" width="2.8984375" style="438" customWidth="1"/>
    <col min="7693" max="7693" width="11.69921875" style="438" customWidth="1"/>
    <col min="7694" max="7694" width="3.69921875" style="438" bestFit="1" customWidth="1"/>
    <col min="7695" max="7712" width="2.8984375" style="438" customWidth="1"/>
    <col min="7713" max="7713" width="1.296875" style="438" customWidth="1"/>
    <col min="7714" max="7716" width="2.8984375" style="438" customWidth="1"/>
    <col min="7717" max="7936" width="3.59765625" style="438"/>
    <col min="7937" max="7937" width="1.296875" style="438" customWidth="1"/>
    <col min="7938" max="7948" width="2.8984375" style="438" customWidth="1"/>
    <col min="7949" max="7949" width="11.69921875" style="438" customWidth="1"/>
    <col min="7950" max="7950" width="3.69921875" style="438" bestFit="1" customWidth="1"/>
    <col min="7951" max="7968" width="2.8984375" style="438" customWidth="1"/>
    <col min="7969" max="7969" width="1.296875" style="438" customWidth="1"/>
    <col min="7970" max="7972" width="2.8984375" style="438" customWidth="1"/>
    <col min="7973" max="8192" width="3.59765625" style="438"/>
    <col min="8193" max="8193" width="1.296875" style="438" customWidth="1"/>
    <col min="8194" max="8204" width="2.8984375" style="438" customWidth="1"/>
    <col min="8205" max="8205" width="11.69921875" style="438" customWidth="1"/>
    <col min="8206" max="8206" width="3.69921875" style="438" bestFit="1" customWidth="1"/>
    <col min="8207" max="8224" width="2.8984375" style="438" customWidth="1"/>
    <col min="8225" max="8225" width="1.296875" style="438" customWidth="1"/>
    <col min="8226" max="8228" width="2.8984375" style="438" customWidth="1"/>
    <col min="8229" max="8448" width="3.59765625" style="438"/>
    <col min="8449" max="8449" width="1.296875" style="438" customWidth="1"/>
    <col min="8450" max="8460" width="2.8984375" style="438" customWidth="1"/>
    <col min="8461" max="8461" width="11.69921875" style="438" customWidth="1"/>
    <col min="8462" max="8462" width="3.69921875" style="438" bestFit="1" customWidth="1"/>
    <col min="8463" max="8480" width="2.8984375" style="438" customWidth="1"/>
    <col min="8481" max="8481" width="1.296875" style="438" customWidth="1"/>
    <col min="8482" max="8484" width="2.8984375" style="438" customWidth="1"/>
    <col min="8485" max="8704" width="3.59765625" style="438"/>
    <col min="8705" max="8705" width="1.296875" style="438" customWidth="1"/>
    <col min="8706" max="8716" width="2.8984375" style="438" customWidth="1"/>
    <col min="8717" max="8717" width="11.69921875" style="438" customWidth="1"/>
    <col min="8718" max="8718" width="3.69921875" style="438" bestFit="1" customWidth="1"/>
    <col min="8719" max="8736" width="2.8984375" style="438" customWidth="1"/>
    <col min="8737" max="8737" width="1.296875" style="438" customWidth="1"/>
    <col min="8738" max="8740" width="2.8984375" style="438" customWidth="1"/>
    <col min="8741" max="8960" width="3.59765625" style="438"/>
    <col min="8961" max="8961" width="1.296875" style="438" customWidth="1"/>
    <col min="8962" max="8972" width="2.8984375" style="438" customWidth="1"/>
    <col min="8973" max="8973" width="11.69921875" style="438" customWidth="1"/>
    <col min="8974" max="8974" width="3.69921875" style="438" bestFit="1" customWidth="1"/>
    <col min="8975" max="8992" width="2.8984375" style="438" customWidth="1"/>
    <col min="8993" max="8993" width="1.296875" style="438" customWidth="1"/>
    <col min="8994" max="8996" width="2.8984375" style="438" customWidth="1"/>
    <col min="8997" max="9216" width="3.59765625" style="438"/>
    <col min="9217" max="9217" width="1.296875" style="438" customWidth="1"/>
    <col min="9218" max="9228" width="2.8984375" style="438" customWidth="1"/>
    <col min="9229" max="9229" width="11.69921875" style="438" customWidth="1"/>
    <col min="9230" max="9230" width="3.69921875" style="438" bestFit="1" customWidth="1"/>
    <col min="9231" max="9248" width="2.8984375" style="438" customWidth="1"/>
    <col min="9249" max="9249" width="1.296875" style="438" customWidth="1"/>
    <col min="9250" max="9252" width="2.8984375" style="438" customWidth="1"/>
    <col min="9253" max="9472" width="3.59765625" style="438"/>
    <col min="9473" max="9473" width="1.296875" style="438" customWidth="1"/>
    <col min="9474" max="9484" width="2.8984375" style="438" customWidth="1"/>
    <col min="9485" max="9485" width="11.69921875" style="438" customWidth="1"/>
    <col min="9486" max="9486" width="3.69921875" style="438" bestFit="1" customWidth="1"/>
    <col min="9487" max="9504" width="2.8984375" style="438" customWidth="1"/>
    <col min="9505" max="9505" width="1.296875" style="438" customWidth="1"/>
    <col min="9506" max="9508" width="2.8984375" style="438" customWidth="1"/>
    <col min="9509" max="9728" width="3.59765625" style="438"/>
    <col min="9729" max="9729" width="1.296875" style="438" customWidth="1"/>
    <col min="9730" max="9740" width="2.8984375" style="438" customWidth="1"/>
    <col min="9741" max="9741" width="11.69921875" style="438" customWidth="1"/>
    <col min="9742" max="9742" width="3.69921875" style="438" bestFit="1" customWidth="1"/>
    <col min="9743" max="9760" width="2.8984375" style="438" customWidth="1"/>
    <col min="9761" max="9761" width="1.296875" style="438" customWidth="1"/>
    <col min="9762" max="9764" width="2.8984375" style="438" customWidth="1"/>
    <col min="9765" max="9984" width="3.59765625" style="438"/>
    <col min="9985" max="9985" width="1.296875" style="438" customWidth="1"/>
    <col min="9986" max="9996" width="2.8984375" style="438" customWidth="1"/>
    <col min="9997" max="9997" width="11.69921875" style="438" customWidth="1"/>
    <col min="9998" max="9998" width="3.69921875" style="438" bestFit="1" customWidth="1"/>
    <col min="9999" max="10016" width="2.8984375" style="438" customWidth="1"/>
    <col min="10017" max="10017" width="1.296875" style="438" customWidth="1"/>
    <col min="10018" max="10020" width="2.8984375" style="438" customWidth="1"/>
    <col min="10021" max="10240" width="3.59765625" style="438"/>
    <col min="10241" max="10241" width="1.296875" style="438" customWidth="1"/>
    <col min="10242" max="10252" width="2.8984375" style="438" customWidth="1"/>
    <col min="10253" max="10253" width="11.69921875" style="438" customWidth="1"/>
    <col min="10254" max="10254" width="3.69921875" style="438" bestFit="1" customWidth="1"/>
    <col min="10255" max="10272" width="2.8984375" style="438" customWidth="1"/>
    <col min="10273" max="10273" width="1.296875" style="438" customWidth="1"/>
    <col min="10274" max="10276" width="2.8984375" style="438" customWidth="1"/>
    <col min="10277" max="10496" width="3.59765625" style="438"/>
    <col min="10497" max="10497" width="1.296875" style="438" customWidth="1"/>
    <col min="10498" max="10508" width="2.8984375" style="438" customWidth="1"/>
    <col min="10509" max="10509" width="11.69921875" style="438" customWidth="1"/>
    <col min="10510" max="10510" width="3.69921875" style="438" bestFit="1" customWidth="1"/>
    <col min="10511" max="10528" width="2.8984375" style="438" customWidth="1"/>
    <col min="10529" max="10529" width="1.296875" style="438" customWidth="1"/>
    <col min="10530" max="10532" width="2.8984375" style="438" customWidth="1"/>
    <col min="10533" max="10752" width="3.59765625" style="438"/>
    <col min="10753" max="10753" width="1.296875" style="438" customWidth="1"/>
    <col min="10754" max="10764" width="2.8984375" style="438" customWidth="1"/>
    <col min="10765" max="10765" width="11.69921875" style="438" customWidth="1"/>
    <col min="10766" max="10766" width="3.69921875" style="438" bestFit="1" customWidth="1"/>
    <col min="10767" max="10784" width="2.8984375" style="438" customWidth="1"/>
    <col min="10785" max="10785" width="1.296875" style="438" customWidth="1"/>
    <col min="10786" max="10788" width="2.8984375" style="438" customWidth="1"/>
    <col min="10789" max="11008" width="3.59765625" style="438"/>
    <col min="11009" max="11009" width="1.296875" style="438" customWidth="1"/>
    <col min="11010" max="11020" width="2.8984375" style="438" customWidth="1"/>
    <col min="11021" max="11021" width="11.69921875" style="438" customWidth="1"/>
    <col min="11022" max="11022" width="3.69921875" style="438" bestFit="1" customWidth="1"/>
    <col min="11023" max="11040" width="2.8984375" style="438" customWidth="1"/>
    <col min="11041" max="11041" width="1.296875" style="438" customWidth="1"/>
    <col min="11042" max="11044" width="2.8984375" style="438" customWidth="1"/>
    <col min="11045" max="11264" width="3.59765625" style="438"/>
    <col min="11265" max="11265" width="1.296875" style="438" customWidth="1"/>
    <col min="11266" max="11276" width="2.8984375" style="438" customWidth="1"/>
    <col min="11277" max="11277" width="11.69921875" style="438" customWidth="1"/>
    <col min="11278" max="11278" width="3.69921875" style="438" bestFit="1" customWidth="1"/>
    <col min="11279" max="11296" width="2.8984375" style="438" customWidth="1"/>
    <col min="11297" max="11297" width="1.296875" style="438" customWidth="1"/>
    <col min="11298" max="11300" width="2.8984375" style="438" customWidth="1"/>
    <col min="11301" max="11520" width="3.59765625" style="438"/>
    <col min="11521" max="11521" width="1.296875" style="438" customWidth="1"/>
    <col min="11522" max="11532" width="2.8984375" style="438" customWidth="1"/>
    <col min="11533" max="11533" width="11.69921875" style="438" customWidth="1"/>
    <col min="11534" max="11534" width="3.69921875" style="438" bestFit="1" customWidth="1"/>
    <col min="11535" max="11552" width="2.8984375" style="438" customWidth="1"/>
    <col min="11553" max="11553" width="1.296875" style="438" customWidth="1"/>
    <col min="11554" max="11556" width="2.8984375" style="438" customWidth="1"/>
    <col min="11557" max="11776" width="3.59765625" style="438"/>
    <col min="11777" max="11777" width="1.296875" style="438" customWidth="1"/>
    <col min="11778" max="11788" width="2.8984375" style="438" customWidth="1"/>
    <col min="11789" max="11789" width="11.69921875" style="438" customWidth="1"/>
    <col min="11790" max="11790" width="3.69921875" style="438" bestFit="1" customWidth="1"/>
    <col min="11791" max="11808" width="2.8984375" style="438" customWidth="1"/>
    <col min="11809" max="11809" width="1.296875" style="438" customWidth="1"/>
    <col min="11810" max="11812" width="2.8984375" style="438" customWidth="1"/>
    <col min="11813" max="12032" width="3.59765625" style="438"/>
    <col min="12033" max="12033" width="1.296875" style="438" customWidth="1"/>
    <col min="12034" max="12044" width="2.8984375" style="438" customWidth="1"/>
    <col min="12045" max="12045" width="11.69921875" style="438" customWidth="1"/>
    <col min="12046" max="12046" width="3.69921875" style="438" bestFit="1" customWidth="1"/>
    <col min="12047" max="12064" width="2.8984375" style="438" customWidth="1"/>
    <col min="12065" max="12065" width="1.296875" style="438" customWidth="1"/>
    <col min="12066" max="12068" width="2.8984375" style="438" customWidth="1"/>
    <col min="12069" max="12288" width="3.59765625" style="438"/>
    <col min="12289" max="12289" width="1.296875" style="438" customWidth="1"/>
    <col min="12290" max="12300" width="2.8984375" style="438" customWidth="1"/>
    <col min="12301" max="12301" width="11.69921875" style="438" customWidth="1"/>
    <col min="12302" max="12302" width="3.69921875" style="438" bestFit="1" customWidth="1"/>
    <col min="12303" max="12320" width="2.8984375" style="438" customWidth="1"/>
    <col min="12321" max="12321" width="1.296875" style="438" customWidth="1"/>
    <col min="12322" max="12324" width="2.8984375" style="438" customWidth="1"/>
    <col min="12325" max="12544" width="3.59765625" style="438"/>
    <col min="12545" max="12545" width="1.296875" style="438" customWidth="1"/>
    <col min="12546" max="12556" width="2.8984375" style="438" customWidth="1"/>
    <col min="12557" max="12557" width="11.69921875" style="438" customWidth="1"/>
    <col min="12558" max="12558" width="3.69921875" style="438" bestFit="1" customWidth="1"/>
    <col min="12559" max="12576" width="2.8984375" style="438" customWidth="1"/>
    <col min="12577" max="12577" width="1.296875" style="438" customWidth="1"/>
    <col min="12578" max="12580" width="2.8984375" style="438" customWidth="1"/>
    <col min="12581" max="12800" width="3.59765625" style="438"/>
    <col min="12801" max="12801" width="1.296875" style="438" customWidth="1"/>
    <col min="12802" max="12812" width="2.8984375" style="438" customWidth="1"/>
    <col min="12813" max="12813" width="11.69921875" style="438" customWidth="1"/>
    <col min="12814" max="12814" width="3.69921875" style="438" bestFit="1" customWidth="1"/>
    <col min="12815" max="12832" width="2.8984375" style="438" customWidth="1"/>
    <col min="12833" max="12833" width="1.296875" style="438" customWidth="1"/>
    <col min="12834" max="12836" width="2.8984375" style="438" customWidth="1"/>
    <col min="12837" max="13056" width="3.59765625" style="438"/>
    <col min="13057" max="13057" width="1.296875" style="438" customWidth="1"/>
    <col min="13058" max="13068" width="2.8984375" style="438" customWidth="1"/>
    <col min="13069" max="13069" width="11.69921875" style="438" customWidth="1"/>
    <col min="13070" max="13070" width="3.69921875" style="438" bestFit="1" customWidth="1"/>
    <col min="13071" max="13088" width="2.8984375" style="438" customWidth="1"/>
    <col min="13089" max="13089" width="1.296875" style="438" customWidth="1"/>
    <col min="13090" max="13092" width="2.8984375" style="438" customWidth="1"/>
    <col min="13093" max="13312" width="3.59765625" style="438"/>
    <col min="13313" max="13313" width="1.296875" style="438" customWidth="1"/>
    <col min="13314" max="13324" width="2.8984375" style="438" customWidth="1"/>
    <col min="13325" max="13325" width="11.69921875" style="438" customWidth="1"/>
    <col min="13326" max="13326" width="3.69921875" style="438" bestFit="1" customWidth="1"/>
    <col min="13327" max="13344" width="2.8984375" style="438" customWidth="1"/>
    <col min="13345" max="13345" width="1.296875" style="438" customWidth="1"/>
    <col min="13346" max="13348" width="2.8984375" style="438" customWidth="1"/>
    <col min="13349" max="13568" width="3.59765625" style="438"/>
    <col min="13569" max="13569" width="1.296875" style="438" customWidth="1"/>
    <col min="13570" max="13580" width="2.8984375" style="438" customWidth="1"/>
    <col min="13581" max="13581" width="11.69921875" style="438" customWidth="1"/>
    <col min="13582" max="13582" width="3.69921875" style="438" bestFit="1" customWidth="1"/>
    <col min="13583" max="13600" width="2.8984375" style="438" customWidth="1"/>
    <col min="13601" max="13601" width="1.296875" style="438" customWidth="1"/>
    <col min="13602" max="13604" width="2.8984375" style="438" customWidth="1"/>
    <col min="13605" max="13824" width="3.59765625" style="438"/>
    <col min="13825" max="13825" width="1.296875" style="438" customWidth="1"/>
    <col min="13826" max="13836" width="2.8984375" style="438" customWidth="1"/>
    <col min="13837" max="13837" width="11.69921875" style="438" customWidth="1"/>
    <col min="13838" max="13838" width="3.69921875" style="438" bestFit="1" customWidth="1"/>
    <col min="13839" max="13856" width="2.8984375" style="438" customWidth="1"/>
    <col min="13857" max="13857" width="1.296875" style="438" customWidth="1"/>
    <col min="13858" max="13860" width="2.8984375" style="438" customWidth="1"/>
    <col min="13861" max="14080" width="3.59765625" style="438"/>
    <col min="14081" max="14081" width="1.296875" style="438" customWidth="1"/>
    <col min="14082" max="14092" width="2.8984375" style="438" customWidth="1"/>
    <col min="14093" max="14093" width="11.69921875" style="438" customWidth="1"/>
    <col min="14094" max="14094" width="3.69921875" style="438" bestFit="1" customWidth="1"/>
    <col min="14095" max="14112" width="2.8984375" style="438" customWidth="1"/>
    <col min="14113" max="14113" width="1.296875" style="438" customWidth="1"/>
    <col min="14114" max="14116" width="2.8984375" style="438" customWidth="1"/>
    <col min="14117" max="14336" width="3.59765625" style="438"/>
    <col min="14337" max="14337" width="1.296875" style="438" customWidth="1"/>
    <col min="14338" max="14348" width="2.8984375" style="438" customWidth="1"/>
    <col min="14349" max="14349" width="11.69921875" style="438" customWidth="1"/>
    <col min="14350" max="14350" width="3.69921875" style="438" bestFit="1" customWidth="1"/>
    <col min="14351" max="14368" width="2.8984375" style="438" customWidth="1"/>
    <col min="14369" max="14369" width="1.296875" style="438" customWidth="1"/>
    <col min="14370" max="14372" width="2.8984375" style="438" customWidth="1"/>
    <col min="14373" max="14592" width="3.59765625" style="438"/>
    <col min="14593" max="14593" width="1.296875" style="438" customWidth="1"/>
    <col min="14594" max="14604" width="2.8984375" style="438" customWidth="1"/>
    <col min="14605" max="14605" width="11.69921875" style="438" customWidth="1"/>
    <col min="14606" max="14606" width="3.69921875" style="438" bestFit="1" customWidth="1"/>
    <col min="14607" max="14624" width="2.8984375" style="438" customWidth="1"/>
    <col min="14625" max="14625" width="1.296875" style="438" customWidth="1"/>
    <col min="14626" max="14628" width="2.8984375" style="438" customWidth="1"/>
    <col min="14629" max="14848" width="3.59765625" style="438"/>
    <col min="14849" max="14849" width="1.296875" style="438" customWidth="1"/>
    <col min="14850" max="14860" width="2.8984375" style="438" customWidth="1"/>
    <col min="14861" max="14861" width="11.69921875" style="438" customWidth="1"/>
    <col min="14862" max="14862" width="3.69921875" style="438" bestFit="1" customWidth="1"/>
    <col min="14863" max="14880" width="2.8984375" style="438" customWidth="1"/>
    <col min="14881" max="14881" width="1.296875" style="438" customWidth="1"/>
    <col min="14882" max="14884" width="2.8984375" style="438" customWidth="1"/>
    <col min="14885" max="15104" width="3.59765625" style="438"/>
    <col min="15105" max="15105" width="1.296875" style="438" customWidth="1"/>
    <col min="15106" max="15116" width="2.8984375" style="438" customWidth="1"/>
    <col min="15117" max="15117" width="11.69921875" style="438" customWidth="1"/>
    <col min="15118" max="15118" width="3.69921875" style="438" bestFit="1" customWidth="1"/>
    <col min="15119" max="15136" width="2.8984375" style="438" customWidth="1"/>
    <col min="15137" max="15137" width="1.296875" style="438" customWidth="1"/>
    <col min="15138" max="15140" width="2.8984375" style="438" customWidth="1"/>
    <col min="15141" max="15360" width="3.59765625" style="438"/>
    <col min="15361" max="15361" width="1.296875" style="438" customWidth="1"/>
    <col min="15362" max="15372" width="2.8984375" style="438" customWidth="1"/>
    <col min="15373" max="15373" width="11.69921875" style="438" customWidth="1"/>
    <col min="15374" max="15374" width="3.69921875" style="438" bestFit="1" customWidth="1"/>
    <col min="15375" max="15392" width="2.8984375" style="438" customWidth="1"/>
    <col min="15393" max="15393" width="1.296875" style="438" customWidth="1"/>
    <col min="15394" max="15396" width="2.8984375" style="438" customWidth="1"/>
    <col min="15397" max="15616" width="3.59765625" style="438"/>
    <col min="15617" max="15617" width="1.296875" style="438" customWidth="1"/>
    <col min="15618" max="15628" width="2.8984375" style="438" customWidth="1"/>
    <col min="15629" max="15629" width="11.69921875" style="438" customWidth="1"/>
    <col min="15630" max="15630" width="3.69921875" style="438" bestFit="1" customWidth="1"/>
    <col min="15631" max="15648" width="2.8984375" style="438" customWidth="1"/>
    <col min="15649" max="15649" width="1.296875" style="438" customWidth="1"/>
    <col min="15650" max="15652" width="2.8984375" style="438" customWidth="1"/>
    <col min="15653" max="15872" width="3.59765625" style="438"/>
    <col min="15873" max="15873" width="1.296875" style="438" customWidth="1"/>
    <col min="15874" max="15884" width="2.8984375" style="438" customWidth="1"/>
    <col min="15885" max="15885" width="11.69921875" style="438" customWidth="1"/>
    <col min="15886" max="15886" width="3.69921875" style="438" bestFit="1" customWidth="1"/>
    <col min="15887" max="15904" width="2.8984375" style="438" customWidth="1"/>
    <col min="15905" max="15905" width="1.296875" style="438" customWidth="1"/>
    <col min="15906" max="15908" width="2.8984375" style="438" customWidth="1"/>
    <col min="15909" max="16128" width="3.59765625" style="438"/>
    <col min="16129" max="16129" width="1.296875" style="438" customWidth="1"/>
    <col min="16130" max="16140" width="2.8984375" style="438" customWidth="1"/>
    <col min="16141" max="16141" width="11.69921875" style="438" customWidth="1"/>
    <col min="16142" max="16142" width="3.69921875" style="438" bestFit="1" customWidth="1"/>
    <col min="16143" max="16160" width="2.8984375" style="438" customWidth="1"/>
    <col min="16161" max="16161" width="1.296875" style="438" customWidth="1"/>
    <col min="16162" max="16164" width="2.8984375" style="438" customWidth="1"/>
    <col min="16165" max="16384" width="3.59765625" style="438"/>
  </cols>
  <sheetData>
    <row r="2" spans="1:32" x14ac:dyDescent="0.45">
      <c r="B2" s="438" t="s">
        <v>684</v>
      </c>
    </row>
    <row r="4" spans="1:32" x14ac:dyDescent="0.45">
      <c r="W4" s="439" t="s">
        <v>130</v>
      </c>
      <c r="X4" s="1345"/>
      <c r="Y4" s="1345"/>
      <c r="Z4" s="440" t="s">
        <v>131</v>
      </c>
      <c r="AA4" s="1345"/>
      <c r="AB4" s="1345"/>
      <c r="AC4" s="440" t="s">
        <v>132</v>
      </c>
      <c r="AD4" s="1345"/>
      <c r="AE4" s="1345"/>
      <c r="AF4" s="440" t="s">
        <v>133</v>
      </c>
    </row>
    <row r="5" spans="1:32" x14ac:dyDescent="0.45">
      <c r="B5" s="1345"/>
      <c r="C5" s="1345"/>
      <c r="D5" s="1345"/>
      <c r="E5" s="1345"/>
      <c r="F5" s="1345"/>
      <c r="G5" s="1345"/>
      <c r="H5" s="1345" t="s">
        <v>134</v>
      </c>
      <c r="I5" s="1345"/>
      <c r="J5" s="1345"/>
      <c r="K5" s="440" t="s">
        <v>135</v>
      </c>
    </row>
    <row r="7" spans="1:32" x14ac:dyDescent="0.45">
      <c r="S7" s="439" t="s">
        <v>685</v>
      </c>
      <c r="T7" s="1346"/>
      <c r="U7" s="1346"/>
      <c r="V7" s="1346"/>
      <c r="W7" s="1346"/>
      <c r="X7" s="1346"/>
      <c r="Y7" s="1346"/>
      <c r="Z7" s="1346"/>
      <c r="AA7" s="1346"/>
      <c r="AB7" s="1346"/>
      <c r="AC7" s="1346"/>
      <c r="AD7" s="1346"/>
      <c r="AE7" s="1346"/>
      <c r="AF7" s="1346"/>
    </row>
    <row r="8" spans="1:32" x14ac:dyDescent="0.45">
      <c r="S8" s="439"/>
      <c r="T8" s="440"/>
      <c r="U8" s="440"/>
      <c r="V8" s="440"/>
      <c r="W8" s="440"/>
      <c r="X8" s="440"/>
      <c r="Y8" s="440"/>
      <c r="Z8" s="440"/>
      <c r="AA8" s="440"/>
      <c r="AB8" s="440"/>
      <c r="AC8" s="440"/>
      <c r="AD8" s="440"/>
      <c r="AE8" s="440"/>
      <c r="AF8" s="440"/>
    </row>
    <row r="9" spans="1:32" x14ac:dyDescent="0.45">
      <c r="B9" s="1325" t="s">
        <v>686</v>
      </c>
      <c r="C9" s="1325"/>
      <c r="D9" s="1325"/>
      <c r="E9" s="1325"/>
      <c r="F9" s="1325"/>
      <c r="G9" s="1325"/>
      <c r="H9" s="1325"/>
      <c r="I9" s="1325"/>
      <c r="J9" s="1325"/>
      <c r="K9" s="1325"/>
      <c r="L9" s="1325"/>
      <c r="M9" s="1325"/>
      <c r="N9" s="1325"/>
      <c r="O9" s="1325"/>
      <c r="P9" s="1325"/>
      <c r="Q9" s="1325"/>
      <c r="R9" s="1325"/>
      <c r="S9" s="1325"/>
      <c r="T9" s="1325"/>
      <c r="U9" s="1325"/>
      <c r="V9" s="1325"/>
      <c r="W9" s="1325"/>
      <c r="X9" s="1325"/>
      <c r="Y9" s="1325"/>
      <c r="Z9" s="1325"/>
      <c r="AA9" s="1325"/>
    </row>
    <row r="10" spans="1:32" x14ac:dyDescent="0.45">
      <c r="B10" s="441"/>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row>
    <row r="11" spans="1:32" x14ac:dyDescent="0.45">
      <c r="A11" s="438" t="s">
        <v>687</v>
      </c>
    </row>
    <row r="13" spans="1:32" ht="36" customHeight="1" x14ac:dyDescent="0.45">
      <c r="R13" s="1347" t="s">
        <v>688</v>
      </c>
      <c r="S13" s="1348"/>
      <c r="T13" s="1348"/>
      <c r="U13" s="1348"/>
      <c r="V13" s="1349"/>
      <c r="W13" s="442"/>
      <c r="X13" s="443"/>
      <c r="Y13" s="443"/>
      <c r="Z13" s="443"/>
      <c r="AA13" s="443"/>
      <c r="AB13" s="443"/>
      <c r="AC13" s="443"/>
      <c r="AD13" s="443"/>
      <c r="AE13" s="443"/>
      <c r="AF13" s="444"/>
    </row>
    <row r="14" spans="1:32" ht="13.5" customHeight="1" x14ac:dyDescent="0.45"/>
    <row r="15" spans="1:32" s="445" customFormat="1" ht="34.5" customHeight="1" x14ac:dyDescent="0.45">
      <c r="B15" s="1347" t="s">
        <v>689</v>
      </c>
      <c r="C15" s="1348"/>
      <c r="D15" s="1348"/>
      <c r="E15" s="1348"/>
      <c r="F15" s="1348"/>
      <c r="G15" s="1348"/>
      <c r="H15" s="1348"/>
      <c r="I15" s="1348"/>
      <c r="J15" s="1348"/>
      <c r="K15" s="1348"/>
      <c r="L15" s="1349"/>
      <c r="M15" s="1348" t="s">
        <v>690</v>
      </c>
      <c r="N15" s="1349"/>
      <c r="O15" s="1347" t="s">
        <v>691</v>
      </c>
      <c r="P15" s="1348"/>
      <c r="Q15" s="1348"/>
      <c r="R15" s="1348"/>
      <c r="S15" s="1348"/>
      <c r="T15" s="1348"/>
      <c r="U15" s="1348"/>
      <c r="V15" s="1348"/>
      <c r="W15" s="1348"/>
      <c r="X15" s="1348"/>
      <c r="Y15" s="1348"/>
      <c r="Z15" s="1348"/>
      <c r="AA15" s="1348"/>
      <c r="AB15" s="1348"/>
      <c r="AC15" s="1348"/>
      <c r="AD15" s="1348"/>
      <c r="AE15" s="1348"/>
      <c r="AF15" s="1349"/>
    </row>
    <row r="16" spans="1:32" s="445" customFormat="1" x14ac:dyDescent="0.45">
      <c r="B16" s="1310" t="s">
        <v>177</v>
      </c>
      <c r="C16" s="1311"/>
      <c r="D16" s="1311"/>
      <c r="E16" s="1311"/>
      <c r="F16" s="1311"/>
      <c r="G16" s="1311"/>
      <c r="H16" s="1311"/>
      <c r="I16" s="1311"/>
      <c r="J16" s="1311"/>
      <c r="K16" s="1311"/>
      <c r="L16" s="1312"/>
      <c r="M16" s="446" t="s">
        <v>692</v>
      </c>
      <c r="N16" s="447" t="s">
        <v>693</v>
      </c>
      <c r="O16" s="1342" t="s">
        <v>694</v>
      </c>
      <c r="P16" s="1343"/>
      <c r="Q16" s="1343"/>
      <c r="R16" s="1343"/>
      <c r="S16" s="1343"/>
      <c r="T16" s="1343"/>
      <c r="U16" s="1343"/>
      <c r="V16" s="1343"/>
      <c r="W16" s="1343"/>
      <c r="X16" s="1343"/>
      <c r="Y16" s="1343"/>
      <c r="Z16" s="1343"/>
      <c r="AA16" s="1343"/>
      <c r="AB16" s="1343"/>
      <c r="AC16" s="1343"/>
      <c r="AD16" s="1343"/>
      <c r="AE16" s="1343"/>
      <c r="AF16" s="1344"/>
    </row>
    <row r="17" spans="2:32" s="445" customFormat="1" x14ac:dyDescent="0.45">
      <c r="B17" s="1324"/>
      <c r="C17" s="1325"/>
      <c r="D17" s="1325"/>
      <c r="E17" s="1325"/>
      <c r="F17" s="1325"/>
      <c r="G17" s="1325"/>
      <c r="H17" s="1325"/>
      <c r="I17" s="1325"/>
      <c r="J17" s="1325"/>
      <c r="K17" s="1325"/>
      <c r="L17" s="1326"/>
      <c r="M17" s="448"/>
      <c r="N17" s="449" t="s">
        <v>693</v>
      </c>
      <c r="O17" s="1317"/>
      <c r="P17" s="1318"/>
      <c r="Q17" s="1318"/>
      <c r="R17" s="1318"/>
      <c r="S17" s="1318"/>
      <c r="T17" s="1318"/>
      <c r="U17" s="1318"/>
      <c r="V17" s="1318"/>
      <c r="W17" s="1318"/>
      <c r="X17" s="1318"/>
      <c r="Y17" s="1318"/>
      <c r="Z17" s="1318"/>
      <c r="AA17" s="1318"/>
      <c r="AB17" s="1318"/>
      <c r="AC17" s="1318"/>
      <c r="AD17" s="1318"/>
      <c r="AE17" s="1318"/>
      <c r="AF17" s="1319"/>
    </row>
    <row r="18" spans="2:32" s="445" customFormat="1" x14ac:dyDescent="0.45">
      <c r="B18" s="1327"/>
      <c r="C18" s="1328"/>
      <c r="D18" s="1328"/>
      <c r="E18" s="1328"/>
      <c r="F18" s="1328"/>
      <c r="G18" s="1328"/>
      <c r="H18" s="1328"/>
      <c r="I18" s="1328"/>
      <c r="J18" s="1328"/>
      <c r="K18" s="1328"/>
      <c r="L18" s="1329"/>
      <c r="M18" s="448"/>
      <c r="N18" s="449" t="s">
        <v>693</v>
      </c>
      <c r="O18" s="1317"/>
      <c r="P18" s="1318"/>
      <c r="Q18" s="1318"/>
      <c r="R18" s="1318"/>
      <c r="S18" s="1318"/>
      <c r="T18" s="1318"/>
      <c r="U18" s="1318"/>
      <c r="V18" s="1318"/>
      <c r="W18" s="1318"/>
      <c r="X18" s="1318"/>
      <c r="Y18" s="1318"/>
      <c r="Z18" s="1318"/>
      <c r="AA18" s="1318"/>
      <c r="AB18" s="1318"/>
      <c r="AC18" s="1318"/>
      <c r="AD18" s="1318"/>
      <c r="AE18" s="1318"/>
      <c r="AF18" s="1319"/>
    </row>
    <row r="19" spans="2:32" s="445" customFormat="1" x14ac:dyDescent="0.45">
      <c r="B19" s="1310" t="s">
        <v>182</v>
      </c>
      <c r="C19" s="1311"/>
      <c r="D19" s="1311"/>
      <c r="E19" s="1311"/>
      <c r="F19" s="1311"/>
      <c r="G19" s="1311"/>
      <c r="H19" s="1311"/>
      <c r="I19" s="1311"/>
      <c r="J19" s="1311"/>
      <c r="K19" s="1311"/>
      <c r="L19" s="1312"/>
      <c r="M19" s="448"/>
      <c r="N19" s="450" t="s">
        <v>693</v>
      </c>
      <c r="O19" s="1317"/>
      <c r="P19" s="1318"/>
      <c r="Q19" s="1318"/>
      <c r="R19" s="1318"/>
      <c r="S19" s="1318"/>
      <c r="T19" s="1318"/>
      <c r="U19" s="1318"/>
      <c r="V19" s="1318"/>
      <c r="W19" s="1318"/>
      <c r="X19" s="1318"/>
      <c r="Y19" s="1318"/>
      <c r="Z19" s="1318"/>
      <c r="AA19" s="1318"/>
      <c r="AB19" s="1318"/>
      <c r="AC19" s="1318"/>
      <c r="AD19" s="1318"/>
      <c r="AE19" s="1318"/>
      <c r="AF19" s="1319"/>
    </row>
    <row r="20" spans="2:32" s="445" customFormat="1" x14ac:dyDescent="0.45">
      <c r="B20" s="1330"/>
      <c r="C20" s="1331"/>
      <c r="D20" s="1331"/>
      <c r="E20" s="1331"/>
      <c r="F20" s="1331"/>
      <c r="G20" s="1331"/>
      <c r="H20" s="1331"/>
      <c r="I20" s="1331"/>
      <c r="J20" s="1331"/>
      <c r="K20" s="1331"/>
      <c r="L20" s="1332"/>
      <c r="M20" s="448"/>
      <c r="N20" s="450" t="s">
        <v>693</v>
      </c>
      <c r="O20" s="1317"/>
      <c r="P20" s="1318"/>
      <c r="Q20" s="1318"/>
      <c r="R20" s="1318"/>
      <c r="S20" s="1318"/>
      <c r="T20" s="1318"/>
      <c r="U20" s="1318"/>
      <c r="V20" s="1318"/>
      <c r="W20" s="1318"/>
      <c r="X20" s="1318"/>
      <c r="Y20" s="1318"/>
      <c r="Z20" s="1318"/>
      <c r="AA20" s="1318"/>
      <c r="AB20" s="1318"/>
      <c r="AC20" s="1318"/>
      <c r="AD20" s="1318"/>
      <c r="AE20" s="1318"/>
      <c r="AF20" s="1319"/>
    </row>
    <row r="21" spans="2:32" s="445" customFormat="1" x14ac:dyDescent="0.45">
      <c r="B21" s="1313"/>
      <c r="C21" s="1314"/>
      <c r="D21" s="1314"/>
      <c r="E21" s="1314"/>
      <c r="F21" s="1314"/>
      <c r="G21" s="1314"/>
      <c r="H21" s="1314"/>
      <c r="I21" s="1314"/>
      <c r="J21" s="1314"/>
      <c r="K21" s="1314"/>
      <c r="L21" s="1315"/>
      <c r="M21" s="451"/>
      <c r="N21" s="452" t="s">
        <v>693</v>
      </c>
      <c r="O21" s="1317"/>
      <c r="P21" s="1318"/>
      <c r="Q21" s="1318"/>
      <c r="R21" s="1318"/>
      <c r="S21" s="1318"/>
      <c r="T21" s="1318"/>
      <c r="U21" s="1318"/>
      <c r="V21" s="1318"/>
      <c r="W21" s="1318"/>
      <c r="X21" s="1318"/>
      <c r="Y21" s="1318"/>
      <c r="Z21" s="1318"/>
      <c r="AA21" s="1318"/>
      <c r="AB21" s="1318"/>
      <c r="AC21" s="1318"/>
      <c r="AD21" s="1318"/>
      <c r="AE21" s="1318"/>
      <c r="AF21" s="1319"/>
    </row>
    <row r="22" spans="2:32" s="445" customFormat="1" x14ac:dyDescent="0.45">
      <c r="B22" s="1310" t="s">
        <v>186</v>
      </c>
      <c r="C22" s="1311"/>
      <c r="D22" s="1311"/>
      <c r="E22" s="1311"/>
      <c r="F22" s="1311"/>
      <c r="G22" s="1311"/>
      <c r="H22" s="1311"/>
      <c r="I22" s="1311"/>
      <c r="J22" s="1311"/>
      <c r="K22" s="1311"/>
      <c r="L22" s="1312"/>
      <c r="M22" s="448"/>
      <c r="N22" s="449" t="s">
        <v>693</v>
      </c>
      <c r="O22" s="1317"/>
      <c r="P22" s="1318"/>
      <c r="Q22" s="1318"/>
      <c r="R22" s="1318"/>
      <c r="S22" s="1318"/>
      <c r="T22" s="1318"/>
      <c r="U22" s="1318"/>
      <c r="V22" s="1318"/>
      <c r="W22" s="1318"/>
      <c r="X22" s="1318"/>
      <c r="Y22" s="1318"/>
      <c r="Z22" s="1318"/>
      <c r="AA22" s="1318"/>
      <c r="AB22" s="1318"/>
      <c r="AC22" s="1318"/>
      <c r="AD22" s="1318"/>
      <c r="AE22" s="1318"/>
      <c r="AF22" s="1319"/>
    </row>
    <row r="23" spans="2:32" s="445" customFormat="1" x14ac:dyDescent="0.45">
      <c r="B23" s="1330"/>
      <c r="C23" s="1331"/>
      <c r="D23" s="1331"/>
      <c r="E23" s="1331"/>
      <c r="F23" s="1331"/>
      <c r="G23" s="1331"/>
      <c r="H23" s="1331"/>
      <c r="I23" s="1331"/>
      <c r="J23" s="1331"/>
      <c r="K23" s="1331"/>
      <c r="L23" s="1332"/>
      <c r="M23" s="448"/>
      <c r="N23" s="449" t="s">
        <v>693</v>
      </c>
      <c r="O23" s="1317"/>
      <c r="P23" s="1318"/>
      <c r="Q23" s="1318"/>
      <c r="R23" s="1318"/>
      <c r="S23" s="1318"/>
      <c r="T23" s="1318"/>
      <c r="U23" s="1318"/>
      <c r="V23" s="1318"/>
      <c r="W23" s="1318"/>
      <c r="X23" s="1318"/>
      <c r="Y23" s="1318"/>
      <c r="Z23" s="1318"/>
      <c r="AA23" s="1318"/>
      <c r="AB23" s="1318"/>
      <c r="AC23" s="1318"/>
      <c r="AD23" s="1318"/>
      <c r="AE23" s="1318"/>
      <c r="AF23" s="1319"/>
    </row>
    <row r="24" spans="2:32" s="445" customFormat="1" x14ac:dyDescent="0.45">
      <c r="B24" s="1313"/>
      <c r="C24" s="1314"/>
      <c r="D24" s="1314"/>
      <c r="E24" s="1314"/>
      <c r="F24" s="1314"/>
      <c r="G24" s="1314"/>
      <c r="H24" s="1314"/>
      <c r="I24" s="1314"/>
      <c r="J24" s="1314"/>
      <c r="K24" s="1314"/>
      <c r="L24" s="1315"/>
      <c r="M24" s="448"/>
      <c r="N24" s="449" t="s">
        <v>693</v>
      </c>
      <c r="O24" s="1317"/>
      <c r="P24" s="1318"/>
      <c r="Q24" s="1318"/>
      <c r="R24" s="1318"/>
      <c r="S24" s="1318"/>
      <c r="T24" s="1318"/>
      <c r="U24" s="1318"/>
      <c r="V24" s="1318"/>
      <c r="W24" s="1318"/>
      <c r="X24" s="1318"/>
      <c r="Y24" s="1318"/>
      <c r="Z24" s="1318"/>
      <c r="AA24" s="1318"/>
      <c r="AB24" s="1318"/>
      <c r="AC24" s="1318"/>
      <c r="AD24" s="1318"/>
      <c r="AE24" s="1318"/>
      <c r="AF24" s="1319"/>
    </row>
    <row r="25" spans="2:32" s="445" customFormat="1" x14ac:dyDescent="0.45">
      <c r="B25" s="1310" t="s">
        <v>188</v>
      </c>
      <c r="C25" s="1311"/>
      <c r="D25" s="1311"/>
      <c r="E25" s="1311"/>
      <c r="F25" s="1311"/>
      <c r="G25" s="1311"/>
      <c r="H25" s="1311"/>
      <c r="I25" s="1311"/>
      <c r="J25" s="1311"/>
      <c r="K25" s="1311"/>
      <c r="L25" s="1312"/>
      <c r="M25" s="448"/>
      <c r="N25" s="449" t="s">
        <v>693</v>
      </c>
      <c r="O25" s="1317"/>
      <c r="P25" s="1318"/>
      <c r="Q25" s="1318"/>
      <c r="R25" s="1318"/>
      <c r="S25" s="1318"/>
      <c r="T25" s="1318"/>
      <c r="U25" s="1318"/>
      <c r="V25" s="1318"/>
      <c r="W25" s="1318"/>
      <c r="X25" s="1318"/>
      <c r="Y25" s="1318"/>
      <c r="Z25" s="1318"/>
      <c r="AA25" s="1318"/>
      <c r="AB25" s="1318"/>
      <c r="AC25" s="1318"/>
      <c r="AD25" s="1318"/>
      <c r="AE25" s="1318"/>
      <c r="AF25" s="1319"/>
    </row>
    <row r="26" spans="2:32" s="445" customFormat="1" x14ac:dyDescent="0.45">
      <c r="B26" s="1330"/>
      <c r="C26" s="1331"/>
      <c r="D26" s="1331"/>
      <c r="E26" s="1331"/>
      <c r="F26" s="1331"/>
      <c r="G26" s="1331"/>
      <c r="H26" s="1331"/>
      <c r="I26" s="1331"/>
      <c r="J26" s="1331"/>
      <c r="K26" s="1331"/>
      <c r="L26" s="1332"/>
      <c r="M26" s="448"/>
      <c r="N26" s="449" t="s">
        <v>693</v>
      </c>
      <c r="O26" s="1317"/>
      <c r="P26" s="1318"/>
      <c r="Q26" s="1318"/>
      <c r="R26" s="1318"/>
      <c r="S26" s="1318"/>
      <c r="T26" s="1318"/>
      <c r="U26" s="1318"/>
      <c r="V26" s="1318"/>
      <c r="W26" s="1318"/>
      <c r="X26" s="1318"/>
      <c r="Y26" s="1318"/>
      <c r="Z26" s="1318"/>
      <c r="AA26" s="1318"/>
      <c r="AB26" s="1318"/>
      <c r="AC26" s="1318"/>
      <c r="AD26" s="1318"/>
      <c r="AE26" s="1318"/>
      <c r="AF26" s="1319"/>
    </row>
    <row r="27" spans="2:32" s="445" customFormat="1" x14ac:dyDescent="0.45">
      <c r="B27" s="1313"/>
      <c r="C27" s="1314"/>
      <c r="D27" s="1314"/>
      <c r="E27" s="1314"/>
      <c r="F27" s="1314"/>
      <c r="G27" s="1314"/>
      <c r="H27" s="1314"/>
      <c r="I27" s="1314"/>
      <c r="J27" s="1314"/>
      <c r="K27" s="1314"/>
      <c r="L27" s="1315"/>
      <c r="M27" s="448"/>
      <c r="N27" s="449" t="s">
        <v>693</v>
      </c>
      <c r="O27" s="1317"/>
      <c r="P27" s="1318"/>
      <c r="Q27" s="1318"/>
      <c r="R27" s="1318"/>
      <c r="S27" s="1318"/>
      <c r="T27" s="1318"/>
      <c r="U27" s="1318"/>
      <c r="V27" s="1318"/>
      <c r="W27" s="1318"/>
      <c r="X27" s="1318"/>
      <c r="Y27" s="1318"/>
      <c r="Z27" s="1318"/>
      <c r="AA27" s="1318"/>
      <c r="AB27" s="1318"/>
      <c r="AC27" s="1318"/>
      <c r="AD27" s="1318"/>
      <c r="AE27" s="1318"/>
      <c r="AF27" s="1319"/>
    </row>
    <row r="28" spans="2:32" s="445" customFormat="1" x14ac:dyDescent="0.45">
      <c r="B28" s="1310" t="s">
        <v>695</v>
      </c>
      <c r="C28" s="1311"/>
      <c r="D28" s="1311"/>
      <c r="E28" s="1311"/>
      <c r="F28" s="1311"/>
      <c r="G28" s="1311"/>
      <c r="H28" s="1311"/>
      <c r="I28" s="1311"/>
      <c r="J28" s="1311"/>
      <c r="K28" s="1311"/>
      <c r="L28" s="1312"/>
      <c r="M28" s="448"/>
      <c r="N28" s="449" t="s">
        <v>693</v>
      </c>
      <c r="O28" s="1317"/>
      <c r="P28" s="1318"/>
      <c r="Q28" s="1318"/>
      <c r="R28" s="1318"/>
      <c r="S28" s="1318"/>
      <c r="T28" s="1318"/>
      <c r="U28" s="1318"/>
      <c r="V28" s="1318"/>
      <c r="W28" s="1318"/>
      <c r="X28" s="1318"/>
      <c r="Y28" s="1318"/>
      <c r="Z28" s="1318"/>
      <c r="AA28" s="1318"/>
      <c r="AB28" s="1318"/>
      <c r="AC28" s="1318"/>
      <c r="AD28" s="1318"/>
      <c r="AE28" s="1318"/>
      <c r="AF28" s="1319"/>
    </row>
    <row r="29" spans="2:32" s="445" customFormat="1" x14ac:dyDescent="0.45">
      <c r="B29" s="1330"/>
      <c r="C29" s="1331"/>
      <c r="D29" s="1331"/>
      <c r="E29" s="1331"/>
      <c r="F29" s="1331"/>
      <c r="G29" s="1331"/>
      <c r="H29" s="1331"/>
      <c r="I29" s="1331"/>
      <c r="J29" s="1331"/>
      <c r="K29" s="1331"/>
      <c r="L29" s="1332"/>
      <c r="M29" s="448"/>
      <c r="N29" s="449" t="s">
        <v>693</v>
      </c>
      <c r="O29" s="1317"/>
      <c r="P29" s="1318"/>
      <c r="Q29" s="1318"/>
      <c r="R29" s="1318"/>
      <c r="S29" s="1318"/>
      <c r="T29" s="1318"/>
      <c r="U29" s="1318"/>
      <c r="V29" s="1318"/>
      <c r="W29" s="1318"/>
      <c r="X29" s="1318"/>
      <c r="Y29" s="1318"/>
      <c r="Z29" s="1318"/>
      <c r="AA29" s="1318"/>
      <c r="AB29" s="1318"/>
      <c r="AC29" s="1318"/>
      <c r="AD29" s="1318"/>
      <c r="AE29" s="1318"/>
      <c r="AF29" s="1319"/>
    </row>
    <row r="30" spans="2:32" s="445" customFormat="1" x14ac:dyDescent="0.45">
      <c r="B30" s="1313"/>
      <c r="C30" s="1314"/>
      <c r="D30" s="1314"/>
      <c r="E30" s="1314"/>
      <c r="F30" s="1314"/>
      <c r="G30" s="1314"/>
      <c r="H30" s="1314"/>
      <c r="I30" s="1314"/>
      <c r="J30" s="1314"/>
      <c r="K30" s="1314"/>
      <c r="L30" s="1315"/>
      <c r="M30" s="448"/>
      <c r="N30" s="449" t="s">
        <v>693</v>
      </c>
      <c r="O30" s="1317"/>
      <c r="P30" s="1318"/>
      <c r="Q30" s="1318"/>
      <c r="R30" s="1318"/>
      <c r="S30" s="1318"/>
      <c r="T30" s="1318"/>
      <c r="U30" s="1318"/>
      <c r="V30" s="1318"/>
      <c r="W30" s="1318"/>
      <c r="X30" s="1318"/>
      <c r="Y30" s="1318"/>
      <c r="Z30" s="1318"/>
      <c r="AA30" s="1318"/>
      <c r="AB30" s="1318"/>
      <c r="AC30" s="1318"/>
      <c r="AD30" s="1318"/>
      <c r="AE30" s="1318"/>
      <c r="AF30" s="1319"/>
    </row>
    <row r="31" spans="2:32" s="445" customFormat="1" x14ac:dyDescent="0.45">
      <c r="B31" s="1310" t="s">
        <v>696</v>
      </c>
      <c r="C31" s="1311"/>
      <c r="D31" s="1311"/>
      <c r="E31" s="1311"/>
      <c r="F31" s="1311"/>
      <c r="G31" s="1311"/>
      <c r="H31" s="1311"/>
      <c r="I31" s="1311"/>
      <c r="J31" s="1311"/>
      <c r="K31" s="1311"/>
      <c r="L31" s="1312"/>
      <c r="M31" s="453"/>
      <c r="N31" s="450" t="s">
        <v>693</v>
      </c>
      <c r="O31" s="1317"/>
      <c r="P31" s="1318"/>
      <c r="Q31" s="1318"/>
      <c r="R31" s="1318"/>
      <c r="S31" s="1318"/>
      <c r="T31" s="1318"/>
      <c r="U31" s="1318"/>
      <c r="V31" s="1318"/>
      <c r="W31" s="1318"/>
      <c r="X31" s="1318"/>
      <c r="Y31" s="1318"/>
      <c r="Z31" s="1318"/>
      <c r="AA31" s="1318"/>
      <c r="AB31" s="1318"/>
      <c r="AC31" s="1318"/>
      <c r="AD31" s="1318"/>
      <c r="AE31" s="1318"/>
      <c r="AF31" s="1319"/>
    </row>
    <row r="32" spans="2:32" s="445" customFormat="1" x14ac:dyDescent="0.45">
      <c r="B32" s="1330"/>
      <c r="C32" s="1331"/>
      <c r="D32" s="1331"/>
      <c r="E32" s="1331"/>
      <c r="F32" s="1331"/>
      <c r="G32" s="1331"/>
      <c r="H32" s="1331"/>
      <c r="I32" s="1331"/>
      <c r="J32" s="1331"/>
      <c r="K32" s="1331"/>
      <c r="L32" s="1332"/>
      <c r="M32" s="453"/>
      <c r="N32" s="450" t="s">
        <v>693</v>
      </c>
      <c r="O32" s="1317"/>
      <c r="P32" s="1318"/>
      <c r="Q32" s="1318"/>
      <c r="R32" s="1318"/>
      <c r="S32" s="1318"/>
      <c r="T32" s="1318"/>
      <c r="U32" s="1318"/>
      <c r="V32" s="1318"/>
      <c r="W32" s="1318"/>
      <c r="X32" s="1318"/>
      <c r="Y32" s="1318"/>
      <c r="Z32" s="1318"/>
      <c r="AA32" s="1318"/>
      <c r="AB32" s="1318"/>
      <c r="AC32" s="1318"/>
      <c r="AD32" s="1318"/>
      <c r="AE32" s="1318"/>
      <c r="AF32" s="1319"/>
    </row>
    <row r="33" spans="1:32" s="445" customFormat="1" ht="16.8" thickBot="1" x14ac:dyDescent="0.5">
      <c r="B33" s="1333"/>
      <c r="C33" s="1334"/>
      <c r="D33" s="1334"/>
      <c r="E33" s="1334"/>
      <c r="F33" s="1334"/>
      <c r="G33" s="1334"/>
      <c r="H33" s="1334"/>
      <c r="I33" s="1334"/>
      <c r="J33" s="1334"/>
      <c r="K33" s="1334"/>
      <c r="L33" s="1335"/>
      <c r="M33" s="454"/>
      <c r="N33" s="455" t="s">
        <v>693</v>
      </c>
      <c r="O33" s="1336"/>
      <c r="P33" s="1337"/>
      <c r="Q33" s="1337"/>
      <c r="R33" s="1337"/>
      <c r="S33" s="1337"/>
      <c r="T33" s="1337"/>
      <c r="U33" s="1337"/>
      <c r="V33" s="1337"/>
      <c r="W33" s="1337"/>
      <c r="X33" s="1337"/>
      <c r="Y33" s="1337"/>
      <c r="Z33" s="1337"/>
      <c r="AA33" s="1337"/>
      <c r="AB33" s="1337"/>
      <c r="AC33" s="1337"/>
      <c r="AD33" s="1337"/>
      <c r="AE33" s="1337"/>
      <c r="AF33" s="1338"/>
    </row>
    <row r="34" spans="1:32" s="445" customFormat="1" ht="16.8" thickTop="1" x14ac:dyDescent="0.45">
      <c r="B34" s="1310" t="s">
        <v>192</v>
      </c>
      <c r="C34" s="1311"/>
      <c r="D34" s="1311"/>
      <c r="E34" s="1311"/>
      <c r="F34" s="1311"/>
      <c r="G34" s="1311"/>
      <c r="H34" s="1311"/>
      <c r="I34" s="1311"/>
      <c r="J34" s="1311"/>
      <c r="K34" s="1311"/>
      <c r="L34" s="1312"/>
      <c r="M34" s="456"/>
      <c r="N34" s="457" t="s">
        <v>693</v>
      </c>
      <c r="O34" s="1339"/>
      <c r="P34" s="1340"/>
      <c r="Q34" s="1340"/>
      <c r="R34" s="1340"/>
      <c r="S34" s="1340"/>
      <c r="T34" s="1340"/>
      <c r="U34" s="1340"/>
      <c r="V34" s="1340"/>
      <c r="W34" s="1340"/>
      <c r="X34" s="1340"/>
      <c r="Y34" s="1340"/>
      <c r="Z34" s="1340"/>
      <c r="AA34" s="1340"/>
      <c r="AB34" s="1340"/>
      <c r="AC34" s="1340"/>
      <c r="AD34" s="1340"/>
      <c r="AE34" s="1340"/>
      <c r="AF34" s="1341"/>
    </row>
    <row r="35" spans="1:32" s="445" customFormat="1" x14ac:dyDescent="0.45">
      <c r="B35" s="1330"/>
      <c r="C35" s="1331"/>
      <c r="D35" s="1331"/>
      <c r="E35" s="1331"/>
      <c r="F35" s="1331"/>
      <c r="G35" s="1331"/>
      <c r="H35" s="1331"/>
      <c r="I35" s="1331"/>
      <c r="J35" s="1331"/>
      <c r="K35" s="1331"/>
      <c r="L35" s="1332"/>
      <c r="M35" s="448"/>
      <c r="N35" s="450" t="s">
        <v>693</v>
      </c>
      <c r="O35" s="1317"/>
      <c r="P35" s="1318"/>
      <c r="Q35" s="1318"/>
      <c r="R35" s="1318"/>
      <c r="S35" s="1318"/>
      <c r="T35" s="1318"/>
      <c r="U35" s="1318"/>
      <c r="V35" s="1318"/>
      <c r="W35" s="1318"/>
      <c r="X35" s="1318"/>
      <c r="Y35" s="1318"/>
      <c r="Z35" s="1318"/>
      <c r="AA35" s="1318"/>
      <c r="AB35" s="1318"/>
      <c r="AC35" s="1318"/>
      <c r="AD35" s="1318"/>
      <c r="AE35" s="1318"/>
      <c r="AF35" s="1319"/>
    </row>
    <row r="36" spans="1:32" s="445" customFormat="1" x14ac:dyDescent="0.45">
      <c r="B36" s="1313"/>
      <c r="C36" s="1314"/>
      <c r="D36" s="1314"/>
      <c r="E36" s="1314"/>
      <c r="F36" s="1314"/>
      <c r="G36" s="1314"/>
      <c r="H36" s="1314"/>
      <c r="I36" s="1314"/>
      <c r="J36" s="1314"/>
      <c r="K36" s="1314"/>
      <c r="L36" s="1315"/>
      <c r="M36" s="451"/>
      <c r="N36" s="452" t="s">
        <v>693</v>
      </c>
      <c r="O36" s="1317"/>
      <c r="P36" s="1318"/>
      <c r="Q36" s="1318"/>
      <c r="R36" s="1318"/>
      <c r="S36" s="1318"/>
      <c r="T36" s="1318"/>
      <c r="U36" s="1318"/>
      <c r="V36" s="1318"/>
      <c r="W36" s="1318"/>
      <c r="X36" s="1318"/>
      <c r="Y36" s="1318"/>
      <c r="Z36" s="1318"/>
      <c r="AA36" s="1318"/>
      <c r="AB36" s="1318"/>
      <c r="AC36" s="1318"/>
      <c r="AD36" s="1318"/>
      <c r="AE36" s="1318"/>
      <c r="AF36" s="1319"/>
    </row>
    <row r="37" spans="1:32" s="445" customFormat="1" x14ac:dyDescent="0.45">
      <c r="B37" s="1310" t="s">
        <v>197</v>
      </c>
      <c r="C37" s="1311"/>
      <c r="D37" s="1311"/>
      <c r="E37" s="1311"/>
      <c r="F37" s="1311"/>
      <c r="G37" s="1311"/>
      <c r="H37" s="1311"/>
      <c r="I37" s="1311"/>
      <c r="J37" s="1311"/>
      <c r="K37" s="1311"/>
      <c r="L37" s="1312"/>
      <c r="M37" s="448"/>
      <c r="N37" s="449" t="s">
        <v>693</v>
      </c>
      <c r="O37" s="1317"/>
      <c r="P37" s="1318"/>
      <c r="Q37" s="1318"/>
      <c r="R37" s="1318"/>
      <c r="S37" s="1318"/>
      <c r="T37" s="1318"/>
      <c r="U37" s="1318"/>
      <c r="V37" s="1318"/>
      <c r="W37" s="1318"/>
      <c r="X37" s="1318"/>
      <c r="Y37" s="1318"/>
      <c r="Z37" s="1318"/>
      <c r="AA37" s="1318"/>
      <c r="AB37" s="1318"/>
      <c r="AC37" s="1318"/>
      <c r="AD37" s="1318"/>
      <c r="AE37" s="1318"/>
      <c r="AF37" s="1319"/>
    </row>
    <row r="38" spans="1:32" s="445" customFormat="1" x14ac:dyDescent="0.45">
      <c r="B38" s="1313"/>
      <c r="C38" s="1314"/>
      <c r="D38" s="1314"/>
      <c r="E38" s="1314"/>
      <c r="F38" s="1314"/>
      <c r="G38" s="1314"/>
      <c r="H38" s="1314"/>
      <c r="I38" s="1314"/>
      <c r="J38" s="1314"/>
      <c r="K38" s="1314"/>
      <c r="L38" s="1315"/>
      <c r="M38" s="448"/>
      <c r="N38" s="449" t="s">
        <v>693</v>
      </c>
      <c r="O38" s="1317"/>
      <c r="P38" s="1318"/>
      <c r="Q38" s="1318"/>
      <c r="R38" s="1318"/>
      <c r="S38" s="1318"/>
      <c r="T38" s="1318"/>
      <c r="U38" s="1318"/>
      <c r="V38" s="1318"/>
      <c r="W38" s="1318"/>
      <c r="X38" s="1318"/>
      <c r="Y38" s="1318"/>
      <c r="Z38" s="1318"/>
      <c r="AA38" s="1318"/>
      <c r="AB38" s="1318"/>
      <c r="AC38" s="1318"/>
      <c r="AD38" s="1318"/>
      <c r="AE38" s="1318"/>
      <c r="AF38" s="1319"/>
    </row>
    <row r="39" spans="1:32" s="445" customFormat="1" x14ac:dyDescent="0.45">
      <c r="A39" s="458"/>
      <c r="B39" s="1313"/>
      <c r="C39" s="1316"/>
      <c r="D39" s="1314"/>
      <c r="E39" s="1314"/>
      <c r="F39" s="1314"/>
      <c r="G39" s="1314"/>
      <c r="H39" s="1314"/>
      <c r="I39" s="1314"/>
      <c r="J39" s="1314"/>
      <c r="K39" s="1314"/>
      <c r="L39" s="1315"/>
      <c r="M39" s="456"/>
      <c r="N39" s="459" t="s">
        <v>693</v>
      </c>
      <c r="O39" s="1320"/>
      <c r="P39" s="1321"/>
      <c r="Q39" s="1321"/>
      <c r="R39" s="1321"/>
      <c r="S39" s="1321"/>
      <c r="T39" s="1321"/>
      <c r="U39" s="1321"/>
      <c r="V39" s="1321"/>
      <c r="W39" s="1321"/>
      <c r="X39" s="1321"/>
      <c r="Y39" s="1321"/>
      <c r="Z39" s="1321"/>
      <c r="AA39" s="1321"/>
      <c r="AB39" s="1321"/>
      <c r="AC39" s="1321"/>
      <c r="AD39" s="1321"/>
      <c r="AE39" s="1321"/>
      <c r="AF39" s="1322"/>
    </row>
    <row r="40" spans="1:32" s="445" customFormat="1" x14ac:dyDescent="0.45">
      <c r="B40" s="1323" t="s">
        <v>697</v>
      </c>
      <c r="C40" s="1311"/>
      <c r="D40" s="1311"/>
      <c r="E40" s="1311"/>
      <c r="F40" s="1311"/>
      <c r="G40" s="1311"/>
      <c r="H40" s="1311"/>
      <c r="I40" s="1311"/>
      <c r="J40" s="1311"/>
      <c r="K40" s="1311"/>
      <c r="L40" s="1312"/>
      <c r="M40" s="448"/>
      <c r="N40" s="449" t="s">
        <v>693</v>
      </c>
      <c r="O40" s="1317"/>
      <c r="P40" s="1318"/>
      <c r="Q40" s="1318"/>
      <c r="R40" s="1318"/>
      <c r="S40" s="1318"/>
      <c r="T40" s="1318"/>
      <c r="U40" s="1318"/>
      <c r="V40" s="1318"/>
      <c r="W40" s="1318"/>
      <c r="X40" s="1318"/>
      <c r="Y40" s="1318"/>
      <c r="Z40" s="1318"/>
      <c r="AA40" s="1318"/>
      <c r="AB40" s="1318"/>
      <c r="AC40" s="1318"/>
      <c r="AD40" s="1318"/>
      <c r="AE40" s="1318"/>
      <c r="AF40" s="1319"/>
    </row>
    <row r="41" spans="1:32" s="445" customFormat="1" x14ac:dyDescent="0.45">
      <c r="B41" s="1324"/>
      <c r="C41" s="1325"/>
      <c r="D41" s="1325"/>
      <c r="E41" s="1325"/>
      <c r="F41" s="1325"/>
      <c r="G41" s="1325"/>
      <c r="H41" s="1325"/>
      <c r="I41" s="1325"/>
      <c r="J41" s="1325"/>
      <c r="K41" s="1325"/>
      <c r="L41" s="1326"/>
      <c r="M41" s="448"/>
      <c r="N41" s="449" t="s">
        <v>693</v>
      </c>
      <c r="O41" s="1317"/>
      <c r="P41" s="1318"/>
      <c r="Q41" s="1318"/>
      <c r="R41" s="1318"/>
      <c r="S41" s="1318"/>
      <c r="T41" s="1318"/>
      <c r="U41" s="1318"/>
      <c r="V41" s="1318"/>
      <c r="W41" s="1318"/>
      <c r="X41" s="1318"/>
      <c r="Y41" s="1318"/>
      <c r="Z41" s="1318"/>
      <c r="AA41" s="1318"/>
      <c r="AB41" s="1318"/>
      <c r="AC41" s="1318"/>
      <c r="AD41" s="1318"/>
      <c r="AE41" s="1318"/>
      <c r="AF41" s="1319"/>
    </row>
    <row r="42" spans="1:32" s="445" customFormat="1" x14ac:dyDescent="0.45">
      <c r="B42" s="1327"/>
      <c r="C42" s="1328"/>
      <c r="D42" s="1328"/>
      <c r="E42" s="1328"/>
      <c r="F42" s="1328"/>
      <c r="G42" s="1328"/>
      <c r="H42" s="1328"/>
      <c r="I42" s="1328"/>
      <c r="J42" s="1328"/>
      <c r="K42" s="1328"/>
      <c r="L42" s="1329"/>
      <c r="M42" s="448"/>
      <c r="N42" s="449" t="s">
        <v>693</v>
      </c>
      <c r="O42" s="1317"/>
      <c r="P42" s="1318"/>
      <c r="Q42" s="1318"/>
      <c r="R42" s="1318"/>
      <c r="S42" s="1318"/>
      <c r="T42" s="1318"/>
      <c r="U42" s="1318"/>
      <c r="V42" s="1318"/>
      <c r="W42" s="1318"/>
      <c r="X42" s="1318"/>
      <c r="Y42" s="1318"/>
      <c r="Z42" s="1318"/>
      <c r="AA42" s="1318"/>
      <c r="AB42" s="1318"/>
      <c r="AC42" s="1318"/>
      <c r="AD42" s="1318"/>
      <c r="AE42" s="1318"/>
      <c r="AF42" s="1319"/>
    </row>
    <row r="44" spans="1:32" x14ac:dyDescent="0.45">
      <c r="B44" s="438" t="s">
        <v>698</v>
      </c>
    </row>
    <row r="45" spans="1:32" x14ac:dyDescent="0.45">
      <c r="B45" s="438" t="s">
        <v>699</v>
      </c>
    </row>
    <row r="47" spans="1:32" x14ac:dyDescent="0.45">
      <c r="A47" s="438" t="s">
        <v>700</v>
      </c>
      <c r="M47" s="460"/>
      <c r="N47" s="438" t="s">
        <v>131</v>
      </c>
      <c r="O47" s="1309"/>
      <c r="P47" s="1309"/>
      <c r="Q47" s="438" t="s">
        <v>701</v>
      </c>
      <c r="R47" s="1309"/>
      <c r="S47" s="1309"/>
      <c r="T47" s="438" t="s">
        <v>702</v>
      </c>
    </row>
    <row r="122" spans="3:7" x14ac:dyDescent="0.45">
      <c r="C122" s="461"/>
      <c r="D122" s="461"/>
      <c r="E122" s="461"/>
      <c r="F122" s="461"/>
      <c r="G122" s="461"/>
    </row>
    <row r="123" spans="3:7" x14ac:dyDescent="0.45">
      <c r="C123" s="46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rintOptions horizontalCentered="1"/>
  <pageMargins left="0.23622047244094491" right="0.23622047244094491" top="0.74803149606299213" bottom="0.74803149606299213" header="0.31496062992125984" footer="0.31496062992125984"/>
  <pageSetup paperSize="9" scale="35" orientation="portrait" r:id="rId1"/>
  <headerFooter alignWithMargins="0"/>
  <rowBreaks count="1" manualBreakCount="1">
    <brk id="159" max="16383" man="1"/>
  </rowBreaks>
  <colBreaks count="1" manualBreakCount="1">
    <brk id="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showGridLines="0" view="pageBreakPreview" zoomScaleNormal="100" zoomScaleSheetLayoutView="100" workbookViewId="0">
      <selection activeCell="AK17" sqref="AK17"/>
    </sheetView>
  </sheetViews>
  <sheetFormatPr defaultColWidth="3.296875" defaultRowHeight="35.1" customHeight="1" x14ac:dyDescent="0.2"/>
  <cols>
    <col min="1" max="1" width="2.09765625" style="686" customWidth="1"/>
    <col min="2" max="20" width="3.5" style="684" customWidth="1"/>
    <col min="21" max="24" width="3.296875" style="684"/>
    <col min="25" max="25" width="2.09765625" style="684" customWidth="1"/>
    <col min="26" max="16384" width="3.296875" style="684"/>
  </cols>
  <sheetData>
    <row r="1" spans="1:25" s="663" customFormat="1" ht="15" customHeight="1" x14ac:dyDescent="0.45"/>
    <row r="2" spans="1:25" s="663" customFormat="1" ht="15" customHeight="1" x14ac:dyDescent="0.45">
      <c r="S2" s="1363"/>
      <c r="T2" s="1363"/>
      <c r="U2" s="1363"/>
      <c r="V2" s="1363"/>
      <c r="W2" s="1363"/>
      <c r="X2" s="1363"/>
      <c r="Y2" s="1363"/>
    </row>
    <row r="3" spans="1:25" s="663" customFormat="1" ht="15" customHeight="1" x14ac:dyDescent="0.45">
      <c r="S3" s="664"/>
      <c r="T3" s="664"/>
      <c r="U3" s="664"/>
      <c r="V3" s="664"/>
      <c r="W3" s="664"/>
      <c r="X3" s="664"/>
      <c r="Y3" s="664"/>
    </row>
    <row r="4" spans="1:25" s="663" customFormat="1" ht="20.25" customHeight="1" x14ac:dyDescent="0.45">
      <c r="A4" s="665" t="s">
        <v>1037</v>
      </c>
      <c r="B4" s="666"/>
      <c r="C4" s="666"/>
      <c r="D4" s="666"/>
      <c r="E4" s="666"/>
      <c r="F4" s="666"/>
      <c r="G4" s="666"/>
      <c r="H4" s="666"/>
      <c r="I4" s="666"/>
      <c r="J4" s="666"/>
      <c r="K4" s="665"/>
      <c r="L4" s="666"/>
      <c r="M4" s="666"/>
      <c r="N4" s="666"/>
      <c r="O4" s="666"/>
      <c r="P4" s="666"/>
      <c r="Q4" s="666"/>
      <c r="R4" s="666"/>
      <c r="S4" s="666"/>
      <c r="T4" s="666"/>
      <c r="U4" s="666"/>
      <c r="V4" s="666"/>
      <c r="W4" s="666"/>
      <c r="X4" s="666"/>
      <c r="Y4" s="666"/>
    </row>
    <row r="5" spans="1:25" s="663" customFormat="1" ht="30" customHeight="1" x14ac:dyDescent="0.45">
      <c r="A5" s="1364" t="s">
        <v>1038</v>
      </c>
      <c r="B5" s="1364"/>
      <c r="C5" s="1364"/>
      <c r="D5" s="1364"/>
      <c r="E5" s="1364"/>
      <c r="F5" s="1364"/>
      <c r="G5" s="1364"/>
      <c r="H5" s="1364"/>
      <c r="I5" s="1364"/>
      <c r="J5" s="1364"/>
      <c r="K5" s="1364"/>
      <c r="L5" s="1364"/>
      <c r="M5" s="1364"/>
      <c r="N5" s="1364"/>
      <c r="O5" s="1364"/>
      <c r="P5" s="1364"/>
      <c r="Q5" s="1364"/>
      <c r="R5" s="1364"/>
      <c r="S5" s="1364"/>
      <c r="T5" s="1364"/>
      <c r="U5" s="1364"/>
      <c r="V5" s="1364"/>
      <c r="W5" s="1364"/>
      <c r="X5" s="1364"/>
      <c r="Y5" s="1364"/>
    </row>
    <row r="6" spans="1:25" s="667" customFormat="1" ht="40.5" customHeight="1" x14ac:dyDescent="0.2">
      <c r="A6" s="1365"/>
      <c r="B6" s="1365"/>
      <c r="C6" s="1365"/>
      <c r="D6" s="1365"/>
      <c r="E6" s="1365"/>
      <c r="F6" s="1365"/>
      <c r="G6" s="1365"/>
      <c r="H6" s="1365"/>
      <c r="I6" s="1365"/>
      <c r="J6" s="1365"/>
      <c r="K6" s="1365"/>
      <c r="L6" s="1365"/>
      <c r="M6" s="1365"/>
      <c r="N6" s="1365"/>
      <c r="O6" s="1365"/>
      <c r="P6" s="1365"/>
      <c r="Q6" s="1365"/>
      <c r="R6" s="1365"/>
      <c r="S6" s="1365"/>
      <c r="T6" s="1365"/>
      <c r="U6" s="1365"/>
      <c r="V6" s="1365"/>
      <c r="W6" s="1365"/>
      <c r="X6" s="1365"/>
      <c r="Y6" s="1365"/>
    </row>
    <row r="7" spans="1:25" s="667" customFormat="1" ht="18" customHeight="1" x14ac:dyDescent="0.2">
      <c r="S7" s="668"/>
    </row>
    <row r="8" spans="1:25" s="663" customFormat="1" ht="35.1" customHeight="1" x14ac:dyDescent="0.45">
      <c r="A8" s="1366" t="s">
        <v>1039</v>
      </c>
      <c r="B8" s="1367"/>
      <c r="C8" s="1367"/>
      <c r="D8" s="1367"/>
      <c r="E8" s="1368"/>
      <c r="F8" s="1353"/>
      <c r="G8" s="1354"/>
      <c r="H8" s="1354"/>
      <c r="I8" s="1354"/>
      <c r="J8" s="1354"/>
      <c r="K8" s="1354"/>
      <c r="L8" s="1354"/>
      <c r="M8" s="1354"/>
      <c r="N8" s="1354"/>
      <c r="O8" s="1354"/>
      <c r="P8" s="1354"/>
      <c r="Q8" s="1354"/>
      <c r="R8" s="1354"/>
      <c r="S8" s="1354"/>
      <c r="T8" s="1354"/>
      <c r="U8" s="1354"/>
      <c r="V8" s="1354"/>
      <c r="W8" s="1354"/>
      <c r="X8" s="1354"/>
      <c r="Y8" s="1369"/>
    </row>
    <row r="9" spans="1:25" s="663" customFormat="1" ht="35.1" customHeight="1" x14ac:dyDescent="0.45">
      <c r="A9" s="669"/>
      <c r="B9" s="670"/>
      <c r="C9" s="670"/>
      <c r="D9" s="670"/>
      <c r="E9" s="670"/>
      <c r="F9" s="671"/>
      <c r="G9" s="672"/>
      <c r="H9" s="672"/>
      <c r="I9" s="672"/>
      <c r="J9" s="672"/>
      <c r="K9" s="672"/>
      <c r="L9" s="672"/>
      <c r="M9" s="672"/>
      <c r="N9" s="672"/>
      <c r="O9" s="672"/>
      <c r="P9" s="672"/>
      <c r="Q9" s="672"/>
      <c r="R9" s="672"/>
      <c r="S9" s="672"/>
      <c r="T9" s="672"/>
      <c r="U9" s="672"/>
      <c r="V9" s="672"/>
      <c r="W9" s="672"/>
      <c r="X9" s="672"/>
      <c r="Y9" s="673"/>
    </row>
    <row r="10" spans="1:25" s="663" customFormat="1" ht="35.1" customHeight="1" x14ac:dyDescent="0.45">
      <c r="A10" s="1361" t="s">
        <v>1040</v>
      </c>
      <c r="B10" s="1352"/>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62"/>
    </row>
    <row r="11" spans="1:25" s="663" customFormat="1" ht="6" customHeight="1" x14ac:dyDescent="0.45">
      <c r="A11" s="674"/>
      <c r="Y11" s="675"/>
    </row>
    <row r="12" spans="1:25" s="663" customFormat="1" ht="35.1" customHeight="1" x14ac:dyDescent="0.45">
      <c r="A12" s="674"/>
      <c r="B12" s="1358" t="s">
        <v>1041</v>
      </c>
      <c r="C12" s="1359"/>
      <c r="D12" s="1359"/>
      <c r="E12" s="1359"/>
      <c r="F12" s="1359"/>
      <c r="G12" s="1359"/>
      <c r="H12" s="1359"/>
      <c r="I12" s="1360"/>
      <c r="J12" s="1355" t="s">
        <v>1051</v>
      </c>
      <c r="K12" s="1356"/>
      <c r="L12" s="1356"/>
      <c r="M12" s="1356"/>
      <c r="N12" s="1356"/>
      <c r="O12" s="688" t="s">
        <v>1052</v>
      </c>
      <c r="Y12" s="675"/>
    </row>
    <row r="13" spans="1:25" s="663" customFormat="1" ht="35.1" customHeight="1" x14ac:dyDescent="0.45">
      <c r="A13" s="674"/>
      <c r="B13" s="1358" t="s">
        <v>1042</v>
      </c>
      <c r="C13" s="1359"/>
      <c r="D13" s="1359"/>
      <c r="E13" s="1359"/>
      <c r="F13" s="1359"/>
      <c r="G13" s="1359"/>
      <c r="H13" s="1359"/>
      <c r="I13" s="1360"/>
      <c r="J13" s="1353"/>
      <c r="K13" s="1354"/>
      <c r="L13" s="1354"/>
      <c r="M13" s="1354"/>
      <c r="N13" s="1354"/>
      <c r="O13" s="688" t="s">
        <v>1052</v>
      </c>
      <c r="Y13" s="675"/>
    </row>
    <row r="14" spans="1:25" s="663" customFormat="1" ht="35.1" customHeight="1" x14ac:dyDescent="0.45">
      <c r="A14" s="674"/>
      <c r="B14" s="676"/>
      <c r="C14" s="676"/>
      <c r="D14" s="676"/>
      <c r="E14" s="676"/>
      <c r="F14" s="676"/>
      <c r="G14" s="676"/>
      <c r="H14" s="676"/>
      <c r="I14" s="676"/>
      <c r="J14" s="676"/>
      <c r="K14" s="676"/>
      <c r="L14" s="676"/>
      <c r="M14" s="676"/>
      <c r="N14" s="676"/>
      <c r="O14" s="676"/>
      <c r="P14" s="676"/>
      <c r="Q14" s="676"/>
      <c r="R14" s="676"/>
      <c r="S14" s="677"/>
      <c r="T14" s="677"/>
      <c r="U14" s="677"/>
      <c r="V14" s="677"/>
      <c r="W14" s="677"/>
      <c r="X14" s="677"/>
      <c r="Y14" s="675"/>
    </row>
    <row r="15" spans="1:25" s="663" customFormat="1" ht="45" customHeight="1" x14ac:dyDescent="0.45">
      <c r="A15" s="674"/>
      <c r="B15" s="1350" t="s">
        <v>1043</v>
      </c>
      <c r="C15" s="1350"/>
      <c r="D15" s="1350"/>
      <c r="E15" s="1350"/>
      <c r="F15" s="1350"/>
      <c r="G15" s="1350"/>
      <c r="H15" s="1350"/>
      <c r="I15" s="1350"/>
      <c r="J15" s="1350"/>
      <c r="K15" s="1350"/>
      <c r="L15" s="1350"/>
      <c r="M15" s="1350"/>
      <c r="N15" s="1350"/>
      <c r="O15" s="1350"/>
      <c r="P15" s="1350"/>
      <c r="Q15" s="1350"/>
      <c r="R15" s="1350"/>
      <c r="S15" s="1350"/>
      <c r="T15" s="1350"/>
      <c r="U15" s="1351" t="s">
        <v>1044</v>
      </c>
      <c r="V15" s="1351"/>
      <c r="W15" s="1351"/>
      <c r="X15" s="1351"/>
      <c r="Y15" s="675"/>
    </row>
    <row r="16" spans="1:25" s="663" customFormat="1" ht="45" customHeight="1" x14ac:dyDescent="0.45">
      <c r="A16" s="674"/>
      <c r="B16" s="1357" t="s">
        <v>1045</v>
      </c>
      <c r="C16" s="1357"/>
      <c r="D16" s="1357"/>
      <c r="E16" s="1357"/>
      <c r="F16" s="1357"/>
      <c r="G16" s="1357"/>
      <c r="H16" s="1357"/>
      <c r="I16" s="1357"/>
      <c r="J16" s="1357"/>
      <c r="K16" s="1357"/>
      <c r="L16" s="1357"/>
      <c r="M16" s="1357"/>
      <c r="N16" s="1357"/>
      <c r="O16" s="1357"/>
      <c r="P16" s="1357"/>
      <c r="Q16" s="1357"/>
      <c r="R16" s="1357"/>
      <c r="S16" s="1357"/>
      <c r="T16" s="1357"/>
      <c r="U16" s="1351" t="s">
        <v>1044</v>
      </c>
      <c r="V16" s="1351"/>
      <c r="W16" s="1351"/>
      <c r="X16" s="1351"/>
      <c r="Y16" s="675"/>
    </row>
    <row r="17" spans="1:25" s="663" customFormat="1" ht="45" customHeight="1" x14ac:dyDescent="0.45">
      <c r="A17" s="674"/>
      <c r="B17" s="1350" t="s">
        <v>1046</v>
      </c>
      <c r="C17" s="1350"/>
      <c r="D17" s="1350"/>
      <c r="E17" s="1350"/>
      <c r="F17" s="1350"/>
      <c r="G17" s="1350"/>
      <c r="H17" s="1350"/>
      <c r="I17" s="1350"/>
      <c r="J17" s="1350"/>
      <c r="K17" s="1350"/>
      <c r="L17" s="1350"/>
      <c r="M17" s="1350"/>
      <c r="N17" s="1350"/>
      <c r="O17" s="1350"/>
      <c r="P17" s="1350"/>
      <c r="Q17" s="1350"/>
      <c r="R17" s="1350"/>
      <c r="S17" s="1350"/>
      <c r="T17" s="1350"/>
      <c r="U17" s="1351" t="s">
        <v>1044</v>
      </c>
      <c r="V17" s="1351"/>
      <c r="W17" s="1351"/>
      <c r="X17" s="1351"/>
      <c r="Y17" s="675"/>
    </row>
    <row r="18" spans="1:25" s="663" customFormat="1" ht="45" customHeight="1" x14ac:dyDescent="0.45">
      <c r="A18" s="674"/>
      <c r="B18" s="1350" t="s">
        <v>1047</v>
      </c>
      <c r="C18" s="1350"/>
      <c r="D18" s="1350"/>
      <c r="E18" s="1350"/>
      <c r="F18" s="1350"/>
      <c r="G18" s="1350"/>
      <c r="H18" s="1350"/>
      <c r="I18" s="1350"/>
      <c r="J18" s="1350"/>
      <c r="K18" s="1350"/>
      <c r="L18" s="1350"/>
      <c r="M18" s="1350"/>
      <c r="N18" s="1350"/>
      <c r="O18" s="1350"/>
      <c r="P18" s="1350"/>
      <c r="Q18" s="1350"/>
      <c r="R18" s="1350"/>
      <c r="S18" s="1350"/>
      <c r="T18" s="1350"/>
      <c r="U18" s="1351" t="s">
        <v>1044</v>
      </c>
      <c r="V18" s="1351"/>
      <c r="W18" s="1351"/>
      <c r="X18" s="1351"/>
      <c r="Y18" s="675"/>
    </row>
    <row r="19" spans="1:25" s="663" customFormat="1" ht="45" customHeight="1" x14ac:dyDescent="0.45">
      <c r="A19" s="674"/>
      <c r="B19" s="1350" t="s">
        <v>1048</v>
      </c>
      <c r="C19" s="1350"/>
      <c r="D19" s="1350"/>
      <c r="E19" s="1350"/>
      <c r="F19" s="1350"/>
      <c r="G19" s="1350"/>
      <c r="H19" s="1350"/>
      <c r="I19" s="1350"/>
      <c r="J19" s="1350"/>
      <c r="K19" s="1350"/>
      <c r="L19" s="1350"/>
      <c r="M19" s="1350"/>
      <c r="N19" s="1350"/>
      <c r="O19" s="1350"/>
      <c r="P19" s="1350"/>
      <c r="Q19" s="1350"/>
      <c r="R19" s="1350"/>
      <c r="S19" s="1350"/>
      <c r="T19" s="1350"/>
      <c r="U19" s="1351" t="s">
        <v>1044</v>
      </c>
      <c r="V19" s="1351"/>
      <c r="W19" s="1351"/>
      <c r="X19" s="1351"/>
      <c r="Y19" s="675"/>
    </row>
    <row r="20" spans="1:25" s="679" customFormat="1" ht="15" customHeight="1" x14ac:dyDescent="0.2">
      <c r="A20" s="678"/>
      <c r="Y20" s="680"/>
    </row>
    <row r="21" spans="1:25" ht="15" customHeight="1" x14ac:dyDescent="0.2">
      <c r="A21" s="681"/>
      <c r="B21" s="682"/>
      <c r="C21" s="682"/>
      <c r="D21" s="682"/>
      <c r="E21" s="682"/>
      <c r="F21" s="682"/>
      <c r="G21" s="682"/>
      <c r="H21" s="682"/>
      <c r="I21" s="682"/>
      <c r="J21" s="682"/>
      <c r="K21" s="682"/>
      <c r="L21" s="682"/>
      <c r="M21" s="682"/>
      <c r="N21" s="682"/>
      <c r="O21" s="682"/>
      <c r="P21" s="682"/>
      <c r="Q21" s="682"/>
      <c r="R21" s="682"/>
      <c r="S21" s="682"/>
      <c r="T21" s="682"/>
      <c r="U21" s="682"/>
      <c r="V21" s="682"/>
      <c r="W21" s="682"/>
      <c r="X21" s="682"/>
      <c r="Y21" s="683"/>
    </row>
    <row r="22" spans="1:25" ht="35.1" customHeight="1" x14ac:dyDescent="0.2">
      <c r="A22" s="1352" t="s">
        <v>1049</v>
      </c>
      <c r="B22" s="1352"/>
      <c r="C22" s="1352"/>
      <c r="D22" s="1352"/>
      <c r="E22" s="1352"/>
      <c r="F22" s="1352"/>
      <c r="G22" s="1352"/>
      <c r="H22" s="1352"/>
      <c r="I22" s="1352"/>
      <c r="J22" s="1352"/>
      <c r="K22" s="1352"/>
      <c r="L22" s="1352"/>
      <c r="M22" s="1352"/>
      <c r="N22" s="1352"/>
      <c r="O22" s="1352"/>
      <c r="P22" s="1352"/>
      <c r="Q22" s="1352"/>
      <c r="R22" s="1352"/>
      <c r="S22" s="1352"/>
      <c r="T22" s="1352"/>
      <c r="U22" s="1352"/>
      <c r="V22" s="1352"/>
      <c r="W22" s="1352"/>
      <c r="X22" s="1352"/>
      <c r="Y22" s="1352"/>
    </row>
    <row r="23" spans="1:25" ht="35.1" customHeight="1" x14ac:dyDescent="0.2">
      <c r="A23" s="685"/>
    </row>
    <row r="31" spans="1:25" s="663" customFormat="1" ht="35.1" customHeight="1" x14ac:dyDescent="0.45"/>
    <row r="81" spans="1:1" ht="35.1" customHeight="1" x14ac:dyDescent="0.2">
      <c r="A81" s="687"/>
    </row>
  </sheetData>
  <mergeCells count="21">
    <mergeCell ref="A10:Y10"/>
    <mergeCell ref="S2:Y2"/>
    <mergeCell ref="A5:Y5"/>
    <mergeCell ref="A6:Y6"/>
    <mergeCell ref="A8:E8"/>
    <mergeCell ref="F8:Y8"/>
    <mergeCell ref="B19:T19"/>
    <mergeCell ref="U19:X19"/>
    <mergeCell ref="A22:Y22"/>
    <mergeCell ref="J13:N13"/>
    <mergeCell ref="J12:N12"/>
    <mergeCell ref="B16:T16"/>
    <mergeCell ref="U16:X16"/>
    <mergeCell ref="B17:T17"/>
    <mergeCell ref="U17:X17"/>
    <mergeCell ref="B18:T18"/>
    <mergeCell ref="U18:X18"/>
    <mergeCell ref="B12:I12"/>
    <mergeCell ref="B13:I13"/>
    <mergeCell ref="B15:T15"/>
    <mergeCell ref="U15:X15"/>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F62"/>
  <sheetViews>
    <sheetView view="pageBreakPreview" topLeftCell="E1" zoomScale="70" zoomScaleNormal="70" zoomScaleSheetLayoutView="70" workbookViewId="0">
      <selection activeCell="G28" sqref="G28"/>
    </sheetView>
  </sheetViews>
  <sheetFormatPr defaultColWidth="8.09765625" defaultRowHeight="13.2" x14ac:dyDescent="0.45"/>
  <cols>
    <col min="1" max="2" width="3.796875" style="85" customWidth="1"/>
    <col min="3" max="3" width="22.5" style="96" customWidth="1"/>
    <col min="4" max="4" width="4.3984375" style="96" customWidth="1"/>
    <col min="5" max="5" width="37.5" style="96" customWidth="1"/>
    <col min="6" max="6" width="4.3984375" style="96" customWidth="1"/>
    <col min="7" max="7" width="17.69921875" style="96" customWidth="1"/>
    <col min="8" max="8" width="30.5" style="96" customWidth="1"/>
    <col min="9" max="14" width="4.3984375" style="96" customWidth="1"/>
    <col min="15" max="15" width="5.296875" style="96" customWidth="1"/>
    <col min="16" max="18" width="4.3984375" style="96" customWidth="1"/>
    <col min="19" max="19" width="5.09765625" style="96" customWidth="1"/>
    <col min="20" max="23" width="4.3984375" style="96" customWidth="1"/>
    <col min="24" max="24" width="5.3984375" style="96" customWidth="1"/>
    <col min="25" max="32" width="4.3984375" style="96" customWidth="1"/>
    <col min="33" max="256" width="8.09765625" style="96"/>
    <col min="257" max="258" width="3.796875" style="96" customWidth="1"/>
    <col min="259" max="259" width="22.5" style="96" customWidth="1"/>
    <col min="260" max="260" width="4.3984375" style="96" customWidth="1"/>
    <col min="261" max="261" width="37.5" style="96" customWidth="1"/>
    <col min="262" max="262" width="4.3984375" style="96" customWidth="1"/>
    <col min="263" max="263" width="17.69921875" style="96" customWidth="1"/>
    <col min="264" max="264" width="30.5" style="96" customWidth="1"/>
    <col min="265" max="270" width="4.3984375" style="96" customWidth="1"/>
    <col min="271" max="271" width="5.296875" style="96" customWidth="1"/>
    <col min="272" max="274" width="4.3984375" style="96" customWidth="1"/>
    <col min="275" max="275" width="5.09765625" style="96" customWidth="1"/>
    <col min="276" max="279" width="4.3984375" style="96" customWidth="1"/>
    <col min="280" max="280" width="5.3984375" style="96" customWidth="1"/>
    <col min="281" max="288" width="4.3984375" style="96" customWidth="1"/>
    <col min="289" max="512" width="8.09765625" style="96"/>
    <col min="513" max="514" width="3.796875" style="96" customWidth="1"/>
    <col min="515" max="515" width="22.5" style="96" customWidth="1"/>
    <col min="516" max="516" width="4.3984375" style="96" customWidth="1"/>
    <col min="517" max="517" width="37.5" style="96" customWidth="1"/>
    <col min="518" max="518" width="4.3984375" style="96" customWidth="1"/>
    <col min="519" max="519" width="17.69921875" style="96" customWidth="1"/>
    <col min="520" max="520" width="30.5" style="96" customWidth="1"/>
    <col min="521" max="526" width="4.3984375" style="96" customWidth="1"/>
    <col min="527" max="527" width="5.296875" style="96" customWidth="1"/>
    <col min="528" max="530" width="4.3984375" style="96" customWidth="1"/>
    <col min="531" max="531" width="5.09765625" style="96" customWidth="1"/>
    <col min="532" max="535" width="4.3984375" style="96" customWidth="1"/>
    <col min="536" max="536" width="5.3984375" style="96" customWidth="1"/>
    <col min="537" max="544" width="4.3984375" style="96" customWidth="1"/>
    <col min="545" max="768" width="8.09765625" style="96"/>
    <col min="769" max="770" width="3.796875" style="96" customWidth="1"/>
    <col min="771" max="771" width="22.5" style="96" customWidth="1"/>
    <col min="772" max="772" width="4.3984375" style="96" customWidth="1"/>
    <col min="773" max="773" width="37.5" style="96" customWidth="1"/>
    <col min="774" max="774" width="4.3984375" style="96" customWidth="1"/>
    <col min="775" max="775" width="17.69921875" style="96" customWidth="1"/>
    <col min="776" max="776" width="30.5" style="96" customWidth="1"/>
    <col min="777" max="782" width="4.3984375" style="96" customWidth="1"/>
    <col min="783" max="783" width="5.296875" style="96" customWidth="1"/>
    <col min="784" max="786" width="4.3984375" style="96" customWidth="1"/>
    <col min="787" max="787" width="5.09765625" style="96" customWidth="1"/>
    <col min="788" max="791" width="4.3984375" style="96" customWidth="1"/>
    <col min="792" max="792" width="5.3984375" style="96" customWidth="1"/>
    <col min="793" max="800" width="4.3984375" style="96" customWidth="1"/>
    <col min="801" max="1024" width="8.09765625" style="96"/>
    <col min="1025" max="1026" width="3.796875" style="96" customWidth="1"/>
    <col min="1027" max="1027" width="22.5" style="96" customWidth="1"/>
    <col min="1028" max="1028" width="4.3984375" style="96" customWidth="1"/>
    <col min="1029" max="1029" width="37.5" style="96" customWidth="1"/>
    <col min="1030" max="1030" width="4.3984375" style="96" customWidth="1"/>
    <col min="1031" max="1031" width="17.69921875" style="96" customWidth="1"/>
    <col min="1032" max="1032" width="30.5" style="96" customWidth="1"/>
    <col min="1033" max="1038" width="4.3984375" style="96" customWidth="1"/>
    <col min="1039" max="1039" width="5.296875" style="96" customWidth="1"/>
    <col min="1040" max="1042" width="4.3984375" style="96" customWidth="1"/>
    <col min="1043" max="1043" width="5.09765625" style="96" customWidth="1"/>
    <col min="1044" max="1047" width="4.3984375" style="96" customWidth="1"/>
    <col min="1048" max="1048" width="5.3984375" style="96" customWidth="1"/>
    <col min="1049" max="1056" width="4.3984375" style="96" customWidth="1"/>
    <col min="1057" max="1280" width="8.09765625" style="96"/>
    <col min="1281" max="1282" width="3.796875" style="96" customWidth="1"/>
    <col min="1283" max="1283" width="22.5" style="96" customWidth="1"/>
    <col min="1284" max="1284" width="4.3984375" style="96" customWidth="1"/>
    <col min="1285" max="1285" width="37.5" style="96" customWidth="1"/>
    <col min="1286" max="1286" width="4.3984375" style="96" customWidth="1"/>
    <col min="1287" max="1287" width="17.69921875" style="96" customWidth="1"/>
    <col min="1288" max="1288" width="30.5" style="96" customWidth="1"/>
    <col min="1289" max="1294" width="4.3984375" style="96" customWidth="1"/>
    <col min="1295" max="1295" width="5.296875" style="96" customWidth="1"/>
    <col min="1296" max="1298" width="4.3984375" style="96" customWidth="1"/>
    <col min="1299" max="1299" width="5.09765625" style="96" customWidth="1"/>
    <col min="1300" max="1303" width="4.3984375" style="96" customWidth="1"/>
    <col min="1304" max="1304" width="5.3984375" style="96" customWidth="1"/>
    <col min="1305" max="1312" width="4.3984375" style="96" customWidth="1"/>
    <col min="1313" max="1536" width="8.09765625" style="96"/>
    <col min="1537" max="1538" width="3.796875" style="96" customWidth="1"/>
    <col min="1539" max="1539" width="22.5" style="96" customWidth="1"/>
    <col min="1540" max="1540" width="4.3984375" style="96" customWidth="1"/>
    <col min="1541" max="1541" width="37.5" style="96" customWidth="1"/>
    <col min="1542" max="1542" width="4.3984375" style="96" customWidth="1"/>
    <col min="1543" max="1543" width="17.69921875" style="96" customWidth="1"/>
    <col min="1544" max="1544" width="30.5" style="96" customWidth="1"/>
    <col min="1545" max="1550" width="4.3984375" style="96" customWidth="1"/>
    <col min="1551" max="1551" width="5.296875" style="96" customWidth="1"/>
    <col min="1552" max="1554" width="4.3984375" style="96" customWidth="1"/>
    <col min="1555" max="1555" width="5.09765625" style="96" customWidth="1"/>
    <col min="1556" max="1559" width="4.3984375" style="96" customWidth="1"/>
    <col min="1560" max="1560" width="5.3984375" style="96" customWidth="1"/>
    <col min="1561" max="1568" width="4.3984375" style="96" customWidth="1"/>
    <col min="1569" max="1792" width="8.09765625" style="96"/>
    <col min="1793" max="1794" width="3.796875" style="96" customWidth="1"/>
    <col min="1795" max="1795" width="22.5" style="96" customWidth="1"/>
    <col min="1796" max="1796" width="4.3984375" style="96" customWidth="1"/>
    <col min="1797" max="1797" width="37.5" style="96" customWidth="1"/>
    <col min="1798" max="1798" width="4.3984375" style="96" customWidth="1"/>
    <col min="1799" max="1799" width="17.69921875" style="96" customWidth="1"/>
    <col min="1800" max="1800" width="30.5" style="96" customWidth="1"/>
    <col min="1801" max="1806" width="4.3984375" style="96" customWidth="1"/>
    <col min="1807" max="1807" width="5.296875" style="96" customWidth="1"/>
    <col min="1808" max="1810" width="4.3984375" style="96" customWidth="1"/>
    <col min="1811" max="1811" width="5.09765625" style="96" customWidth="1"/>
    <col min="1812" max="1815" width="4.3984375" style="96" customWidth="1"/>
    <col min="1816" max="1816" width="5.3984375" style="96" customWidth="1"/>
    <col min="1817" max="1824" width="4.3984375" style="96" customWidth="1"/>
    <col min="1825" max="2048" width="8.09765625" style="96"/>
    <col min="2049" max="2050" width="3.796875" style="96" customWidth="1"/>
    <col min="2051" max="2051" width="22.5" style="96" customWidth="1"/>
    <col min="2052" max="2052" width="4.3984375" style="96" customWidth="1"/>
    <col min="2053" max="2053" width="37.5" style="96" customWidth="1"/>
    <col min="2054" max="2054" width="4.3984375" style="96" customWidth="1"/>
    <col min="2055" max="2055" width="17.69921875" style="96" customWidth="1"/>
    <col min="2056" max="2056" width="30.5" style="96" customWidth="1"/>
    <col min="2057" max="2062" width="4.3984375" style="96" customWidth="1"/>
    <col min="2063" max="2063" width="5.296875" style="96" customWidth="1"/>
    <col min="2064" max="2066" width="4.3984375" style="96" customWidth="1"/>
    <col min="2067" max="2067" width="5.09765625" style="96" customWidth="1"/>
    <col min="2068" max="2071" width="4.3984375" style="96" customWidth="1"/>
    <col min="2072" max="2072" width="5.3984375" style="96" customWidth="1"/>
    <col min="2073" max="2080" width="4.3984375" style="96" customWidth="1"/>
    <col min="2081" max="2304" width="8.09765625" style="96"/>
    <col min="2305" max="2306" width="3.796875" style="96" customWidth="1"/>
    <col min="2307" max="2307" width="22.5" style="96" customWidth="1"/>
    <col min="2308" max="2308" width="4.3984375" style="96" customWidth="1"/>
    <col min="2309" max="2309" width="37.5" style="96" customWidth="1"/>
    <col min="2310" max="2310" width="4.3984375" style="96" customWidth="1"/>
    <col min="2311" max="2311" width="17.69921875" style="96" customWidth="1"/>
    <col min="2312" max="2312" width="30.5" style="96" customWidth="1"/>
    <col min="2313" max="2318" width="4.3984375" style="96" customWidth="1"/>
    <col min="2319" max="2319" width="5.296875" style="96" customWidth="1"/>
    <col min="2320" max="2322" width="4.3984375" style="96" customWidth="1"/>
    <col min="2323" max="2323" width="5.09765625" style="96" customWidth="1"/>
    <col min="2324" max="2327" width="4.3984375" style="96" customWidth="1"/>
    <col min="2328" max="2328" width="5.3984375" style="96" customWidth="1"/>
    <col min="2329" max="2336" width="4.3984375" style="96" customWidth="1"/>
    <col min="2337" max="2560" width="8.09765625" style="96"/>
    <col min="2561" max="2562" width="3.796875" style="96" customWidth="1"/>
    <col min="2563" max="2563" width="22.5" style="96" customWidth="1"/>
    <col min="2564" max="2564" width="4.3984375" style="96" customWidth="1"/>
    <col min="2565" max="2565" width="37.5" style="96" customWidth="1"/>
    <col min="2566" max="2566" width="4.3984375" style="96" customWidth="1"/>
    <col min="2567" max="2567" width="17.69921875" style="96" customWidth="1"/>
    <col min="2568" max="2568" width="30.5" style="96" customWidth="1"/>
    <col min="2569" max="2574" width="4.3984375" style="96" customWidth="1"/>
    <col min="2575" max="2575" width="5.296875" style="96" customWidth="1"/>
    <col min="2576" max="2578" width="4.3984375" style="96" customWidth="1"/>
    <col min="2579" max="2579" width="5.09765625" style="96" customWidth="1"/>
    <col min="2580" max="2583" width="4.3984375" style="96" customWidth="1"/>
    <col min="2584" max="2584" width="5.3984375" style="96" customWidth="1"/>
    <col min="2585" max="2592" width="4.3984375" style="96" customWidth="1"/>
    <col min="2593" max="2816" width="8.09765625" style="96"/>
    <col min="2817" max="2818" width="3.796875" style="96" customWidth="1"/>
    <col min="2819" max="2819" width="22.5" style="96" customWidth="1"/>
    <col min="2820" max="2820" width="4.3984375" style="96" customWidth="1"/>
    <col min="2821" max="2821" width="37.5" style="96" customWidth="1"/>
    <col min="2822" max="2822" width="4.3984375" style="96" customWidth="1"/>
    <col min="2823" max="2823" width="17.69921875" style="96" customWidth="1"/>
    <col min="2824" max="2824" width="30.5" style="96" customWidth="1"/>
    <col min="2825" max="2830" width="4.3984375" style="96" customWidth="1"/>
    <col min="2831" max="2831" width="5.296875" style="96" customWidth="1"/>
    <col min="2832" max="2834" width="4.3984375" style="96" customWidth="1"/>
    <col min="2835" max="2835" width="5.09765625" style="96" customWidth="1"/>
    <col min="2836" max="2839" width="4.3984375" style="96" customWidth="1"/>
    <col min="2840" max="2840" width="5.3984375" style="96" customWidth="1"/>
    <col min="2841" max="2848" width="4.3984375" style="96" customWidth="1"/>
    <col min="2849" max="3072" width="8.09765625" style="96"/>
    <col min="3073" max="3074" width="3.796875" style="96" customWidth="1"/>
    <col min="3075" max="3075" width="22.5" style="96" customWidth="1"/>
    <col min="3076" max="3076" width="4.3984375" style="96" customWidth="1"/>
    <col min="3077" max="3077" width="37.5" style="96" customWidth="1"/>
    <col min="3078" max="3078" width="4.3984375" style="96" customWidth="1"/>
    <col min="3079" max="3079" width="17.69921875" style="96" customWidth="1"/>
    <col min="3080" max="3080" width="30.5" style="96" customWidth="1"/>
    <col min="3081" max="3086" width="4.3984375" style="96" customWidth="1"/>
    <col min="3087" max="3087" width="5.296875" style="96" customWidth="1"/>
    <col min="3088" max="3090" width="4.3984375" style="96" customWidth="1"/>
    <col min="3091" max="3091" width="5.09765625" style="96" customWidth="1"/>
    <col min="3092" max="3095" width="4.3984375" style="96" customWidth="1"/>
    <col min="3096" max="3096" width="5.3984375" style="96" customWidth="1"/>
    <col min="3097" max="3104" width="4.3984375" style="96" customWidth="1"/>
    <col min="3105" max="3328" width="8.09765625" style="96"/>
    <col min="3329" max="3330" width="3.796875" style="96" customWidth="1"/>
    <col min="3331" max="3331" width="22.5" style="96" customWidth="1"/>
    <col min="3332" max="3332" width="4.3984375" style="96" customWidth="1"/>
    <col min="3333" max="3333" width="37.5" style="96" customWidth="1"/>
    <col min="3334" max="3334" width="4.3984375" style="96" customWidth="1"/>
    <col min="3335" max="3335" width="17.69921875" style="96" customWidth="1"/>
    <col min="3336" max="3336" width="30.5" style="96" customWidth="1"/>
    <col min="3337" max="3342" width="4.3984375" style="96" customWidth="1"/>
    <col min="3343" max="3343" width="5.296875" style="96" customWidth="1"/>
    <col min="3344" max="3346" width="4.3984375" style="96" customWidth="1"/>
    <col min="3347" max="3347" width="5.09765625" style="96" customWidth="1"/>
    <col min="3348" max="3351" width="4.3984375" style="96" customWidth="1"/>
    <col min="3352" max="3352" width="5.3984375" style="96" customWidth="1"/>
    <col min="3353" max="3360" width="4.3984375" style="96" customWidth="1"/>
    <col min="3361" max="3584" width="8.09765625" style="96"/>
    <col min="3585" max="3586" width="3.796875" style="96" customWidth="1"/>
    <col min="3587" max="3587" width="22.5" style="96" customWidth="1"/>
    <col min="3588" max="3588" width="4.3984375" style="96" customWidth="1"/>
    <col min="3589" max="3589" width="37.5" style="96" customWidth="1"/>
    <col min="3590" max="3590" width="4.3984375" style="96" customWidth="1"/>
    <col min="3591" max="3591" width="17.69921875" style="96" customWidth="1"/>
    <col min="3592" max="3592" width="30.5" style="96" customWidth="1"/>
    <col min="3593" max="3598" width="4.3984375" style="96" customWidth="1"/>
    <col min="3599" max="3599" width="5.296875" style="96" customWidth="1"/>
    <col min="3600" max="3602" width="4.3984375" style="96" customWidth="1"/>
    <col min="3603" max="3603" width="5.09765625" style="96" customWidth="1"/>
    <col min="3604" max="3607" width="4.3984375" style="96" customWidth="1"/>
    <col min="3608" max="3608" width="5.3984375" style="96" customWidth="1"/>
    <col min="3609" max="3616" width="4.3984375" style="96" customWidth="1"/>
    <col min="3617" max="3840" width="8.09765625" style="96"/>
    <col min="3841" max="3842" width="3.796875" style="96" customWidth="1"/>
    <col min="3843" max="3843" width="22.5" style="96" customWidth="1"/>
    <col min="3844" max="3844" width="4.3984375" style="96" customWidth="1"/>
    <col min="3845" max="3845" width="37.5" style="96" customWidth="1"/>
    <col min="3846" max="3846" width="4.3984375" style="96" customWidth="1"/>
    <col min="3847" max="3847" width="17.69921875" style="96" customWidth="1"/>
    <col min="3848" max="3848" width="30.5" style="96" customWidth="1"/>
    <col min="3849" max="3854" width="4.3984375" style="96" customWidth="1"/>
    <col min="3855" max="3855" width="5.296875" style="96" customWidth="1"/>
    <col min="3856" max="3858" width="4.3984375" style="96" customWidth="1"/>
    <col min="3859" max="3859" width="5.09765625" style="96" customWidth="1"/>
    <col min="3860" max="3863" width="4.3984375" style="96" customWidth="1"/>
    <col min="3864" max="3864" width="5.3984375" style="96" customWidth="1"/>
    <col min="3865" max="3872" width="4.3984375" style="96" customWidth="1"/>
    <col min="3873" max="4096" width="8.09765625" style="96"/>
    <col min="4097" max="4098" width="3.796875" style="96" customWidth="1"/>
    <col min="4099" max="4099" width="22.5" style="96" customWidth="1"/>
    <col min="4100" max="4100" width="4.3984375" style="96" customWidth="1"/>
    <col min="4101" max="4101" width="37.5" style="96" customWidth="1"/>
    <col min="4102" max="4102" width="4.3984375" style="96" customWidth="1"/>
    <col min="4103" max="4103" width="17.69921875" style="96" customWidth="1"/>
    <col min="4104" max="4104" width="30.5" style="96" customWidth="1"/>
    <col min="4105" max="4110" width="4.3984375" style="96" customWidth="1"/>
    <col min="4111" max="4111" width="5.296875" style="96" customWidth="1"/>
    <col min="4112" max="4114" width="4.3984375" style="96" customWidth="1"/>
    <col min="4115" max="4115" width="5.09765625" style="96" customWidth="1"/>
    <col min="4116" max="4119" width="4.3984375" style="96" customWidth="1"/>
    <col min="4120" max="4120" width="5.3984375" style="96" customWidth="1"/>
    <col min="4121" max="4128" width="4.3984375" style="96" customWidth="1"/>
    <col min="4129" max="4352" width="8.09765625" style="96"/>
    <col min="4353" max="4354" width="3.796875" style="96" customWidth="1"/>
    <col min="4355" max="4355" width="22.5" style="96" customWidth="1"/>
    <col min="4356" max="4356" width="4.3984375" style="96" customWidth="1"/>
    <col min="4357" max="4357" width="37.5" style="96" customWidth="1"/>
    <col min="4358" max="4358" width="4.3984375" style="96" customWidth="1"/>
    <col min="4359" max="4359" width="17.69921875" style="96" customWidth="1"/>
    <col min="4360" max="4360" width="30.5" style="96" customWidth="1"/>
    <col min="4361" max="4366" width="4.3984375" style="96" customWidth="1"/>
    <col min="4367" max="4367" width="5.296875" style="96" customWidth="1"/>
    <col min="4368" max="4370" width="4.3984375" style="96" customWidth="1"/>
    <col min="4371" max="4371" width="5.09765625" style="96" customWidth="1"/>
    <col min="4372" max="4375" width="4.3984375" style="96" customWidth="1"/>
    <col min="4376" max="4376" width="5.3984375" style="96" customWidth="1"/>
    <col min="4377" max="4384" width="4.3984375" style="96" customWidth="1"/>
    <col min="4385" max="4608" width="8.09765625" style="96"/>
    <col min="4609" max="4610" width="3.796875" style="96" customWidth="1"/>
    <col min="4611" max="4611" width="22.5" style="96" customWidth="1"/>
    <col min="4612" max="4612" width="4.3984375" style="96" customWidth="1"/>
    <col min="4613" max="4613" width="37.5" style="96" customWidth="1"/>
    <col min="4614" max="4614" width="4.3984375" style="96" customWidth="1"/>
    <col min="4615" max="4615" width="17.69921875" style="96" customWidth="1"/>
    <col min="4616" max="4616" width="30.5" style="96" customWidth="1"/>
    <col min="4617" max="4622" width="4.3984375" style="96" customWidth="1"/>
    <col min="4623" max="4623" width="5.296875" style="96" customWidth="1"/>
    <col min="4624" max="4626" width="4.3984375" style="96" customWidth="1"/>
    <col min="4627" max="4627" width="5.09765625" style="96" customWidth="1"/>
    <col min="4628" max="4631" width="4.3984375" style="96" customWidth="1"/>
    <col min="4632" max="4632" width="5.3984375" style="96" customWidth="1"/>
    <col min="4633" max="4640" width="4.3984375" style="96" customWidth="1"/>
    <col min="4641" max="4864" width="8.09765625" style="96"/>
    <col min="4865" max="4866" width="3.796875" style="96" customWidth="1"/>
    <col min="4867" max="4867" width="22.5" style="96" customWidth="1"/>
    <col min="4868" max="4868" width="4.3984375" style="96" customWidth="1"/>
    <col min="4869" max="4869" width="37.5" style="96" customWidth="1"/>
    <col min="4870" max="4870" width="4.3984375" style="96" customWidth="1"/>
    <col min="4871" max="4871" width="17.69921875" style="96" customWidth="1"/>
    <col min="4872" max="4872" width="30.5" style="96" customWidth="1"/>
    <col min="4873" max="4878" width="4.3984375" style="96" customWidth="1"/>
    <col min="4879" max="4879" width="5.296875" style="96" customWidth="1"/>
    <col min="4880" max="4882" width="4.3984375" style="96" customWidth="1"/>
    <col min="4883" max="4883" width="5.09765625" style="96" customWidth="1"/>
    <col min="4884" max="4887" width="4.3984375" style="96" customWidth="1"/>
    <col min="4888" max="4888" width="5.3984375" style="96" customWidth="1"/>
    <col min="4889" max="4896" width="4.3984375" style="96" customWidth="1"/>
    <col min="4897" max="5120" width="8.09765625" style="96"/>
    <col min="5121" max="5122" width="3.796875" style="96" customWidth="1"/>
    <col min="5123" max="5123" width="22.5" style="96" customWidth="1"/>
    <col min="5124" max="5124" width="4.3984375" style="96" customWidth="1"/>
    <col min="5125" max="5125" width="37.5" style="96" customWidth="1"/>
    <col min="5126" max="5126" width="4.3984375" style="96" customWidth="1"/>
    <col min="5127" max="5127" width="17.69921875" style="96" customWidth="1"/>
    <col min="5128" max="5128" width="30.5" style="96" customWidth="1"/>
    <col min="5129" max="5134" width="4.3984375" style="96" customWidth="1"/>
    <col min="5135" max="5135" width="5.296875" style="96" customWidth="1"/>
    <col min="5136" max="5138" width="4.3984375" style="96" customWidth="1"/>
    <col min="5139" max="5139" width="5.09765625" style="96" customWidth="1"/>
    <col min="5140" max="5143" width="4.3984375" style="96" customWidth="1"/>
    <col min="5144" max="5144" width="5.3984375" style="96" customWidth="1"/>
    <col min="5145" max="5152" width="4.3984375" style="96" customWidth="1"/>
    <col min="5153" max="5376" width="8.09765625" style="96"/>
    <col min="5377" max="5378" width="3.796875" style="96" customWidth="1"/>
    <col min="5379" max="5379" width="22.5" style="96" customWidth="1"/>
    <col min="5380" max="5380" width="4.3984375" style="96" customWidth="1"/>
    <col min="5381" max="5381" width="37.5" style="96" customWidth="1"/>
    <col min="5382" max="5382" width="4.3984375" style="96" customWidth="1"/>
    <col min="5383" max="5383" width="17.69921875" style="96" customWidth="1"/>
    <col min="5384" max="5384" width="30.5" style="96" customWidth="1"/>
    <col min="5385" max="5390" width="4.3984375" style="96" customWidth="1"/>
    <col min="5391" max="5391" width="5.296875" style="96" customWidth="1"/>
    <col min="5392" max="5394" width="4.3984375" style="96" customWidth="1"/>
    <col min="5395" max="5395" width="5.09765625" style="96" customWidth="1"/>
    <col min="5396" max="5399" width="4.3984375" style="96" customWidth="1"/>
    <col min="5400" max="5400" width="5.3984375" style="96" customWidth="1"/>
    <col min="5401" max="5408" width="4.3984375" style="96" customWidth="1"/>
    <col min="5409" max="5632" width="8.09765625" style="96"/>
    <col min="5633" max="5634" width="3.796875" style="96" customWidth="1"/>
    <col min="5635" max="5635" width="22.5" style="96" customWidth="1"/>
    <col min="5636" max="5636" width="4.3984375" style="96" customWidth="1"/>
    <col min="5637" max="5637" width="37.5" style="96" customWidth="1"/>
    <col min="5638" max="5638" width="4.3984375" style="96" customWidth="1"/>
    <col min="5639" max="5639" width="17.69921875" style="96" customWidth="1"/>
    <col min="5640" max="5640" width="30.5" style="96" customWidth="1"/>
    <col min="5641" max="5646" width="4.3984375" style="96" customWidth="1"/>
    <col min="5647" max="5647" width="5.296875" style="96" customWidth="1"/>
    <col min="5648" max="5650" width="4.3984375" style="96" customWidth="1"/>
    <col min="5651" max="5651" width="5.09765625" style="96" customWidth="1"/>
    <col min="5652" max="5655" width="4.3984375" style="96" customWidth="1"/>
    <col min="5656" max="5656" width="5.3984375" style="96" customWidth="1"/>
    <col min="5657" max="5664" width="4.3984375" style="96" customWidth="1"/>
    <col min="5665" max="5888" width="8.09765625" style="96"/>
    <col min="5889" max="5890" width="3.796875" style="96" customWidth="1"/>
    <col min="5891" max="5891" width="22.5" style="96" customWidth="1"/>
    <col min="5892" max="5892" width="4.3984375" style="96" customWidth="1"/>
    <col min="5893" max="5893" width="37.5" style="96" customWidth="1"/>
    <col min="5894" max="5894" width="4.3984375" style="96" customWidth="1"/>
    <col min="5895" max="5895" width="17.69921875" style="96" customWidth="1"/>
    <col min="5896" max="5896" width="30.5" style="96" customWidth="1"/>
    <col min="5897" max="5902" width="4.3984375" style="96" customWidth="1"/>
    <col min="5903" max="5903" width="5.296875" style="96" customWidth="1"/>
    <col min="5904" max="5906" width="4.3984375" style="96" customWidth="1"/>
    <col min="5907" max="5907" width="5.09765625" style="96" customWidth="1"/>
    <col min="5908" max="5911" width="4.3984375" style="96" customWidth="1"/>
    <col min="5912" max="5912" width="5.3984375" style="96" customWidth="1"/>
    <col min="5913" max="5920" width="4.3984375" style="96" customWidth="1"/>
    <col min="5921" max="6144" width="8.09765625" style="96"/>
    <col min="6145" max="6146" width="3.796875" style="96" customWidth="1"/>
    <col min="6147" max="6147" width="22.5" style="96" customWidth="1"/>
    <col min="6148" max="6148" width="4.3984375" style="96" customWidth="1"/>
    <col min="6149" max="6149" width="37.5" style="96" customWidth="1"/>
    <col min="6150" max="6150" width="4.3984375" style="96" customWidth="1"/>
    <col min="6151" max="6151" width="17.69921875" style="96" customWidth="1"/>
    <col min="6152" max="6152" width="30.5" style="96" customWidth="1"/>
    <col min="6153" max="6158" width="4.3984375" style="96" customWidth="1"/>
    <col min="6159" max="6159" width="5.296875" style="96" customWidth="1"/>
    <col min="6160" max="6162" width="4.3984375" style="96" customWidth="1"/>
    <col min="6163" max="6163" width="5.09765625" style="96" customWidth="1"/>
    <col min="6164" max="6167" width="4.3984375" style="96" customWidth="1"/>
    <col min="6168" max="6168" width="5.3984375" style="96" customWidth="1"/>
    <col min="6169" max="6176" width="4.3984375" style="96" customWidth="1"/>
    <col min="6177" max="6400" width="8.09765625" style="96"/>
    <col min="6401" max="6402" width="3.796875" style="96" customWidth="1"/>
    <col min="6403" max="6403" width="22.5" style="96" customWidth="1"/>
    <col min="6404" max="6404" width="4.3984375" style="96" customWidth="1"/>
    <col min="6405" max="6405" width="37.5" style="96" customWidth="1"/>
    <col min="6406" max="6406" width="4.3984375" style="96" customWidth="1"/>
    <col min="6407" max="6407" width="17.69921875" style="96" customWidth="1"/>
    <col min="6408" max="6408" width="30.5" style="96" customWidth="1"/>
    <col min="6409" max="6414" width="4.3984375" style="96" customWidth="1"/>
    <col min="6415" max="6415" width="5.296875" style="96" customWidth="1"/>
    <col min="6416" max="6418" width="4.3984375" style="96" customWidth="1"/>
    <col min="6419" max="6419" width="5.09765625" style="96" customWidth="1"/>
    <col min="6420" max="6423" width="4.3984375" style="96" customWidth="1"/>
    <col min="6424" max="6424" width="5.3984375" style="96" customWidth="1"/>
    <col min="6425" max="6432" width="4.3984375" style="96" customWidth="1"/>
    <col min="6433" max="6656" width="8.09765625" style="96"/>
    <col min="6657" max="6658" width="3.796875" style="96" customWidth="1"/>
    <col min="6659" max="6659" width="22.5" style="96" customWidth="1"/>
    <col min="6660" max="6660" width="4.3984375" style="96" customWidth="1"/>
    <col min="6661" max="6661" width="37.5" style="96" customWidth="1"/>
    <col min="6662" max="6662" width="4.3984375" style="96" customWidth="1"/>
    <col min="6663" max="6663" width="17.69921875" style="96" customWidth="1"/>
    <col min="6664" max="6664" width="30.5" style="96" customWidth="1"/>
    <col min="6665" max="6670" width="4.3984375" style="96" customWidth="1"/>
    <col min="6671" max="6671" width="5.296875" style="96" customWidth="1"/>
    <col min="6672" max="6674" width="4.3984375" style="96" customWidth="1"/>
    <col min="6675" max="6675" width="5.09765625" style="96" customWidth="1"/>
    <col min="6676" max="6679" width="4.3984375" style="96" customWidth="1"/>
    <col min="6680" max="6680" width="5.3984375" style="96" customWidth="1"/>
    <col min="6681" max="6688" width="4.3984375" style="96" customWidth="1"/>
    <col min="6689" max="6912" width="8.09765625" style="96"/>
    <col min="6913" max="6914" width="3.796875" style="96" customWidth="1"/>
    <col min="6915" max="6915" width="22.5" style="96" customWidth="1"/>
    <col min="6916" max="6916" width="4.3984375" style="96" customWidth="1"/>
    <col min="6917" max="6917" width="37.5" style="96" customWidth="1"/>
    <col min="6918" max="6918" width="4.3984375" style="96" customWidth="1"/>
    <col min="6919" max="6919" width="17.69921875" style="96" customWidth="1"/>
    <col min="6920" max="6920" width="30.5" style="96" customWidth="1"/>
    <col min="6921" max="6926" width="4.3984375" style="96" customWidth="1"/>
    <col min="6927" max="6927" width="5.296875" style="96" customWidth="1"/>
    <col min="6928" max="6930" width="4.3984375" style="96" customWidth="1"/>
    <col min="6931" max="6931" width="5.09765625" style="96" customWidth="1"/>
    <col min="6932" max="6935" width="4.3984375" style="96" customWidth="1"/>
    <col min="6936" max="6936" width="5.3984375" style="96" customWidth="1"/>
    <col min="6937" max="6944" width="4.3984375" style="96" customWidth="1"/>
    <col min="6945" max="7168" width="8.09765625" style="96"/>
    <col min="7169" max="7170" width="3.796875" style="96" customWidth="1"/>
    <col min="7171" max="7171" width="22.5" style="96" customWidth="1"/>
    <col min="7172" max="7172" width="4.3984375" style="96" customWidth="1"/>
    <col min="7173" max="7173" width="37.5" style="96" customWidth="1"/>
    <col min="7174" max="7174" width="4.3984375" style="96" customWidth="1"/>
    <col min="7175" max="7175" width="17.69921875" style="96" customWidth="1"/>
    <col min="7176" max="7176" width="30.5" style="96" customWidth="1"/>
    <col min="7177" max="7182" width="4.3984375" style="96" customWidth="1"/>
    <col min="7183" max="7183" width="5.296875" style="96" customWidth="1"/>
    <col min="7184" max="7186" width="4.3984375" style="96" customWidth="1"/>
    <col min="7187" max="7187" width="5.09765625" style="96" customWidth="1"/>
    <col min="7188" max="7191" width="4.3984375" style="96" customWidth="1"/>
    <col min="7192" max="7192" width="5.3984375" style="96" customWidth="1"/>
    <col min="7193" max="7200" width="4.3984375" style="96" customWidth="1"/>
    <col min="7201" max="7424" width="8.09765625" style="96"/>
    <col min="7425" max="7426" width="3.796875" style="96" customWidth="1"/>
    <col min="7427" max="7427" width="22.5" style="96" customWidth="1"/>
    <col min="7428" max="7428" width="4.3984375" style="96" customWidth="1"/>
    <col min="7429" max="7429" width="37.5" style="96" customWidth="1"/>
    <col min="7430" max="7430" width="4.3984375" style="96" customWidth="1"/>
    <col min="7431" max="7431" width="17.69921875" style="96" customWidth="1"/>
    <col min="7432" max="7432" width="30.5" style="96" customWidth="1"/>
    <col min="7433" max="7438" width="4.3984375" style="96" customWidth="1"/>
    <col min="7439" max="7439" width="5.296875" style="96" customWidth="1"/>
    <col min="7440" max="7442" width="4.3984375" style="96" customWidth="1"/>
    <col min="7443" max="7443" width="5.09765625" style="96" customWidth="1"/>
    <col min="7444" max="7447" width="4.3984375" style="96" customWidth="1"/>
    <col min="7448" max="7448" width="5.3984375" style="96" customWidth="1"/>
    <col min="7449" max="7456" width="4.3984375" style="96" customWidth="1"/>
    <col min="7457" max="7680" width="8.09765625" style="96"/>
    <col min="7681" max="7682" width="3.796875" style="96" customWidth="1"/>
    <col min="7683" max="7683" width="22.5" style="96" customWidth="1"/>
    <col min="7684" max="7684" width="4.3984375" style="96" customWidth="1"/>
    <col min="7685" max="7685" width="37.5" style="96" customWidth="1"/>
    <col min="7686" max="7686" width="4.3984375" style="96" customWidth="1"/>
    <col min="7687" max="7687" width="17.69921875" style="96" customWidth="1"/>
    <col min="7688" max="7688" width="30.5" style="96" customWidth="1"/>
    <col min="7689" max="7694" width="4.3984375" style="96" customWidth="1"/>
    <col min="7695" max="7695" width="5.296875" style="96" customWidth="1"/>
    <col min="7696" max="7698" width="4.3984375" style="96" customWidth="1"/>
    <col min="7699" max="7699" width="5.09765625" style="96" customWidth="1"/>
    <col min="7700" max="7703" width="4.3984375" style="96" customWidth="1"/>
    <col min="7704" max="7704" width="5.3984375" style="96" customWidth="1"/>
    <col min="7705" max="7712" width="4.3984375" style="96" customWidth="1"/>
    <col min="7713" max="7936" width="8.09765625" style="96"/>
    <col min="7937" max="7938" width="3.796875" style="96" customWidth="1"/>
    <col min="7939" max="7939" width="22.5" style="96" customWidth="1"/>
    <col min="7940" max="7940" width="4.3984375" style="96" customWidth="1"/>
    <col min="7941" max="7941" width="37.5" style="96" customWidth="1"/>
    <col min="7942" max="7942" width="4.3984375" style="96" customWidth="1"/>
    <col min="7943" max="7943" width="17.69921875" style="96" customWidth="1"/>
    <col min="7944" max="7944" width="30.5" style="96" customWidth="1"/>
    <col min="7945" max="7950" width="4.3984375" style="96" customWidth="1"/>
    <col min="7951" max="7951" width="5.296875" style="96" customWidth="1"/>
    <col min="7952" max="7954" width="4.3984375" style="96" customWidth="1"/>
    <col min="7955" max="7955" width="5.09765625" style="96" customWidth="1"/>
    <col min="7956" max="7959" width="4.3984375" style="96" customWidth="1"/>
    <col min="7960" max="7960" width="5.3984375" style="96" customWidth="1"/>
    <col min="7961" max="7968" width="4.3984375" style="96" customWidth="1"/>
    <col min="7969" max="8192" width="8.09765625" style="96"/>
    <col min="8193" max="8194" width="3.796875" style="96" customWidth="1"/>
    <col min="8195" max="8195" width="22.5" style="96" customWidth="1"/>
    <col min="8196" max="8196" width="4.3984375" style="96" customWidth="1"/>
    <col min="8197" max="8197" width="37.5" style="96" customWidth="1"/>
    <col min="8198" max="8198" width="4.3984375" style="96" customWidth="1"/>
    <col min="8199" max="8199" width="17.69921875" style="96" customWidth="1"/>
    <col min="8200" max="8200" width="30.5" style="96" customWidth="1"/>
    <col min="8201" max="8206" width="4.3984375" style="96" customWidth="1"/>
    <col min="8207" max="8207" width="5.296875" style="96" customWidth="1"/>
    <col min="8208" max="8210" width="4.3984375" style="96" customWidth="1"/>
    <col min="8211" max="8211" width="5.09765625" style="96" customWidth="1"/>
    <col min="8212" max="8215" width="4.3984375" style="96" customWidth="1"/>
    <col min="8216" max="8216" width="5.3984375" style="96" customWidth="1"/>
    <col min="8217" max="8224" width="4.3984375" style="96" customWidth="1"/>
    <col min="8225" max="8448" width="8.09765625" style="96"/>
    <col min="8449" max="8450" width="3.796875" style="96" customWidth="1"/>
    <col min="8451" max="8451" width="22.5" style="96" customWidth="1"/>
    <col min="8452" max="8452" width="4.3984375" style="96" customWidth="1"/>
    <col min="8453" max="8453" width="37.5" style="96" customWidth="1"/>
    <col min="8454" max="8454" width="4.3984375" style="96" customWidth="1"/>
    <col min="8455" max="8455" width="17.69921875" style="96" customWidth="1"/>
    <col min="8456" max="8456" width="30.5" style="96" customWidth="1"/>
    <col min="8457" max="8462" width="4.3984375" style="96" customWidth="1"/>
    <col min="8463" max="8463" width="5.296875" style="96" customWidth="1"/>
    <col min="8464" max="8466" width="4.3984375" style="96" customWidth="1"/>
    <col min="8467" max="8467" width="5.09765625" style="96" customWidth="1"/>
    <col min="8468" max="8471" width="4.3984375" style="96" customWidth="1"/>
    <col min="8472" max="8472" width="5.3984375" style="96" customWidth="1"/>
    <col min="8473" max="8480" width="4.3984375" style="96" customWidth="1"/>
    <col min="8481" max="8704" width="8.09765625" style="96"/>
    <col min="8705" max="8706" width="3.796875" style="96" customWidth="1"/>
    <col min="8707" max="8707" width="22.5" style="96" customWidth="1"/>
    <col min="8708" max="8708" width="4.3984375" style="96" customWidth="1"/>
    <col min="8709" max="8709" width="37.5" style="96" customWidth="1"/>
    <col min="8710" max="8710" width="4.3984375" style="96" customWidth="1"/>
    <col min="8711" max="8711" width="17.69921875" style="96" customWidth="1"/>
    <col min="8712" max="8712" width="30.5" style="96" customWidth="1"/>
    <col min="8713" max="8718" width="4.3984375" style="96" customWidth="1"/>
    <col min="8719" max="8719" width="5.296875" style="96" customWidth="1"/>
    <col min="8720" max="8722" width="4.3984375" style="96" customWidth="1"/>
    <col min="8723" max="8723" width="5.09765625" style="96" customWidth="1"/>
    <col min="8724" max="8727" width="4.3984375" style="96" customWidth="1"/>
    <col min="8728" max="8728" width="5.3984375" style="96" customWidth="1"/>
    <col min="8729" max="8736" width="4.3984375" style="96" customWidth="1"/>
    <col min="8737" max="8960" width="8.09765625" style="96"/>
    <col min="8961" max="8962" width="3.796875" style="96" customWidth="1"/>
    <col min="8963" max="8963" width="22.5" style="96" customWidth="1"/>
    <col min="8964" max="8964" width="4.3984375" style="96" customWidth="1"/>
    <col min="8965" max="8965" width="37.5" style="96" customWidth="1"/>
    <col min="8966" max="8966" width="4.3984375" style="96" customWidth="1"/>
    <col min="8967" max="8967" width="17.69921875" style="96" customWidth="1"/>
    <col min="8968" max="8968" width="30.5" style="96" customWidth="1"/>
    <col min="8969" max="8974" width="4.3984375" style="96" customWidth="1"/>
    <col min="8975" max="8975" width="5.296875" style="96" customWidth="1"/>
    <col min="8976" max="8978" width="4.3984375" style="96" customWidth="1"/>
    <col min="8979" max="8979" width="5.09765625" style="96" customWidth="1"/>
    <col min="8980" max="8983" width="4.3984375" style="96" customWidth="1"/>
    <col min="8984" max="8984" width="5.3984375" style="96" customWidth="1"/>
    <col min="8985" max="8992" width="4.3984375" style="96" customWidth="1"/>
    <col min="8993" max="9216" width="8.09765625" style="96"/>
    <col min="9217" max="9218" width="3.796875" style="96" customWidth="1"/>
    <col min="9219" max="9219" width="22.5" style="96" customWidth="1"/>
    <col min="9220" max="9220" width="4.3984375" style="96" customWidth="1"/>
    <col min="9221" max="9221" width="37.5" style="96" customWidth="1"/>
    <col min="9222" max="9222" width="4.3984375" style="96" customWidth="1"/>
    <col min="9223" max="9223" width="17.69921875" style="96" customWidth="1"/>
    <col min="9224" max="9224" width="30.5" style="96" customWidth="1"/>
    <col min="9225" max="9230" width="4.3984375" style="96" customWidth="1"/>
    <col min="9231" max="9231" width="5.296875" style="96" customWidth="1"/>
    <col min="9232" max="9234" width="4.3984375" style="96" customWidth="1"/>
    <col min="9235" max="9235" width="5.09765625" style="96" customWidth="1"/>
    <col min="9236" max="9239" width="4.3984375" style="96" customWidth="1"/>
    <col min="9240" max="9240" width="5.3984375" style="96" customWidth="1"/>
    <col min="9241" max="9248" width="4.3984375" style="96" customWidth="1"/>
    <col min="9249" max="9472" width="8.09765625" style="96"/>
    <col min="9473" max="9474" width="3.796875" style="96" customWidth="1"/>
    <col min="9475" max="9475" width="22.5" style="96" customWidth="1"/>
    <col min="9476" max="9476" width="4.3984375" style="96" customWidth="1"/>
    <col min="9477" max="9477" width="37.5" style="96" customWidth="1"/>
    <col min="9478" max="9478" width="4.3984375" style="96" customWidth="1"/>
    <col min="9479" max="9479" width="17.69921875" style="96" customWidth="1"/>
    <col min="9480" max="9480" width="30.5" style="96" customWidth="1"/>
    <col min="9481" max="9486" width="4.3984375" style="96" customWidth="1"/>
    <col min="9487" max="9487" width="5.296875" style="96" customWidth="1"/>
    <col min="9488" max="9490" width="4.3984375" style="96" customWidth="1"/>
    <col min="9491" max="9491" width="5.09765625" style="96" customWidth="1"/>
    <col min="9492" max="9495" width="4.3984375" style="96" customWidth="1"/>
    <col min="9496" max="9496" width="5.3984375" style="96" customWidth="1"/>
    <col min="9497" max="9504" width="4.3984375" style="96" customWidth="1"/>
    <col min="9505" max="9728" width="8.09765625" style="96"/>
    <col min="9729" max="9730" width="3.796875" style="96" customWidth="1"/>
    <col min="9731" max="9731" width="22.5" style="96" customWidth="1"/>
    <col min="9732" max="9732" width="4.3984375" style="96" customWidth="1"/>
    <col min="9733" max="9733" width="37.5" style="96" customWidth="1"/>
    <col min="9734" max="9734" width="4.3984375" style="96" customWidth="1"/>
    <col min="9735" max="9735" width="17.69921875" style="96" customWidth="1"/>
    <col min="9736" max="9736" width="30.5" style="96" customWidth="1"/>
    <col min="9737" max="9742" width="4.3984375" style="96" customWidth="1"/>
    <col min="9743" max="9743" width="5.296875" style="96" customWidth="1"/>
    <col min="9744" max="9746" width="4.3984375" style="96" customWidth="1"/>
    <col min="9747" max="9747" width="5.09765625" style="96" customWidth="1"/>
    <col min="9748" max="9751" width="4.3984375" style="96" customWidth="1"/>
    <col min="9752" max="9752" width="5.3984375" style="96" customWidth="1"/>
    <col min="9753" max="9760" width="4.3984375" style="96" customWidth="1"/>
    <col min="9761" max="9984" width="8.09765625" style="96"/>
    <col min="9985" max="9986" width="3.796875" style="96" customWidth="1"/>
    <col min="9987" max="9987" width="22.5" style="96" customWidth="1"/>
    <col min="9988" max="9988" width="4.3984375" style="96" customWidth="1"/>
    <col min="9989" max="9989" width="37.5" style="96" customWidth="1"/>
    <col min="9990" max="9990" width="4.3984375" style="96" customWidth="1"/>
    <col min="9991" max="9991" width="17.69921875" style="96" customWidth="1"/>
    <col min="9992" max="9992" width="30.5" style="96" customWidth="1"/>
    <col min="9993" max="9998" width="4.3984375" style="96" customWidth="1"/>
    <col min="9999" max="9999" width="5.296875" style="96" customWidth="1"/>
    <col min="10000" max="10002" width="4.3984375" style="96" customWidth="1"/>
    <col min="10003" max="10003" width="5.09765625" style="96" customWidth="1"/>
    <col min="10004" max="10007" width="4.3984375" style="96" customWidth="1"/>
    <col min="10008" max="10008" width="5.3984375" style="96" customWidth="1"/>
    <col min="10009" max="10016" width="4.3984375" style="96" customWidth="1"/>
    <col min="10017" max="10240" width="8.09765625" style="96"/>
    <col min="10241" max="10242" width="3.796875" style="96" customWidth="1"/>
    <col min="10243" max="10243" width="22.5" style="96" customWidth="1"/>
    <col min="10244" max="10244" width="4.3984375" style="96" customWidth="1"/>
    <col min="10245" max="10245" width="37.5" style="96" customWidth="1"/>
    <col min="10246" max="10246" width="4.3984375" style="96" customWidth="1"/>
    <col min="10247" max="10247" width="17.69921875" style="96" customWidth="1"/>
    <col min="10248" max="10248" width="30.5" style="96" customWidth="1"/>
    <col min="10249" max="10254" width="4.3984375" style="96" customWidth="1"/>
    <col min="10255" max="10255" width="5.296875" style="96" customWidth="1"/>
    <col min="10256" max="10258" width="4.3984375" style="96" customWidth="1"/>
    <col min="10259" max="10259" width="5.09765625" style="96" customWidth="1"/>
    <col min="10260" max="10263" width="4.3984375" style="96" customWidth="1"/>
    <col min="10264" max="10264" width="5.3984375" style="96" customWidth="1"/>
    <col min="10265" max="10272" width="4.3984375" style="96" customWidth="1"/>
    <col min="10273" max="10496" width="8.09765625" style="96"/>
    <col min="10497" max="10498" width="3.796875" style="96" customWidth="1"/>
    <col min="10499" max="10499" width="22.5" style="96" customWidth="1"/>
    <col min="10500" max="10500" width="4.3984375" style="96" customWidth="1"/>
    <col min="10501" max="10501" width="37.5" style="96" customWidth="1"/>
    <col min="10502" max="10502" width="4.3984375" style="96" customWidth="1"/>
    <col min="10503" max="10503" width="17.69921875" style="96" customWidth="1"/>
    <col min="10504" max="10504" width="30.5" style="96" customWidth="1"/>
    <col min="10505" max="10510" width="4.3984375" style="96" customWidth="1"/>
    <col min="10511" max="10511" width="5.296875" style="96" customWidth="1"/>
    <col min="10512" max="10514" width="4.3984375" style="96" customWidth="1"/>
    <col min="10515" max="10515" width="5.09765625" style="96" customWidth="1"/>
    <col min="10516" max="10519" width="4.3984375" style="96" customWidth="1"/>
    <col min="10520" max="10520" width="5.3984375" style="96" customWidth="1"/>
    <col min="10521" max="10528" width="4.3984375" style="96" customWidth="1"/>
    <col min="10529" max="10752" width="8.09765625" style="96"/>
    <col min="10753" max="10754" width="3.796875" style="96" customWidth="1"/>
    <col min="10755" max="10755" width="22.5" style="96" customWidth="1"/>
    <col min="10756" max="10756" width="4.3984375" style="96" customWidth="1"/>
    <col min="10757" max="10757" width="37.5" style="96" customWidth="1"/>
    <col min="10758" max="10758" width="4.3984375" style="96" customWidth="1"/>
    <col min="10759" max="10759" width="17.69921875" style="96" customWidth="1"/>
    <col min="10760" max="10760" width="30.5" style="96" customWidth="1"/>
    <col min="10761" max="10766" width="4.3984375" style="96" customWidth="1"/>
    <col min="10767" max="10767" width="5.296875" style="96" customWidth="1"/>
    <col min="10768" max="10770" width="4.3984375" style="96" customWidth="1"/>
    <col min="10771" max="10771" width="5.09765625" style="96" customWidth="1"/>
    <col min="10772" max="10775" width="4.3984375" style="96" customWidth="1"/>
    <col min="10776" max="10776" width="5.3984375" style="96" customWidth="1"/>
    <col min="10777" max="10784" width="4.3984375" style="96" customWidth="1"/>
    <col min="10785" max="11008" width="8.09765625" style="96"/>
    <col min="11009" max="11010" width="3.796875" style="96" customWidth="1"/>
    <col min="11011" max="11011" width="22.5" style="96" customWidth="1"/>
    <col min="11012" max="11012" width="4.3984375" style="96" customWidth="1"/>
    <col min="11013" max="11013" width="37.5" style="96" customWidth="1"/>
    <col min="11014" max="11014" width="4.3984375" style="96" customWidth="1"/>
    <col min="11015" max="11015" width="17.69921875" style="96" customWidth="1"/>
    <col min="11016" max="11016" width="30.5" style="96" customWidth="1"/>
    <col min="11017" max="11022" width="4.3984375" style="96" customWidth="1"/>
    <col min="11023" max="11023" width="5.296875" style="96" customWidth="1"/>
    <col min="11024" max="11026" width="4.3984375" style="96" customWidth="1"/>
    <col min="11027" max="11027" width="5.09765625" style="96" customWidth="1"/>
    <col min="11028" max="11031" width="4.3984375" style="96" customWidth="1"/>
    <col min="11032" max="11032" width="5.3984375" style="96" customWidth="1"/>
    <col min="11033" max="11040" width="4.3984375" style="96" customWidth="1"/>
    <col min="11041" max="11264" width="8.09765625" style="96"/>
    <col min="11265" max="11266" width="3.796875" style="96" customWidth="1"/>
    <col min="11267" max="11267" width="22.5" style="96" customWidth="1"/>
    <col min="11268" max="11268" width="4.3984375" style="96" customWidth="1"/>
    <col min="11269" max="11269" width="37.5" style="96" customWidth="1"/>
    <col min="11270" max="11270" width="4.3984375" style="96" customWidth="1"/>
    <col min="11271" max="11271" width="17.69921875" style="96" customWidth="1"/>
    <col min="11272" max="11272" width="30.5" style="96" customWidth="1"/>
    <col min="11273" max="11278" width="4.3984375" style="96" customWidth="1"/>
    <col min="11279" max="11279" width="5.296875" style="96" customWidth="1"/>
    <col min="11280" max="11282" width="4.3984375" style="96" customWidth="1"/>
    <col min="11283" max="11283" width="5.09765625" style="96" customWidth="1"/>
    <col min="11284" max="11287" width="4.3984375" style="96" customWidth="1"/>
    <col min="11288" max="11288" width="5.3984375" style="96" customWidth="1"/>
    <col min="11289" max="11296" width="4.3984375" style="96" customWidth="1"/>
    <col min="11297" max="11520" width="8.09765625" style="96"/>
    <col min="11521" max="11522" width="3.796875" style="96" customWidth="1"/>
    <col min="11523" max="11523" width="22.5" style="96" customWidth="1"/>
    <col min="11524" max="11524" width="4.3984375" style="96" customWidth="1"/>
    <col min="11525" max="11525" width="37.5" style="96" customWidth="1"/>
    <col min="11526" max="11526" width="4.3984375" style="96" customWidth="1"/>
    <col min="11527" max="11527" width="17.69921875" style="96" customWidth="1"/>
    <col min="11528" max="11528" width="30.5" style="96" customWidth="1"/>
    <col min="11529" max="11534" width="4.3984375" style="96" customWidth="1"/>
    <col min="11535" max="11535" width="5.296875" style="96" customWidth="1"/>
    <col min="11536" max="11538" width="4.3984375" style="96" customWidth="1"/>
    <col min="11539" max="11539" width="5.09765625" style="96" customWidth="1"/>
    <col min="11540" max="11543" width="4.3984375" style="96" customWidth="1"/>
    <col min="11544" max="11544" width="5.3984375" style="96" customWidth="1"/>
    <col min="11545" max="11552" width="4.3984375" style="96" customWidth="1"/>
    <col min="11553" max="11776" width="8.09765625" style="96"/>
    <col min="11777" max="11778" width="3.796875" style="96" customWidth="1"/>
    <col min="11779" max="11779" width="22.5" style="96" customWidth="1"/>
    <col min="11780" max="11780" width="4.3984375" style="96" customWidth="1"/>
    <col min="11781" max="11781" width="37.5" style="96" customWidth="1"/>
    <col min="11782" max="11782" width="4.3984375" style="96" customWidth="1"/>
    <col min="11783" max="11783" width="17.69921875" style="96" customWidth="1"/>
    <col min="11784" max="11784" width="30.5" style="96" customWidth="1"/>
    <col min="11785" max="11790" width="4.3984375" style="96" customWidth="1"/>
    <col min="11791" max="11791" width="5.296875" style="96" customWidth="1"/>
    <col min="11792" max="11794" width="4.3984375" style="96" customWidth="1"/>
    <col min="11795" max="11795" width="5.09765625" style="96" customWidth="1"/>
    <col min="11796" max="11799" width="4.3984375" style="96" customWidth="1"/>
    <col min="11800" max="11800" width="5.3984375" style="96" customWidth="1"/>
    <col min="11801" max="11808" width="4.3984375" style="96" customWidth="1"/>
    <col min="11809" max="12032" width="8.09765625" style="96"/>
    <col min="12033" max="12034" width="3.796875" style="96" customWidth="1"/>
    <col min="12035" max="12035" width="22.5" style="96" customWidth="1"/>
    <col min="12036" max="12036" width="4.3984375" style="96" customWidth="1"/>
    <col min="12037" max="12037" width="37.5" style="96" customWidth="1"/>
    <col min="12038" max="12038" width="4.3984375" style="96" customWidth="1"/>
    <col min="12039" max="12039" width="17.69921875" style="96" customWidth="1"/>
    <col min="12040" max="12040" width="30.5" style="96" customWidth="1"/>
    <col min="12041" max="12046" width="4.3984375" style="96" customWidth="1"/>
    <col min="12047" max="12047" width="5.296875" style="96" customWidth="1"/>
    <col min="12048" max="12050" width="4.3984375" style="96" customWidth="1"/>
    <col min="12051" max="12051" width="5.09765625" style="96" customWidth="1"/>
    <col min="12052" max="12055" width="4.3984375" style="96" customWidth="1"/>
    <col min="12056" max="12056" width="5.3984375" style="96" customWidth="1"/>
    <col min="12057" max="12064" width="4.3984375" style="96" customWidth="1"/>
    <col min="12065" max="12288" width="8.09765625" style="96"/>
    <col min="12289" max="12290" width="3.796875" style="96" customWidth="1"/>
    <col min="12291" max="12291" width="22.5" style="96" customWidth="1"/>
    <col min="12292" max="12292" width="4.3984375" style="96" customWidth="1"/>
    <col min="12293" max="12293" width="37.5" style="96" customWidth="1"/>
    <col min="12294" max="12294" width="4.3984375" style="96" customWidth="1"/>
    <col min="12295" max="12295" width="17.69921875" style="96" customWidth="1"/>
    <col min="12296" max="12296" width="30.5" style="96" customWidth="1"/>
    <col min="12297" max="12302" width="4.3984375" style="96" customWidth="1"/>
    <col min="12303" max="12303" width="5.296875" style="96" customWidth="1"/>
    <col min="12304" max="12306" width="4.3984375" style="96" customWidth="1"/>
    <col min="12307" max="12307" width="5.09765625" style="96" customWidth="1"/>
    <col min="12308" max="12311" width="4.3984375" style="96" customWidth="1"/>
    <col min="12312" max="12312" width="5.3984375" style="96" customWidth="1"/>
    <col min="12313" max="12320" width="4.3984375" style="96" customWidth="1"/>
    <col min="12321" max="12544" width="8.09765625" style="96"/>
    <col min="12545" max="12546" width="3.796875" style="96" customWidth="1"/>
    <col min="12547" max="12547" width="22.5" style="96" customWidth="1"/>
    <col min="12548" max="12548" width="4.3984375" style="96" customWidth="1"/>
    <col min="12549" max="12549" width="37.5" style="96" customWidth="1"/>
    <col min="12550" max="12550" width="4.3984375" style="96" customWidth="1"/>
    <col min="12551" max="12551" width="17.69921875" style="96" customWidth="1"/>
    <col min="12552" max="12552" width="30.5" style="96" customWidth="1"/>
    <col min="12553" max="12558" width="4.3984375" style="96" customWidth="1"/>
    <col min="12559" max="12559" width="5.296875" style="96" customWidth="1"/>
    <col min="12560" max="12562" width="4.3984375" style="96" customWidth="1"/>
    <col min="12563" max="12563" width="5.09765625" style="96" customWidth="1"/>
    <col min="12564" max="12567" width="4.3984375" style="96" customWidth="1"/>
    <col min="12568" max="12568" width="5.3984375" style="96" customWidth="1"/>
    <col min="12569" max="12576" width="4.3984375" style="96" customWidth="1"/>
    <col min="12577" max="12800" width="8.09765625" style="96"/>
    <col min="12801" max="12802" width="3.796875" style="96" customWidth="1"/>
    <col min="12803" max="12803" width="22.5" style="96" customWidth="1"/>
    <col min="12804" max="12804" width="4.3984375" style="96" customWidth="1"/>
    <col min="12805" max="12805" width="37.5" style="96" customWidth="1"/>
    <col min="12806" max="12806" width="4.3984375" style="96" customWidth="1"/>
    <col min="12807" max="12807" width="17.69921875" style="96" customWidth="1"/>
    <col min="12808" max="12808" width="30.5" style="96" customWidth="1"/>
    <col min="12809" max="12814" width="4.3984375" style="96" customWidth="1"/>
    <col min="12815" max="12815" width="5.296875" style="96" customWidth="1"/>
    <col min="12816" max="12818" width="4.3984375" style="96" customWidth="1"/>
    <col min="12819" max="12819" width="5.09765625" style="96" customWidth="1"/>
    <col min="12820" max="12823" width="4.3984375" style="96" customWidth="1"/>
    <col min="12824" max="12824" width="5.3984375" style="96" customWidth="1"/>
    <col min="12825" max="12832" width="4.3984375" style="96" customWidth="1"/>
    <col min="12833" max="13056" width="8.09765625" style="96"/>
    <col min="13057" max="13058" width="3.796875" style="96" customWidth="1"/>
    <col min="13059" max="13059" width="22.5" style="96" customWidth="1"/>
    <col min="13060" max="13060" width="4.3984375" style="96" customWidth="1"/>
    <col min="13061" max="13061" width="37.5" style="96" customWidth="1"/>
    <col min="13062" max="13062" width="4.3984375" style="96" customWidth="1"/>
    <col min="13063" max="13063" width="17.69921875" style="96" customWidth="1"/>
    <col min="13064" max="13064" width="30.5" style="96" customWidth="1"/>
    <col min="13065" max="13070" width="4.3984375" style="96" customWidth="1"/>
    <col min="13071" max="13071" width="5.296875" style="96" customWidth="1"/>
    <col min="13072" max="13074" width="4.3984375" style="96" customWidth="1"/>
    <col min="13075" max="13075" width="5.09765625" style="96" customWidth="1"/>
    <col min="13076" max="13079" width="4.3984375" style="96" customWidth="1"/>
    <col min="13080" max="13080" width="5.3984375" style="96" customWidth="1"/>
    <col min="13081" max="13088" width="4.3984375" style="96" customWidth="1"/>
    <col min="13089" max="13312" width="8.09765625" style="96"/>
    <col min="13313" max="13314" width="3.796875" style="96" customWidth="1"/>
    <col min="13315" max="13315" width="22.5" style="96" customWidth="1"/>
    <col min="13316" max="13316" width="4.3984375" style="96" customWidth="1"/>
    <col min="13317" max="13317" width="37.5" style="96" customWidth="1"/>
    <col min="13318" max="13318" width="4.3984375" style="96" customWidth="1"/>
    <col min="13319" max="13319" width="17.69921875" style="96" customWidth="1"/>
    <col min="13320" max="13320" width="30.5" style="96" customWidth="1"/>
    <col min="13321" max="13326" width="4.3984375" style="96" customWidth="1"/>
    <col min="13327" max="13327" width="5.296875" style="96" customWidth="1"/>
    <col min="13328" max="13330" width="4.3984375" style="96" customWidth="1"/>
    <col min="13331" max="13331" width="5.09765625" style="96" customWidth="1"/>
    <col min="13332" max="13335" width="4.3984375" style="96" customWidth="1"/>
    <col min="13336" max="13336" width="5.3984375" style="96" customWidth="1"/>
    <col min="13337" max="13344" width="4.3984375" style="96" customWidth="1"/>
    <col min="13345" max="13568" width="8.09765625" style="96"/>
    <col min="13569" max="13570" width="3.796875" style="96" customWidth="1"/>
    <col min="13571" max="13571" width="22.5" style="96" customWidth="1"/>
    <col min="13572" max="13572" width="4.3984375" style="96" customWidth="1"/>
    <col min="13573" max="13573" width="37.5" style="96" customWidth="1"/>
    <col min="13574" max="13574" width="4.3984375" style="96" customWidth="1"/>
    <col min="13575" max="13575" width="17.69921875" style="96" customWidth="1"/>
    <col min="13576" max="13576" width="30.5" style="96" customWidth="1"/>
    <col min="13577" max="13582" width="4.3984375" style="96" customWidth="1"/>
    <col min="13583" max="13583" width="5.296875" style="96" customWidth="1"/>
    <col min="13584" max="13586" width="4.3984375" style="96" customWidth="1"/>
    <col min="13587" max="13587" width="5.09765625" style="96" customWidth="1"/>
    <col min="13588" max="13591" width="4.3984375" style="96" customWidth="1"/>
    <col min="13592" max="13592" width="5.3984375" style="96" customWidth="1"/>
    <col min="13593" max="13600" width="4.3984375" style="96" customWidth="1"/>
    <col min="13601" max="13824" width="8.09765625" style="96"/>
    <col min="13825" max="13826" width="3.796875" style="96" customWidth="1"/>
    <col min="13827" max="13827" width="22.5" style="96" customWidth="1"/>
    <col min="13828" max="13828" width="4.3984375" style="96" customWidth="1"/>
    <col min="13829" max="13829" width="37.5" style="96" customWidth="1"/>
    <col min="13830" max="13830" width="4.3984375" style="96" customWidth="1"/>
    <col min="13831" max="13831" width="17.69921875" style="96" customWidth="1"/>
    <col min="13832" max="13832" width="30.5" style="96" customWidth="1"/>
    <col min="13833" max="13838" width="4.3984375" style="96" customWidth="1"/>
    <col min="13839" max="13839" width="5.296875" style="96" customWidth="1"/>
    <col min="13840" max="13842" width="4.3984375" style="96" customWidth="1"/>
    <col min="13843" max="13843" width="5.09765625" style="96" customWidth="1"/>
    <col min="13844" max="13847" width="4.3984375" style="96" customWidth="1"/>
    <col min="13848" max="13848" width="5.3984375" style="96" customWidth="1"/>
    <col min="13849" max="13856" width="4.3984375" style="96" customWidth="1"/>
    <col min="13857" max="14080" width="8.09765625" style="96"/>
    <col min="14081" max="14082" width="3.796875" style="96" customWidth="1"/>
    <col min="14083" max="14083" width="22.5" style="96" customWidth="1"/>
    <col min="14084" max="14084" width="4.3984375" style="96" customWidth="1"/>
    <col min="14085" max="14085" width="37.5" style="96" customWidth="1"/>
    <col min="14086" max="14086" width="4.3984375" style="96" customWidth="1"/>
    <col min="14087" max="14087" width="17.69921875" style="96" customWidth="1"/>
    <col min="14088" max="14088" width="30.5" style="96" customWidth="1"/>
    <col min="14089" max="14094" width="4.3984375" style="96" customWidth="1"/>
    <col min="14095" max="14095" width="5.296875" style="96" customWidth="1"/>
    <col min="14096" max="14098" width="4.3984375" style="96" customWidth="1"/>
    <col min="14099" max="14099" width="5.09765625" style="96" customWidth="1"/>
    <col min="14100" max="14103" width="4.3984375" style="96" customWidth="1"/>
    <col min="14104" max="14104" width="5.3984375" style="96" customWidth="1"/>
    <col min="14105" max="14112" width="4.3984375" style="96" customWidth="1"/>
    <col min="14113" max="14336" width="8.09765625" style="96"/>
    <col min="14337" max="14338" width="3.796875" style="96" customWidth="1"/>
    <col min="14339" max="14339" width="22.5" style="96" customWidth="1"/>
    <col min="14340" max="14340" width="4.3984375" style="96" customWidth="1"/>
    <col min="14341" max="14341" width="37.5" style="96" customWidth="1"/>
    <col min="14342" max="14342" width="4.3984375" style="96" customWidth="1"/>
    <col min="14343" max="14343" width="17.69921875" style="96" customWidth="1"/>
    <col min="14344" max="14344" width="30.5" style="96" customWidth="1"/>
    <col min="14345" max="14350" width="4.3984375" style="96" customWidth="1"/>
    <col min="14351" max="14351" width="5.296875" style="96" customWidth="1"/>
    <col min="14352" max="14354" width="4.3984375" style="96" customWidth="1"/>
    <col min="14355" max="14355" width="5.09765625" style="96" customWidth="1"/>
    <col min="14356" max="14359" width="4.3984375" style="96" customWidth="1"/>
    <col min="14360" max="14360" width="5.3984375" style="96" customWidth="1"/>
    <col min="14361" max="14368" width="4.3984375" style="96" customWidth="1"/>
    <col min="14369" max="14592" width="8.09765625" style="96"/>
    <col min="14593" max="14594" width="3.796875" style="96" customWidth="1"/>
    <col min="14595" max="14595" width="22.5" style="96" customWidth="1"/>
    <col min="14596" max="14596" width="4.3984375" style="96" customWidth="1"/>
    <col min="14597" max="14597" width="37.5" style="96" customWidth="1"/>
    <col min="14598" max="14598" width="4.3984375" style="96" customWidth="1"/>
    <col min="14599" max="14599" width="17.69921875" style="96" customWidth="1"/>
    <col min="14600" max="14600" width="30.5" style="96" customWidth="1"/>
    <col min="14601" max="14606" width="4.3984375" style="96" customWidth="1"/>
    <col min="14607" max="14607" width="5.296875" style="96" customWidth="1"/>
    <col min="14608" max="14610" width="4.3984375" style="96" customWidth="1"/>
    <col min="14611" max="14611" width="5.09765625" style="96" customWidth="1"/>
    <col min="14612" max="14615" width="4.3984375" style="96" customWidth="1"/>
    <col min="14616" max="14616" width="5.3984375" style="96" customWidth="1"/>
    <col min="14617" max="14624" width="4.3984375" style="96" customWidth="1"/>
    <col min="14625" max="14848" width="8.09765625" style="96"/>
    <col min="14849" max="14850" width="3.796875" style="96" customWidth="1"/>
    <col min="14851" max="14851" width="22.5" style="96" customWidth="1"/>
    <col min="14852" max="14852" width="4.3984375" style="96" customWidth="1"/>
    <col min="14853" max="14853" width="37.5" style="96" customWidth="1"/>
    <col min="14854" max="14854" width="4.3984375" style="96" customWidth="1"/>
    <col min="14855" max="14855" width="17.69921875" style="96" customWidth="1"/>
    <col min="14856" max="14856" width="30.5" style="96" customWidth="1"/>
    <col min="14857" max="14862" width="4.3984375" style="96" customWidth="1"/>
    <col min="14863" max="14863" width="5.296875" style="96" customWidth="1"/>
    <col min="14864" max="14866" width="4.3984375" style="96" customWidth="1"/>
    <col min="14867" max="14867" width="5.09765625" style="96" customWidth="1"/>
    <col min="14868" max="14871" width="4.3984375" style="96" customWidth="1"/>
    <col min="14872" max="14872" width="5.3984375" style="96" customWidth="1"/>
    <col min="14873" max="14880" width="4.3984375" style="96" customWidth="1"/>
    <col min="14881" max="15104" width="8.09765625" style="96"/>
    <col min="15105" max="15106" width="3.796875" style="96" customWidth="1"/>
    <col min="15107" max="15107" width="22.5" style="96" customWidth="1"/>
    <col min="15108" max="15108" width="4.3984375" style="96" customWidth="1"/>
    <col min="15109" max="15109" width="37.5" style="96" customWidth="1"/>
    <col min="15110" max="15110" width="4.3984375" style="96" customWidth="1"/>
    <col min="15111" max="15111" width="17.69921875" style="96" customWidth="1"/>
    <col min="15112" max="15112" width="30.5" style="96" customWidth="1"/>
    <col min="15113" max="15118" width="4.3984375" style="96" customWidth="1"/>
    <col min="15119" max="15119" width="5.296875" style="96" customWidth="1"/>
    <col min="15120" max="15122" width="4.3984375" style="96" customWidth="1"/>
    <col min="15123" max="15123" width="5.09765625" style="96" customWidth="1"/>
    <col min="15124" max="15127" width="4.3984375" style="96" customWidth="1"/>
    <col min="15128" max="15128" width="5.3984375" style="96" customWidth="1"/>
    <col min="15129" max="15136" width="4.3984375" style="96" customWidth="1"/>
    <col min="15137" max="15360" width="8.09765625" style="96"/>
    <col min="15361" max="15362" width="3.796875" style="96" customWidth="1"/>
    <col min="15363" max="15363" width="22.5" style="96" customWidth="1"/>
    <col min="15364" max="15364" width="4.3984375" style="96" customWidth="1"/>
    <col min="15365" max="15365" width="37.5" style="96" customWidth="1"/>
    <col min="15366" max="15366" width="4.3984375" style="96" customWidth="1"/>
    <col min="15367" max="15367" width="17.69921875" style="96" customWidth="1"/>
    <col min="15368" max="15368" width="30.5" style="96" customWidth="1"/>
    <col min="15369" max="15374" width="4.3984375" style="96" customWidth="1"/>
    <col min="15375" max="15375" width="5.296875" style="96" customWidth="1"/>
    <col min="15376" max="15378" width="4.3984375" style="96" customWidth="1"/>
    <col min="15379" max="15379" width="5.09765625" style="96" customWidth="1"/>
    <col min="15380" max="15383" width="4.3984375" style="96" customWidth="1"/>
    <col min="15384" max="15384" width="5.3984375" style="96" customWidth="1"/>
    <col min="15385" max="15392" width="4.3984375" style="96" customWidth="1"/>
    <col min="15393" max="15616" width="8.09765625" style="96"/>
    <col min="15617" max="15618" width="3.796875" style="96" customWidth="1"/>
    <col min="15619" max="15619" width="22.5" style="96" customWidth="1"/>
    <col min="15620" max="15620" width="4.3984375" style="96" customWidth="1"/>
    <col min="15621" max="15621" width="37.5" style="96" customWidth="1"/>
    <col min="15622" max="15622" width="4.3984375" style="96" customWidth="1"/>
    <col min="15623" max="15623" width="17.69921875" style="96" customWidth="1"/>
    <col min="15624" max="15624" width="30.5" style="96" customWidth="1"/>
    <col min="15625" max="15630" width="4.3984375" style="96" customWidth="1"/>
    <col min="15631" max="15631" width="5.296875" style="96" customWidth="1"/>
    <col min="15632" max="15634" width="4.3984375" style="96" customWidth="1"/>
    <col min="15635" max="15635" width="5.09765625" style="96" customWidth="1"/>
    <col min="15636" max="15639" width="4.3984375" style="96" customWidth="1"/>
    <col min="15640" max="15640" width="5.3984375" style="96" customWidth="1"/>
    <col min="15641" max="15648" width="4.3984375" style="96" customWidth="1"/>
    <col min="15649" max="15872" width="8.09765625" style="96"/>
    <col min="15873" max="15874" width="3.796875" style="96" customWidth="1"/>
    <col min="15875" max="15875" width="22.5" style="96" customWidth="1"/>
    <col min="15876" max="15876" width="4.3984375" style="96" customWidth="1"/>
    <col min="15877" max="15877" width="37.5" style="96" customWidth="1"/>
    <col min="15878" max="15878" width="4.3984375" style="96" customWidth="1"/>
    <col min="15879" max="15879" width="17.69921875" style="96" customWidth="1"/>
    <col min="15880" max="15880" width="30.5" style="96" customWidth="1"/>
    <col min="15881" max="15886" width="4.3984375" style="96" customWidth="1"/>
    <col min="15887" max="15887" width="5.296875" style="96" customWidth="1"/>
    <col min="15888" max="15890" width="4.3984375" style="96" customWidth="1"/>
    <col min="15891" max="15891" width="5.09765625" style="96" customWidth="1"/>
    <col min="15892" max="15895" width="4.3984375" style="96" customWidth="1"/>
    <col min="15896" max="15896" width="5.3984375" style="96" customWidth="1"/>
    <col min="15897" max="15904" width="4.3984375" style="96" customWidth="1"/>
    <col min="15905" max="16128" width="8.09765625" style="96"/>
    <col min="16129" max="16130" width="3.796875" style="96" customWidth="1"/>
    <col min="16131" max="16131" width="22.5" style="96" customWidth="1"/>
    <col min="16132" max="16132" width="4.3984375" style="96" customWidth="1"/>
    <col min="16133" max="16133" width="37.5" style="96" customWidth="1"/>
    <col min="16134" max="16134" width="4.3984375" style="96" customWidth="1"/>
    <col min="16135" max="16135" width="17.69921875" style="96" customWidth="1"/>
    <col min="16136" max="16136" width="30.5" style="96" customWidth="1"/>
    <col min="16137" max="16142" width="4.3984375" style="96" customWidth="1"/>
    <col min="16143" max="16143" width="5.296875" style="96" customWidth="1"/>
    <col min="16144" max="16146" width="4.3984375" style="96" customWidth="1"/>
    <col min="16147" max="16147" width="5.09765625" style="96" customWidth="1"/>
    <col min="16148" max="16151" width="4.3984375" style="96" customWidth="1"/>
    <col min="16152" max="16152" width="5.3984375" style="96" customWidth="1"/>
    <col min="16153" max="16160" width="4.3984375" style="96" customWidth="1"/>
    <col min="16161" max="16384" width="8.09765625" style="96"/>
  </cols>
  <sheetData>
    <row r="2" spans="1:32" ht="20.25" customHeight="1" x14ac:dyDescent="0.45">
      <c r="A2" s="94" t="s">
        <v>224</v>
      </c>
      <c r="B2" s="95"/>
    </row>
    <row r="3" spans="1:32" ht="20.25" customHeight="1" x14ac:dyDescent="0.45">
      <c r="A3" s="916" t="s">
        <v>225</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row>
    <row r="4" spans="1:32" ht="20.25" customHeight="1" x14ac:dyDescent="0.45"/>
    <row r="5" spans="1:32" ht="30" customHeight="1" x14ac:dyDescent="0.45">
      <c r="S5" s="907" t="s">
        <v>226</v>
      </c>
      <c r="T5" s="908"/>
      <c r="U5" s="908"/>
      <c r="V5" s="909"/>
      <c r="W5" s="233"/>
      <c r="X5" s="234"/>
      <c r="Y5" s="234"/>
      <c r="Z5" s="234"/>
      <c r="AA5" s="234"/>
      <c r="AB5" s="234"/>
      <c r="AC5" s="234"/>
      <c r="AD5" s="234"/>
      <c r="AE5" s="234"/>
      <c r="AF5" s="235"/>
    </row>
    <row r="6" spans="1:32" ht="20.25" customHeight="1" x14ac:dyDescent="0.45"/>
    <row r="7" spans="1:32" ht="17.25" customHeight="1" x14ac:dyDescent="0.45">
      <c r="A7" s="907" t="s">
        <v>227</v>
      </c>
      <c r="B7" s="908"/>
      <c r="C7" s="909"/>
      <c r="D7" s="907" t="s">
        <v>228</v>
      </c>
      <c r="E7" s="909"/>
      <c r="F7" s="907" t="s">
        <v>229</v>
      </c>
      <c r="G7" s="909"/>
      <c r="H7" s="907" t="s">
        <v>230</v>
      </c>
      <c r="I7" s="908"/>
      <c r="J7" s="908"/>
      <c r="K7" s="908"/>
      <c r="L7" s="908"/>
      <c r="M7" s="908"/>
      <c r="N7" s="908"/>
      <c r="O7" s="908"/>
      <c r="P7" s="908"/>
      <c r="Q7" s="908"/>
      <c r="R7" s="908"/>
      <c r="S7" s="908"/>
      <c r="T7" s="908"/>
      <c r="U7" s="908"/>
      <c r="V7" s="908"/>
      <c r="W7" s="908"/>
      <c r="X7" s="909"/>
      <c r="Y7" s="907" t="s">
        <v>231</v>
      </c>
      <c r="Z7" s="908"/>
      <c r="AA7" s="908"/>
      <c r="AB7" s="909"/>
      <c r="AC7" s="907" t="s">
        <v>232</v>
      </c>
      <c r="AD7" s="908"/>
      <c r="AE7" s="908"/>
      <c r="AF7" s="909"/>
    </row>
    <row r="8" spans="1:32" ht="18.75" customHeight="1" x14ac:dyDescent="0.45">
      <c r="A8" s="917" t="s">
        <v>233</v>
      </c>
      <c r="B8" s="918"/>
      <c r="C8" s="919"/>
      <c r="D8" s="917"/>
      <c r="E8" s="919"/>
      <c r="F8" s="917"/>
      <c r="G8" s="919"/>
      <c r="H8" s="923" t="s">
        <v>234</v>
      </c>
      <c r="I8" s="203" t="s">
        <v>178</v>
      </c>
      <c r="J8" s="98" t="s">
        <v>235</v>
      </c>
      <c r="K8" s="99"/>
      <c r="L8" s="99"/>
      <c r="M8" s="203" t="s">
        <v>178</v>
      </c>
      <c r="N8" s="98" t="s">
        <v>236</v>
      </c>
      <c r="O8" s="99"/>
      <c r="P8" s="99"/>
      <c r="Q8" s="203" t="s">
        <v>178</v>
      </c>
      <c r="R8" s="98" t="s">
        <v>237</v>
      </c>
      <c r="S8" s="99"/>
      <c r="T8" s="99"/>
      <c r="U8" s="203" t="s">
        <v>178</v>
      </c>
      <c r="V8" s="98" t="s">
        <v>238</v>
      </c>
      <c r="W8" s="99"/>
      <c r="X8" s="100"/>
      <c r="Y8" s="910"/>
      <c r="Z8" s="911"/>
      <c r="AA8" s="911"/>
      <c r="AB8" s="912"/>
      <c r="AC8" s="910"/>
      <c r="AD8" s="911"/>
      <c r="AE8" s="911"/>
      <c r="AF8" s="912"/>
    </row>
    <row r="9" spans="1:32" ht="18.75" customHeight="1" x14ac:dyDescent="0.45">
      <c r="A9" s="920"/>
      <c r="B9" s="921"/>
      <c r="C9" s="922"/>
      <c r="D9" s="920"/>
      <c r="E9" s="922"/>
      <c r="F9" s="920"/>
      <c r="G9" s="922"/>
      <c r="H9" s="924"/>
      <c r="I9" s="204" t="s">
        <v>178</v>
      </c>
      <c r="J9" s="101" t="s">
        <v>239</v>
      </c>
      <c r="K9" s="102"/>
      <c r="L9" s="102"/>
      <c r="M9" s="203" t="s">
        <v>178</v>
      </c>
      <c r="N9" s="101" t="s">
        <v>240</v>
      </c>
      <c r="O9" s="102"/>
      <c r="P9" s="102"/>
      <c r="Q9" s="203" t="s">
        <v>178</v>
      </c>
      <c r="R9" s="101" t="s">
        <v>241</v>
      </c>
      <c r="S9" s="102"/>
      <c r="T9" s="102"/>
      <c r="U9" s="203" t="s">
        <v>178</v>
      </c>
      <c r="V9" s="101" t="s">
        <v>242</v>
      </c>
      <c r="W9" s="102"/>
      <c r="X9" s="103"/>
      <c r="Y9" s="913"/>
      <c r="Z9" s="914"/>
      <c r="AA9" s="914"/>
      <c r="AB9" s="915"/>
      <c r="AC9" s="913"/>
      <c r="AD9" s="914"/>
      <c r="AE9" s="914"/>
      <c r="AF9" s="915"/>
    </row>
    <row r="10" spans="1:32" ht="18.75" customHeight="1" x14ac:dyDescent="0.45">
      <c r="A10" s="104"/>
      <c r="B10" s="105"/>
      <c r="C10" s="106"/>
      <c r="D10" s="107"/>
      <c r="E10" s="108"/>
      <c r="F10" s="109"/>
      <c r="G10" s="108"/>
      <c r="H10" s="110" t="s">
        <v>243</v>
      </c>
      <c r="I10" s="205" t="s">
        <v>178</v>
      </c>
      <c r="J10" s="112" t="s">
        <v>244</v>
      </c>
      <c r="K10" s="112"/>
      <c r="L10" s="113"/>
      <c r="M10" s="206" t="s">
        <v>178</v>
      </c>
      <c r="N10" s="112" t="s">
        <v>245</v>
      </c>
      <c r="O10" s="112"/>
      <c r="P10" s="113"/>
      <c r="Q10" s="206" t="s">
        <v>178</v>
      </c>
      <c r="R10" s="115" t="s">
        <v>246</v>
      </c>
      <c r="S10" s="115"/>
      <c r="T10" s="207"/>
      <c r="U10" s="207"/>
      <c r="V10" s="207"/>
      <c r="W10" s="207"/>
      <c r="X10" s="208"/>
      <c r="Y10" s="209" t="s">
        <v>178</v>
      </c>
      <c r="Z10" s="119" t="s">
        <v>247</v>
      </c>
      <c r="AA10" s="119"/>
      <c r="AB10" s="120"/>
      <c r="AC10" s="209" t="s">
        <v>178</v>
      </c>
      <c r="AD10" s="119" t="s">
        <v>247</v>
      </c>
      <c r="AE10" s="119"/>
      <c r="AF10" s="120"/>
    </row>
    <row r="11" spans="1:32" ht="18.75" customHeight="1" x14ac:dyDescent="0.45">
      <c r="A11" s="121"/>
      <c r="B11" s="122"/>
      <c r="C11" s="123"/>
      <c r="D11" s="124"/>
      <c r="E11" s="125"/>
      <c r="F11" s="126"/>
      <c r="G11" s="125"/>
      <c r="H11" s="127" t="s">
        <v>248</v>
      </c>
      <c r="I11" s="210" t="s">
        <v>178</v>
      </c>
      <c r="J11" s="129" t="s">
        <v>249</v>
      </c>
      <c r="K11" s="211"/>
      <c r="L11" s="131"/>
      <c r="M11" s="212" t="s">
        <v>178</v>
      </c>
      <c r="N11" s="129" t="s">
        <v>250</v>
      </c>
      <c r="O11" s="213"/>
      <c r="P11" s="213"/>
      <c r="Q11" s="129"/>
      <c r="R11" s="129"/>
      <c r="S11" s="129"/>
      <c r="T11" s="129"/>
      <c r="U11" s="129"/>
      <c r="V11" s="129"/>
      <c r="W11" s="129"/>
      <c r="X11" s="134"/>
      <c r="Y11" s="214" t="s">
        <v>178</v>
      </c>
      <c r="Z11" s="86" t="s">
        <v>251</v>
      </c>
      <c r="AA11" s="136"/>
      <c r="AB11" s="137"/>
      <c r="AC11" s="214" t="s">
        <v>178</v>
      </c>
      <c r="AD11" s="86" t="s">
        <v>251</v>
      </c>
      <c r="AE11" s="136"/>
      <c r="AF11" s="137"/>
    </row>
    <row r="12" spans="1:32" ht="19.5" customHeight="1" x14ac:dyDescent="0.45">
      <c r="A12" s="121"/>
      <c r="B12" s="122"/>
      <c r="C12" s="123"/>
      <c r="D12" s="124"/>
      <c r="E12" s="125"/>
      <c r="F12" s="126"/>
      <c r="G12" s="138"/>
      <c r="H12" s="215" t="s">
        <v>252</v>
      </c>
      <c r="I12" s="210" t="s">
        <v>178</v>
      </c>
      <c r="J12" s="129" t="s">
        <v>249</v>
      </c>
      <c r="K12" s="211"/>
      <c r="L12" s="131"/>
      <c r="M12" s="212" t="s">
        <v>178</v>
      </c>
      <c r="N12" s="129" t="s">
        <v>253</v>
      </c>
      <c r="O12" s="212"/>
      <c r="P12" s="129"/>
      <c r="Q12" s="213"/>
      <c r="R12" s="213"/>
      <c r="S12" s="213"/>
      <c r="T12" s="213"/>
      <c r="U12" s="213"/>
      <c r="V12" s="213"/>
      <c r="W12" s="213"/>
      <c r="X12" s="216"/>
      <c r="Y12" s="136"/>
      <c r="Z12" s="136"/>
      <c r="AA12" s="136"/>
      <c r="AB12" s="137"/>
      <c r="AC12" s="139"/>
      <c r="AD12" s="136"/>
      <c r="AE12" s="136"/>
      <c r="AF12" s="137"/>
    </row>
    <row r="13" spans="1:32" ht="19.5" customHeight="1" x14ac:dyDescent="0.45">
      <c r="A13" s="121"/>
      <c r="B13" s="122"/>
      <c r="C13" s="123"/>
      <c r="D13" s="124"/>
      <c r="E13" s="125"/>
      <c r="F13" s="126"/>
      <c r="G13" s="138"/>
      <c r="H13" s="215" t="s">
        <v>254</v>
      </c>
      <c r="I13" s="210" t="s">
        <v>178</v>
      </c>
      <c r="J13" s="129" t="s">
        <v>249</v>
      </c>
      <c r="K13" s="211"/>
      <c r="L13" s="131"/>
      <c r="M13" s="212" t="s">
        <v>178</v>
      </c>
      <c r="N13" s="129" t="s">
        <v>253</v>
      </c>
      <c r="O13" s="212"/>
      <c r="P13" s="129"/>
      <c r="Q13" s="213"/>
      <c r="R13" s="213"/>
      <c r="S13" s="213"/>
      <c r="T13" s="213"/>
      <c r="U13" s="213"/>
      <c r="V13" s="213"/>
      <c r="W13" s="213"/>
      <c r="X13" s="216"/>
      <c r="Y13" s="136"/>
      <c r="Z13" s="136"/>
      <c r="AA13" s="136"/>
      <c r="AB13" s="137"/>
      <c r="AC13" s="139"/>
      <c r="AD13" s="136"/>
      <c r="AE13" s="136"/>
      <c r="AF13" s="137"/>
    </row>
    <row r="14" spans="1:32" ht="18.75" customHeight="1" x14ac:dyDescent="0.45">
      <c r="A14" s="121"/>
      <c r="B14" s="122"/>
      <c r="C14" s="123"/>
      <c r="D14" s="124"/>
      <c r="E14" s="125"/>
      <c r="F14" s="126"/>
      <c r="G14" s="125"/>
      <c r="H14" s="127" t="s">
        <v>255</v>
      </c>
      <c r="I14" s="210" t="s">
        <v>178</v>
      </c>
      <c r="J14" s="129" t="s">
        <v>244</v>
      </c>
      <c r="K14" s="129"/>
      <c r="L14" s="212" t="s">
        <v>178</v>
      </c>
      <c r="M14" s="129" t="s">
        <v>256</v>
      </c>
      <c r="N14" s="129"/>
      <c r="O14" s="212" t="s">
        <v>178</v>
      </c>
      <c r="P14" s="129" t="s">
        <v>257</v>
      </c>
      <c r="Q14" s="129"/>
      <c r="R14" s="129"/>
      <c r="S14" s="129"/>
      <c r="T14" s="129"/>
      <c r="U14" s="129"/>
      <c r="V14" s="129"/>
      <c r="W14" s="129"/>
      <c r="X14" s="134"/>
      <c r="Y14" s="139"/>
      <c r="Z14" s="136"/>
      <c r="AA14" s="136"/>
      <c r="AB14" s="137"/>
      <c r="AC14" s="139"/>
      <c r="AD14" s="136"/>
      <c r="AE14" s="136"/>
      <c r="AF14" s="137"/>
    </row>
    <row r="15" spans="1:32" ht="37.5" customHeight="1" x14ac:dyDescent="0.45">
      <c r="A15" s="121"/>
      <c r="B15" s="122"/>
      <c r="C15" s="123"/>
      <c r="D15" s="124"/>
      <c r="E15" s="125"/>
      <c r="F15" s="126"/>
      <c r="G15" s="125"/>
      <c r="H15" s="140" t="s">
        <v>258</v>
      </c>
      <c r="I15" s="210" t="s">
        <v>178</v>
      </c>
      <c r="J15" s="129" t="s">
        <v>244</v>
      </c>
      <c r="K15" s="211"/>
      <c r="L15" s="212" t="s">
        <v>178</v>
      </c>
      <c r="M15" s="129" t="s">
        <v>259</v>
      </c>
      <c r="N15" s="129"/>
      <c r="O15" s="129"/>
      <c r="P15" s="129"/>
      <c r="Q15" s="129"/>
      <c r="R15" s="129"/>
      <c r="S15" s="129"/>
      <c r="T15" s="129"/>
      <c r="U15" s="129"/>
      <c r="V15" s="129"/>
      <c r="W15" s="129"/>
      <c r="X15" s="134"/>
      <c r="Y15" s="139"/>
      <c r="Z15" s="136"/>
      <c r="AA15" s="136"/>
      <c r="AB15" s="137"/>
      <c r="AC15" s="139"/>
      <c r="AD15" s="136"/>
      <c r="AE15" s="136"/>
      <c r="AF15" s="137"/>
    </row>
    <row r="16" spans="1:32" ht="18.75" customHeight="1" x14ac:dyDescent="0.45">
      <c r="A16" s="121"/>
      <c r="B16" s="122"/>
      <c r="C16" s="123"/>
      <c r="D16" s="124"/>
      <c r="E16" s="125"/>
      <c r="F16" s="126"/>
      <c r="G16" s="125"/>
      <c r="H16" s="141" t="s">
        <v>260</v>
      </c>
      <c r="I16" s="210" t="s">
        <v>178</v>
      </c>
      <c r="J16" s="129" t="s">
        <v>244</v>
      </c>
      <c r="K16" s="129"/>
      <c r="L16" s="212" t="s">
        <v>178</v>
      </c>
      <c r="M16" s="129" t="s">
        <v>261</v>
      </c>
      <c r="N16" s="129"/>
      <c r="O16" s="212" t="s">
        <v>178</v>
      </c>
      <c r="P16" s="129" t="s">
        <v>262</v>
      </c>
      <c r="Q16" s="129"/>
      <c r="R16" s="129"/>
      <c r="S16" s="129"/>
      <c r="T16" s="129"/>
      <c r="U16" s="129"/>
      <c r="V16" s="129"/>
      <c r="W16" s="129"/>
      <c r="X16" s="134"/>
      <c r="Y16" s="139"/>
      <c r="Z16" s="136"/>
      <c r="AA16" s="136"/>
      <c r="AB16" s="137"/>
      <c r="AC16" s="139"/>
      <c r="AD16" s="136"/>
      <c r="AE16" s="136"/>
      <c r="AF16" s="137"/>
    </row>
    <row r="17" spans="1:32" ht="18.75" customHeight="1" x14ac:dyDescent="0.45">
      <c r="A17" s="121"/>
      <c r="B17" s="122"/>
      <c r="C17" s="123"/>
      <c r="D17" s="214" t="s">
        <v>178</v>
      </c>
      <c r="E17" s="125" t="s">
        <v>263</v>
      </c>
      <c r="F17" s="126"/>
      <c r="G17" s="125"/>
      <c r="H17" s="141" t="s">
        <v>264</v>
      </c>
      <c r="I17" s="210" t="s">
        <v>178</v>
      </c>
      <c r="J17" s="129" t="s">
        <v>244</v>
      </c>
      <c r="K17" s="211"/>
      <c r="L17" s="212" t="s">
        <v>178</v>
      </c>
      <c r="M17" s="129" t="s">
        <v>259</v>
      </c>
      <c r="N17" s="129"/>
      <c r="O17" s="129"/>
      <c r="P17" s="129"/>
      <c r="Q17" s="129"/>
      <c r="R17" s="129"/>
      <c r="S17" s="129"/>
      <c r="T17" s="129"/>
      <c r="U17" s="129"/>
      <c r="V17" s="129"/>
      <c r="W17" s="129"/>
      <c r="X17" s="134"/>
      <c r="Y17" s="139"/>
      <c r="Z17" s="136"/>
      <c r="AA17" s="136"/>
      <c r="AB17" s="137"/>
      <c r="AC17" s="139"/>
      <c r="AD17" s="136"/>
      <c r="AE17" s="136"/>
      <c r="AF17" s="137"/>
    </row>
    <row r="18" spans="1:32" ht="18.75" customHeight="1" x14ac:dyDescent="0.45">
      <c r="A18" s="121"/>
      <c r="B18" s="122"/>
      <c r="C18" s="123"/>
      <c r="D18" s="236" t="s">
        <v>178</v>
      </c>
      <c r="E18" s="239" t="s">
        <v>265</v>
      </c>
      <c r="F18" s="236" t="s">
        <v>178</v>
      </c>
      <c r="G18" s="239" t="s">
        <v>266</v>
      </c>
      <c r="H18" s="141" t="s">
        <v>267</v>
      </c>
      <c r="I18" s="210" t="s">
        <v>178</v>
      </c>
      <c r="J18" s="129" t="s">
        <v>244</v>
      </c>
      <c r="K18" s="211"/>
      <c r="L18" s="212" t="s">
        <v>178</v>
      </c>
      <c r="M18" s="129" t="s">
        <v>259</v>
      </c>
      <c r="N18" s="129"/>
      <c r="O18" s="129"/>
      <c r="P18" s="129"/>
      <c r="Q18" s="129"/>
      <c r="R18" s="129"/>
      <c r="S18" s="129"/>
      <c r="T18" s="129"/>
      <c r="U18" s="129"/>
      <c r="V18" s="129"/>
      <c r="W18" s="129"/>
      <c r="X18" s="134"/>
      <c r="Y18" s="139"/>
      <c r="Z18" s="136"/>
      <c r="AA18" s="136"/>
      <c r="AB18" s="137"/>
      <c r="AC18" s="139"/>
      <c r="AD18" s="136"/>
      <c r="AE18" s="136"/>
      <c r="AF18" s="137"/>
    </row>
    <row r="19" spans="1:32" ht="18.75" customHeight="1" x14ac:dyDescent="0.45">
      <c r="A19" s="236" t="s">
        <v>178</v>
      </c>
      <c r="B19" s="237">
        <v>33</v>
      </c>
      <c r="C19" s="238" t="s">
        <v>268</v>
      </c>
      <c r="D19" s="214" t="s">
        <v>178</v>
      </c>
      <c r="E19" s="125" t="s">
        <v>269</v>
      </c>
      <c r="F19" s="236" t="s">
        <v>178</v>
      </c>
      <c r="G19" s="239" t="s">
        <v>270</v>
      </c>
      <c r="H19" s="127" t="s">
        <v>364</v>
      </c>
      <c r="I19" s="210" t="s">
        <v>178</v>
      </c>
      <c r="J19" s="129" t="s">
        <v>244</v>
      </c>
      <c r="K19" s="129"/>
      <c r="L19" s="212"/>
      <c r="M19" s="212" t="s">
        <v>178</v>
      </c>
      <c r="N19" s="129" t="s">
        <v>271</v>
      </c>
      <c r="O19" s="212"/>
      <c r="P19" s="212" t="s">
        <v>178</v>
      </c>
      <c r="Q19" s="129" t="s">
        <v>365</v>
      </c>
      <c r="R19" s="212"/>
      <c r="S19" s="129"/>
      <c r="T19" s="212"/>
      <c r="U19" s="129"/>
      <c r="V19" s="211"/>
      <c r="W19" s="211"/>
      <c r="X19" s="217"/>
      <c r="Y19" s="139"/>
      <c r="Z19" s="136"/>
      <c r="AA19" s="136"/>
      <c r="AB19" s="137"/>
      <c r="AC19" s="139"/>
      <c r="AD19" s="136"/>
      <c r="AE19" s="136"/>
      <c r="AF19" s="137"/>
    </row>
    <row r="20" spans="1:32" ht="18.75" customHeight="1" x14ac:dyDescent="0.45">
      <c r="A20" s="121"/>
      <c r="B20" s="122"/>
      <c r="C20" s="142"/>
      <c r="D20" s="214" t="s">
        <v>178</v>
      </c>
      <c r="E20" s="125" t="s">
        <v>272</v>
      </c>
      <c r="F20" s="126"/>
      <c r="G20" s="239" t="s">
        <v>273</v>
      </c>
      <c r="H20" s="127" t="s">
        <v>274</v>
      </c>
      <c r="I20" s="210" t="s">
        <v>178</v>
      </c>
      <c r="J20" s="129" t="s">
        <v>244</v>
      </c>
      <c r="K20" s="211"/>
      <c r="L20" s="212" t="s">
        <v>178</v>
      </c>
      <c r="M20" s="129" t="s">
        <v>259</v>
      </c>
      <c r="N20" s="211"/>
      <c r="O20" s="211"/>
      <c r="P20" s="211"/>
      <c r="Q20" s="211"/>
      <c r="R20" s="211"/>
      <c r="S20" s="211"/>
      <c r="T20" s="211"/>
      <c r="U20" s="211"/>
      <c r="V20" s="211"/>
      <c r="W20" s="211"/>
      <c r="X20" s="217"/>
      <c r="Y20" s="139"/>
      <c r="Z20" s="136"/>
      <c r="AA20" s="136"/>
      <c r="AB20" s="137"/>
      <c r="AC20" s="139"/>
      <c r="AD20" s="136"/>
      <c r="AE20" s="136"/>
      <c r="AF20" s="137"/>
    </row>
    <row r="21" spans="1:32" ht="18.75" customHeight="1" x14ac:dyDescent="0.45">
      <c r="A21" s="121"/>
      <c r="B21" s="122"/>
      <c r="C21" s="123"/>
      <c r="D21" s="236" t="s">
        <v>178</v>
      </c>
      <c r="E21" s="239" t="s">
        <v>275</v>
      </c>
      <c r="F21" s="126"/>
      <c r="G21" s="125"/>
      <c r="H21" s="141" t="s">
        <v>276</v>
      </c>
      <c r="I21" s="210" t="s">
        <v>178</v>
      </c>
      <c r="J21" s="129" t="s">
        <v>244</v>
      </c>
      <c r="K21" s="211"/>
      <c r="L21" s="212" t="s">
        <v>178</v>
      </c>
      <c r="M21" s="129" t="s">
        <v>259</v>
      </c>
      <c r="N21" s="129"/>
      <c r="O21" s="129"/>
      <c r="P21" s="129"/>
      <c r="Q21" s="129"/>
      <c r="R21" s="129"/>
      <c r="S21" s="129"/>
      <c r="T21" s="129"/>
      <c r="U21" s="129"/>
      <c r="V21" s="129"/>
      <c r="W21" s="129"/>
      <c r="X21" s="134"/>
      <c r="Y21" s="139"/>
      <c r="Z21" s="136"/>
      <c r="AA21" s="136"/>
      <c r="AB21" s="137"/>
      <c r="AC21" s="139"/>
      <c r="AD21" s="136"/>
      <c r="AE21" s="136"/>
      <c r="AF21" s="137"/>
    </row>
    <row r="22" spans="1:32" ht="18.75" customHeight="1" x14ac:dyDescent="0.45">
      <c r="A22" s="121"/>
      <c r="B22" s="122"/>
      <c r="C22" s="123"/>
      <c r="D22" s="214" t="s">
        <v>178</v>
      </c>
      <c r="E22" s="125" t="s">
        <v>277</v>
      </c>
      <c r="F22" s="126"/>
      <c r="G22" s="125"/>
      <c r="H22" s="143" t="s">
        <v>278</v>
      </c>
      <c r="I22" s="210" t="s">
        <v>178</v>
      </c>
      <c r="J22" s="129" t="s">
        <v>244</v>
      </c>
      <c r="K22" s="211"/>
      <c r="L22" s="212" t="s">
        <v>178</v>
      </c>
      <c r="M22" s="129" t="s">
        <v>259</v>
      </c>
      <c r="N22" s="211"/>
      <c r="O22" s="211"/>
      <c r="P22" s="211"/>
      <c r="Q22" s="211"/>
      <c r="R22" s="211"/>
      <c r="S22" s="211"/>
      <c r="T22" s="211"/>
      <c r="U22" s="211"/>
      <c r="V22" s="211"/>
      <c r="W22" s="211"/>
      <c r="X22" s="217"/>
      <c r="Y22" s="139"/>
      <c r="Z22" s="136"/>
      <c r="AA22" s="136"/>
      <c r="AB22" s="137"/>
      <c r="AC22" s="139"/>
      <c r="AD22" s="136"/>
      <c r="AE22" s="136"/>
      <c r="AF22" s="137"/>
    </row>
    <row r="23" spans="1:32" ht="18.75" customHeight="1" x14ac:dyDescent="0.45">
      <c r="A23" s="121"/>
      <c r="B23" s="122"/>
      <c r="C23" s="123"/>
      <c r="D23" s="124"/>
      <c r="E23" s="125"/>
      <c r="F23" s="126"/>
      <c r="G23" s="138"/>
      <c r="H23" s="127" t="s">
        <v>279</v>
      </c>
      <c r="I23" s="210" t="s">
        <v>178</v>
      </c>
      <c r="J23" s="129" t="s">
        <v>244</v>
      </c>
      <c r="K23" s="129"/>
      <c r="L23" s="212" t="s">
        <v>178</v>
      </c>
      <c r="M23" s="129" t="s">
        <v>256</v>
      </c>
      <c r="N23" s="129"/>
      <c r="O23" s="212" t="s">
        <v>178</v>
      </c>
      <c r="P23" s="129" t="s">
        <v>257</v>
      </c>
      <c r="Q23" s="211"/>
      <c r="R23" s="211"/>
      <c r="S23" s="211"/>
      <c r="T23" s="211"/>
      <c r="U23" s="211"/>
      <c r="V23" s="211"/>
      <c r="W23" s="211"/>
      <c r="X23" s="217"/>
      <c r="Y23" s="139"/>
      <c r="Z23" s="136"/>
      <c r="AA23" s="136"/>
      <c r="AB23" s="137"/>
      <c r="AC23" s="139"/>
      <c r="AD23" s="136"/>
      <c r="AE23" s="136"/>
      <c r="AF23" s="137"/>
    </row>
    <row r="24" spans="1:32" ht="18.75" customHeight="1" x14ac:dyDescent="0.45">
      <c r="A24" s="121"/>
      <c r="B24" s="122"/>
      <c r="C24" s="123"/>
      <c r="D24" s="124"/>
      <c r="E24" s="125"/>
      <c r="F24" s="126"/>
      <c r="G24" s="138"/>
      <c r="H24" s="143" t="s">
        <v>366</v>
      </c>
      <c r="I24" s="210" t="s">
        <v>178</v>
      </c>
      <c r="J24" s="129" t="s">
        <v>244</v>
      </c>
      <c r="K24" s="129"/>
      <c r="L24" s="212" t="s">
        <v>178</v>
      </c>
      <c r="M24" s="218" t="s">
        <v>259</v>
      </c>
      <c r="N24" s="129"/>
      <c r="O24" s="129"/>
      <c r="P24" s="129"/>
      <c r="Q24" s="211"/>
      <c r="R24" s="211"/>
      <c r="S24" s="211"/>
      <c r="T24" s="211"/>
      <c r="U24" s="211"/>
      <c r="V24" s="211"/>
      <c r="W24" s="211"/>
      <c r="X24" s="217"/>
      <c r="Y24" s="139"/>
      <c r="Z24" s="136"/>
      <c r="AA24" s="136"/>
      <c r="AB24" s="137"/>
      <c r="AC24" s="139"/>
      <c r="AD24" s="136"/>
      <c r="AE24" s="136"/>
      <c r="AF24" s="137"/>
    </row>
    <row r="25" spans="1:32" ht="18.75" customHeight="1" x14ac:dyDescent="0.45">
      <c r="A25" s="121"/>
      <c r="B25" s="122"/>
      <c r="C25" s="123"/>
      <c r="D25" s="124"/>
      <c r="E25" s="125"/>
      <c r="F25" s="126"/>
      <c r="G25" s="138"/>
      <c r="H25" s="143" t="s">
        <v>367</v>
      </c>
      <c r="I25" s="210" t="s">
        <v>178</v>
      </c>
      <c r="J25" s="129" t="s">
        <v>244</v>
      </c>
      <c r="K25" s="129"/>
      <c r="L25" s="212" t="s">
        <v>178</v>
      </c>
      <c r="M25" s="218" t="s">
        <v>259</v>
      </c>
      <c r="N25" s="129"/>
      <c r="O25" s="129"/>
      <c r="P25" s="129"/>
      <c r="Q25" s="211"/>
      <c r="R25" s="211"/>
      <c r="S25" s="211"/>
      <c r="T25" s="211"/>
      <c r="U25" s="211"/>
      <c r="V25" s="211"/>
      <c r="W25" s="211"/>
      <c r="X25" s="217"/>
      <c r="Y25" s="139"/>
      <c r="Z25" s="136"/>
      <c r="AA25" s="136"/>
      <c r="AB25" s="137"/>
      <c r="AC25" s="139"/>
      <c r="AD25" s="136"/>
      <c r="AE25" s="136"/>
      <c r="AF25" s="137"/>
    </row>
    <row r="26" spans="1:32" ht="18.75" customHeight="1" x14ac:dyDescent="0.45">
      <c r="A26" s="121"/>
      <c r="B26" s="122"/>
      <c r="C26" s="123"/>
      <c r="D26" s="124"/>
      <c r="E26" s="125"/>
      <c r="F26" s="126"/>
      <c r="G26" s="138"/>
      <c r="H26" s="219" t="s">
        <v>280</v>
      </c>
      <c r="I26" s="210" t="s">
        <v>178</v>
      </c>
      <c r="J26" s="129" t="s">
        <v>244</v>
      </c>
      <c r="K26" s="129"/>
      <c r="L26" s="212" t="s">
        <v>178</v>
      </c>
      <c r="M26" s="129" t="s">
        <v>256</v>
      </c>
      <c r="N26" s="129"/>
      <c r="O26" s="212" t="s">
        <v>178</v>
      </c>
      <c r="P26" s="129" t="s">
        <v>257</v>
      </c>
      <c r="Q26" s="213"/>
      <c r="R26" s="213"/>
      <c r="S26" s="213"/>
      <c r="T26" s="213"/>
      <c r="U26" s="220"/>
      <c r="V26" s="220"/>
      <c r="W26" s="220"/>
      <c r="X26" s="221"/>
      <c r="Y26" s="139"/>
      <c r="Z26" s="136"/>
      <c r="AA26" s="136"/>
      <c r="AB26" s="137"/>
      <c r="AC26" s="139"/>
      <c r="AD26" s="136"/>
      <c r="AE26" s="136"/>
      <c r="AF26" s="137"/>
    </row>
    <row r="27" spans="1:32" ht="18.75" customHeight="1" x14ac:dyDescent="0.45">
      <c r="A27" s="121"/>
      <c r="B27" s="122"/>
      <c r="C27" s="123"/>
      <c r="D27" s="124"/>
      <c r="E27" s="125"/>
      <c r="F27" s="126"/>
      <c r="G27" s="138"/>
      <c r="H27" s="140" t="s">
        <v>281</v>
      </c>
      <c r="I27" s="210" t="s">
        <v>178</v>
      </c>
      <c r="J27" s="129" t="s">
        <v>244</v>
      </c>
      <c r="K27" s="129"/>
      <c r="L27" s="212" t="s">
        <v>178</v>
      </c>
      <c r="M27" s="129" t="s">
        <v>282</v>
      </c>
      <c r="N27" s="129"/>
      <c r="O27" s="212" t="s">
        <v>178</v>
      </c>
      <c r="P27" s="129" t="s">
        <v>262</v>
      </c>
      <c r="Q27" s="144"/>
      <c r="R27" s="212" t="s">
        <v>178</v>
      </c>
      <c r="S27" s="129" t="s">
        <v>283</v>
      </c>
      <c r="T27" s="129"/>
      <c r="U27" s="129"/>
      <c r="V27" s="129"/>
      <c r="W27" s="129"/>
      <c r="X27" s="134"/>
      <c r="Y27" s="139"/>
      <c r="Z27" s="136"/>
      <c r="AA27" s="136"/>
      <c r="AB27" s="137"/>
      <c r="AC27" s="139"/>
      <c r="AD27" s="136"/>
      <c r="AE27" s="136"/>
      <c r="AF27" s="137"/>
    </row>
    <row r="28" spans="1:32" ht="18.75" customHeight="1" x14ac:dyDescent="0.45">
      <c r="A28" s="121"/>
      <c r="B28" s="122"/>
      <c r="C28" s="123"/>
      <c r="D28" s="124"/>
      <c r="E28" s="125"/>
      <c r="F28" s="126"/>
      <c r="G28" s="138"/>
      <c r="H28" s="145" t="s">
        <v>284</v>
      </c>
      <c r="I28" s="222" t="s">
        <v>178</v>
      </c>
      <c r="J28" s="147" t="s">
        <v>244</v>
      </c>
      <c r="K28" s="147"/>
      <c r="L28" s="223" t="s">
        <v>178</v>
      </c>
      <c r="M28" s="147" t="s">
        <v>282</v>
      </c>
      <c r="N28" s="147"/>
      <c r="O28" s="223" t="s">
        <v>178</v>
      </c>
      <c r="P28" s="147" t="s">
        <v>285</v>
      </c>
      <c r="Q28" s="147"/>
      <c r="R28" s="223" t="s">
        <v>178</v>
      </c>
      <c r="S28" s="147" t="s">
        <v>286</v>
      </c>
      <c r="T28" s="147"/>
      <c r="U28" s="224"/>
      <c r="V28" s="224"/>
      <c r="W28" s="224"/>
      <c r="X28" s="225"/>
      <c r="Y28" s="139"/>
      <c r="Z28" s="136"/>
      <c r="AA28" s="136"/>
      <c r="AB28" s="137"/>
      <c r="AC28" s="139"/>
      <c r="AD28" s="136"/>
      <c r="AE28" s="136"/>
      <c r="AF28" s="137"/>
    </row>
    <row r="29" spans="1:32" ht="18.75" customHeight="1" x14ac:dyDescent="0.45">
      <c r="A29" s="121"/>
      <c r="B29" s="122"/>
      <c r="C29" s="123"/>
      <c r="D29" s="124"/>
      <c r="E29" s="125"/>
      <c r="F29" s="126"/>
      <c r="G29" s="138"/>
      <c r="H29" s="151" t="s">
        <v>287</v>
      </c>
      <c r="I29" s="226" t="s">
        <v>178</v>
      </c>
      <c r="J29" s="153" t="s">
        <v>288</v>
      </c>
      <c r="K29" s="153"/>
      <c r="L29" s="227" t="s">
        <v>178</v>
      </c>
      <c r="M29" s="153" t="s">
        <v>289</v>
      </c>
      <c r="N29" s="153"/>
      <c r="O29" s="227" t="s">
        <v>178</v>
      </c>
      <c r="P29" s="153" t="s">
        <v>290</v>
      </c>
      <c r="Q29" s="153"/>
      <c r="R29" s="227"/>
      <c r="S29" s="153"/>
      <c r="T29" s="153"/>
      <c r="U29" s="228"/>
      <c r="V29" s="228"/>
      <c r="W29" s="228"/>
      <c r="X29" s="229"/>
      <c r="Y29" s="139"/>
      <c r="Z29" s="136"/>
      <c r="AA29" s="136"/>
      <c r="AB29" s="137"/>
      <c r="AC29" s="139"/>
      <c r="AD29" s="136"/>
      <c r="AE29" s="136"/>
      <c r="AF29" s="137"/>
    </row>
    <row r="30" spans="1:32" ht="18.75" customHeight="1" x14ac:dyDescent="0.45">
      <c r="A30" s="157"/>
      <c r="B30" s="158"/>
      <c r="C30" s="159"/>
      <c r="D30" s="160"/>
      <c r="E30" s="161"/>
      <c r="F30" s="162"/>
      <c r="G30" s="163"/>
      <c r="H30" s="164" t="s">
        <v>291</v>
      </c>
      <c r="I30" s="230" t="s">
        <v>178</v>
      </c>
      <c r="J30" s="166" t="s">
        <v>244</v>
      </c>
      <c r="K30" s="166"/>
      <c r="L30" s="231" t="s">
        <v>178</v>
      </c>
      <c r="M30" s="166" t="s">
        <v>259</v>
      </c>
      <c r="N30" s="166"/>
      <c r="O30" s="166"/>
      <c r="P30" s="166"/>
      <c r="Q30" s="232"/>
      <c r="R30" s="166"/>
      <c r="S30" s="166"/>
      <c r="T30" s="166"/>
      <c r="U30" s="166"/>
      <c r="V30" s="166"/>
      <c r="W30" s="166"/>
      <c r="X30" s="169"/>
      <c r="Y30" s="170"/>
      <c r="Z30" s="171"/>
      <c r="AA30" s="171"/>
      <c r="AB30" s="172"/>
      <c r="AC30" s="170"/>
      <c r="AD30" s="171"/>
      <c r="AE30" s="171"/>
      <c r="AF30" s="172"/>
    </row>
    <row r="31" spans="1:32" ht="18.75" customHeight="1" x14ac:dyDescent="0.45">
      <c r="A31" s="104"/>
      <c r="B31" s="105"/>
      <c r="C31" s="173"/>
      <c r="D31" s="109"/>
      <c r="E31" s="108"/>
      <c r="F31" s="109"/>
      <c r="G31" s="174"/>
      <c r="H31" s="110" t="s">
        <v>243</v>
      </c>
      <c r="I31" s="205" t="s">
        <v>178</v>
      </c>
      <c r="J31" s="112" t="s">
        <v>244</v>
      </c>
      <c r="K31" s="112"/>
      <c r="L31" s="113"/>
      <c r="M31" s="206" t="s">
        <v>178</v>
      </c>
      <c r="N31" s="112" t="s">
        <v>245</v>
      </c>
      <c r="O31" s="112"/>
      <c r="P31" s="113"/>
      <c r="Q31" s="206" t="s">
        <v>178</v>
      </c>
      <c r="R31" s="115" t="s">
        <v>246</v>
      </c>
      <c r="S31" s="115"/>
      <c r="T31" s="207"/>
      <c r="U31" s="207"/>
      <c r="V31" s="207"/>
      <c r="W31" s="207"/>
      <c r="X31" s="208"/>
      <c r="Y31" s="209" t="s">
        <v>178</v>
      </c>
      <c r="Z31" s="119" t="s">
        <v>247</v>
      </c>
      <c r="AA31" s="119"/>
      <c r="AB31" s="120"/>
      <c r="AC31" s="209" t="s">
        <v>178</v>
      </c>
      <c r="AD31" s="119" t="s">
        <v>247</v>
      </c>
      <c r="AE31" s="119"/>
      <c r="AF31" s="120"/>
    </row>
    <row r="32" spans="1:32" ht="19.5" customHeight="1" x14ac:dyDescent="0.45">
      <c r="A32" s="121"/>
      <c r="B32" s="122"/>
      <c r="C32" s="175"/>
      <c r="D32" s="214"/>
      <c r="E32" s="125"/>
      <c r="F32" s="126"/>
      <c r="G32" s="138"/>
      <c r="H32" s="215" t="s">
        <v>252</v>
      </c>
      <c r="I32" s="210" t="s">
        <v>178</v>
      </c>
      <c r="J32" s="129" t="s">
        <v>249</v>
      </c>
      <c r="K32" s="211"/>
      <c r="L32" s="131"/>
      <c r="M32" s="212" t="s">
        <v>178</v>
      </c>
      <c r="N32" s="129" t="s">
        <v>253</v>
      </c>
      <c r="O32" s="212"/>
      <c r="P32" s="129"/>
      <c r="Q32" s="213"/>
      <c r="R32" s="213"/>
      <c r="S32" s="213"/>
      <c r="T32" s="213"/>
      <c r="U32" s="213"/>
      <c r="V32" s="213"/>
      <c r="W32" s="213"/>
      <c r="X32" s="216"/>
      <c r="Y32" s="214" t="s">
        <v>178</v>
      </c>
      <c r="Z32" s="86" t="s">
        <v>251</v>
      </c>
      <c r="AA32" s="136"/>
      <c r="AB32" s="137"/>
      <c r="AC32" s="214" t="s">
        <v>178</v>
      </c>
      <c r="AD32" s="86" t="s">
        <v>251</v>
      </c>
      <c r="AE32" s="136"/>
      <c r="AF32" s="137"/>
    </row>
    <row r="33" spans="1:32" ht="19.5" customHeight="1" x14ac:dyDescent="0.45">
      <c r="A33" s="121"/>
      <c r="B33" s="122"/>
      <c r="C33" s="175"/>
      <c r="D33" s="214"/>
      <c r="E33" s="125"/>
      <c r="F33" s="126"/>
      <c r="G33" s="138"/>
      <c r="H33" s="215" t="s">
        <v>254</v>
      </c>
      <c r="I33" s="210" t="s">
        <v>178</v>
      </c>
      <c r="J33" s="129" t="s">
        <v>249</v>
      </c>
      <c r="K33" s="211"/>
      <c r="L33" s="131"/>
      <c r="M33" s="212" t="s">
        <v>178</v>
      </c>
      <c r="N33" s="129" t="s">
        <v>253</v>
      </c>
      <c r="O33" s="212"/>
      <c r="P33" s="129"/>
      <c r="Q33" s="213"/>
      <c r="R33" s="213"/>
      <c r="S33" s="213"/>
      <c r="T33" s="213"/>
      <c r="U33" s="213"/>
      <c r="V33" s="213"/>
      <c r="W33" s="213"/>
      <c r="X33" s="216"/>
      <c r="Y33" s="214"/>
      <c r="Z33" s="86"/>
      <c r="AA33" s="136"/>
      <c r="AB33" s="137"/>
      <c r="AC33" s="214"/>
      <c r="AD33" s="86"/>
      <c r="AE33" s="136"/>
      <c r="AF33" s="137"/>
    </row>
    <row r="34" spans="1:32" ht="18.75" customHeight="1" x14ac:dyDescent="0.45">
      <c r="A34" s="121"/>
      <c r="B34" s="122"/>
      <c r="C34" s="175"/>
      <c r="D34" s="214"/>
      <c r="E34" s="125"/>
      <c r="F34" s="126"/>
      <c r="G34" s="138"/>
      <c r="H34" s="127" t="s">
        <v>364</v>
      </c>
      <c r="I34" s="210" t="s">
        <v>178</v>
      </c>
      <c r="J34" s="129" t="s">
        <v>244</v>
      </c>
      <c r="K34" s="129"/>
      <c r="L34" s="212"/>
      <c r="M34" s="212" t="s">
        <v>178</v>
      </c>
      <c r="N34" s="129" t="s">
        <v>271</v>
      </c>
      <c r="O34" s="212"/>
      <c r="P34" s="212" t="s">
        <v>178</v>
      </c>
      <c r="Q34" s="129" t="s">
        <v>365</v>
      </c>
      <c r="R34" s="212"/>
      <c r="S34" s="129"/>
      <c r="T34" s="212"/>
      <c r="U34" s="129"/>
      <c r="V34" s="211"/>
      <c r="W34" s="211"/>
      <c r="X34" s="217"/>
      <c r="Y34" s="139"/>
      <c r="Z34" s="136"/>
      <c r="AA34" s="136"/>
      <c r="AB34" s="137"/>
      <c r="AC34" s="139"/>
      <c r="AD34" s="136"/>
      <c r="AE34" s="136"/>
      <c r="AF34" s="137"/>
    </row>
    <row r="35" spans="1:32" ht="18.75" customHeight="1" x14ac:dyDescent="0.45">
      <c r="A35" s="121"/>
      <c r="B35" s="122"/>
      <c r="C35" s="175"/>
      <c r="D35" s="214" t="s">
        <v>178</v>
      </c>
      <c r="E35" s="125" t="s">
        <v>263</v>
      </c>
      <c r="F35" s="126"/>
      <c r="G35" s="138"/>
      <c r="H35" s="127" t="s">
        <v>274</v>
      </c>
      <c r="I35" s="210" t="s">
        <v>178</v>
      </c>
      <c r="J35" s="129" t="s">
        <v>244</v>
      </c>
      <c r="K35" s="211"/>
      <c r="L35" s="212" t="s">
        <v>178</v>
      </c>
      <c r="M35" s="129" t="s">
        <v>259</v>
      </c>
      <c r="N35" s="129"/>
      <c r="O35" s="211"/>
      <c r="P35" s="211"/>
      <c r="Q35" s="211"/>
      <c r="R35" s="211"/>
      <c r="S35" s="211"/>
      <c r="T35" s="211"/>
      <c r="U35" s="211"/>
      <c r="V35" s="211"/>
      <c r="W35" s="211"/>
      <c r="X35" s="217"/>
      <c r="Y35" s="139"/>
      <c r="Z35" s="136"/>
      <c r="AA35" s="136"/>
      <c r="AB35" s="137"/>
      <c r="AC35" s="139"/>
      <c r="AD35" s="136"/>
      <c r="AE35" s="136"/>
      <c r="AF35" s="137"/>
    </row>
    <row r="36" spans="1:32" ht="18.75" customHeight="1" x14ac:dyDescent="0.45">
      <c r="A36" s="236" t="s">
        <v>178</v>
      </c>
      <c r="B36" s="237">
        <v>27</v>
      </c>
      <c r="C36" s="240" t="s">
        <v>292</v>
      </c>
      <c r="D36" s="236" t="s">
        <v>178</v>
      </c>
      <c r="E36" s="239" t="s">
        <v>265</v>
      </c>
      <c r="F36" s="126"/>
      <c r="G36" s="125"/>
      <c r="H36" s="143" t="s">
        <v>366</v>
      </c>
      <c r="I36" s="210" t="s">
        <v>178</v>
      </c>
      <c r="J36" s="129" t="s">
        <v>244</v>
      </c>
      <c r="K36" s="129"/>
      <c r="L36" s="212" t="s">
        <v>178</v>
      </c>
      <c r="M36" s="218" t="s">
        <v>259</v>
      </c>
      <c r="N36" s="129"/>
      <c r="O36" s="129"/>
      <c r="P36" s="129"/>
      <c r="Q36" s="211"/>
      <c r="R36" s="211"/>
      <c r="S36" s="211"/>
      <c r="T36" s="211"/>
      <c r="U36" s="211"/>
      <c r="V36" s="211"/>
      <c r="W36" s="211"/>
      <c r="X36" s="217"/>
      <c r="Y36" s="139"/>
      <c r="Z36" s="136"/>
      <c r="AA36" s="136"/>
      <c r="AB36" s="137"/>
      <c r="AC36" s="139"/>
      <c r="AD36" s="136"/>
      <c r="AE36" s="136"/>
      <c r="AF36" s="137"/>
    </row>
    <row r="37" spans="1:32" ht="18.75" customHeight="1" x14ac:dyDescent="0.45">
      <c r="A37" s="121"/>
      <c r="B37" s="122"/>
      <c r="C37" s="240" t="s">
        <v>293</v>
      </c>
      <c r="D37" s="214" t="s">
        <v>178</v>
      </c>
      <c r="E37" s="125" t="s">
        <v>272</v>
      </c>
      <c r="F37" s="126"/>
      <c r="G37" s="125"/>
      <c r="H37" s="143" t="s">
        <v>367</v>
      </c>
      <c r="I37" s="210" t="s">
        <v>178</v>
      </c>
      <c r="J37" s="129" t="s">
        <v>244</v>
      </c>
      <c r="K37" s="129"/>
      <c r="L37" s="212" t="s">
        <v>178</v>
      </c>
      <c r="M37" s="218" t="s">
        <v>259</v>
      </c>
      <c r="N37" s="129"/>
      <c r="O37" s="129"/>
      <c r="P37" s="129"/>
      <c r="Q37" s="211"/>
      <c r="R37" s="211"/>
      <c r="S37" s="211"/>
      <c r="T37" s="211"/>
      <c r="U37" s="211"/>
      <c r="V37" s="211"/>
      <c r="W37" s="211"/>
      <c r="X37" s="217"/>
      <c r="Y37" s="139"/>
      <c r="Z37" s="136"/>
      <c r="AA37" s="136"/>
      <c r="AB37" s="137"/>
      <c r="AC37" s="139"/>
      <c r="AD37" s="136"/>
      <c r="AE37" s="136"/>
      <c r="AF37" s="137"/>
    </row>
    <row r="38" spans="1:32" ht="18.75" customHeight="1" x14ac:dyDescent="0.45">
      <c r="A38" s="121"/>
      <c r="B38" s="122"/>
      <c r="C38" s="175"/>
      <c r="D38" s="236" t="s">
        <v>178</v>
      </c>
      <c r="E38" s="239" t="s">
        <v>275</v>
      </c>
      <c r="F38" s="126"/>
      <c r="G38" s="138"/>
      <c r="H38" s="219" t="s">
        <v>280</v>
      </c>
      <c r="I38" s="210" t="s">
        <v>178</v>
      </c>
      <c r="J38" s="129" t="s">
        <v>244</v>
      </c>
      <c r="K38" s="129"/>
      <c r="L38" s="212" t="s">
        <v>178</v>
      </c>
      <c r="M38" s="129" t="s">
        <v>256</v>
      </c>
      <c r="N38" s="129"/>
      <c r="O38" s="212" t="s">
        <v>178</v>
      </c>
      <c r="P38" s="129" t="s">
        <v>257</v>
      </c>
      <c r="Q38" s="213"/>
      <c r="R38" s="213"/>
      <c r="S38" s="213"/>
      <c r="T38" s="213"/>
      <c r="U38" s="220"/>
      <c r="V38" s="220"/>
      <c r="W38" s="220"/>
      <c r="X38" s="221"/>
      <c r="Y38" s="139"/>
      <c r="Z38" s="136"/>
      <c r="AA38" s="136"/>
      <c r="AB38" s="137"/>
      <c r="AC38" s="139"/>
      <c r="AD38" s="136"/>
      <c r="AE38" s="136"/>
      <c r="AF38" s="137"/>
    </row>
    <row r="39" spans="1:32" ht="18.75" customHeight="1" x14ac:dyDescent="0.45">
      <c r="A39" s="121"/>
      <c r="B39" s="122"/>
      <c r="C39" s="175"/>
      <c r="D39" s="214"/>
      <c r="E39" s="125"/>
      <c r="F39" s="126"/>
      <c r="G39" s="138"/>
      <c r="H39" s="140" t="s">
        <v>281</v>
      </c>
      <c r="I39" s="210" t="s">
        <v>178</v>
      </c>
      <c r="J39" s="129" t="s">
        <v>244</v>
      </c>
      <c r="K39" s="129"/>
      <c r="L39" s="212" t="s">
        <v>178</v>
      </c>
      <c r="M39" s="129" t="s">
        <v>282</v>
      </c>
      <c r="N39" s="129"/>
      <c r="O39" s="212" t="s">
        <v>178</v>
      </c>
      <c r="P39" s="129" t="s">
        <v>262</v>
      </c>
      <c r="Q39" s="144"/>
      <c r="R39" s="212" t="s">
        <v>178</v>
      </c>
      <c r="S39" s="129" t="s">
        <v>283</v>
      </c>
      <c r="T39" s="129"/>
      <c r="U39" s="129"/>
      <c r="V39" s="129"/>
      <c r="W39" s="129"/>
      <c r="X39" s="134"/>
      <c r="Y39" s="139"/>
      <c r="Z39" s="136"/>
      <c r="AA39" s="136"/>
      <c r="AB39" s="137"/>
      <c r="AC39" s="139"/>
      <c r="AD39" s="136"/>
      <c r="AE39" s="136"/>
      <c r="AF39" s="137"/>
    </row>
    <row r="40" spans="1:32" ht="18.75" customHeight="1" x14ac:dyDescent="0.45">
      <c r="A40" s="121"/>
      <c r="B40" s="122"/>
      <c r="C40" s="175"/>
      <c r="D40" s="214"/>
      <c r="E40" s="125"/>
      <c r="F40" s="126"/>
      <c r="G40" s="138"/>
      <c r="H40" s="145" t="s">
        <v>284</v>
      </c>
      <c r="I40" s="222" t="s">
        <v>178</v>
      </c>
      <c r="J40" s="147" t="s">
        <v>244</v>
      </c>
      <c r="K40" s="147"/>
      <c r="L40" s="223" t="s">
        <v>178</v>
      </c>
      <c r="M40" s="147" t="s">
        <v>282</v>
      </c>
      <c r="N40" s="147"/>
      <c r="O40" s="223" t="s">
        <v>178</v>
      </c>
      <c r="P40" s="147" t="s">
        <v>285</v>
      </c>
      <c r="Q40" s="147"/>
      <c r="R40" s="223" t="s">
        <v>178</v>
      </c>
      <c r="S40" s="147" t="s">
        <v>286</v>
      </c>
      <c r="T40" s="147"/>
      <c r="U40" s="224"/>
      <c r="V40" s="224"/>
      <c r="W40" s="224"/>
      <c r="X40" s="225"/>
      <c r="Y40" s="139"/>
      <c r="Z40" s="136"/>
      <c r="AA40" s="136"/>
      <c r="AB40" s="137"/>
      <c r="AC40" s="139"/>
      <c r="AD40" s="136"/>
      <c r="AE40" s="136"/>
      <c r="AF40" s="137"/>
    </row>
    <row r="41" spans="1:32" ht="18.75" customHeight="1" x14ac:dyDescent="0.45">
      <c r="A41" s="121"/>
      <c r="B41" s="122"/>
      <c r="C41" s="175"/>
      <c r="D41" s="214"/>
      <c r="E41" s="125"/>
      <c r="F41" s="126"/>
      <c r="G41" s="138"/>
      <c r="H41" s="151" t="s">
        <v>287</v>
      </c>
      <c r="I41" s="226" t="s">
        <v>178</v>
      </c>
      <c r="J41" s="153" t="s">
        <v>288</v>
      </c>
      <c r="K41" s="153"/>
      <c r="L41" s="227" t="s">
        <v>178</v>
      </c>
      <c r="M41" s="153" t="s">
        <v>289</v>
      </c>
      <c r="N41" s="153"/>
      <c r="O41" s="227" t="s">
        <v>178</v>
      </c>
      <c r="P41" s="153" t="s">
        <v>290</v>
      </c>
      <c r="Q41" s="153"/>
      <c r="R41" s="227"/>
      <c r="S41" s="153"/>
      <c r="T41" s="153"/>
      <c r="U41" s="228"/>
      <c r="V41" s="228"/>
      <c r="W41" s="228"/>
      <c r="X41" s="229"/>
      <c r="Y41" s="139"/>
      <c r="Z41" s="136"/>
      <c r="AA41" s="136"/>
      <c r="AB41" s="137"/>
      <c r="AC41" s="139"/>
      <c r="AD41" s="136"/>
      <c r="AE41" s="136"/>
      <c r="AF41" s="137"/>
    </row>
    <row r="42" spans="1:32" ht="18.75" customHeight="1" x14ac:dyDescent="0.45">
      <c r="A42" s="157"/>
      <c r="B42" s="158"/>
      <c r="C42" s="159"/>
      <c r="D42" s="160"/>
      <c r="E42" s="161"/>
      <c r="F42" s="162"/>
      <c r="G42" s="163"/>
      <c r="H42" s="164" t="s">
        <v>291</v>
      </c>
      <c r="I42" s="230" t="s">
        <v>178</v>
      </c>
      <c r="J42" s="166" t="s">
        <v>244</v>
      </c>
      <c r="K42" s="166"/>
      <c r="L42" s="231" t="s">
        <v>178</v>
      </c>
      <c r="M42" s="166" t="s">
        <v>259</v>
      </c>
      <c r="N42" s="166"/>
      <c r="O42" s="166"/>
      <c r="P42" s="166"/>
      <c r="Q42" s="232"/>
      <c r="R42" s="166"/>
      <c r="S42" s="166"/>
      <c r="T42" s="166"/>
      <c r="U42" s="166"/>
      <c r="V42" s="166"/>
      <c r="W42" s="166"/>
      <c r="X42" s="169"/>
      <c r="Y42" s="170"/>
      <c r="Z42" s="171"/>
      <c r="AA42" s="171"/>
      <c r="AB42" s="172"/>
      <c r="AC42" s="170"/>
      <c r="AD42" s="171"/>
      <c r="AE42" s="171"/>
      <c r="AF42" s="172"/>
    </row>
    <row r="43" spans="1:32" ht="20.25" customHeight="1" x14ac:dyDescent="0.45"/>
    <row r="44" spans="1:32" ht="20.25" customHeight="1" x14ac:dyDescent="0.45"/>
    <row r="45" spans="1:32" ht="20.25" customHeight="1" x14ac:dyDescent="0.45"/>
    <row r="46" spans="1:32" ht="20.25" customHeight="1" x14ac:dyDescent="0.45"/>
    <row r="47" spans="1:32" ht="20.25" customHeight="1" x14ac:dyDescent="0.45"/>
    <row r="48" spans="1:32" ht="20.25" customHeight="1" x14ac:dyDescent="0.45"/>
    <row r="49" s="85" customFormat="1" ht="20.25" customHeight="1" x14ac:dyDescent="0.45"/>
    <row r="50" s="85" customFormat="1" ht="20.25" customHeight="1" x14ac:dyDescent="0.45"/>
    <row r="51" s="85" customFormat="1" ht="20.25" customHeight="1" x14ac:dyDescent="0.45"/>
    <row r="52" s="85" customFormat="1" ht="20.25" customHeight="1" x14ac:dyDescent="0.45"/>
    <row r="53" s="85" customFormat="1" ht="20.25" customHeight="1" x14ac:dyDescent="0.45"/>
    <row r="54" s="85" customFormat="1" ht="20.25" customHeight="1" x14ac:dyDescent="0.45"/>
    <row r="55" s="85" customFormat="1" ht="20.25" customHeight="1" x14ac:dyDescent="0.45"/>
    <row r="56" s="85" customFormat="1" ht="20.25" customHeight="1" x14ac:dyDescent="0.45"/>
    <row r="57" s="85" customFormat="1" ht="20.25" customHeight="1" x14ac:dyDescent="0.45"/>
    <row r="58" s="85" customFormat="1" ht="20.25" customHeight="1" x14ac:dyDescent="0.45"/>
    <row r="59" s="85" customFormat="1" ht="20.25" customHeight="1" x14ac:dyDescent="0.45"/>
    <row r="60" s="85" customFormat="1" ht="20.25" customHeight="1" x14ac:dyDescent="0.45"/>
    <row r="61" s="85" customFormat="1" ht="20.25" customHeight="1" x14ac:dyDescent="0.45"/>
    <row r="62" s="85" customFormat="1" ht="20.25" customHeight="1" x14ac:dyDescent="0.45"/>
  </sheetData>
  <mergeCells count="14">
    <mergeCell ref="AC8:AF9"/>
    <mergeCell ref="A3:AF3"/>
    <mergeCell ref="S5:V5"/>
    <mergeCell ref="A7:C7"/>
    <mergeCell ref="D7:E7"/>
    <mergeCell ref="F7:G7"/>
    <mergeCell ref="H7:X7"/>
    <mergeCell ref="Y7:AB7"/>
    <mergeCell ref="AC7:AF7"/>
    <mergeCell ref="A8:C9"/>
    <mergeCell ref="D8:E9"/>
    <mergeCell ref="F8:G9"/>
    <mergeCell ref="H8:H9"/>
    <mergeCell ref="Y8:AB9"/>
  </mergeCells>
  <phoneticPr fontId="2"/>
  <pageMargins left="0.7" right="0.7" top="0.75" bottom="0.75" header="0.3" footer="0.3"/>
  <pageSetup paperSize="9" scale="34" orientation="portrait" r:id="rId1"/>
  <rowBreaks count="1" manualBreakCount="1">
    <brk id="42"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M8:M13 JI8:JI13 TE8:TE13 ADA8:ADA13 AMW8:AMW13 AWS8:AWS13 BGO8:BGO13 BQK8:BQK13 CAG8:CAG13 CKC8:CKC13 CTY8:CTY13 DDU8:DDU13 DNQ8:DNQ13 DXM8:DXM13 EHI8:EHI13 ERE8:ERE13 FBA8:FBA13 FKW8:FKW13 FUS8:FUS13 GEO8:GEO13 GOK8:GOK13 GYG8:GYG13 HIC8:HIC13 HRY8:HRY13 IBU8:IBU13 ILQ8:ILQ13 IVM8:IVM13 JFI8:JFI13 JPE8:JPE13 JZA8:JZA13 KIW8:KIW13 KSS8:KSS13 LCO8:LCO13 LMK8:LMK13 LWG8:LWG13 MGC8:MGC13 MPY8:MPY13 MZU8:MZU13 NJQ8:NJQ13 NTM8:NTM13 ODI8:ODI13 ONE8:ONE13 OXA8:OXA13 PGW8:PGW13 PQS8:PQS13 QAO8:QAO13 QKK8:QKK13 QUG8:QUG13 REC8:REC13 RNY8:RNY13 RXU8:RXU13 SHQ8:SHQ13 SRM8:SRM13 TBI8:TBI13 TLE8:TLE13 TVA8:TVA13 UEW8:UEW13 UOS8:UOS13 UYO8:UYO13 VIK8:VIK13 VSG8:VSG13 WCC8:WCC13 WLY8:WLY13 WVU8:WVU13 M65544:M65549 JI65544:JI65549 TE65544:TE65549 ADA65544:ADA65549 AMW65544:AMW65549 AWS65544:AWS65549 BGO65544:BGO65549 BQK65544:BQK65549 CAG65544:CAG65549 CKC65544:CKC65549 CTY65544:CTY65549 DDU65544:DDU65549 DNQ65544:DNQ65549 DXM65544:DXM65549 EHI65544:EHI65549 ERE65544:ERE65549 FBA65544:FBA65549 FKW65544:FKW65549 FUS65544:FUS65549 GEO65544:GEO65549 GOK65544:GOK65549 GYG65544:GYG65549 HIC65544:HIC65549 HRY65544:HRY65549 IBU65544:IBU65549 ILQ65544:ILQ65549 IVM65544:IVM65549 JFI65544:JFI65549 JPE65544:JPE65549 JZA65544:JZA65549 KIW65544:KIW65549 KSS65544:KSS65549 LCO65544:LCO65549 LMK65544:LMK65549 LWG65544:LWG65549 MGC65544:MGC65549 MPY65544:MPY65549 MZU65544:MZU65549 NJQ65544:NJQ65549 NTM65544:NTM65549 ODI65544:ODI65549 ONE65544:ONE65549 OXA65544:OXA65549 PGW65544:PGW65549 PQS65544:PQS65549 QAO65544:QAO65549 QKK65544:QKK65549 QUG65544:QUG65549 REC65544:REC65549 RNY65544:RNY65549 RXU65544:RXU65549 SHQ65544:SHQ65549 SRM65544:SRM65549 TBI65544:TBI65549 TLE65544:TLE65549 TVA65544:TVA65549 UEW65544:UEW65549 UOS65544:UOS65549 UYO65544:UYO65549 VIK65544:VIK65549 VSG65544:VSG65549 WCC65544:WCC65549 WLY65544:WLY65549 WVU65544:WVU65549 M131080:M131085 JI131080:JI131085 TE131080:TE131085 ADA131080:ADA131085 AMW131080:AMW131085 AWS131080:AWS131085 BGO131080:BGO131085 BQK131080:BQK131085 CAG131080:CAG131085 CKC131080:CKC131085 CTY131080:CTY131085 DDU131080:DDU131085 DNQ131080:DNQ131085 DXM131080:DXM131085 EHI131080:EHI131085 ERE131080:ERE131085 FBA131080:FBA131085 FKW131080:FKW131085 FUS131080:FUS131085 GEO131080:GEO131085 GOK131080:GOK131085 GYG131080:GYG131085 HIC131080:HIC131085 HRY131080:HRY131085 IBU131080:IBU131085 ILQ131080:ILQ131085 IVM131080:IVM131085 JFI131080:JFI131085 JPE131080:JPE131085 JZA131080:JZA131085 KIW131080:KIW131085 KSS131080:KSS131085 LCO131080:LCO131085 LMK131080:LMK131085 LWG131080:LWG131085 MGC131080:MGC131085 MPY131080:MPY131085 MZU131080:MZU131085 NJQ131080:NJQ131085 NTM131080:NTM131085 ODI131080:ODI131085 ONE131080:ONE131085 OXA131080:OXA131085 PGW131080:PGW131085 PQS131080:PQS131085 QAO131080:QAO131085 QKK131080:QKK131085 QUG131080:QUG131085 REC131080:REC131085 RNY131080:RNY131085 RXU131080:RXU131085 SHQ131080:SHQ131085 SRM131080:SRM131085 TBI131080:TBI131085 TLE131080:TLE131085 TVA131080:TVA131085 UEW131080:UEW131085 UOS131080:UOS131085 UYO131080:UYO131085 VIK131080:VIK131085 VSG131080:VSG131085 WCC131080:WCC131085 WLY131080:WLY131085 WVU131080:WVU131085 M196616:M196621 JI196616:JI196621 TE196616:TE196621 ADA196616:ADA196621 AMW196616:AMW196621 AWS196616:AWS196621 BGO196616:BGO196621 BQK196616:BQK196621 CAG196616:CAG196621 CKC196616:CKC196621 CTY196616:CTY196621 DDU196616:DDU196621 DNQ196616:DNQ196621 DXM196616:DXM196621 EHI196616:EHI196621 ERE196616:ERE196621 FBA196616:FBA196621 FKW196616:FKW196621 FUS196616:FUS196621 GEO196616:GEO196621 GOK196616:GOK196621 GYG196616:GYG196621 HIC196616:HIC196621 HRY196616:HRY196621 IBU196616:IBU196621 ILQ196616:ILQ196621 IVM196616:IVM196621 JFI196616:JFI196621 JPE196616:JPE196621 JZA196616:JZA196621 KIW196616:KIW196621 KSS196616:KSS196621 LCO196616:LCO196621 LMK196616:LMK196621 LWG196616:LWG196621 MGC196616:MGC196621 MPY196616:MPY196621 MZU196616:MZU196621 NJQ196616:NJQ196621 NTM196616:NTM196621 ODI196616:ODI196621 ONE196616:ONE196621 OXA196616:OXA196621 PGW196616:PGW196621 PQS196616:PQS196621 QAO196616:QAO196621 QKK196616:QKK196621 QUG196616:QUG196621 REC196616:REC196621 RNY196616:RNY196621 RXU196616:RXU196621 SHQ196616:SHQ196621 SRM196616:SRM196621 TBI196616:TBI196621 TLE196616:TLE196621 TVA196616:TVA196621 UEW196616:UEW196621 UOS196616:UOS196621 UYO196616:UYO196621 VIK196616:VIK196621 VSG196616:VSG196621 WCC196616:WCC196621 WLY196616:WLY196621 WVU196616:WVU196621 M262152:M262157 JI262152:JI262157 TE262152:TE262157 ADA262152:ADA262157 AMW262152:AMW262157 AWS262152:AWS262157 BGO262152:BGO262157 BQK262152:BQK262157 CAG262152:CAG262157 CKC262152:CKC262157 CTY262152:CTY262157 DDU262152:DDU262157 DNQ262152:DNQ262157 DXM262152:DXM262157 EHI262152:EHI262157 ERE262152:ERE262157 FBA262152:FBA262157 FKW262152:FKW262157 FUS262152:FUS262157 GEO262152:GEO262157 GOK262152:GOK262157 GYG262152:GYG262157 HIC262152:HIC262157 HRY262152:HRY262157 IBU262152:IBU262157 ILQ262152:ILQ262157 IVM262152:IVM262157 JFI262152:JFI262157 JPE262152:JPE262157 JZA262152:JZA262157 KIW262152:KIW262157 KSS262152:KSS262157 LCO262152:LCO262157 LMK262152:LMK262157 LWG262152:LWG262157 MGC262152:MGC262157 MPY262152:MPY262157 MZU262152:MZU262157 NJQ262152:NJQ262157 NTM262152:NTM262157 ODI262152:ODI262157 ONE262152:ONE262157 OXA262152:OXA262157 PGW262152:PGW262157 PQS262152:PQS262157 QAO262152:QAO262157 QKK262152:QKK262157 QUG262152:QUG262157 REC262152:REC262157 RNY262152:RNY262157 RXU262152:RXU262157 SHQ262152:SHQ262157 SRM262152:SRM262157 TBI262152:TBI262157 TLE262152:TLE262157 TVA262152:TVA262157 UEW262152:UEW262157 UOS262152:UOS262157 UYO262152:UYO262157 VIK262152:VIK262157 VSG262152:VSG262157 WCC262152:WCC262157 WLY262152:WLY262157 WVU262152:WVU262157 M327688:M327693 JI327688:JI327693 TE327688:TE327693 ADA327688:ADA327693 AMW327688:AMW327693 AWS327688:AWS327693 BGO327688:BGO327693 BQK327688:BQK327693 CAG327688:CAG327693 CKC327688:CKC327693 CTY327688:CTY327693 DDU327688:DDU327693 DNQ327688:DNQ327693 DXM327688:DXM327693 EHI327688:EHI327693 ERE327688:ERE327693 FBA327688:FBA327693 FKW327688:FKW327693 FUS327688:FUS327693 GEO327688:GEO327693 GOK327688:GOK327693 GYG327688:GYG327693 HIC327688:HIC327693 HRY327688:HRY327693 IBU327688:IBU327693 ILQ327688:ILQ327693 IVM327688:IVM327693 JFI327688:JFI327693 JPE327688:JPE327693 JZA327688:JZA327693 KIW327688:KIW327693 KSS327688:KSS327693 LCO327688:LCO327693 LMK327688:LMK327693 LWG327688:LWG327693 MGC327688:MGC327693 MPY327688:MPY327693 MZU327688:MZU327693 NJQ327688:NJQ327693 NTM327688:NTM327693 ODI327688:ODI327693 ONE327688:ONE327693 OXA327688:OXA327693 PGW327688:PGW327693 PQS327688:PQS327693 QAO327688:QAO327693 QKK327688:QKK327693 QUG327688:QUG327693 REC327688:REC327693 RNY327688:RNY327693 RXU327688:RXU327693 SHQ327688:SHQ327693 SRM327688:SRM327693 TBI327688:TBI327693 TLE327688:TLE327693 TVA327688:TVA327693 UEW327688:UEW327693 UOS327688:UOS327693 UYO327688:UYO327693 VIK327688:VIK327693 VSG327688:VSG327693 WCC327688:WCC327693 WLY327688:WLY327693 WVU327688:WVU327693 M393224:M393229 JI393224:JI393229 TE393224:TE393229 ADA393224:ADA393229 AMW393224:AMW393229 AWS393224:AWS393229 BGO393224:BGO393229 BQK393224:BQK393229 CAG393224:CAG393229 CKC393224:CKC393229 CTY393224:CTY393229 DDU393224:DDU393229 DNQ393224:DNQ393229 DXM393224:DXM393229 EHI393224:EHI393229 ERE393224:ERE393229 FBA393224:FBA393229 FKW393224:FKW393229 FUS393224:FUS393229 GEO393224:GEO393229 GOK393224:GOK393229 GYG393224:GYG393229 HIC393224:HIC393229 HRY393224:HRY393229 IBU393224:IBU393229 ILQ393224:ILQ393229 IVM393224:IVM393229 JFI393224:JFI393229 JPE393224:JPE393229 JZA393224:JZA393229 KIW393224:KIW393229 KSS393224:KSS393229 LCO393224:LCO393229 LMK393224:LMK393229 LWG393224:LWG393229 MGC393224:MGC393229 MPY393224:MPY393229 MZU393224:MZU393229 NJQ393224:NJQ393229 NTM393224:NTM393229 ODI393224:ODI393229 ONE393224:ONE393229 OXA393224:OXA393229 PGW393224:PGW393229 PQS393224:PQS393229 QAO393224:QAO393229 QKK393224:QKK393229 QUG393224:QUG393229 REC393224:REC393229 RNY393224:RNY393229 RXU393224:RXU393229 SHQ393224:SHQ393229 SRM393224:SRM393229 TBI393224:TBI393229 TLE393224:TLE393229 TVA393224:TVA393229 UEW393224:UEW393229 UOS393224:UOS393229 UYO393224:UYO393229 VIK393224:VIK393229 VSG393224:VSG393229 WCC393224:WCC393229 WLY393224:WLY393229 WVU393224:WVU393229 M458760:M458765 JI458760:JI458765 TE458760:TE458765 ADA458760:ADA458765 AMW458760:AMW458765 AWS458760:AWS458765 BGO458760:BGO458765 BQK458760:BQK458765 CAG458760:CAG458765 CKC458760:CKC458765 CTY458760:CTY458765 DDU458760:DDU458765 DNQ458760:DNQ458765 DXM458760:DXM458765 EHI458760:EHI458765 ERE458760:ERE458765 FBA458760:FBA458765 FKW458760:FKW458765 FUS458760:FUS458765 GEO458760:GEO458765 GOK458760:GOK458765 GYG458760:GYG458765 HIC458760:HIC458765 HRY458760:HRY458765 IBU458760:IBU458765 ILQ458760:ILQ458765 IVM458760:IVM458765 JFI458760:JFI458765 JPE458760:JPE458765 JZA458760:JZA458765 KIW458760:KIW458765 KSS458760:KSS458765 LCO458760:LCO458765 LMK458760:LMK458765 LWG458760:LWG458765 MGC458760:MGC458765 MPY458760:MPY458765 MZU458760:MZU458765 NJQ458760:NJQ458765 NTM458760:NTM458765 ODI458760:ODI458765 ONE458760:ONE458765 OXA458760:OXA458765 PGW458760:PGW458765 PQS458760:PQS458765 QAO458760:QAO458765 QKK458760:QKK458765 QUG458760:QUG458765 REC458760:REC458765 RNY458760:RNY458765 RXU458760:RXU458765 SHQ458760:SHQ458765 SRM458760:SRM458765 TBI458760:TBI458765 TLE458760:TLE458765 TVA458760:TVA458765 UEW458760:UEW458765 UOS458760:UOS458765 UYO458760:UYO458765 VIK458760:VIK458765 VSG458760:VSG458765 WCC458760:WCC458765 WLY458760:WLY458765 WVU458760:WVU458765 M524296:M524301 JI524296:JI524301 TE524296:TE524301 ADA524296:ADA524301 AMW524296:AMW524301 AWS524296:AWS524301 BGO524296:BGO524301 BQK524296:BQK524301 CAG524296:CAG524301 CKC524296:CKC524301 CTY524296:CTY524301 DDU524296:DDU524301 DNQ524296:DNQ524301 DXM524296:DXM524301 EHI524296:EHI524301 ERE524296:ERE524301 FBA524296:FBA524301 FKW524296:FKW524301 FUS524296:FUS524301 GEO524296:GEO524301 GOK524296:GOK524301 GYG524296:GYG524301 HIC524296:HIC524301 HRY524296:HRY524301 IBU524296:IBU524301 ILQ524296:ILQ524301 IVM524296:IVM524301 JFI524296:JFI524301 JPE524296:JPE524301 JZA524296:JZA524301 KIW524296:KIW524301 KSS524296:KSS524301 LCO524296:LCO524301 LMK524296:LMK524301 LWG524296:LWG524301 MGC524296:MGC524301 MPY524296:MPY524301 MZU524296:MZU524301 NJQ524296:NJQ524301 NTM524296:NTM524301 ODI524296:ODI524301 ONE524296:ONE524301 OXA524296:OXA524301 PGW524296:PGW524301 PQS524296:PQS524301 QAO524296:QAO524301 QKK524296:QKK524301 QUG524296:QUG524301 REC524296:REC524301 RNY524296:RNY524301 RXU524296:RXU524301 SHQ524296:SHQ524301 SRM524296:SRM524301 TBI524296:TBI524301 TLE524296:TLE524301 TVA524296:TVA524301 UEW524296:UEW524301 UOS524296:UOS524301 UYO524296:UYO524301 VIK524296:VIK524301 VSG524296:VSG524301 WCC524296:WCC524301 WLY524296:WLY524301 WVU524296:WVU524301 M589832:M589837 JI589832:JI589837 TE589832:TE589837 ADA589832:ADA589837 AMW589832:AMW589837 AWS589832:AWS589837 BGO589832:BGO589837 BQK589832:BQK589837 CAG589832:CAG589837 CKC589832:CKC589837 CTY589832:CTY589837 DDU589832:DDU589837 DNQ589832:DNQ589837 DXM589832:DXM589837 EHI589832:EHI589837 ERE589832:ERE589837 FBA589832:FBA589837 FKW589832:FKW589837 FUS589832:FUS589837 GEO589832:GEO589837 GOK589832:GOK589837 GYG589832:GYG589837 HIC589832:HIC589837 HRY589832:HRY589837 IBU589832:IBU589837 ILQ589832:ILQ589837 IVM589832:IVM589837 JFI589832:JFI589837 JPE589832:JPE589837 JZA589832:JZA589837 KIW589832:KIW589837 KSS589832:KSS589837 LCO589832:LCO589837 LMK589832:LMK589837 LWG589832:LWG589837 MGC589832:MGC589837 MPY589832:MPY589837 MZU589832:MZU589837 NJQ589832:NJQ589837 NTM589832:NTM589837 ODI589832:ODI589837 ONE589832:ONE589837 OXA589832:OXA589837 PGW589832:PGW589837 PQS589832:PQS589837 QAO589832:QAO589837 QKK589832:QKK589837 QUG589832:QUG589837 REC589832:REC589837 RNY589832:RNY589837 RXU589832:RXU589837 SHQ589832:SHQ589837 SRM589832:SRM589837 TBI589832:TBI589837 TLE589832:TLE589837 TVA589832:TVA589837 UEW589832:UEW589837 UOS589832:UOS589837 UYO589832:UYO589837 VIK589832:VIK589837 VSG589832:VSG589837 WCC589832:WCC589837 WLY589832:WLY589837 WVU589832:WVU589837 M655368:M655373 JI655368:JI655373 TE655368:TE655373 ADA655368:ADA655373 AMW655368:AMW655373 AWS655368:AWS655373 BGO655368:BGO655373 BQK655368:BQK655373 CAG655368:CAG655373 CKC655368:CKC655373 CTY655368:CTY655373 DDU655368:DDU655373 DNQ655368:DNQ655373 DXM655368:DXM655373 EHI655368:EHI655373 ERE655368:ERE655373 FBA655368:FBA655373 FKW655368:FKW655373 FUS655368:FUS655373 GEO655368:GEO655373 GOK655368:GOK655373 GYG655368:GYG655373 HIC655368:HIC655373 HRY655368:HRY655373 IBU655368:IBU655373 ILQ655368:ILQ655373 IVM655368:IVM655373 JFI655368:JFI655373 JPE655368:JPE655373 JZA655368:JZA655373 KIW655368:KIW655373 KSS655368:KSS655373 LCO655368:LCO655373 LMK655368:LMK655373 LWG655368:LWG655373 MGC655368:MGC655373 MPY655368:MPY655373 MZU655368:MZU655373 NJQ655368:NJQ655373 NTM655368:NTM655373 ODI655368:ODI655373 ONE655368:ONE655373 OXA655368:OXA655373 PGW655368:PGW655373 PQS655368:PQS655373 QAO655368:QAO655373 QKK655368:QKK655373 QUG655368:QUG655373 REC655368:REC655373 RNY655368:RNY655373 RXU655368:RXU655373 SHQ655368:SHQ655373 SRM655368:SRM655373 TBI655368:TBI655373 TLE655368:TLE655373 TVA655368:TVA655373 UEW655368:UEW655373 UOS655368:UOS655373 UYO655368:UYO655373 VIK655368:VIK655373 VSG655368:VSG655373 WCC655368:WCC655373 WLY655368:WLY655373 WVU655368:WVU655373 M720904:M720909 JI720904:JI720909 TE720904:TE720909 ADA720904:ADA720909 AMW720904:AMW720909 AWS720904:AWS720909 BGO720904:BGO720909 BQK720904:BQK720909 CAG720904:CAG720909 CKC720904:CKC720909 CTY720904:CTY720909 DDU720904:DDU720909 DNQ720904:DNQ720909 DXM720904:DXM720909 EHI720904:EHI720909 ERE720904:ERE720909 FBA720904:FBA720909 FKW720904:FKW720909 FUS720904:FUS720909 GEO720904:GEO720909 GOK720904:GOK720909 GYG720904:GYG720909 HIC720904:HIC720909 HRY720904:HRY720909 IBU720904:IBU720909 ILQ720904:ILQ720909 IVM720904:IVM720909 JFI720904:JFI720909 JPE720904:JPE720909 JZA720904:JZA720909 KIW720904:KIW720909 KSS720904:KSS720909 LCO720904:LCO720909 LMK720904:LMK720909 LWG720904:LWG720909 MGC720904:MGC720909 MPY720904:MPY720909 MZU720904:MZU720909 NJQ720904:NJQ720909 NTM720904:NTM720909 ODI720904:ODI720909 ONE720904:ONE720909 OXA720904:OXA720909 PGW720904:PGW720909 PQS720904:PQS720909 QAO720904:QAO720909 QKK720904:QKK720909 QUG720904:QUG720909 REC720904:REC720909 RNY720904:RNY720909 RXU720904:RXU720909 SHQ720904:SHQ720909 SRM720904:SRM720909 TBI720904:TBI720909 TLE720904:TLE720909 TVA720904:TVA720909 UEW720904:UEW720909 UOS720904:UOS720909 UYO720904:UYO720909 VIK720904:VIK720909 VSG720904:VSG720909 WCC720904:WCC720909 WLY720904:WLY720909 WVU720904:WVU720909 M786440:M786445 JI786440:JI786445 TE786440:TE786445 ADA786440:ADA786445 AMW786440:AMW786445 AWS786440:AWS786445 BGO786440:BGO786445 BQK786440:BQK786445 CAG786440:CAG786445 CKC786440:CKC786445 CTY786440:CTY786445 DDU786440:DDU786445 DNQ786440:DNQ786445 DXM786440:DXM786445 EHI786440:EHI786445 ERE786440:ERE786445 FBA786440:FBA786445 FKW786440:FKW786445 FUS786440:FUS786445 GEO786440:GEO786445 GOK786440:GOK786445 GYG786440:GYG786445 HIC786440:HIC786445 HRY786440:HRY786445 IBU786440:IBU786445 ILQ786440:ILQ786445 IVM786440:IVM786445 JFI786440:JFI786445 JPE786440:JPE786445 JZA786440:JZA786445 KIW786440:KIW786445 KSS786440:KSS786445 LCO786440:LCO786445 LMK786440:LMK786445 LWG786440:LWG786445 MGC786440:MGC786445 MPY786440:MPY786445 MZU786440:MZU786445 NJQ786440:NJQ786445 NTM786440:NTM786445 ODI786440:ODI786445 ONE786440:ONE786445 OXA786440:OXA786445 PGW786440:PGW786445 PQS786440:PQS786445 QAO786440:QAO786445 QKK786440:QKK786445 QUG786440:QUG786445 REC786440:REC786445 RNY786440:RNY786445 RXU786440:RXU786445 SHQ786440:SHQ786445 SRM786440:SRM786445 TBI786440:TBI786445 TLE786440:TLE786445 TVA786440:TVA786445 UEW786440:UEW786445 UOS786440:UOS786445 UYO786440:UYO786445 VIK786440:VIK786445 VSG786440:VSG786445 WCC786440:WCC786445 WLY786440:WLY786445 WVU786440:WVU786445 M851976:M851981 JI851976:JI851981 TE851976:TE851981 ADA851976:ADA851981 AMW851976:AMW851981 AWS851976:AWS851981 BGO851976:BGO851981 BQK851976:BQK851981 CAG851976:CAG851981 CKC851976:CKC851981 CTY851976:CTY851981 DDU851976:DDU851981 DNQ851976:DNQ851981 DXM851976:DXM851981 EHI851976:EHI851981 ERE851976:ERE851981 FBA851976:FBA851981 FKW851976:FKW851981 FUS851976:FUS851981 GEO851976:GEO851981 GOK851976:GOK851981 GYG851976:GYG851981 HIC851976:HIC851981 HRY851976:HRY851981 IBU851976:IBU851981 ILQ851976:ILQ851981 IVM851976:IVM851981 JFI851976:JFI851981 JPE851976:JPE851981 JZA851976:JZA851981 KIW851976:KIW851981 KSS851976:KSS851981 LCO851976:LCO851981 LMK851976:LMK851981 LWG851976:LWG851981 MGC851976:MGC851981 MPY851976:MPY851981 MZU851976:MZU851981 NJQ851976:NJQ851981 NTM851976:NTM851981 ODI851976:ODI851981 ONE851976:ONE851981 OXA851976:OXA851981 PGW851976:PGW851981 PQS851976:PQS851981 QAO851976:QAO851981 QKK851976:QKK851981 QUG851976:QUG851981 REC851976:REC851981 RNY851976:RNY851981 RXU851976:RXU851981 SHQ851976:SHQ851981 SRM851976:SRM851981 TBI851976:TBI851981 TLE851976:TLE851981 TVA851976:TVA851981 UEW851976:UEW851981 UOS851976:UOS851981 UYO851976:UYO851981 VIK851976:VIK851981 VSG851976:VSG851981 WCC851976:WCC851981 WLY851976:WLY851981 WVU851976:WVU851981 M917512:M917517 JI917512:JI917517 TE917512:TE917517 ADA917512:ADA917517 AMW917512:AMW917517 AWS917512:AWS917517 BGO917512:BGO917517 BQK917512:BQK917517 CAG917512:CAG917517 CKC917512:CKC917517 CTY917512:CTY917517 DDU917512:DDU917517 DNQ917512:DNQ917517 DXM917512:DXM917517 EHI917512:EHI917517 ERE917512:ERE917517 FBA917512:FBA917517 FKW917512:FKW917517 FUS917512:FUS917517 GEO917512:GEO917517 GOK917512:GOK917517 GYG917512:GYG917517 HIC917512:HIC917517 HRY917512:HRY917517 IBU917512:IBU917517 ILQ917512:ILQ917517 IVM917512:IVM917517 JFI917512:JFI917517 JPE917512:JPE917517 JZA917512:JZA917517 KIW917512:KIW917517 KSS917512:KSS917517 LCO917512:LCO917517 LMK917512:LMK917517 LWG917512:LWG917517 MGC917512:MGC917517 MPY917512:MPY917517 MZU917512:MZU917517 NJQ917512:NJQ917517 NTM917512:NTM917517 ODI917512:ODI917517 ONE917512:ONE917517 OXA917512:OXA917517 PGW917512:PGW917517 PQS917512:PQS917517 QAO917512:QAO917517 QKK917512:QKK917517 QUG917512:QUG917517 REC917512:REC917517 RNY917512:RNY917517 RXU917512:RXU917517 SHQ917512:SHQ917517 SRM917512:SRM917517 TBI917512:TBI917517 TLE917512:TLE917517 TVA917512:TVA917517 UEW917512:UEW917517 UOS917512:UOS917517 UYO917512:UYO917517 VIK917512:VIK917517 VSG917512:VSG917517 WCC917512:WCC917517 WLY917512:WLY917517 WVU917512:WVU917517 M983048:M983053 JI983048:JI983053 TE983048:TE983053 ADA983048:ADA983053 AMW983048:AMW983053 AWS983048:AWS983053 BGO983048:BGO983053 BQK983048:BQK983053 CAG983048:CAG983053 CKC983048:CKC983053 CTY983048:CTY983053 DDU983048:DDU983053 DNQ983048:DNQ983053 DXM983048:DXM983053 EHI983048:EHI983053 ERE983048:ERE983053 FBA983048:FBA983053 FKW983048:FKW983053 FUS983048:FUS983053 GEO983048:GEO983053 GOK983048:GOK983053 GYG983048:GYG983053 HIC983048:HIC983053 HRY983048:HRY983053 IBU983048:IBU983053 ILQ983048:ILQ983053 IVM983048:IVM983053 JFI983048:JFI983053 JPE983048:JPE983053 JZA983048:JZA983053 KIW983048:KIW983053 KSS983048:KSS983053 LCO983048:LCO983053 LMK983048:LMK983053 LWG983048:LWG983053 MGC983048:MGC983053 MPY983048:MPY983053 MZU983048:MZU983053 NJQ983048:NJQ983053 NTM983048:NTM983053 ODI983048:ODI983053 ONE983048:ONE983053 OXA983048:OXA983053 PGW983048:PGW983053 PQS983048:PQS983053 QAO983048:QAO983053 QKK983048:QKK983053 QUG983048:QUG983053 REC983048:REC983053 RNY983048:RNY983053 RXU983048:RXU983053 SHQ983048:SHQ983053 SRM983048:SRM983053 TBI983048:TBI983053 TLE983048:TLE983053 TVA983048:TVA983053 UEW983048:UEW983053 UOS983048:UOS983053 UYO983048:UYO983053 VIK983048:VIK983053 VSG983048:VSG983053 WCC983048:WCC983053 WLY983048:WLY983053 WVU983048:WVU983053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Q65544:Q65546 JM65544:JM65546 TI65544:TI65546 ADE65544:ADE65546 ANA65544:ANA65546 AWW65544:AWW65546 BGS65544:BGS65546 BQO65544:BQO65546 CAK65544:CAK65546 CKG65544:CKG65546 CUC65544:CUC65546 DDY65544:DDY65546 DNU65544:DNU65546 DXQ65544:DXQ65546 EHM65544:EHM65546 ERI65544:ERI65546 FBE65544:FBE65546 FLA65544:FLA65546 FUW65544:FUW65546 GES65544:GES65546 GOO65544:GOO65546 GYK65544:GYK65546 HIG65544:HIG65546 HSC65544:HSC65546 IBY65544:IBY65546 ILU65544:ILU65546 IVQ65544:IVQ65546 JFM65544:JFM65546 JPI65544:JPI65546 JZE65544:JZE65546 KJA65544:KJA65546 KSW65544:KSW65546 LCS65544:LCS65546 LMO65544:LMO65546 LWK65544:LWK65546 MGG65544:MGG65546 MQC65544:MQC65546 MZY65544:MZY65546 NJU65544:NJU65546 NTQ65544:NTQ65546 ODM65544:ODM65546 ONI65544:ONI65546 OXE65544:OXE65546 PHA65544:PHA65546 PQW65544:PQW65546 QAS65544:QAS65546 QKO65544:QKO65546 QUK65544:QUK65546 REG65544:REG65546 ROC65544:ROC65546 RXY65544:RXY65546 SHU65544:SHU65546 SRQ65544:SRQ65546 TBM65544:TBM65546 TLI65544:TLI65546 TVE65544:TVE65546 UFA65544:UFA65546 UOW65544:UOW65546 UYS65544:UYS65546 VIO65544:VIO65546 VSK65544:VSK65546 WCG65544:WCG65546 WMC65544:WMC65546 WVY65544:WVY65546 Q131080:Q131082 JM131080:JM131082 TI131080:TI131082 ADE131080:ADE131082 ANA131080:ANA131082 AWW131080:AWW131082 BGS131080:BGS131082 BQO131080:BQO131082 CAK131080:CAK131082 CKG131080:CKG131082 CUC131080:CUC131082 DDY131080:DDY131082 DNU131080:DNU131082 DXQ131080:DXQ131082 EHM131080:EHM131082 ERI131080:ERI131082 FBE131080:FBE131082 FLA131080:FLA131082 FUW131080:FUW131082 GES131080:GES131082 GOO131080:GOO131082 GYK131080:GYK131082 HIG131080:HIG131082 HSC131080:HSC131082 IBY131080:IBY131082 ILU131080:ILU131082 IVQ131080:IVQ131082 JFM131080:JFM131082 JPI131080:JPI131082 JZE131080:JZE131082 KJA131080:KJA131082 KSW131080:KSW131082 LCS131080:LCS131082 LMO131080:LMO131082 LWK131080:LWK131082 MGG131080:MGG131082 MQC131080:MQC131082 MZY131080:MZY131082 NJU131080:NJU131082 NTQ131080:NTQ131082 ODM131080:ODM131082 ONI131080:ONI131082 OXE131080:OXE131082 PHA131080:PHA131082 PQW131080:PQW131082 QAS131080:QAS131082 QKO131080:QKO131082 QUK131080:QUK131082 REG131080:REG131082 ROC131080:ROC131082 RXY131080:RXY131082 SHU131080:SHU131082 SRQ131080:SRQ131082 TBM131080:TBM131082 TLI131080:TLI131082 TVE131080:TVE131082 UFA131080:UFA131082 UOW131080:UOW131082 UYS131080:UYS131082 VIO131080:VIO131082 VSK131080:VSK131082 WCG131080:WCG131082 WMC131080:WMC131082 WVY131080:WVY131082 Q196616:Q196618 JM196616:JM196618 TI196616:TI196618 ADE196616:ADE196618 ANA196616:ANA196618 AWW196616:AWW196618 BGS196616:BGS196618 BQO196616:BQO196618 CAK196616:CAK196618 CKG196616:CKG196618 CUC196616:CUC196618 DDY196616:DDY196618 DNU196616:DNU196618 DXQ196616:DXQ196618 EHM196616:EHM196618 ERI196616:ERI196618 FBE196616:FBE196618 FLA196616:FLA196618 FUW196616:FUW196618 GES196616:GES196618 GOO196616:GOO196618 GYK196616:GYK196618 HIG196616:HIG196618 HSC196616:HSC196618 IBY196616:IBY196618 ILU196616:ILU196618 IVQ196616:IVQ196618 JFM196616:JFM196618 JPI196616:JPI196618 JZE196616:JZE196618 KJA196616:KJA196618 KSW196616:KSW196618 LCS196616:LCS196618 LMO196616:LMO196618 LWK196616:LWK196618 MGG196616:MGG196618 MQC196616:MQC196618 MZY196616:MZY196618 NJU196616:NJU196618 NTQ196616:NTQ196618 ODM196616:ODM196618 ONI196616:ONI196618 OXE196616:OXE196618 PHA196616:PHA196618 PQW196616:PQW196618 QAS196616:QAS196618 QKO196616:QKO196618 QUK196616:QUK196618 REG196616:REG196618 ROC196616:ROC196618 RXY196616:RXY196618 SHU196616:SHU196618 SRQ196616:SRQ196618 TBM196616:TBM196618 TLI196616:TLI196618 TVE196616:TVE196618 UFA196616:UFA196618 UOW196616:UOW196618 UYS196616:UYS196618 VIO196616:VIO196618 VSK196616:VSK196618 WCG196616:WCG196618 WMC196616:WMC196618 WVY196616:WVY196618 Q262152:Q262154 JM262152:JM262154 TI262152:TI262154 ADE262152:ADE262154 ANA262152:ANA262154 AWW262152:AWW262154 BGS262152:BGS262154 BQO262152:BQO262154 CAK262152:CAK262154 CKG262152:CKG262154 CUC262152:CUC262154 DDY262152:DDY262154 DNU262152:DNU262154 DXQ262152:DXQ262154 EHM262152:EHM262154 ERI262152:ERI262154 FBE262152:FBE262154 FLA262152:FLA262154 FUW262152:FUW262154 GES262152:GES262154 GOO262152:GOO262154 GYK262152:GYK262154 HIG262152:HIG262154 HSC262152:HSC262154 IBY262152:IBY262154 ILU262152:ILU262154 IVQ262152:IVQ262154 JFM262152:JFM262154 JPI262152:JPI262154 JZE262152:JZE262154 KJA262152:KJA262154 KSW262152:KSW262154 LCS262152:LCS262154 LMO262152:LMO262154 LWK262152:LWK262154 MGG262152:MGG262154 MQC262152:MQC262154 MZY262152:MZY262154 NJU262152:NJU262154 NTQ262152:NTQ262154 ODM262152:ODM262154 ONI262152:ONI262154 OXE262152:OXE262154 PHA262152:PHA262154 PQW262152:PQW262154 QAS262152:QAS262154 QKO262152:QKO262154 QUK262152:QUK262154 REG262152:REG262154 ROC262152:ROC262154 RXY262152:RXY262154 SHU262152:SHU262154 SRQ262152:SRQ262154 TBM262152:TBM262154 TLI262152:TLI262154 TVE262152:TVE262154 UFA262152:UFA262154 UOW262152:UOW262154 UYS262152:UYS262154 VIO262152:VIO262154 VSK262152:VSK262154 WCG262152:WCG262154 WMC262152:WMC262154 WVY262152:WVY262154 Q327688:Q327690 JM327688:JM327690 TI327688:TI327690 ADE327688:ADE327690 ANA327688:ANA327690 AWW327688:AWW327690 BGS327688:BGS327690 BQO327688:BQO327690 CAK327688:CAK327690 CKG327688:CKG327690 CUC327688:CUC327690 DDY327688:DDY327690 DNU327688:DNU327690 DXQ327688:DXQ327690 EHM327688:EHM327690 ERI327688:ERI327690 FBE327688:FBE327690 FLA327688:FLA327690 FUW327688:FUW327690 GES327688:GES327690 GOO327688:GOO327690 GYK327688:GYK327690 HIG327688:HIG327690 HSC327688:HSC327690 IBY327688:IBY327690 ILU327688:ILU327690 IVQ327688:IVQ327690 JFM327688:JFM327690 JPI327688:JPI327690 JZE327688:JZE327690 KJA327688:KJA327690 KSW327688:KSW327690 LCS327688:LCS327690 LMO327688:LMO327690 LWK327688:LWK327690 MGG327688:MGG327690 MQC327688:MQC327690 MZY327688:MZY327690 NJU327688:NJU327690 NTQ327688:NTQ327690 ODM327688:ODM327690 ONI327688:ONI327690 OXE327688:OXE327690 PHA327688:PHA327690 PQW327688:PQW327690 QAS327688:QAS327690 QKO327688:QKO327690 QUK327688:QUK327690 REG327688:REG327690 ROC327688:ROC327690 RXY327688:RXY327690 SHU327688:SHU327690 SRQ327688:SRQ327690 TBM327688:TBM327690 TLI327688:TLI327690 TVE327688:TVE327690 UFA327688:UFA327690 UOW327688:UOW327690 UYS327688:UYS327690 VIO327688:VIO327690 VSK327688:VSK327690 WCG327688:WCG327690 WMC327688:WMC327690 WVY327688:WVY327690 Q393224:Q393226 JM393224:JM393226 TI393224:TI393226 ADE393224:ADE393226 ANA393224:ANA393226 AWW393224:AWW393226 BGS393224:BGS393226 BQO393224:BQO393226 CAK393224:CAK393226 CKG393224:CKG393226 CUC393224:CUC393226 DDY393224:DDY393226 DNU393224:DNU393226 DXQ393224:DXQ393226 EHM393224:EHM393226 ERI393224:ERI393226 FBE393224:FBE393226 FLA393224:FLA393226 FUW393224:FUW393226 GES393224:GES393226 GOO393224:GOO393226 GYK393224:GYK393226 HIG393224:HIG393226 HSC393224:HSC393226 IBY393224:IBY393226 ILU393224:ILU393226 IVQ393224:IVQ393226 JFM393224:JFM393226 JPI393224:JPI393226 JZE393224:JZE393226 KJA393224:KJA393226 KSW393224:KSW393226 LCS393224:LCS393226 LMO393224:LMO393226 LWK393224:LWK393226 MGG393224:MGG393226 MQC393224:MQC393226 MZY393224:MZY393226 NJU393224:NJU393226 NTQ393224:NTQ393226 ODM393224:ODM393226 ONI393224:ONI393226 OXE393224:OXE393226 PHA393224:PHA393226 PQW393224:PQW393226 QAS393224:QAS393226 QKO393224:QKO393226 QUK393224:QUK393226 REG393224:REG393226 ROC393224:ROC393226 RXY393224:RXY393226 SHU393224:SHU393226 SRQ393224:SRQ393226 TBM393224:TBM393226 TLI393224:TLI393226 TVE393224:TVE393226 UFA393224:UFA393226 UOW393224:UOW393226 UYS393224:UYS393226 VIO393224:VIO393226 VSK393224:VSK393226 WCG393224:WCG393226 WMC393224:WMC393226 WVY393224:WVY393226 Q458760:Q458762 JM458760:JM458762 TI458760:TI458762 ADE458760:ADE458762 ANA458760:ANA458762 AWW458760:AWW458762 BGS458760:BGS458762 BQO458760:BQO458762 CAK458760:CAK458762 CKG458760:CKG458762 CUC458760:CUC458762 DDY458760:DDY458762 DNU458760:DNU458762 DXQ458760:DXQ458762 EHM458760:EHM458762 ERI458760:ERI458762 FBE458760:FBE458762 FLA458760:FLA458762 FUW458760:FUW458762 GES458760:GES458762 GOO458760:GOO458762 GYK458760:GYK458762 HIG458760:HIG458762 HSC458760:HSC458762 IBY458760:IBY458762 ILU458760:ILU458762 IVQ458760:IVQ458762 JFM458760:JFM458762 JPI458760:JPI458762 JZE458760:JZE458762 KJA458760:KJA458762 KSW458760:KSW458762 LCS458760:LCS458762 LMO458760:LMO458762 LWK458760:LWK458762 MGG458760:MGG458762 MQC458760:MQC458762 MZY458760:MZY458762 NJU458760:NJU458762 NTQ458760:NTQ458762 ODM458760:ODM458762 ONI458760:ONI458762 OXE458760:OXE458762 PHA458760:PHA458762 PQW458760:PQW458762 QAS458760:QAS458762 QKO458760:QKO458762 QUK458760:QUK458762 REG458760:REG458762 ROC458760:ROC458762 RXY458760:RXY458762 SHU458760:SHU458762 SRQ458760:SRQ458762 TBM458760:TBM458762 TLI458760:TLI458762 TVE458760:TVE458762 UFA458760:UFA458762 UOW458760:UOW458762 UYS458760:UYS458762 VIO458760:VIO458762 VSK458760:VSK458762 WCG458760:WCG458762 WMC458760:WMC458762 WVY458760:WVY458762 Q524296:Q524298 JM524296:JM524298 TI524296:TI524298 ADE524296:ADE524298 ANA524296:ANA524298 AWW524296:AWW524298 BGS524296:BGS524298 BQO524296:BQO524298 CAK524296:CAK524298 CKG524296:CKG524298 CUC524296:CUC524298 DDY524296:DDY524298 DNU524296:DNU524298 DXQ524296:DXQ524298 EHM524296:EHM524298 ERI524296:ERI524298 FBE524296:FBE524298 FLA524296:FLA524298 FUW524296:FUW524298 GES524296:GES524298 GOO524296:GOO524298 GYK524296:GYK524298 HIG524296:HIG524298 HSC524296:HSC524298 IBY524296:IBY524298 ILU524296:ILU524298 IVQ524296:IVQ524298 JFM524296:JFM524298 JPI524296:JPI524298 JZE524296:JZE524298 KJA524296:KJA524298 KSW524296:KSW524298 LCS524296:LCS524298 LMO524296:LMO524298 LWK524296:LWK524298 MGG524296:MGG524298 MQC524296:MQC524298 MZY524296:MZY524298 NJU524296:NJU524298 NTQ524296:NTQ524298 ODM524296:ODM524298 ONI524296:ONI524298 OXE524296:OXE524298 PHA524296:PHA524298 PQW524296:PQW524298 QAS524296:QAS524298 QKO524296:QKO524298 QUK524296:QUK524298 REG524296:REG524298 ROC524296:ROC524298 RXY524296:RXY524298 SHU524296:SHU524298 SRQ524296:SRQ524298 TBM524296:TBM524298 TLI524296:TLI524298 TVE524296:TVE524298 UFA524296:UFA524298 UOW524296:UOW524298 UYS524296:UYS524298 VIO524296:VIO524298 VSK524296:VSK524298 WCG524296:WCG524298 WMC524296:WMC524298 WVY524296:WVY524298 Q589832:Q589834 JM589832:JM589834 TI589832:TI589834 ADE589832:ADE589834 ANA589832:ANA589834 AWW589832:AWW589834 BGS589832:BGS589834 BQO589832:BQO589834 CAK589832:CAK589834 CKG589832:CKG589834 CUC589832:CUC589834 DDY589832:DDY589834 DNU589832:DNU589834 DXQ589832:DXQ589834 EHM589832:EHM589834 ERI589832:ERI589834 FBE589832:FBE589834 FLA589832:FLA589834 FUW589832:FUW589834 GES589832:GES589834 GOO589832:GOO589834 GYK589832:GYK589834 HIG589832:HIG589834 HSC589832:HSC589834 IBY589832:IBY589834 ILU589832:ILU589834 IVQ589832:IVQ589834 JFM589832:JFM589834 JPI589832:JPI589834 JZE589832:JZE589834 KJA589832:KJA589834 KSW589832:KSW589834 LCS589832:LCS589834 LMO589832:LMO589834 LWK589832:LWK589834 MGG589832:MGG589834 MQC589832:MQC589834 MZY589832:MZY589834 NJU589832:NJU589834 NTQ589832:NTQ589834 ODM589832:ODM589834 ONI589832:ONI589834 OXE589832:OXE589834 PHA589832:PHA589834 PQW589832:PQW589834 QAS589832:QAS589834 QKO589832:QKO589834 QUK589832:QUK589834 REG589832:REG589834 ROC589832:ROC589834 RXY589832:RXY589834 SHU589832:SHU589834 SRQ589832:SRQ589834 TBM589832:TBM589834 TLI589832:TLI589834 TVE589832:TVE589834 UFA589832:UFA589834 UOW589832:UOW589834 UYS589832:UYS589834 VIO589832:VIO589834 VSK589832:VSK589834 WCG589832:WCG589834 WMC589832:WMC589834 WVY589832:WVY589834 Q655368:Q655370 JM655368:JM655370 TI655368:TI655370 ADE655368:ADE655370 ANA655368:ANA655370 AWW655368:AWW655370 BGS655368:BGS655370 BQO655368:BQO655370 CAK655368:CAK655370 CKG655368:CKG655370 CUC655368:CUC655370 DDY655368:DDY655370 DNU655368:DNU655370 DXQ655368:DXQ655370 EHM655368:EHM655370 ERI655368:ERI655370 FBE655368:FBE655370 FLA655368:FLA655370 FUW655368:FUW655370 GES655368:GES655370 GOO655368:GOO655370 GYK655368:GYK655370 HIG655368:HIG655370 HSC655368:HSC655370 IBY655368:IBY655370 ILU655368:ILU655370 IVQ655368:IVQ655370 JFM655368:JFM655370 JPI655368:JPI655370 JZE655368:JZE655370 KJA655368:KJA655370 KSW655368:KSW655370 LCS655368:LCS655370 LMO655368:LMO655370 LWK655368:LWK655370 MGG655368:MGG655370 MQC655368:MQC655370 MZY655368:MZY655370 NJU655368:NJU655370 NTQ655368:NTQ655370 ODM655368:ODM655370 ONI655368:ONI655370 OXE655368:OXE655370 PHA655368:PHA655370 PQW655368:PQW655370 QAS655368:QAS655370 QKO655368:QKO655370 QUK655368:QUK655370 REG655368:REG655370 ROC655368:ROC655370 RXY655368:RXY655370 SHU655368:SHU655370 SRQ655368:SRQ655370 TBM655368:TBM655370 TLI655368:TLI655370 TVE655368:TVE655370 UFA655368:UFA655370 UOW655368:UOW655370 UYS655368:UYS655370 VIO655368:VIO655370 VSK655368:VSK655370 WCG655368:WCG655370 WMC655368:WMC655370 WVY655368:WVY655370 Q720904:Q720906 JM720904:JM720906 TI720904:TI720906 ADE720904:ADE720906 ANA720904:ANA720906 AWW720904:AWW720906 BGS720904:BGS720906 BQO720904:BQO720906 CAK720904:CAK720906 CKG720904:CKG720906 CUC720904:CUC720906 DDY720904:DDY720906 DNU720904:DNU720906 DXQ720904:DXQ720906 EHM720904:EHM720906 ERI720904:ERI720906 FBE720904:FBE720906 FLA720904:FLA720906 FUW720904:FUW720906 GES720904:GES720906 GOO720904:GOO720906 GYK720904:GYK720906 HIG720904:HIG720906 HSC720904:HSC720906 IBY720904:IBY720906 ILU720904:ILU720906 IVQ720904:IVQ720906 JFM720904:JFM720906 JPI720904:JPI720906 JZE720904:JZE720906 KJA720904:KJA720906 KSW720904:KSW720906 LCS720904:LCS720906 LMO720904:LMO720906 LWK720904:LWK720906 MGG720904:MGG720906 MQC720904:MQC720906 MZY720904:MZY720906 NJU720904:NJU720906 NTQ720904:NTQ720906 ODM720904:ODM720906 ONI720904:ONI720906 OXE720904:OXE720906 PHA720904:PHA720906 PQW720904:PQW720906 QAS720904:QAS720906 QKO720904:QKO720906 QUK720904:QUK720906 REG720904:REG720906 ROC720904:ROC720906 RXY720904:RXY720906 SHU720904:SHU720906 SRQ720904:SRQ720906 TBM720904:TBM720906 TLI720904:TLI720906 TVE720904:TVE720906 UFA720904:UFA720906 UOW720904:UOW720906 UYS720904:UYS720906 VIO720904:VIO720906 VSK720904:VSK720906 WCG720904:WCG720906 WMC720904:WMC720906 WVY720904:WVY720906 Q786440:Q786442 JM786440:JM786442 TI786440:TI786442 ADE786440:ADE786442 ANA786440:ANA786442 AWW786440:AWW786442 BGS786440:BGS786442 BQO786440:BQO786442 CAK786440:CAK786442 CKG786440:CKG786442 CUC786440:CUC786442 DDY786440:DDY786442 DNU786440:DNU786442 DXQ786440:DXQ786442 EHM786440:EHM786442 ERI786440:ERI786442 FBE786440:FBE786442 FLA786440:FLA786442 FUW786440:FUW786442 GES786440:GES786442 GOO786440:GOO786442 GYK786440:GYK786442 HIG786440:HIG786442 HSC786440:HSC786442 IBY786440:IBY786442 ILU786440:ILU786442 IVQ786440:IVQ786442 JFM786440:JFM786442 JPI786440:JPI786442 JZE786440:JZE786442 KJA786440:KJA786442 KSW786440:KSW786442 LCS786440:LCS786442 LMO786440:LMO786442 LWK786440:LWK786442 MGG786440:MGG786442 MQC786440:MQC786442 MZY786440:MZY786442 NJU786440:NJU786442 NTQ786440:NTQ786442 ODM786440:ODM786442 ONI786440:ONI786442 OXE786440:OXE786442 PHA786440:PHA786442 PQW786440:PQW786442 QAS786440:QAS786442 QKO786440:QKO786442 QUK786440:QUK786442 REG786440:REG786442 ROC786440:ROC786442 RXY786440:RXY786442 SHU786440:SHU786442 SRQ786440:SRQ786442 TBM786440:TBM786442 TLI786440:TLI786442 TVE786440:TVE786442 UFA786440:UFA786442 UOW786440:UOW786442 UYS786440:UYS786442 VIO786440:VIO786442 VSK786440:VSK786442 WCG786440:WCG786442 WMC786440:WMC786442 WVY786440:WVY786442 Q851976:Q851978 JM851976:JM851978 TI851976:TI851978 ADE851976:ADE851978 ANA851976:ANA851978 AWW851976:AWW851978 BGS851976:BGS851978 BQO851976:BQO851978 CAK851976:CAK851978 CKG851976:CKG851978 CUC851976:CUC851978 DDY851976:DDY851978 DNU851976:DNU851978 DXQ851976:DXQ851978 EHM851976:EHM851978 ERI851976:ERI851978 FBE851976:FBE851978 FLA851976:FLA851978 FUW851976:FUW851978 GES851976:GES851978 GOO851976:GOO851978 GYK851976:GYK851978 HIG851976:HIG851978 HSC851976:HSC851978 IBY851976:IBY851978 ILU851976:ILU851978 IVQ851976:IVQ851978 JFM851976:JFM851978 JPI851976:JPI851978 JZE851976:JZE851978 KJA851976:KJA851978 KSW851976:KSW851978 LCS851976:LCS851978 LMO851976:LMO851978 LWK851976:LWK851978 MGG851976:MGG851978 MQC851976:MQC851978 MZY851976:MZY851978 NJU851976:NJU851978 NTQ851976:NTQ851978 ODM851976:ODM851978 ONI851976:ONI851978 OXE851976:OXE851978 PHA851976:PHA851978 PQW851976:PQW851978 QAS851976:QAS851978 QKO851976:QKO851978 QUK851976:QUK851978 REG851976:REG851978 ROC851976:ROC851978 RXY851976:RXY851978 SHU851976:SHU851978 SRQ851976:SRQ851978 TBM851976:TBM851978 TLI851976:TLI851978 TVE851976:TVE851978 UFA851976:UFA851978 UOW851976:UOW851978 UYS851976:UYS851978 VIO851976:VIO851978 VSK851976:VSK851978 WCG851976:WCG851978 WMC851976:WMC851978 WVY851976:WVY851978 Q917512:Q917514 JM917512:JM917514 TI917512:TI917514 ADE917512:ADE917514 ANA917512:ANA917514 AWW917512:AWW917514 BGS917512:BGS917514 BQO917512:BQO917514 CAK917512:CAK917514 CKG917512:CKG917514 CUC917512:CUC917514 DDY917512:DDY917514 DNU917512:DNU917514 DXQ917512:DXQ917514 EHM917512:EHM917514 ERI917512:ERI917514 FBE917512:FBE917514 FLA917512:FLA917514 FUW917512:FUW917514 GES917512:GES917514 GOO917512:GOO917514 GYK917512:GYK917514 HIG917512:HIG917514 HSC917512:HSC917514 IBY917512:IBY917514 ILU917512:ILU917514 IVQ917512:IVQ917514 JFM917512:JFM917514 JPI917512:JPI917514 JZE917512:JZE917514 KJA917512:KJA917514 KSW917512:KSW917514 LCS917512:LCS917514 LMO917512:LMO917514 LWK917512:LWK917514 MGG917512:MGG917514 MQC917512:MQC917514 MZY917512:MZY917514 NJU917512:NJU917514 NTQ917512:NTQ917514 ODM917512:ODM917514 ONI917512:ONI917514 OXE917512:OXE917514 PHA917512:PHA917514 PQW917512:PQW917514 QAS917512:QAS917514 QKO917512:QKO917514 QUK917512:QUK917514 REG917512:REG917514 ROC917512:ROC917514 RXY917512:RXY917514 SHU917512:SHU917514 SRQ917512:SRQ917514 TBM917512:TBM917514 TLI917512:TLI917514 TVE917512:TVE917514 UFA917512:UFA917514 UOW917512:UOW917514 UYS917512:UYS917514 VIO917512:VIO917514 VSK917512:VSK917514 WCG917512:WCG917514 WMC917512:WMC917514 WVY917512:WVY917514 Q983048:Q983050 JM983048:JM983050 TI983048:TI983050 ADE983048:ADE983050 ANA983048:ANA983050 AWW983048:AWW983050 BGS983048:BGS983050 BQO983048:BQO983050 CAK983048:CAK983050 CKG983048:CKG983050 CUC983048:CUC983050 DDY983048:DDY983050 DNU983048:DNU983050 DXQ983048:DXQ983050 EHM983048:EHM983050 ERI983048:ERI983050 FBE983048:FBE983050 FLA983048:FLA983050 FUW983048:FUW983050 GES983048:GES983050 GOO983048:GOO983050 GYK983048:GYK983050 HIG983048:HIG983050 HSC983048:HSC983050 IBY983048:IBY983050 ILU983048:ILU983050 IVQ983048:IVQ983050 JFM983048:JFM983050 JPI983048:JPI983050 JZE983048:JZE983050 KJA983048:KJA983050 KSW983048:KSW983050 LCS983048:LCS983050 LMO983048:LMO983050 LWK983048:LWK983050 MGG983048:MGG983050 MQC983048:MQC983050 MZY983048:MZY983050 NJU983048:NJU983050 NTQ983048:NTQ983050 ODM983048:ODM983050 ONI983048:ONI983050 OXE983048:OXE983050 PHA983048:PHA983050 PQW983048:PQW983050 QAS983048:QAS983050 QKO983048:QKO983050 QUK983048:QUK983050 REG983048:REG983050 ROC983048:ROC983050 RXY983048:RXY983050 SHU983048:SHU983050 SRQ983048:SRQ983050 TBM983048:TBM983050 TLI983048:TLI983050 TVE983048:TVE983050 UFA983048:UFA983050 UOW983048:UOW983050 UYS983048:UYS983050 VIO983048:VIO983050 VSK983048:VSK983050 WCG983048:WCG983050 WMC983048:WMC983050 WVY983048:WVY983050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F18:F19 JB18:JB19 SX18:SX19 ACT18:ACT19 AMP18:AMP19 AWL18:AWL19 BGH18:BGH19 BQD18:BQD19 BZZ18:BZZ19 CJV18:CJV19 CTR18:CTR19 DDN18:DDN19 DNJ18:DNJ19 DXF18:DXF19 EHB18:EHB19 EQX18:EQX19 FAT18:FAT19 FKP18:FKP19 FUL18:FUL19 GEH18:GEH19 GOD18:GOD19 GXZ18:GXZ19 HHV18:HHV19 HRR18:HRR19 IBN18:IBN19 ILJ18:ILJ19 IVF18:IVF19 JFB18:JFB19 JOX18:JOX19 JYT18:JYT19 KIP18:KIP19 KSL18:KSL19 LCH18:LCH19 LMD18:LMD19 LVZ18:LVZ19 MFV18:MFV19 MPR18:MPR19 MZN18:MZN19 NJJ18:NJJ19 NTF18:NTF19 ODB18:ODB19 OMX18:OMX19 OWT18:OWT19 PGP18:PGP19 PQL18:PQL19 QAH18:QAH19 QKD18:QKD19 QTZ18:QTZ19 RDV18:RDV19 RNR18:RNR19 RXN18:RXN19 SHJ18:SHJ19 SRF18:SRF19 TBB18:TBB19 TKX18:TKX19 TUT18:TUT19 UEP18:UEP19 UOL18:UOL19 UYH18:UYH19 VID18:VID19 VRZ18:VRZ19 WBV18:WBV19 WLR18:WLR19 WVN18:WVN19 F65554:F65555 JB65554:JB65555 SX65554:SX65555 ACT65554:ACT65555 AMP65554:AMP65555 AWL65554:AWL65555 BGH65554:BGH65555 BQD65554:BQD65555 BZZ65554:BZZ65555 CJV65554:CJV65555 CTR65554:CTR65555 DDN65554:DDN65555 DNJ65554:DNJ65555 DXF65554:DXF65555 EHB65554:EHB65555 EQX65554:EQX65555 FAT65554:FAT65555 FKP65554:FKP65555 FUL65554:FUL65555 GEH65554:GEH65555 GOD65554:GOD65555 GXZ65554:GXZ65555 HHV65554:HHV65555 HRR65554:HRR65555 IBN65554:IBN65555 ILJ65554:ILJ65555 IVF65554:IVF65555 JFB65554:JFB65555 JOX65554:JOX65555 JYT65554:JYT65555 KIP65554:KIP65555 KSL65554:KSL65555 LCH65554:LCH65555 LMD65554:LMD65555 LVZ65554:LVZ65555 MFV65554:MFV65555 MPR65554:MPR65555 MZN65554:MZN65555 NJJ65554:NJJ65555 NTF65554:NTF65555 ODB65554:ODB65555 OMX65554:OMX65555 OWT65554:OWT65555 PGP65554:PGP65555 PQL65554:PQL65555 QAH65554:QAH65555 QKD65554:QKD65555 QTZ65554:QTZ65555 RDV65554:RDV65555 RNR65554:RNR65555 RXN65554:RXN65555 SHJ65554:SHJ65555 SRF65554:SRF65555 TBB65554:TBB65555 TKX65554:TKX65555 TUT65554:TUT65555 UEP65554:UEP65555 UOL65554:UOL65555 UYH65554:UYH65555 VID65554:VID65555 VRZ65554:VRZ65555 WBV65554:WBV65555 WLR65554:WLR65555 WVN65554:WVN65555 F131090:F131091 JB131090:JB131091 SX131090:SX131091 ACT131090:ACT131091 AMP131090:AMP131091 AWL131090:AWL131091 BGH131090:BGH131091 BQD131090:BQD131091 BZZ131090:BZZ131091 CJV131090:CJV131091 CTR131090:CTR131091 DDN131090:DDN131091 DNJ131090:DNJ131091 DXF131090:DXF131091 EHB131090:EHB131091 EQX131090:EQX131091 FAT131090:FAT131091 FKP131090:FKP131091 FUL131090:FUL131091 GEH131090:GEH131091 GOD131090:GOD131091 GXZ131090:GXZ131091 HHV131090:HHV131091 HRR131090:HRR131091 IBN131090:IBN131091 ILJ131090:ILJ131091 IVF131090:IVF131091 JFB131090:JFB131091 JOX131090:JOX131091 JYT131090:JYT131091 KIP131090:KIP131091 KSL131090:KSL131091 LCH131090:LCH131091 LMD131090:LMD131091 LVZ131090:LVZ131091 MFV131090:MFV131091 MPR131090:MPR131091 MZN131090:MZN131091 NJJ131090:NJJ131091 NTF131090:NTF131091 ODB131090:ODB131091 OMX131090:OMX131091 OWT131090:OWT131091 PGP131090:PGP131091 PQL131090:PQL131091 QAH131090:QAH131091 QKD131090:QKD131091 QTZ131090:QTZ131091 RDV131090:RDV131091 RNR131090:RNR131091 RXN131090:RXN131091 SHJ131090:SHJ131091 SRF131090:SRF131091 TBB131090:TBB131091 TKX131090:TKX131091 TUT131090:TUT131091 UEP131090:UEP131091 UOL131090:UOL131091 UYH131090:UYH131091 VID131090:VID131091 VRZ131090:VRZ131091 WBV131090:WBV131091 WLR131090:WLR131091 WVN131090:WVN131091 F196626:F196627 JB196626:JB196627 SX196626:SX196627 ACT196626:ACT196627 AMP196626:AMP196627 AWL196626:AWL196627 BGH196626:BGH196627 BQD196626:BQD196627 BZZ196626:BZZ196627 CJV196626:CJV196627 CTR196626:CTR196627 DDN196626:DDN196627 DNJ196626:DNJ196627 DXF196626:DXF196627 EHB196626:EHB196627 EQX196626:EQX196627 FAT196626:FAT196627 FKP196626:FKP196627 FUL196626:FUL196627 GEH196626:GEH196627 GOD196626:GOD196627 GXZ196626:GXZ196627 HHV196626:HHV196627 HRR196626:HRR196627 IBN196626:IBN196627 ILJ196626:ILJ196627 IVF196626:IVF196627 JFB196626:JFB196627 JOX196626:JOX196627 JYT196626:JYT196627 KIP196626:KIP196627 KSL196626:KSL196627 LCH196626:LCH196627 LMD196626:LMD196627 LVZ196626:LVZ196627 MFV196626:MFV196627 MPR196626:MPR196627 MZN196626:MZN196627 NJJ196626:NJJ196627 NTF196626:NTF196627 ODB196626:ODB196627 OMX196626:OMX196627 OWT196626:OWT196627 PGP196626:PGP196627 PQL196626:PQL196627 QAH196626:QAH196627 QKD196626:QKD196627 QTZ196626:QTZ196627 RDV196626:RDV196627 RNR196626:RNR196627 RXN196626:RXN196627 SHJ196626:SHJ196627 SRF196626:SRF196627 TBB196626:TBB196627 TKX196626:TKX196627 TUT196626:TUT196627 UEP196626:UEP196627 UOL196626:UOL196627 UYH196626:UYH196627 VID196626:VID196627 VRZ196626:VRZ196627 WBV196626:WBV196627 WLR196626:WLR196627 WVN196626:WVN196627 F262162:F262163 JB262162:JB262163 SX262162:SX262163 ACT262162:ACT262163 AMP262162:AMP262163 AWL262162:AWL262163 BGH262162:BGH262163 BQD262162:BQD262163 BZZ262162:BZZ262163 CJV262162:CJV262163 CTR262162:CTR262163 DDN262162:DDN262163 DNJ262162:DNJ262163 DXF262162:DXF262163 EHB262162:EHB262163 EQX262162:EQX262163 FAT262162:FAT262163 FKP262162:FKP262163 FUL262162:FUL262163 GEH262162:GEH262163 GOD262162:GOD262163 GXZ262162:GXZ262163 HHV262162:HHV262163 HRR262162:HRR262163 IBN262162:IBN262163 ILJ262162:ILJ262163 IVF262162:IVF262163 JFB262162:JFB262163 JOX262162:JOX262163 JYT262162:JYT262163 KIP262162:KIP262163 KSL262162:KSL262163 LCH262162:LCH262163 LMD262162:LMD262163 LVZ262162:LVZ262163 MFV262162:MFV262163 MPR262162:MPR262163 MZN262162:MZN262163 NJJ262162:NJJ262163 NTF262162:NTF262163 ODB262162:ODB262163 OMX262162:OMX262163 OWT262162:OWT262163 PGP262162:PGP262163 PQL262162:PQL262163 QAH262162:QAH262163 QKD262162:QKD262163 QTZ262162:QTZ262163 RDV262162:RDV262163 RNR262162:RNR262163 RXN262162:RXN262163 SHJ262162:SHJ262163 SRF262162:SRF262163 TBB262162:TBB262163 TKX262162:TKX262163 TUT262162:TUT262163 UEP262162:UEP262163 UOL262162:UOL262163 UYH262162:UYH262163 VID262162:VID262163 VRZ262162:VRZ262163 WBV262162:WBV262163 WLR262162:WLR262163 WVN262162:WVN262163 F327698:F327699 JB327698:JB327699 SX327698:SX327699 ACT327698:ACT327699 AMP327698:AMP327699 AWL327698:AWL327699 BGH327698:BGH327699 BQD327698:BQD327699 BZZ327698:BZZ327699 CJV327698:CJV327699 CTR327698:CTR327699 DDN327698:DDN327699 DNJ327698:DNJ327699 DXF327698:DXF327699 EHB327698:EHB327699 EQX327698:EQX327699 FAT327698:FAT327699 FKP327698:FKP327699 FUL327698:FUL327699 GEH327698:GEH327699 GOD327698:GOD327699 GXZ327698:GXZ327699 HHV327698:HHV327699 HRR327698:HRR327699 IBN327698:IBN327699 ILJ327698:ILJ327699 IVF327698:IVF327699 JFB327698:JFB327699 JOX327698:JOX327699 JYT327698:JYT327699 KIP327698:KIP327699 KSL327698:KSL327699 LCH327698:LCH327699 LMD327698:LMD327699 LVZ327698:LVZ327699 MFV327698:MFV327699 MPR327698:MPR327699 MZN327698:MZN327699 NJJ327698:NJJ327699 NTF327698:NTF327699 ODB327698:ODB327699 OMX327698:OMX327699 OWT327698:OWT327699 PGP327698:PGP327699 PQL327698:PQL327699 QAH327698:QAH327699 QKD327698:QKD327699 QTZ327698:QTZ327699 RDV327698:RDV327699 RNR327698:RNR327699 RXN327698:RXN327699 SHJ327698:SHJ327699 SRF327698:SRF327699 TBB327698:TBB327699 TKX327698:TKX327699 TUT327698:TUT327699 UEP327698:UEP327699 UOL327698:UOL327699 UYH327698:UYH327699 VID327698:VID327699 VRZ327698:VRZ327699 WBV327698:WBV327699 WLR327698:WLR327699 WVN327698:WVN327699 F393234:F393235 JB393234:JB393235 SX393234:SX393235 ACT393234:ACT393235 AMP393234:AMP393235 AWL393234:AWL393235 BGH393234:BGH393235 BQD393234:BQD393235 BZZ393234:BZZ393235 CJV393234:CJV393235 CTR393234:CTR393235 DDN393234:DDN393235 DNJ393234:DNJ393235 DXF393234:DXF393235 EHB393234:EHB393235 EQX393234:EQX393235 FAT393234:FAT393235 FKP393234:FKP393235 FUL393234:FUL393235 GEH393234:GEH393235 GOD393234:GOD393235 GXZ393234:GXZ393235 HHV393234:HHV393235 HRR393234:HRR393235 IBN393234:IBN393235 ILJ393234:ILJ393235 IVF393234:IVF393235 JFB393234:JFB393235 JOX393234:JOX393235 JYT393234:JYT393235 KIP393234:KIP393235 KSL393234:KSL393235 LCH393234:LCH393235 LMD393234:LMD393235 LVZ393234:LVZ393235 MFV393234:MFV393235 MPR393234:MPR393235 MZN393234:MZN393235 NJJ393234:NJJ393235 NTF393234:NTF393235 ODB393234:ODB393235 OMX393234:OMX393235 OWT393234:OWT393235 PGP393234:PGP393235 PQL393234:PQL393235 QAH393234:QAH393235 QKD393234:QKD393235 QTZ393234:QTZ393235 RDV393234:RDV393235 RNR393234:RNR393235 RXN393234:RXN393235 SHJ393234:SHJ393235 SRF393234:SRF393235 TBB393234:TBB393235 TKX393234:TKX393235 TUT393234:TUT393235 UEP393234:UEP393235 UOL393234:UOL393235 UYH393234:UYH393235 VID393234:VID393235 VRZ393234:VRZ393235 WBV393234:WBV393235 WLR393234:WLR393235 WVN393234:WVN393235 F458770:F458771 JB458770:JB458771 SX458770:SX458771 ACT458770:ACT458771 AMP458770:AMP458771 AWL458770:AWL458771 BGH458770:BGH458771 BQD458770:BQD458771 BZZ458770:BZZ458771 CJV458770:CJV458771 CTR458770:CTR458771 DDN458770:DDN458771 DNJ458770:DNJ458771 DXF458770:DXF458771 EHB458770:EHB458771 EQX458770:EQX458771 FAT458770:FAT458771 FKP458770:FKP458771 FUL458770:FUL458771 GEH458770:GEH458771 GOD458770:GOD458771 GXZ458770:GXZ458771 HHV458770:HHV458771 HRR458770:HRR458771 IBN458770:IBN458771 ILJ458770:ILJ458771 IVF458770:IVF458771 JFB458770:JFB458771 JOX458770:JOX458771 JYT458770:JYT458771 KIP458770:KIP458771 KSL458770:KSL458771 LCH458770:LCH458771 LMD458770:LMD458771 LVZ458770:LVZ458771 MFV458770:MFV458771 MPR458770:MPR458771 MZN458770:MZN458771 NJJ458770:NJJ458771 NTF458770:NTF458771 ODB458770:ODB458771 OMX458770:OMX458771 OWT458770:OWT458771 PGP458770:PGP458771 PQL458770:PQL458771 QAH458770:QAH458771 QKD458770:QKD458771 QTZ458770:QTZ458771 RDV458770:RDV458771 RNR458770:RNR458771 RXN458770:RXN458771 SHJ458770:SHJ458771 SRF458770:SRF458771 TBB458770:TBB458771 TKX458770:TKX458771 TUT458770:TUT458771 UEP458770:UEP458771 UOL458770:UOL458771 UYH458770:UYH458771 VID458770:VID458771 VRZ458770:VRZ458771 WBV458770:WBV458771 WLR458770:WLR458771 WVN458770:WVN458771 F524306:F524307 JB524306:JB524307 SX524306:SX524307 ACT524306:ACT524307 AMP524306:AMP524307 AWL524306:AWL524307 BGH524306:BGH524307 BQD524306:BQD524307 BZZ524306:BZZ524307 CJV524306:CJV524307 CTR524306:CTR524307 DDN524306:DDN524307 DNJ524306:DNJ524307 DXF524306:DXF524307 EHB524306:EHB524307 EQX524306:EQX524307 FAT524306:FAT524307 FKP524306:FKP524307 FUL524306:FUL524307 GEH524306:GEH524307 GOD524306:GOD524307 GXZ524306:GXZ524307 HHV524306:HHV524307 HRR524306:HRR524307 IBN524306:IBN524307 ILJ524306:ILJ524307 IVF524306:IVF524307 JFB524306:JFB524307 JOX524306:JOX524307 JYT524306:JYT524307 KIP524306:KIP524307 KSL524306:KSL524307 LCH524306:LCH524307 LMD524306:LMD524307 LVZ524306:LVZ524307 MFV524306:MFV524307 MPR524306:MPR524307 MZN524306:MZN524307 NJJ524306:NJJ524307 NTF524306:NTF524307 ODB524306:ODB524307 OMX524306:OMX524307 OWT524306:OWT524307 PGP524306:PGP524307 PQL524306:PQL524307 QAH524306:QAH524307 QKD524306:QKD524307 QTZ524306:QTZ524307 RDV524306:RDV524307 RNR524306:RNR524307 RXN524306:RXN524307 SHJ524306:SHJ524307 SRF524306:SRF524307 TBB524306:TBB524307 TKX524306:TKX524307 TUT524306:TUT524307 UEP524306:UEP524307 UOL524306:UOL524307 UYH524306:UYH524307 VID524306:VID524307 VRZ524306:VRZ524307 WBV524306:WBV524307 WLR524306:WLR524307 WVN524306:WVN524307 F589842:F589843 JB589842:JB589843 SX589842:SX589843 ACT589842:ACT589843 AMP589842:AMP589843 AWL589842:AWL589843 BGH589842:BGH589843 BQD589842:BQD589843 BZZ589842:BZZ589843 CJV589842:CJV589843 CTR589842:CTR589843 DDN589842:DDN589843 DNJ589842:DNJ589843 DXF589842:DXF589843 EHB589842:EHB589843 EQX589842:EQX589843 FAT589842:FAT589843 FKP589842:FKP589843 FUL589842:FUL589843 GEH589842:GEH589843 GOD589842:GOD589843 GXZ589842:GXZ589843 HHV589842:HHV589843 HRR589842:HRR589843 IBN589842:IBN589843 ILJ589842:ILJ589843 IVF589842:IVF589843 JFB589842:JFB589843 JOX589842:JOX589843 JYT589842:JYT589843 KIP589842:KIP589843 KSL589842:KSL589843 LCH589842:LCH589843 LMD589842:LMD589843 LVZ589842:LVZ589843 MFV589842:MFV589843 MPR589842:MPR589843 MZN589842:MZN589843 NJJ589842:NJJ589843 NTF589842:NTF589843 ODB589842:ODB589843 OMX589842:OMX589843 OWT589842:OWT589843 PGP589842:PGP589843 PQL589842:PQL589843 QAH589842:QAH589843 QKD589842:QKD589843 QTZ589842:QTZ589843 RDV589842:RDV589843 RNR589842:RNR589843 RXN589842:RXN589843 SHJ589842:SHJ589843 SRF589842:SRF589843 TBB589842:TBB589843 TKX589842:TKX589843 TUT589842:TUT589843 UEP589842:UEP589843 UOL589842:UOL589843 UYH589842:UYH589843 VID589842:VID589843 VRZ589842:VRZ589843 WBV589842:WBV589843 WLR589842:WLR589843 WVN589842:WVN589843 F655378:F655379 JB655378:JB655379 SX655378:SX655379 ACT655378:ACT655379 AMP655378:AMP655379 AWL655378:AWL655379 BGH655378:BGH655379 BQD655378:BQD655379 BZZ655378:BZZ655379 CJV655378:CJV655379 CTR655378:CTR655379 DDN655378:DDN655379 DNJ655378:DNJ655379 DXF655378:DXF655379 EHB655378:EHB655379 EQX655378:EQX655379 FAT655378:FAT655379 FKP655378:FKP655379 FUL655378:FUL655379 GEH655378:GEH655379 GOD655378:GOD655379 GXZ655378:GXZ655379 HHV655378:HHV655379 HRR655378:HRR655379 IBN655378:IBN655379 ILJ655378:ILJ655379 IVF655378:IVF655379 JFB655378:JFB655379 JOX655378:JOX655379 JYT655378:JYT655379 KIP655378:KIP655379 KSL655378:KSL655379 LCH655378:LCH655379 LMD655378:LMD655379 LVZ655378:LVZ655379 MFV655378:MFV655379 MPR655378:MPR655379 MZN655378:MZN655379 NJJ655378:NJJ655379 NTF655378:NTF655379 ODB655378:ODB655379 OMX655378:OMX655379 OWT655378:OWT655379 PGP655378:PGP655379 PQL655378:PQL655379 QAH655378:QAH655379 QKD655378:QKD655379 QTZ655378:QTZ655379 RDV655378:RDV655379 RNR655378:RNR655379 RXN655378:RXN655379 SHJ655378:SHJ655379 SRF655378:SRF655379 TBB655378:TBB655379 TKX655378:TKX655379 TUT655378:TUT655379 UEP655378:UEP655379 UOL655378:UOL655379 UYH655378:UYH655379 VID655378:VID655379 VRZ655378:VRZ655379 WBV655378:WBV655379 WLR655378:WLR655379 WVN655378:WVN655379 F720914:F720915 JB720914:JB720915 SX720914:SX720915 ACT720914:ACT720915 AMP720914:AMP720915 AWL720914:AWL720915 BGH720914:BGH720915 BQD720914:BQD720915 BZZ720914:BZZ720915 CJV720914:CJV720915 CTR720914:CTR720915 DDN720914:DDN720915 DNJ720914:DNJ720915 DXF720914:DXF720915 EHB720914:EHB720915 EQX720914:EQX720915 FAT720914:FAT720915 FKP720914:FKP720915 FUL720914:FUL720915 GEH720914:GEH720915 GOD720914:GOD720915 GXZ720914:GXZ720915 HHV720914:HHV720915 HRR720914:HRR720915 IBN720914:IBN720915 ILJ720914:ILJ720915 IVF720914:IVF720915 JFB720914:JFB720915 JOX720914:JOX720915 JYT720914:JYT720915 KIP720914:KIP720915 KSL720914:KSL720915 LCH720914:LCH720915 LMD720914:LMD720915 LVZ720914:LVZ720915 MFV720914:MFV720915 MPR720914:MPR720915 MZN720914:MZN720915 NJJ720914:NJJ720915 NTF720914:NTF720915 ODB720914:ODB720915 OMX720914:OMX720915 OWT720914:OWT720915 PGP720914:PGP720915 PQL720914:PQL720915 QAH720914:QAH720915 QKD720914:QKD720915 QTZ720914:QTZ720915 RDV720914:RDV720915 RNR720914:RNR720915 RXN720914:RXN720915 SHJ720914:SHJ720915 SRF720914:SRF720915 TBB720914:TBB720915 TKX720914:TKX720915 TUT720914:TUT720915 UEP720914:UEP720915 UOL720914:UOL720915 UYH720914:UYH720915 VID720914:VID720915 VRZ720914:VRZ720915 WBV720914:WBV720915 WLR720914:WLR720915 WVN720914:WVN720915 F786450:F786451 JB786450:JB786451 SX786450:SX786451 ACT786450:ACT786451 AMP786450:AMP786451 AWL786450:AWL786451 BGH786450:BGH786451 BQD786450:BQD786451 BZZ786450:BZZ786451 CJV786450:CJV786451 CTR786450:CTR786451 DDN786450:DDN786451 DNJ786450:DNJ786451 DXF786450:DXF786451 EHB786450:EHB786451 EQX786450:EQX786451 FAT786450:FAT786451 FKP786450:FKP786451 FUL786450:FUL786451 GEH786450:GEH786451 GOD786450:GOD786451 GXZ786450:GXZ786451 HHV786450:HHV786451 HRR786450:HRR786451 IBN786450:IBN786451 ILJ786450:ILJ786451 IVF786450:IVF786451 JFB786450:JFB786451 JOX786450:JOX786451 JYT786450:JYT786451 KIP786450:KIP786451 KSL786450:KSL786451 LCH786450:LCH786451 LMD786450:LMD786451 LVZ786450:LVZ786451 MFV786450:MFV786451 MPR786450:MPR786451 MZN786450:MZN786451 NJJ786450:NJJ786451 NTF786450:NTF786451 ODB786450:ODB786451 OMX786450:OMX786451 OWT786450:OWT786451 PGP786450:PGP786451 PQL786450:PQL786451 QAH786450:QAH786451 QKD786450:QKD786451 QTZ786450:QTZ786451 RDV786450:RDV786451 RNR786450:RNR786451 RXN786450:RXN786451 SHJ786450:SHJ786451 SRF786450:SRF786451 TBB786450:TBB786451 TKX786450:TKX786451 TUT786450:TUT786451 UEP786450:UEP786451 UOL786450:UOL786451 UYH786450:UYH786451 VID786450:VID786451 VRZ786450:VRZ786451 WBV786450:WBV786451 WLR786450:WLR786451 WVN786450:WVN786451 F851986:F851987 JB851986:JB851987 SX851986:SX851987 ACT851986:ACT851987 AMP851986:AMP851987 AWL851986:AWL851987 BGH851986:BGH851987 BQD851986:BQD851987 BZZ851986:BZZ851987 CJV851986:CJV851987 CTR851986:CTR851987 DDN851986:DDN851987 DNJ851986:DNJ851987 DXF851986:DXF851987 EHB851986:EHB851987 EQX851986:EQX851987 FAT851986:FAT851987 FKP851986:FKP851987 FUL851986:FUL851987 GEH851986:GEH851987 GOD851986:GOD851987 GXZ851986:GXZ851987 HHV851986:HHV851987 HRR851986:HRR851987 IBN851986:IBN851987 ILJ851986:ILJ851987 IVF851986:IVF851987 JFB851986:JFB851987 JOX851986:JOX851987 JYT851986:JYT851987 KIP851986:KIP851987 KSL851986:KSL851987 LCH851986:LCH851987 LMD851986:LMD851987 LVZ851986:LVZ851987 MFV851986:MFV851987 MPR851986:MPR851987 MZN851986:MZN851987 NJJ851986:NJJ851987 NTF851986:NTF851987 ODB851986:ODB851987 OMX851986:OMX851987 OWT851986:OWT851987 PGP851986:PGP851987 PQL851986:PQL851987 QAH851986:QAH851987 QKD851986:QKD851987 QTZ851986:QTZ851987 RDV851986:RDV851987 RNR851986:RNR851987 RXN851986:RXN851987 SHJ851986:SHJ851987 SRF851986:SRF851987 TBB851986:TBB851987 TKX851986:TKX851987 TUT851986:TUT851987 UEP851986:UEP851987 UOL851986:UOL851987 UYH851986:UYH851987 VID851986:VID851987 VRZ851986:VRZ851987 WBV851986:WBV851987 WLR851986:WLR851987 WVN851986:WVN851987 F917522:F917523 JB917522:JB917523 SX917522:SX917523 ACT917522:ACT917523 AMP917522:AMP917523 AWL917522:AWL917523 BGH917522:BGH917523 BQD917522:BQD917523 BZZ917522:BZZ917523 CJV917522:CJV917523 CTR917522:CTR917523 DDN917522:DDN917523 DNJ917522:DNJ917523 DXF917522:DXF917523 EHB917522:EHB917523 EQX917522:EQX917523 FAT917522:FAT917523 FKP917522:FKP917523 FUL917522:FUL917523 GEH917522:GEH917523 GOD917522:GOD917523 GXZ917522:GXZ917523 HHV917522:HHV917523 HRR917522:HRR917523 IBN917522:IBN917523 ILJ917522:ILJ917523 IVF917522:IVF917523 JFB917522:JFB917523 JOX917522:JOX917523 JYT917522:JYT917523 KIP917522:KIP917523 KSL917522:KSL917523 LCH917522:LCH917523 LMD917522:LMD917523 LVZ917522:LVZ917523 MFV917522:MFV917523 MPR917522:MPR917523 MZN917522:MZN917523 NJJ917522:NJJ917523 NTF917522:NTF917523 ODB917522:ODB917523 OMX917522:OMX917523 OWT917522:OWT917523 PGP917522:PGP917523 PQL917522:PQL917523 QAH917522:QAH917523 QKD917522:QKD917523 QTZ917522:QTZ917523 RDV917522:RDV917523 RNR917522:RNR917523 RXN917522:RXN917523 SHJ917522:SHJ917523 SRF917522:SRF917523 TBB917522:TBB917523 TKX917522:TKX917523 TUT917522:TUT917523 UEP917522:UEP917523 UOL917522:UOL917523 UYH917522:UYH917523 VID917522:VID917523 VRZ917522:VRZ917523 WBV917522:WBV917523 WLR917522:WLR917523 WVN917522:WVN917523 F983058:F983059 JB983058:JB983059 SX983058:SX983059 ACT983058:ACT983059 AMP983058:AMP983059 AWL983058:AWL983059 BGH983058:BGH983059 BQD983058:BQD983059 BZZ983058:BZZ983059 CJV983058:CJV983059 CTR983058:CTR983059 DDN983058:DDN983059 DNJ983058:DNJ983059 DXF983058:DXF983059 EHB983058:EHB983059 EQX983058:EQX983059 FAT983058:FAT983059 FKP983058:FKP983059 FUL983058:FUL983059 GEH983058:GEH983059 GOD983058:GOD983059 GXZ983058:GXZ983059 HHV983058:HHV983059 HRR983058:HRR983059 IBN983058:IBN983059 ILJ983058:ILJ983059 IVF983058:IVF983059 JFB983058:JFB983059 JOX983058:JOX983059 JYT983058:JYT983059 KIP983058:KIP983059 KSL983058:KSL983059 LCH983058:LCH983059 LMD983058:LMD983059 LVZ983058:LVZ983059 MFV983058:MFV983059 MPR983058:MPR983059 MZN983058:MZN983059 NJJ983058:NJJ983059 NTF983058:NTF983059 ODB983058:ODB983059 OMX983058:OMX983059 OWT983058:OWT983059 PGP983058:PGP983059 PQL983058:PQL983059 QAH983058:QAH983059 QKD983058:QKD983059 QTZ983058:QTZ983059 RDV983058:RDV983059 RNR983058:RNR983059 RXN983058:RXN983059 SHJ983058:SHJ983059 SRF983058:SRF983059 TBB983058:TBB983059 TKX983058:TKX983059 TUT983058:TUT983059 UEP983058:UEP983059 UOL983058:UOL983059 UYH983058:UYH983059 VID983058:VID983059 VRZ983058:VRZ983059 WBV983058:WBV983059 WLR983058:WLR983059 WVN983058:WVN983059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Y65546:Y65547 JU65546:JU65547 TQ65546:TQ65547 ADM65546:ADM65547 ANI65546:ANI65547 AXE65546:AXE65547 BHA65546:BHA65547 BQW65546:BQW65547 CAS65546:CAS65547 CKO65546:CKO65547 CUK65546:CUK65547 DEG65546:DEG65547 DOC65546:DOC65547 DXY65546:DXY65547 EHU65546:EHU65547 ERQ65546:ERQ65547 FBM65546:FBM65547 FLI65546:FLI65547 FVE65546:FVE65547 GFA65546:GFA65547 GOW65546:GOW65547 GYS65546:GYS65547 HIO65546:HIO65547 HSK65546:HSK65547 ICG65546:ICG65547 IMC65546:IMC65547 IVY65546:IVY65547 JFU65546:JFU65547 JPQ65546:JPQ65547 JZM65546:JZM65547 KJI65546:KJI65547 KTE65546:KTE65547 LDA65546:LDA65547 LMW65546:LMW65547 LWS65546:LWS65547 MGO65546:MGO65547 MQK65546:MQK65547 NAG65546:NAG65547 NKC65546:NKC65547 NTY65546:NTY65547 ODU65546:ODU65547 ONQ65546:ONQ65547 OXM65546:OXM65547 PHI65546:PHI65547 PRE65546:PRE65547 QBA65546:QBA65547 QKW65546:QKW65547 QUS65546:QUS65547 REO65546:REO65547 ROK65546:ROK65547 RYG65546:RYG65547 SIC65546:SIC65547 SRY65546:SRY65547 TBU65546:TBU65547 TLQ65546:TLQ65547 TVM65546:TVM65547 UFI65546:UFI65547 UPE65546:UPE65547 UZA65546:UZA65547 VIW65546:VIW65547 VSS65546:VSS65547 WCO65546:WCO65547 WMK65546:WMK65547 WWG65546:WWG65547 Y131082:Y131083 JU131082:JU131083 TQ131082:TQ131083 ADM131082:ADM131083 ANI131082:ANI131083 AXE131082:AXE131083 BHA131082:BHA131083 BQW131082:BQW131083 CAS131082:CAS131083 CKO131082:CKO131083 CUK131082:CUK131083 DEG131082:DEG131083 DOC131082:DOC131083 DXY131082:DXY131083 EHU131082:EHU131083 ERQ131082:ERQ131083 FBM131082:FBM131083 FLI131082:FLI131083 FVE131082:FVE131083 GFA131082:GFA131083 GOW131082:GOW131083 GYS131082:GYS131083 HIO131082:HIO131083 HSK131082:HSK131083 ICG131082:ICG131083 IMC131082:IMC131083 IVY131082:IVY131083 JFU131082:JFU131083 JPQ131082:JPQ131083 JZM131082:JZM131083 KJI131082:KJI131083 KTE131082:KTE131083 LDA131082:LDA131083 LMW131082:LMW131083 LWS131082:LWS131083 MGO131082:MGO131083 MQK131082:MQK131083 NAG131082:NAG131083 NKC131082:NKC131083 NTY131082:NTY131083 ODU131082:ODU131083 ONQ131082:ONQ131083 OXM131082:OXM131083 PHI131082:PHI131083 PRE131082:PRE131083 QBA131082:QBA131083 QKW131082:QKW131083 QUS131082:QUS131083 REO131082:REO131083 ROK131082:ROK131083 RYG131082:RYG131083 SIC131082:SIC131083 SRY131082:SRY131083 TBU131082:TBU131083 TLQ131082:TLQ131083 TVM131082:TVM131083 UFI131082:UFI131083 UPE131082:UPE131083 UZA131082:UZA131083 VIW131082:VIW131083 VSS131082:VSS131083 WCO131082:WCO131083 WMK131082:WMK131083 WWG131082:WWG131083 Y196618:Y196619 JU196618:JU196619 TQ196618:TQ196619 ADM196618:ADM196619 ANI196618:ANI196619 AXE196618:AXE196619 BHA196618:BHA196619 BQW196618:BQW196619 CAS196618:CAS196619 CKO196618:CKO196619 CUK196618:CUK196619 DEG196618:DEG196619 DOC196618:DOC196619 DXY196618:DXY196619 EHU196618:EHU196619 ERQ196618:ERQ196619 FBM196618:FBM196619 FLI196618:FLI196619 FVE196618:FVE196619 GFA196618:GFA196619 GOW196618:GOW196619 GYS196618:GYS196619 HIO196618:HIO196619 HSK196618:HSK196619 ICG196618:ICG196619 IMC196618:IMC196619 IVY196618:IVY196619 JFU196618:JFU196619 JPQ196618:JPQ196619 JZM196618:JZM196619 KJI196618:KJI196619 KTE196618:KTE196619 LDA196618:LDA196619 LMW196618:LMW196619 LWS196618:LWS196619 MGO196618:MGO196619 MQK196618:MQK196619 NAG196618:NAG196619 NKC196618:NKC196619 NTY196618:NTY196619 ODU196618:ODU196619 ONQ196618:ONQ196619 OXM196618:OXM196619 PHI196618:PHI196619 PRE196618:PRE196619 QBA196618:QBA196619 QKW196618:QKW196619 QUS196618:QUS196619 REO196618:REO196619 ROK196618:ROK196619 RYG196618:RYG196619 SIC196618:SIC196619 SRY196618:SRY196619 TBU196618:TBU196619 TLQ196618:TLQ196619 TVM196618:TVM196619 UFI196618:UFI196619 UPE196618:UPE196619 UZA196618:UZA196619 VIW196618:VIW196619 VSS196618:VSS196619 WCO196618:WCO196619 WMK196618:WMK196619 WWG196618:WWG196619 Y262154:Y262155 JU262154:JU262155 TQ262154:TQ262155 ADM262154:ADM262155 ANI262154:ANI262155 AXE262154:AXE262155 BHA262154:BHA262155 BQW262154:BQW262155 CAS262154:CAS262155 CKO262154:CKO262155 CUK262154:CUK262155 DEG262154:DEG262155 DOC262154:DOC262155 DXY262154:DXY262155 EHU262154:EHU262155 ERQ262154:ERQ262155 FBM262154:FBM262155 FLI262154:FLI262155 FVE262154:FVE262155 GFA262154:GFA262155 GOW262154:GOW262155 GYS262154:GYS262155 HIO262154:HIO262155 HSK262154:HSK262155 ICG262154:ICG262155 IMC262154:IMC262155 IVY262154:IVY262155 JFU262154:JFU262155 JPQ262154:JPQ262155 JZM262154:JZM262155 KJI262154:KJI262155 KTE262154:KTE262155 LDA262154:LDA262155 LMW262154:LMW262155 LWS262154:LWS262155 MGO262154:MGO262155 MQK262154:MQK262155 NAG262154:NAG262155 NKC262154:NKC262155 NTY262154:NTY262155 ODU262154:ODU262155 ONQ262154:ONQ262155 OXM262154:OXM262155 PHI262154:PHI262155 PRE262154:PRE262155 QBA262154:QBA262155 QKW262154:QKW262155 QUS262154:QUS262155 REO262154:REO262155 ROK262154:ROK262155 RYG262154:RYG262155 SIC262154:SIC262155 SRY262154:SRY262155 TBU262154:TBU262155 TLQ262154:TLQ262155 TVM262154:TVM262155 UFI262154:UFI262155 UPE262154:UPE262155 UZA262154:UZA262155 VIW262154:VIW262155 VSS262154:VSS262155 WCO262154:WCO262155 WMK262154:WMK262155 WWG262154:WWG262155 Y327690:Y327691 JU327690:JU327691 TQ327690:TQ327691 ADM327690:ADM327691 ANI327690:ANI327691 AXE327690:AXE327691 BHA327690:BHA327691 BQW327690:BQW327691 CAS327690:CAS327691 CKO327690:CKO327691 CUK327690:CUK327691 DEG327690:DEG327691 DOC327690:DOC327691 DXY327690:DXY327691 EHU327690:EHU327691 ERQ327690:ERQ327691 FBM327690:FBM327691 FLI327690:FLI327691 FVE327690:FVE327691 GFA327690:GFA327691 GOW327690:GOW327691 GYS327690:GYS327691 HIO327690:HIO327691 HSK327690:HSK327691 ICG327690:ICG327691 IMC327690:IMC327691 IVY327690:IVY327691 JFU327690:JFU327691 JPQ327690:JPQ327691 JZM327690:JZM327691 KJI327690:KJI327691 KTE327690:KTE327691 LDA327690:LDA327691 LMW327690:LMW327691 LWS327690:LWS327691 MGO327690:MGO327691 MQK327690:MQK327691 NAG327690:NAG327691 NKC327690:NKC327691 NTY327690:NTY327691 ODU327690:ODU327691 ONQ327690:ONQ327691 OXM327690:OXM327691 PHI327690:PHI327691 PRE327690:PRE327691 QBA327690:QBA327691 QKW327690:QKW327691 QUS327690:QUS327691 REO327690:REO327691 ROK327690:ROK327691 RYG327690:RYG327691 SIC327690:SIC327691 SRY327690:SRY327691 TBU327690:TBU327691 TLQ327690:TLQ327691 TVM327690:TVM327691 UFI327690:UFI327691 UPE327690:UPE327691 UZA327690:UZA327691 VIW327690:VIW327691 VSS327690:VSS327691 WCO327690:WCO327691 WMK327690:WMK327691 WWG327690:WWG327691 Y393226:Y393227 JU393226:JU393227 TQ393226:TQ393227 ADM393226:ADM393227 ANI393226:ANI393227 AXE393226:AXE393227 BHA393226:BHA393227 BQW393226:BQW393227 CAS393226:CAS393227 CKO393226:CKO393227 CUK393226:CUK393227 DEG393226:DEG393227 DOC393226:DOC393227 DXY393226:DXY393227 EHU393226:EHU393227 ERQ393226:ERQ393227 FBM393226:FBM393227 FLI393226:FLI393227 FVE393226:FVE393227 GFA393226:GFA393227 GOW393226:GOW393227 GYS393226:GYS393227 HIO393226:HIO393227 HSK393226:HSK393227 ICG393226:ICG393227 IMC393226:IMC393227 IVY393226:IVY393227 JFU393226:JFU393227 JPQ393226:JPQ393227 JZM393226:JZM393227 KJI393226:KJI393227 KTE393226:KTE393227 LDA393226:LDA393227 LMW393226:LMW393227 LWS393226:LWS393227 MGO393226:MGO393227 MQK393226:MQK393227 NAG393226:NAG393227 NKC393226:NKC393227 NTY393226:NTY393227 ODU393226:ODU393227 ONQ393226:ONQ393227 OXM393226:OXM393227 PHI393226:PHI393227 PRE393226:PRE393227 QBA393226:QBA393227 QKW393226:QKW393227 QUS393226:QUS393227 REO393226:REO393227 ROK393226:ROK393227 RYG393226:RYG393227 SIC393226:SIC393227 SRY393226:SRY393227 TBU393226:TBU393227 TLQ393226:TLQ393227 TVM393226:TVM393227 UFI393226:UFI393227 UPE393226:UPE393227 UZA393226:UZA393227 VIW393226:VIW393227 VSS393226:VSS393227 WCO393226:WCO393227 WMK393226:WMK393227 WWG393226:WWG393227 Y458762:Y458763 JU458762:JU458763 TQ458762:TQ458763 ADM458762:ADM458763 ANI458762:ANI458763 AXE458762:AXE458763 BHA458762:BHA458763 BQW458762:BQW458763 CAS458762:CAS458763 CKO458762:CKO458763 CUK458762:CUK458763 DEG458762:DEG458763 DOC458762:DOC458763 DXY458762:DXY458763 EHU458762:EHU458763 ERQ458762:ERQ458763 FBM458762:FBM458763 FLI458762:FLI458763 FVE458762:FVE458763 GFA458762:GFA458763 GOW458762:GOW458763 GYS458762:GYS458763 HIO458762:HIO458763 HSK458762:HSK458763 ICG458762:ICG458763 IMC458762:IMC458763 IVY458762:IVY458763 JFU458762:JFU458763 JPQ458762:JPQ458763 JZM458762:JZM458763 KJI458762:KJI458763 KTE458762:KTE458763 LDA458762:LDA458763 LMW458762:LMW458763 LWS458762:LWS458763 MGO458762:MGO458763 MQK458762:MQK458763 NAG458762:NAG458763 NKC458762:NKC458763 NTY458762:NTY458763 ODU458762:ODU458763 ONQ458762:ONQ458763 OXM458762:OXM458763 PHI458762:PHI458763 PRE458762:PRE458763 QBA458762:QBA458763 QKW458762:QKW458763 QUS458762:QUS458763 REO458762:REO458763 ROK458762:ROK458763 RYG458762:RYG458763 SIC458762:SIC458763 SRY458762:SRY458763 TBU458762:TBU458763 TLQ458762:TLQ458763 TVM458762:TVM458763 UFI458762:UFI458763 UPE458762:UPE458763 UZA458762:UZA458763 VIW458762:VIW458763 VSS458762:VSS458763 WCO458762:WCO458763 WMK458762:WMK458763 WWG458762:WWG458763 Y524298:Y524299 JU524298:JU524299 TQ524298:TQ524299 ADM524298:ADM524299 ANI524298:ANI524299 AXE524298:AXE524299 BHA524298:BHA524299 BQW524298:BQW524299 CAS524298:CAS524299 CKO524298:CKO524299 CUK524298:CUK524299 DEG524298:DEG524299 DOC524298:DOC524299 DXY524298:DXY524299 EHU524298:EHU524299 ERQ524298:ERQ524299 FBM524298:FBM524299 FLI524298:FLI524299 FVE524298:FVE524299 GFA524298:GFA524299 GOW524298:GOW524299 GYS524298:GYS524299 HIO524298:HIO524299 HSK524298:HSK524299 ICG524298:ICG524299 IMC524298:IMC524299 IVY524298:IVY524299 JFU524298:JFU524299 JPQ524298:JPQ524299 JZM524298:JZM524299 KJI524298:KJI524299 KTE524298:KTE524299 LDA524298:LDA524299 LMW524298:LMW524299 LWS524298:LWS524299 MGO524298:MGO524299 MQK524298:MQK524299 NAG524298:NAG524299 NKC524298:NKC524299 NTY524298:NTY524299 ODU524298:ODU524299 ONQ524298:ONQ524299 OXM524298:OXM524299 PHI524298:PHI524299 PRE524298:PRE524299 QBA524298:QBA524299 QKW524298:QKW524299 QUS524298:QUS524299 REO524298:REO524299 ROK524298:ROK524299 RYG524298:RYG524299 SIC524298:SIC524299 SRY524298:SRY524299 TBU524298:TBU524299 TLQ524298:TLQ524299 TVM524298:TVM524299 UFI524298:UFI524299 UPE524298:UPE524299 UZA524298:UZA524299 VIW524298:VIW524299 VSS524298:VSS524299 WCO524298:WCO524299 WMK524298:WMK524299 WWG524298:WWG524299 Y589834:Y589835 JU589834:JU589835 TQ589834:TQ589835 ADM589834:ADM589835 ANI589834:ANI589835 AXE589834:AXE589835 BHA589834:BHA589835 BQW589834:BQW589835 CAS589834:CAS589835 CKO589834:CKO589835 CUK589834:CUK589835 DEG589834:DEG589835 DOC589834:DOC589835 DXY589834:DXY589835 EHU589834:EHU589835 ERQ589834:ERQ589835 FBM589834:FBM589835 FLI589834:FLI589835 FVE589834:FVE589835 GFA589834:GFA589835 GOW589834:GOW589835 GYS589834:GYS589835 HIO589834:HIO589835 HSK589834:HSK589835 ICG589834:ICG589835 IMC589834:IMC589835 IVY589834:IVY589835 JFU589834:JFU589835 JPQ589834:JPQ589835 JZM589834:JZM589835 KJI589834:KJI589835 KTE589834:KTE589835 LDA589834:LDA589835 LMW589834:LMW589835 LWS589834:LWS589835 MGO589834:MGO589835 MQK589834:MQK589835 NAG589834:NAG589835 NKC589834:NKC589835 NTY589834:NTY589835 ODU589834:ODU589835 ONQ589834:ONQ589835 OXM589834:OXM589835 PHI589834:PHI589835 PRE589834:PRE589835 QBA589834:QBA589835 QKW589834:QKW589835 QUS589834:QUS589835 REO589834:REO589835 ROK589834:ROK589835 RYG589834:RYG589835 SIC589834:SIC589835 SRY589834:SRY589835 TBU589834:TBU589835 TLQ589834:TLQ589835 TVM589834:TVM589835 UFI589834:UFI589835 UPE589834:UPE589835 UZA589834:UZA589835 VIW589834:VIW589835 VSS589834:VSS589835 WCO589834:WCO589835 WMK589834:WMK589835 WWG589834:WWG589835 Y655370:Y655371 JU655370:JU655371 TQ655370:TQ655371 ADM655370:ADM655371 ANI655370:ANI655371 AXE655370:AXE655371 BHA655370:BHA655371 BQW655370:BQW655371 CAS655370:CAS655371 CKO655370:CKO655371 CUK655370:CUK655371 DEG655370:DEG655371 DOC655370:DOC655371 DXY655370:DXY655371 EHU655370:EHU655371 ERQ655370:ERQ655371 FBM655370:FBM655371 FLI655370:FLI655371 FVE655370:FVE655371 GFA655370:GFA655371 GOW655370:GOW655371 GYS655370:GYS655371 HIO655370:HIO655371 HSK655370:HSK655371 ICG655370:ICG655371 IMC655370:IMC655371 IVY655370:IVY655371 JFU655370:JFU655371 JPQ655370:JPQ655371 JZM655370:JZM655371 KJI655370:KJI655371 KTE655370:KTE655371 LDA655370:LDA655371 LMW655370:LMW655371 LWS655370:LWS655371 MGO655370:MGO655371 MQK655370:MQK655371 NAG655370:NAG655371 NKC655370:NKC655371 NTY655370:NTY655371 ODU655370:ODU655371 ONQ655370:ONQ655371 OXM655370:OXM655371 PHI655370:PHI655371 PRE655370:PRE655371 QBA655370:QBA655371 QKW655370:QKW655371 QUS655370:QUS655371 REO655370:REO655371 ROK655370:ROK655371 RYG655370:RYG655371 SIC655370:SIC655371 SRY655370:SRY655371 TBU655370:TBU655371 TLQ655370:TLQ655371 TVM655370:TVM655371 UFI655370:UFI655371 UPE655370:UPE655371 UZA655370:UZA655371 VIW655370:VIW655371 VSS655370:VSS655371 WCO655370:WCO655371 WMK655370:WMK655371 WWG655370:WWG655371 Y720906:Y720907 JU720906:JU720907 TQ720906:TQ720907 ADM720906:ADM720907 ANI720906:ANI720907 AXE720906:AXE720907 BHA720906:BHA720907 BQW720906:BQW720907 CAS720906:CAS720907 CKO720906:CKO720907 CUK720906:CUK720907 DEG720906:DEG720907 DOC720906:DOC720907 DXY720906:DXY720907 EHU720906:EHU720907 ERQ720906:ERQ720907 FBM720906:FBM720907 FLI720906:FLI720907 FVE720906:FVE720907 GFA720906:GFA720907 GOW720906:GOW720907 GYS720906:GYS720907 HIO720906:HIO720907 HSK720906:HSK720907 ICG720906:ICG720907 IMC720906:IMC720907 IVY720906:IVY720907 JFU720906:JFU720907 JPQ720906:JPQ720907 JZM720906:JZM720907 KJI720906:KJI720907 KTE720906:KTE720907 LDA720906:LDA720907 LMW720906:LMW720907 LWS720906:LWS720907 MGO720906:MGO720907 MQK720906:MQK720907 NAG720906:NAG720907 NKC720906:NKC720907 NTY720906:NTY720907 ODU720906:ODU720907 ONQ720906:ONQ720907 OXM720906:OXM720907 PHI720906:PHI720907 PRE720906:PRE720907 QBA720906:QBA720907 QKW720906:QKW720907 QUS720906:QUS720907 REO720906:REO720907 ROK720906:ROK720907 RYG720906:RYG720907 SIC720906:SIC720907 SRY720906:SRY720907 TBU720906:TBU720907 TLQ720906:TLQ720907 TVM720906:TVM720907 UFI720906:UFI720907 UPE720906:UPE720907 UZA720906:UZA720907 VIW720906:VIW720907 VSS720906:VSS720907 WCO720906:WCO720907 WMK720906:WMK720907 WWG720906:WWG720907 Y786442:Y786443 JU786442:JU786443 TQ786442:TQ786443 ADM786442:ADM786443 ANI786442:ANI786443 AXE786442:AXE786443 BHA786442:BHA786443 BQW786442:BQW786443 CAS786442:CAS786443 CKO786442:CKO786443 CUK786442:CUK786443 DEG786442:DEG786443 DOC786442:DOC786443 DXY786442:DXY786443 EHU786442:EHU786443 ERQ786442:ERQ786443 FBM786442:FBM786443 FLI786442:FLI786443 FVE786442:FVE786443 GFA786442:GFA786443 GOW786442:GOW786443 GYS786442:GYS786443 HIO786442:HIO786443 HSK786442:HSK786443 ICG786442:ICG786443 IMC786442:IMC786443 IVY786442:IVY786443 JFU786442:JFU786443 JPQ786442:JPQ786443 JZM786442:JZM786443 KJI786442:KJI786443 KTE786442:KTE786443 LDA786442:LDA786443 LMW786442:LMW786443 LWS786442:LWS786443 MGO786442:MGO786443 MQK786442:MQK786443 NAG786442:NAG786443 NKC786442:NKC786443 NTY786442:NTY786443 ODU786442:ODU786443 ONQ786442:ONQ786443 OXM786442:OXM786443 PHI786442:PHI786443 PRE786442:PRE786443 QBA786442:QBA786443 QKW786442:QKW786443 QUS786442:QUS786443 REO786442:REO786443 ROK786442:ROK786443 RYG786442:RYG786443 SIC786442:SIC786443 SRY786442:SRY786443 TBU786442:TBU786443 TLQ786442:TLQ786443 TVM786442:TVM786443 UFI786442:UFI786443 UPE786442:UPE786443 UZA786442:UZA786443 VIW786442:VIW786443 VSS786442:VSS786443 WCO786442:WCO786443 WMK786442:WMK786443 WWG786442:WWG786443 Y851978:Y851979 JU851978:JU851979 TQ851978:TQ851979 ADM851978:ADM851979 ANI851978:ANI851979 AXE851978:AXE851979 BHA851978:BHA851979 BQW851978:BQW851979 CAS851978:CAS851979 CKO851978:CKO851979 CUK851978:CUK851979 DEG851978:DEG851979 DOC851978:DOC851979 DXY851978:DXY851979 EHU851978:EHU851979 ERQ851978:ERQ851979 FBM851978:FBM851979 FLI851978:FLI851979 FVE851978:FVE851979 GFA851978:GFA851979 GOW851978:GOW851979 GYS851978:GYS851979 HIO851978:HIO851979 HSK851978:HSK851979 ICG851978:ICG851979 IMC851978:IMC851979 IVY851978:IVY851979 JFU851978:JFU851979 JPQ851978:JPQ851979 JZM851978:JZM851979 KJI851978:KJI851979 KTE851978:KTE851979 LDA851978:LDA851979 LMW851978:LMW851979 LWS851978:LWS851979 MGO851978:MGO851979 MQK851978:MQK851979 NAG851978:NAG851979 NKC851978:NKC851979 NTY851978:NTY851979 ODU851978:ODU851979 ONQ851978:ONQ851979 OXM851978:OXM851979 PHI851978:PHI851979 PRE851978:PRE851979 QBA851978:QBA851979 QKW851978:QKW851979 QUS851978:QUS851979 REO851978:REO851979 ROK851978:ROK851979 RYG851978:RYG851979 SIC851978:SIC851979 SRY851978:SRY851979 TBU851978:TBU851979 TLQ851978:TLQ851979 TVM851978:TVM851979 UFI851978:UFI851979 UPE851978:UPE851979 UZA851978:UZA851979 VIW851978:VIW851979 VSS851978:VSS851979 WCO851978:WCO851979 WMK851978:WMK851979 WWG851978:WWG851979 Y917514:Y917515 JU917514:JU917515 TQ917514:TQ917515 ADM917514:ADM917515 ANI917514:ANI917515 AXE917514:AXE917515 BHA917514:BHA917515 BQW917514:BQW917515 CAS917514:CAS917515 CKO917514:CKO917515 CUK917514:CUK917515 DEG917514:DEG917515 DOC917514:DOC917515 DXY917514:DXY917515 EHU917514:EHU917515 ERQ917514:ERQ917515 FBM917514:FBM917515 FLI917514:FLI917515 FVE917514:FVE917515 GFA917514:GFA917515 GOW917514:GOW917515 GYS917514:GYS917515 HIO917514:HIO917515 HSK917514:HSK917515 ICG917514:ICG917515 IMC917514:IMC917515 IVY917514:IVY917515 JFU917514:JFU917515 JPQ917514:JPQ917515 JZM917514:JZM917515 KJI917514:KJI917515 KTE917514:KTE917515 LDA917514:LDA917515 LMW917514:LMW917515 LWS917514:LWS917515 MGO917514:MGO917515 MQK917514:MQK917515 NAG917514:NAG917515 NKC917514:NKC917515 NTY917514:NTY917515 ODU917514:ODU917515 ONQ917514:ONQ917515 OXM917514:OXM917515 PHI917514:PHI917515 PRE917514:PRE917515 QBA917514:QBA917515 QKW917514:QKW917515 QUS917514:QUS917515 REO917514:REO917515 ROK917514:ROK917515 RYG917514:RYG917515 SIC917514:SIC917515 SRY917514:SRY917515 TBU917514:TBU917515 TLQ917514:TLQ917515 TVM917514:TVM917515 UFI917514:UFI917515 UPE917514:UPE917515 UZA917514:UZA917515 VIW917514:VIW917515 VSS917514:VSS917515 WCO917514:WCO917515 WMK917514:WMK917515 WWG917514:WWG917515 Y983050:Y983051 JU983050:JU983051 TQ983050:TQ983051 ADM983050:ADM983051 ANI983050:ANI983051 AXE983050:AXE983051 BHA983050:BHA983051 BQW983050:BQW983051 CAS983050:CAS983051 CKO983050:CKO983051 CUK983050:CUK983051 DEG983050:DEG983051 DOC983050:DOC983051 DXY983050:DXY983051 EHU983050:EHU983051 ERQ983050:ERQ983051 FBM983050:FBM983051 FLI983050:FLI983051 FVE983050:FVE983051 GFA983050:GFA983051 GOW983050:GOW983051 GYS983050:GYS983051 HIO983050:HIO983051 HSK983050:HSK983051 ICG983050:ICG983051 IMC983050:IMC983051 IVY983050:IVY983051 JFU983050:JFU983051 JPQ983050:JPQ983051 JZM983050:JZM983051 KJI983050:KJI983051 KTE983050:KTE983051 LDA983050:LDA983051 LMW983050:LMW983051 LWS983050:LWS983051 MGO983050:MGO983051 MQK983050:MQK983051 NAG983050:NAG983051 NKC983050:NKC983051 NTY983050:NTY983051 ODU983050:ODU983051 ONQ983050:ONQ983051 OXM983050:OXM983051 PHI983050:PHI983051 PRE983050:PRE983051 QBA983050:QBA983051 QKW983050:QKW983051 QUS983050:QUS983051 REO983050:REO983051 ROK983050:ROK983051 RYG983050:RYG983051 SIC983050:SIC983051 SRY983050:SRY983051 TBU983050:TBU983051 TLQ983050:TLQ983051 TVM983050:TVM983051 UFI983050:UFI983051 UPE983050:UPE983051 UZA983050:UZA983051 VIW983050:VIW983051 VSS983050:VSS983051 WCO983050:WCO983051 WMK983050:WMK983051 WWG983050:WWG983051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WWK983050:WWK983051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O19:P19 JK19:JL19 TG19:TH19 ADC19:ADD19 AMY19:AMZ19 AWU19:AWV19 BGQ19:BGR19 BQM19:BQN19 CAI19:CAJ19 CKE19:CKF19 CUA19:CUB19 DDW19:DDX19 DNS19:DNT19 DXO19:DXP19 EHK19:EHL19 ERG19:ERH19 FBC19:FBD19 FKY19:FKZ19 FUU19:FUV19 GEQ19:GER19 GOM19:GON19 GYI19:GYJ19 HIE19:HIF19 HSA19:HSB19 IBW19:IBX19 ILS19:ILT19 IVO19:IVP19 JFK19:JFL19 JPG19:JPH19 JZC19:JZD19 KIY19:KIZ19 KSU19:KSV19 LCQ19:LCR19 LMM19:LMN19 LWI19:LWJ19 MGE19:MGF19 MQA19:MQB19 MZW19:MZX19 NJS19:NJT19 NTO19:NTP19 ODK19:ODL19 ONG19:ONH19 OXC19:OXD19 PGY19:PGZ19 PQU19:PQV19 QAQ19:QAR19 QKM19:QKN19 QUI19:QUJ19 REE19:REF19 ROA19:ROB19 RXW19:RXX19 SHS19:SHT19 SRO19:SRP19 TBK19:TBL19 TLG19:TLH19 TVC19:TVD19 UEY19:UEZ19 UOU19:UOV19 UYQ19:UYR19 VIM19:VIN19 VSI19:VSJ19 WCE19:WCF19 WMA19:WMB19 WVW19:WVX19 O65555:P65555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O131091:P131091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O196627:P196627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O262163:P262163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O327699:P327699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O393235:P393235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O458771:P458771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O524307:P524307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O589843:P589843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O655379:P655379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O720915:P720915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O786451:P786451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O851987:P851987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O917523:P917523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O983059:P983059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R131106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R196642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R262178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R327714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R393250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R458786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R524322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R589858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R655394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R720930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R786466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R852002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R917538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R983074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O34:P34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O65570:P65570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O131106:P131106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O196642:P196642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O262178:P262178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O327714:P327714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O393250:P393250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O458786:P458786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O524322:P524322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O589858:P589858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O655394:P655394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O720930:P720930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O786466:P786466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O852002:P852002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O917538:P917538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O983074:P983074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WVW983074:WVX983074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AC31:AC33 JY31:JY33 TU31:TU33 ADQ31:ADQ33 ANM31:ANM33 AXI31:AXI33 BHE31:BHE33 BRA31:BRA33 CAW31:CAW33 CKS31:CKS33 CUO31:CUO33 DEK31:DEK33 DOG31:DOG33 DYC31:DYC33 EHY31:EHY33 ERU31:ERU33 FBQ31:FBQ33 FLM31:FLM33 FVI31:FVI33 GFE31:GFE33 GPA31:GPA33 GYW31:GYW33 HIS31:HIS33 HSO31:HSO33 ICK31:ICK33 IMG31:IMG33 IWC31:IWC33 JFY31:JFY33 JPU31:JPU33 JZQ31:JZQ33 KJM31:KJM33 KTI31:KTI33 LDE31:LDE33 LNA31:LNA33 LWW31:LWW33 MGS31:MGS33 MQO31:MQO33 NAK31:NAK33 NKG31:NKG33 NUC31:NUC33 ODY31:ODY33 ONU31:ONU33 OXQ31:OXQ33 PHM31:PHM33 PRI31:PRI33 QBE31:QBE33 QLA31:QLA33 QUW31:QUW33 RES31:RES33 ROO31:ROO33 RYK31:RYK33 SIG31:SIG33 SSC31:SSC33 TBY31:TBY33 TLU31:TLU33 TVQ31:TVQ33 UFM31:UFM33 UPI31:UPI33 UZE31:UZE33 VJA31:VJA33 VSW31:VSW33 WCS31:WCS33 WMO31:WMO33 WWK31:WWK33 AC65567:AC65569 JY65567:JY65569 TU65567:TU65569 ADQ65567:ADQ65569 ANM65567:ANM65569 AXI65567:AXI65569 BHE65567:BHE65569 BRA65567:BRA65569 CAW65567:CAW65569 CKS65567:CKS65569 CUO65567:CUO65569 DEK65567:DEK65569 DOG65567:DOG65569 DYC65567:DYC65569 EHY65567:EHY65569 ERU65567:ERU65569 FBQ65567:FBQ65569 FLM65567:FLM65569 FVI65567:FVI65569 GFE65567:GFE65569 GPA65567:GPA65569 GYW65567:GYW65569 HIS65567:HIS65569 HSO65567:HSO65569 ICK65567:ICK65569 IMG65567:IMG65569 IWC65567:IWC65569 JFY65567:JFY65569 JPU65567:JPU65569 JZQ65567:JZQ65569 KJM65567:KJM65569 KTI65567:KTI65569 LDE65567:LDE65569 LNA65567:LNA65569 LWW65567:LWW65569 MGS65567:MGS65569 MQO65567:MQO65569 NAK65567:NAK65569 NKG65567:NKG65569 NUC65567:NUC65569 ODY65567:ODY65569 ONU65567:ONU65569 OXQ65567:OXQ65569 PHM65567:PHM65569 PRI65567:PRI65569 QBE65567:QBE65569 QLA65567:QLA65569 QUW65567:QUW65569 RES65567:RES65569 ROO65567:ROO65569 RYK65567:RYK65569 SIG65567:SIG65569 SSC65567:SSC65569 TBY65567:TBY65569 TLU65567:TLU65569 TVQ65567:TVQ65569 UFM65567:UFM65569 UPI65567:UPI65569 UZE65567:UZE65569 VJA65567:VJA65569 VSW65567:VSW65569 WCS65567:WCS65569 WMO65567:WMO65569 WWK65567:WWK65569 AC131103:AC131105 JY131103:JY131105 TU131103:TU131105 ADQ131103:ADQ131105 ANM131103:ANM131105 AXI131103:AXI131105 BHE131103:BHE131105 BRA131103:BRA131105 CAW131103:CAW131105 CKS131103:CKS131105 CUO131103:CUO131105 DEK131103:DEK131105 DOG131103:DOG131105 DYC131103:DYC131105 EHY131103:EHY131105 ERU131103:ERU131105 FBQ131103:FBQ131105 FLM131103:FLM131105 FVI131103:FVI131105 GFE131103:GFE131105 GPA131103:GPA131105 GYW131103:GYW131105 HIS131103:HIS131105 HSO131103:HSO131105 ICK131103:ICK131105 IMG131103:IMG131105 IWC131103:IWC131105 JFY131103:JFY131105 JPU131103:JPU131105 JZQ131103:JZQ131105 KJM131103:KJM131105 KTI131103:KTI131105 LDE131103:LDE131105 LNA131103:LNA131105 LWW131103:LWW131105 MGS131103:MGS131105 MQO131103:MQO131105 NAK131103:NAK131105 NKG131103:NKG131105 NUC131103:NUC131105 ODY131103:ODY131105 ONU131103:ONU131105 OXQ131103:OXQ131105 PHM131103:PHM131105 PRI131103:PRI131105 QBE131103:QBE131105 QLA131103:QLA131105 QUW131103:QUW131105 RES131103:RES131105 ROO131103:ROO131105 RYK131103:RYK131105 SIG131103:SIG131105 SSC131103:SSC131105 TBY131103:TBY131105 TLU131103:TLU131105 TVQ131103:TVQ131105 UFM131103:UFM131105 UPI131103:UPI131105 UZE131103:UZE131105 VJA131103:VJA131105 VSW131103:VSW131105 WCS131103:WCS131105 WMO131103:WMO131105 WWK131103:WWK131105 AC196639:AC196641 JY196639:JY196641 TU196639:TU196641 ADQ196639:ADQ196641 ANM196639:ANM196641 AXI196639:AXI196641 BHE196639:BHE196641 BRA196639:BRA196641 CAW196639:CAW196641 CKS196639:CKS196641 CUO196639:CUO196641 DEK196639:DEK196641 DOG196639:DOG196641 DYC196639:DYC196641 EHY196639:EHY196641 ERU196639:ERU196641 FBQ196639:FBQ196641 FLM196639:FLM196641 FVI196639:FVI196641 GFE196639:GFE196641 GPA196639:GPA196641 GYW196639:GYW196641 HIS196639:HIS196641 HSO196639:HSO196641 ICK196639:ICK196641 IMG196639:IMG196641 IWC196639:IWC196641 JFY196639:JFY196641 JPU196639:JPU196641 JZQ196639:JZQ196641 KJM196639:KJM196641 KTI196639:KTI196641 LDE196639:LDE196641 LNA196639:LNA196641 LWW196639:LWW196641 MGS196639:MGS196641 MQO196639:MQO196641 NAK196639:NAK196641 NKG196639:NKG196641 NUC196639:NUC196641 ODY196639:ODY196641 ONU196639:ONU196641 OXQ196639:OXQ196641 PHM196639:PHM196641 PRI196639:PRI196641 QBE196639:QBE196641 QLA196639:QLA196641 QUW196639:QUW196641 RES196639:RES196641 ROO196639:ROO196641 RYK196639:RYK196641 SIG196639:SIG196641 SSC196639:SSC196641 TBY196639:TBY196641 TLU196639:TLU196641 TVQ196639:TVQ196641 UFM196639:UFM196641 UPI196639:UPI196641 UZE196639:UZE196641 VJA196639:VJA196641 VSW196639:VSW196641 WCS196639:WCS196641 WMO196639:WMO196641 WWK196639:WWK196641 AC262175:AC262177 JY262175:JY262177 TU262175:TU262177 ADQ262175:ADQ262177 ANM262175:ANM262177 AXI262175:AXI262177 BHE262175:BHE262177 BRA262175:BRA262177 CAW262175:CAW262177 CKS262175:CKS262177 CUO262175:CUO262177 DEK262175:DEK262177 DOG262175:DOG262177 DYC262175:DYC262177 EHY262175:EHY262177 ERU262175:ERU262177 FBQ262175:FBQ262177 FLM262175:FLM262177 FVI262175:FVI262177 GFE262175:GFE262177 GPA262175:GPA262177 GYW262175:GYW262177 HIS262175:HIS262177 HSO262175:HSO262177 ICK262175:ICK262177 IMG262175:IMG262177 IWC262175:IWC262177 JFY262175:JFY262177 JPU262175:JPU262177 JZQ262175:JZQ262177 KJM262175:KJM262177 KTI262175:KTI262177 LDE262175:LDE262177 LNA262175:LNA262177 LWW262175:LWW262177 MGS262175:MGS262177 MQO262175:MQO262177 NAK262175:NAK262177 NKG262175:NKG262177 NUC262175:NUC262177 ODY262175:ODY262177 ONU262175:ONU262177 OXQ262175:OXQ262177 PHM262175:PHM262177 PRI262175:PRI262177 QBE262175:QBE262177 QLA262175:QLA262177 QUW262175:QUW262177 RES262175:RES262177 ROO262175:ROO262177 RYK262175:RYK262177 SIG262175:SIG262177 SSC262175:SSC262177 TBY262175:TBY262177 TLU262175:TLU262177 TVQ262175:TVQ262177 UFM262175:UFM262177 UPI262175:UPI262177 UZE262175:UZE262177 VJA262175:VJA262177 VSW262175:VSW262177 WCS262175:WCS262177 WMO262175:WMO262177 WWK262175:WWK262177 AC327711:AC327713 JY327711:JY327713 TU327711:TU327713 ADQ327711:ADQ327713 ANM327711:ANM327713 AXI327711:AXI327713 BHE327711:BHE327713 BRA327711:BRA327713 CAW327711:CAW327713 CKS327711:CKS327713 CUO327711:CUO327713 DEK327711:DEK327713 DOG327711:DOG327713 DYC327711:DYC327713 EHY327711:EHY327713 ERU327711:ERU327713 FBQ327711:FBQ327713 FLM327711:FLM327713 FVI327711:FVI327713 GFE327711:GFE327713 GPA327711:GPA327713 GYW327711:GYW327713 HIS327711:HIS327713 HSO327711:HSO327713 ICK327711:ICK327713 IMG327711:IMG327713 IWC327711:IWC327713 JFY327711:JFY327713 JPU327711:JPU327713 JZQ327711:JZQ327713 KJM327711:KJM327713 KTI327711:KTI327713 LDE327711:LDE327713 LNA327711:LNA327713 LWW327711:LWW327713 MGS327711:MGS327713 MQO327711:MQO327713 NAK327711:NAK327713 NKG327711:NKG327713 NUC327711:NUC327713 ODY327711:ODY327713 ONU327711:ONU327713 OXQ327711:OXQ327713 PHM327711:PHM327713 PRI327711:PRI327713 QBE327711:QBE327713 QLA327711:QLA327713 QUW327711:QUW327713 RES327711:RES327713 ROO327711:ROO327713 RYK327711:RYK327713 SIG327711:SIG327713 SSC327711:SSC327713 TBY327711:TBY327713 TLU327711:TLU327713 TVQ327711:TVQ327713 UFM327711:UFM327713 UPI327711:UPI327713 UZE327711:UZE327713 VJA327711:VJA327713 VSW327711:VSW327713 WCS327711:WCS327713 WMO327711:WMO327713 WWK327711:WWK327713 AC393247:AC393249 JY393247:JY393249 TU393247:TU393249 ADQ393247:ADQ393249 ANM393247:ANM393249 AXI393247:AXI393249 BHE393247:BHE393249 BRA393247:BRA393249 CAW393247:CAW393249 CKS393247:CKS393249 CUO393247:CUO393249 DEK393247:DEK393249 DOG393247:DOG393249 DYC393247:DYC393249 EHY393247:EHY393249 ERU393247:ERU393249 FBQ393247:FBQ393249 FLM393247:FLM393249 FVI393247:FVI393249 GFE393247:GFE393249 GPA393247:GPA393249 GYW393247:GYW393249 HIS393247:HIS393249 HSO393247:HSO393249 ICK393247:ICK393249 IMG393247:IMG393249 IWC393247:IWC393249 JFY393247:JFY393249 JPU393247:JPU393249 JZQ393247:JZQ393249 KJM393247:KJM393249 KTI393247:KTI393249 LDE393247:LDE393249 LNA393247:LNA393249 LWW393247:LWW393249 MGS393247:MGS393249 MQO393247:MQO393249 NAK393247:NAK393249 NKG393247:NKG393249 NUC393247:NUC393249 ODY393247:ODY393249 ONU393247:ONU393249 OXQ393247:OXQ393249 PHM393247:PHM393249 PRI393247:PRI393249 QBE393247:QBE393249 QLA393247:QLA393249 QUW393247:QUW393249 RES393247:RES393249 ROO393247:ROO393249 RYK393247:RYK393249 SIG393247:SIG393249 SSC393247:SSC393249 TBY393247:TBY393249 TLU393247:TLU393249 TVQ393247:TVQ393249 UFM393247:UFM393249 UPI393247:UPI393249 UZE393247:UZE393249 VJA393247:VJA393249 VSW393247:VSW393249 WCS393247:WCS393249 WMO393247:WMO393249 WWK393247:WWK393249 AC458783:AC458785 JY458783:JY458785 TU458783:TU458785 ADQ458783:ADQ458785 ANM458783:ANM458785 AXI458783:AXI458785 BHE458783:BHE458785 BRA458783:BRA458785 CAW458783:CAW458785 CKS458783:CKS458785 CUO458783:CUO458785 DEK458783:DEK458785 DOG458783:DOG458785 DYC458783:DYC458785 EHY458783:EHY458785 ERU458783:ERU458785 FBQ458783:FBQ458785 FLM458783:FLM458785 FVI458783:FVI458785 GFE458783:GFE458785 GPA458783:GPA458785 GYW458783:GYW458785 HIS458783:HIS458785 HSO458783:HSO458785 ICK458783:ICK458785 IMG458783:IMG458785 IWC458783:IWC458785 JFY458783:JFY458785 JPU458783:JPU458785 JZQ458783:JZQ458785 KJM458783:KJM458785 KTI458783:KTI458785 LDE458783:LDE458785 LNA458783:LNA458785 LWW458783:LWW458785 MGS458783:MGS458785 MQO458783:MQO458785 NAK458783:NAK458785 NKG458783:NKG458785 NUC458783:NUC458785 ODY458783:ODY458785 ONU458783:ONU458785 OXQ458783:OXQ458785 PHM458783:PHM458785 PRI458783:PRI458785 QBE458783:QBE458785 QLA458783:QLA458785 QUW458783:QUW458785 RES458783:RES458785 ROO458783:ROO458785 RYK458783:RYK458785 SIG458783:SIG458785 SSC458783:SSC458785 TBY458783:TBY458785 TLU458783:TLU458785 TVQ458783:TVQ458785 UFM458783:UFM458785 UPI458783:UPI458785 UZE458783:UZE458785 VJA458783:VJA458785 VSW458783:VSW458785 WCS458783:WCS458785 WMO458783:WMO458785 WWK458783:WWK458785 AC524319:AC524321 JY524319:JY524321 TU524319:TU524321 ADQ524319:ADQ524321 ANM524319:ANM524321 AXI524319:AXI524321 BHE524319:BHE524321 BRA524319:BRA524321 CAW524319:CAW524321 CKS524319:CKS524321 CUO524319:CUO524321 DEK524319:DEK524321 DOG524319:DOG524321 DYC524319:DYC524321 EHY524319:EHY524321 ERU524319:ERU524321 FBQ524319:FBQ524321 FLM524319:FLM524321 FVI524319:FVI524321 GFE524319:GFE524321 GPA524319:GPA524321 GYW524319:GYW524321 HIS524319:HIS524321 HSO524319:HSO524321 ICK524319:ICK524321 IMG524319:IMG524321 IWC524319:IWC524321 JFY524319:JFY524321 JPU524319:JPU524321 JZQ524319:JZQ524321 KJM524319:KJM524321 KTI524319:KTI524321 LDE524319:LDE524321 LNA524319:LNA524321 LWW524319:LWW524321 MGS524319:MGS524321 MQO524319:MQO524321 NAK524319:NAK524321 NKG524319:NKG524321 NUC524319:NUC524321 ODY524319:ODY524321 ONU524319:ONU524321 OXQ524319:OXQ524321 PHM524319:PHM524321 PRI524319:PRI524321 QBE524319:QBE524321 QLA524319:QLA524321 QUW524319:QUW524321 RES524319:RES524321 ROO524319:ROO524321 RYK524319:RYK524321 SIG524319:SIG524321 SSC524319:SSC524321 TBY524319:TBY524321 TLU524319:TLU524321 TVQ524319:TVQ524321 UFM524319:UFM524321 UPI524319:UPI524321 UZE524319:UZE524321 VJA524319:VJA524321 VSW524319:VSW524321 WCS524319:WCS524321 WMO524319:WMO524321 WWK524319:WWK524321 AC589855:AC589857 JY589855:JY589857 TU589855:TU589857 ADQ589855:ADQ589857 ANM589855:ANM589857 AXI589855:AXI589857 BHE589855:BHE589857 BRA589855:BRA589857 CAW589855:CAW589857 CKS589855:CKS589857 CUO589855:CUO589857 DEK589855:DEK589857 DOG589855:DOG589857 DYC589855:DYC589857 EHY589855:EHY589857 ERU589855:ERU589857 FBQ589855:FBQ589857 FLM589855:FLM589857 FVI589855:FVI589857 GFE589855:GFE589857 GPA589855:GPA589857 GYW589855:GYW589857 HIS589855:HIS589857 HSO589855:HSO589857 ICK589855:ICK589857 IMG589855:IMG589857 IWC589855:IWC589857 JFY589855:JFY589857 JPU589855:JPU589857 JZQ589855:JZQ589857 KJM589855:KJM589857 KTI589855:KTI589857 LDE589855:LDE589857 LNA589855:LNA589857 LWW589855:LWW589857 MGS589855:MGS589857 MQO589855:MQO589857 NAK589855:NAK589857 NKG589855:NKG589857 NUC589855:NUC589857 ODY589855:ODY589857 ONU589855:ONU589857 OXQ589855:OXQ589857 PHM589855:PHM589857 PRI589855:PRI589857 QBE589855:QBE589857 QLA589855:QLA589857 QUW589855:QUW589857 RES589855:RES589857 ROO589855:ROO589857 RYK589855:RYK589857 SIG589855:SIG589857 SSC589855:SSC589857 TBY589855:TBY589857 TLU589855:TLU589857 TVQ589855:TVQ589857 UFM589855:UFM589857 UPI589855:UPI589857 UZE589855:UZE589857 VJA589855:VJA589857 VSW589855:VSW589857 WCS589855:WCS589857 WMO589855:WMO589857 WWK589855:WWK589857 AC655391:AC655393 JY655391:JY655393 TU655391:TU655393 ADQ655391:ADQ655393 ANM655391:ANM655393 AXI655391:AXI655393 BHE655391:BHE655393 BRA655391:BRA655393 CAW655391:CAW655393 CKS655391:CKS655393 CUO655391:CUO655393 DEK655391:DEK655393 DOG655391:DOG655393 DYC655391:DYC655393 EHY655391:EHY655393 ERU655391:ERU655393 FBQ655391:FBQ655393 FLM655391:FLM655393 FVI655391:FVI655393 GFE655391:GFE655393 GPA655391:GPA655393 GYW655391:GYW655393 HIS655391:HIS655393 HSO655391:HSO655393 ICK655391:ICK655393 IMG655391:IMG655393 IWC655391:IWC655393 JFY655391:JFY655393 JPU655391:JPU655393 JZQ655391:JZQ655393 KJM655391:KJM655393 KTI655391:KTI655393 LDE655391:LDE655393 LNA655391:LNA655393 LWW655391:LWW655393 MGS655391:MGS655393 MQO655391:MQO655393 NAK655391:NAK655393 NKG655391:NKG655393 NUC655391:NUC655393 ODY655391:ODY655393 ONU655391:ONU655393 OXQ655391:OXQ655393 PHM655391:PHM655393 PRI655391:PRI655393 QBE655391:QBE655393 QLA655391:QLA655393 QUW655391:QUW655393 RES655391:RES655393 ROO655391:ROO655393 RYK655391:RYK655393 SIG655391:SIG655393 SSC655391:SSC655393 TBY655391:TBY655393 TLU655391:TLU655393 TVQ655391:TVQ655393 UFM655391:UFM655393 UPI655391:UPI655393 UZE655391:UZE655393 VJA655391:VJA655393 VSW655391:VSW655393 WCS655391:WCS655393 WMO655391:WMO655393 WWK655391:WWK655393 AC720927:AC720929 JY720927:JY720929 TU720927:TU720929 ADQ720927:ADQ720929 ANM720927:ANM720929 AXI720927:AXI720929 BHE720927:BHE720929 BRA720927:BRA720929 CAW720927:CAW720929 CKS720927:CKS720929 CUO720927:CUO720929 DEK720927:DEK720929 DOG720927:DOG720929 DYC720927:DYC720929 EHY720927:EHY720929 ERU720927:ERU720929 FBQ720927:FBQ720929 FLM720927:FLM720929 FVI720927:FVI720929 GFE720927:GFE720929 GPA720927:GPA720929 GYW720927:GYW720929 HIS720927:HIS720929 HSO720927:HSO720929 ICK720927:ICK720929 IMG720927:IMG720929 IWC720927:IWC720929 JFY720927:JFY720929 JPU720927:JPU720929 JZQ720927:JZQ720929 KJM720927:KJM720929 KTI720927:KTI720929 LDE720927:LDE720929 LNA720927:LNA720929 LWW720927:LWW720929 MGS720927:MGS720929 MQO720927:MQO720929 NAK720927:NAK720929 NKG720927:NKG720929 NUC720927:NUC720929 ODY720927:ODY720929 ONU720927:ONU720929 OXQ720927:OXQ720929 PHM720927:PHM720929 PRI720927:PRI720929 QBE720927:QBE720929 QLA720927:QLA720929 QUW720927:QUW720929 RES720927:RES720929 ROO720927:ROO720929 RYK720927:RYK720929 SIG720927:SIG720929 SSC720927:SSC720929 TBY720927:TBY720929 TLU720927:TLU720929 TVQ720927:TVQ720929 UFM720927:UFM720929 UPI720927:UPI720929 UZE720927:UZE720929 VJA720927:VJA720929 VSW720927:VSW720929 WCS720927:WCS720929 WMO720927:WMO720929 WWK720927:WWK720929 AC786463:AC786465 JY786463:JY786465 TU786463:TU786465 ADQ786463:ADQ786465 ANM786463:ANM786465 AXI786463:AXI786465 BHE786463:BHE786465 BRA786463:BRA786465 CAW786463:CAW786465 CKS786463:CKS786465 CUO786463:CUO786465 DEK786463:DEK786465 DOG786463:DOG786465 DYC786463:DYC786465 EHY786463:EHY786465 ERU786463:ERU786465 FBQ786463:FBQ786465 FLM786463:FLM786465 FVI786463:FVI786465 GFE786463:GFE786465 GPA786463:GPA786465 GYW786463:GYW786465 HIS786463:HIS786465 HSO786463:HSO786465 ICK786463:ICK786465 IMG786463:IMG786465 IWC786463:IWC786465 JFY786463:JFY786465 JPU786463:JPU786465 JZQ786463:JZQ786465 KJM786463:KJM786465 KTI786463:KTI786465 LDE786463:LDE786465 LNA786463:LNA786465 LWW786463:LWW786465 MGS786463:MGS786465 MQO786463:MQO786465 NAK786463:NAK786465 NKG786463:NKG786465 NUC786463:NUC786465 ODY786463:ODY786465 ONU786463:ONU786465 OXQ786463:OXQ786465 PHM786463:PHM786465 PRI786463:PRI786465 QBE786463:QBE786465 QLA786463:QLA786465 QUW786463:QUW786465 RES786463:RES786465 ROO786463:ROO786465 RYK786463:RYK786465 SIG786463:SIG786465 SSC786463:SSC786465 TBY786463:TBY786465 TLU786463:TLU786465 TVQ786463:TVQ786465 UFM786463:UFM786465 UPI786463:UPI786465 UZE786463:UZE786465 VJA786463:VJA786465 VSW786463:VSW786465 WCS786463:WCS786465 WMO786463:WMO786465 WWK786463:WWK786465 AC851999:AC852001 JY851999:JY852001 TU851999:TU852001 ADQ851999:ADQ852001 ANM851999:ANM852001 AXI851999:AXI852001 BHE851999:BHE852001 BRA851999:BRA852001 CAW851999:CAW852001 CKS851999:CKS852001 CUO851999:CUO852001 DEK851999:DEK852001 DOG851999:DOG852001 DYC851999:DYC852001 EHY851999:EHY852001 ERU851999:ERU852001 FBQ851999:FBQ852001 FLM851999:FLM852001 FVI851999:FVI852001 GFE851999:GFE852001 GPA851999:GPA852001 GYW851999:GYW852001 HIS851999:HIS852001 HSO851999:HSO852001 ICK851999:ICK852001 IMG851999:IMG852001 IWC851999:IWC852001 JFY851999:JFY852001 JPU851999:JPU852001 JZQ851999:JZQ852001 KJM851999:KJM852001 KTI851999:KTI852001 LDE851999:LDE852001 LNA851999:LNA852001 LWW851999:LWW852001 MGS851999:MGS852001 MQO851999:MQO852001 NAK851999:NAK852001 NKG851999:NKG852001 NUC851999:NUC852001 ODY851999:ODY852001 ONU851999:ONU852001 OXQ851999:OXQ852001 PHM851999:PHM852001 PRI851999:PRI852001 QBE851999:QBE852001 QLA851999:QLA852001 QUW851999:QUW852001 RES851999:RES852001 ROO851999:ROO852001 RYK851999:RYK852001 SIG851999:SIG852001 SSC851999:SSC852001 TBY851999:TBY852001 TLU851999:TLU852001 TVQ851999:TVQ852001 UFM851999:UFM852001 UPI851999:UPI852001 UZE851999:UZE852001 VJA851999:VJA852001 VSW851999:VSW852001 WCS851999:WCS852001 WMO851999:WMO852001 WWK851999:WWK852001 AC917535:AC917537 JY917535:JY917537 TU917535:TU917537 ADQ917535:ADQ917537 ANM917535:ANM917537 AXI917535:AXI917537 BHE917535:BHE917537 BRA917535:BRA917537 CAW917535:CAW917537 CKS917535:CKS917537 CUO917535:CUO917537 DEK917535:DEK917537 DOG917535:DOG917537 DYC917535:DYC917537 EHY917535:EHY917537 ERU917535:ERU917537 FBQ917535:FBQ917537 FLM917535:FLM917537 FVI917535:FVI917537 GFE917535:GFE917537 GPA917535:GPA917537 GYW917535:GYW917537 HIS917535:HIS917537 HSO917535:HSO917537 ICK917535:ICK917537 IMG917535:IMG917537 IWC917535:IWC917537 JFY917535:JFY917537 JPU917535:JPU917537 JZQ917535:JZQ917537 KJM917535:KJM917537 KTI917535:KTI917537 LDE917535:LDE917537 LNA917535:LNA917537 LWW917535:LWW917537 MGS917535:MGS917537 MQO917535:MQO917537 NAK917535:NAK917537 NKG917535:NKG917537 NUC917535:NUC917537 ODY917535:ODY917537 ONU917535:ONU917537 OXQ917535:OXQ917537 PHM917535:PHM917537 PRI917535:PRI917537 QBE917535:QBE917537 QLA917535:QLA917537 QUW917535:QUW917537 RES917535:RES917537 ROO917535:ROO917537 RYK917535:RYK917537 SIG917535:SIG917537 SSC917535:SSC917537 TBY917535:TBY917537 TLU917535:TLU917537 TVQ917535:TVQ917537 UFM917535:UFM917537 UPI917535:UPI917537 UZE917535:UZE917537 VJA917535:VJA917537 VSW917535:VSW917537 WCS917535:WCS917537 WMO917535:WMO917537 WWK917535:WWK917537 AC983071:AC983073 JY983071:JY983073 TU983071:TU983073 ADQ983071:ADQ983073 ANM983071:ANM983073 AXI983071:AXI983073 BHE983071:BHE983073 BRA983071:BRA983073 CAW983071:CAW983073 CKS983071:CKS983073 CUO983071:CUO983073 DEK983071:DEK983073 DOG983071:DOG983073 DYC983071:DYC983073 EHY983071:EHY983073 ERU983071:ERU983073 FBQ983071:FBQ983073 FLM983071:FLM983073 FVI983071:FVI983073 GFE983071:GFE983073 GPA983071:GPA983073 GYW983071:GYW983073 HIS983071:HIS983073 HSO983071:HSO983073 ICK983071:ICK983073 IMG983071:IMG983073 IWC983071:IWC983073 JFY983071:JFY983073 JPU983071:JPU983073 JZQ983071:JZQ983073 KJM983071:KJM983073 KTI983071:KTI983073 LDE983071:LDE983073 LNA983071:LNA983073 LWW983071:LWW983073 MGS983071:MGS983073 MQO983071:MQO983073 NAK983071:NAK983073 NKG983071:NKG983073 NUC983071:NUC983073 ODY983071:ODY983073 ONU983071:ONU983073 OXQ983071:OXQ983073 PHM983071:PHM983073 PRI983071:PRI983073 QBE983071:QBE983073 QLA983071:QLA983073 QUW983071:QUW983073 RES983071:RES983073 ROO983071:ROO983073 RYK983071:RYK983073 SIG983071:SIG983073 SSC983071:SSC983073 TBY983071:TBY983073 TLU983071:TLU983073 TVQ983071:TVQ983073 UFM983071:UFM983073 UPI983071:UPI983073 UZE983071:UZE983073 VJA983071:VJA983073 VSW983071:VSW983073 WCS983071:WCS983073 WMO983071:WMO983073 WWK983071:WWK983073 Y31:Y33 JU31:JU33 TQ31:TQ33 ADM31:ADM33 ANI31:ANI33 AXE31:AXE33 BHA31:BHA33 BQW31:BQW33 CAS31:CAS33 CKO31:CKO33 CUK31:CUK33 DEG31:DEG33 DOC31:DOC33 DXY31:DXY33 EHU31:EHU33 ERQ31:ERQ33 FBM31:FBM33 FLI31:FLI33 FVE31:FVE33 GFA31:GFA33 GOW31:GOW33 GYS31:GYS33 HIO31:HIO33 HSK31:HSK33 ICG31:ICG33 IMC31:IMC33 IVY31:IVY33 JFU31:JFU33 JPQ31:JPQ33 JZM31:JZM33 KJI31:KJI33 KTE31:KTE33 LDA31:LDA33 LMW31:LMW33 LWS31:LWS33 MGO31:MGO33 MQK31:MQK33 NAG31:NAG33 NKC31:NKC33 NTY31:NTY33 ODU31:ODU33 ONQ31:ONQ33 OXM31:OXM33 PHI31:PHI33 PRE31:PRE33 QBA31:QBA33 QKW31:QKW33 QUS31:QUS33 REO31:REO33 ROK31:ROK33 RYG31:RYG33 SIC31:SIC33 SRY31:SRY33 TBU31:TBU33 TLQ31:TLQ33 TVM31:TVM33 UFI31:UFI33 UPE31:UPE33 UZA31:UZA33 VIW31:VIW33 VSS31:VSS33 WCO31:WCO33 WMK31:WMK33 WWG31:WWG33 Y65567:Y65569 JU65567:JU65569 TQ65567:TQ65569 ADM65567:ADM65569 ANI65567:ANI65569 AXE65567:AXE65569 BHA65567:BHA65569 BQW65567:BQW65569 CAS65567:CAS65569 CKO65567:CKO65569 CUK65567:CUK65569 DEG65567:DEG65569 DOC65567:DOC65569 DXY65567:DXY65569 EHU65567:EHU65569 ERQ65567:ERQ65569 FBM65567:FBM65569 FLI65567:FLI65569 FVE65567:FVE65569 GFA65567:GFA65569 GOW65567:GOW65569 GYS65567:GYS65569 HIO65567:HIO65569 HSK65567:HSK65569 ICG65567:ICG65569 IMC65567:IMC65569 IVY65567:IVY65569 JFU65567:JFU65569 JPQ65567:JPQ65569 JZM65567:JZM65569 KJI65567:KJI65569 KTE65567:KTE65569 LDA65567:LDA65569 LMW65567:LMW65569 LWS65567:LWS65569 MGO65567:MGO65569 MQK65567:MQK65569 NAG65567:NAG65569 NKC65567:NKC65569 NTY65567:NTY65569 ODU65567:ODU65569 ONQ65567:ONQ65569 OXM65567:OXM65569 PHI65567:PHI65569 PRE65567:PRE65569 QBA65567:QBA65569 QKW65567:QKW65569 QUS65567:QUS65569 REO65567:REO65569 ROK65567:ROK65569 RYG65567:RYG65569 SIC65567:SIC65569 SRY65567:SRY65569 TBU65567:TBU65569 TLQ65567:TLQ65569 TVM65567:TVM65569 UFI65567:UFI65569 UPE65567:UPE65569 UZA65567:UZA65569 VIW65567:VIW65569 VSS65567:VSS65569 WCO65567:WCO65569 WMK65567:WMK65569 WWG65567:WWG65569 Y131103:Y131105 JU131103:JU131105 TQ131103:TQ131105 ADM131103:ADM131105 ANI131103:ANI131105 AXE131103:AXE131105 BHA131103:BHA131105 BQW131103:BQW131105 CAS131103:CAS131105 CKO131103:CKO131105 CUK131103:CUK131105 DEG131103:DEG131105 DOC131103:DOC131105 DXY131103:DXY131105 EHU131103:EHU131105 ERQ131103:ERQ131105 FBM131103:FBM131105 FLI131103:FLI131105 FVE131103:FVE131105 GFA131103:GFA131105 GOW131103:GOW131105 GYS131103:GYS131105 HIO131103:HIO131105 HSK131103:HSK131105 ICG131103:ICG131105 IMC131103:IMC131105 IVY131103:IVY131105 JFU131103:JFU131105 JPQ131103:JPQ131105 JZM131103:JZM131105 KJI131103:KJI131105 KTE131103:KTE131105 LDA131103:LDA131105 LMW131103:LMW131105 LWS131103:LWS131105 MGO131103:MGO131105 MQK131103:MQK131105 NAG131103:NAG131105 NKC131103:NKC131105 NTY131103:NTY131105 ODU131103:ODU131105 ONQ131103:ONQ131105 OXM131103:OXM131105 PHI131103:PHI131105 PRE131103:PRE131105 QBA131103:QBA131105 QKW131103:QKW131105 QUS131103:QUS131105 REO131103:REO131105 ROK131103:ROK131105 RYG131103:RYG131105 SIC131103:SIC131105 SRY131103:SRY131105 TBU131103:TBU131105 TLQ131103:TLQ131105 TVM131103:TVM131105 UFI131103:UFI131105 UPE131103:UPE131105 UZA131103:UZA131105 VIW131103:VIW131105 VSS131103:VSS131105 WCO131103:WCO131105 WMK131103:WMK131105 WWG131103:WWG131105 Y196639:Y196641 JU196639:JU196641 TQ196639:TQ196641 ADM196639:ADM196641 ANI196639:ANI196641 AXE196639:AXE196641 BHA196639:BHA196641 BQW196639:BQW196641 CAS196639:CAS196641 CKO196639:CKO196641 CUK196639:CUK196641 DEG196639:DEG196641 DOC196639:DOC196641 DXY196639:DXY196641 EHU196639:EHU196641 ERQ196639:ERQ196641 FBM196639:FBM196641 FLI196639:FLI196641 FVE196639:FVE196641 GFA196639:GFA196641 GOW196639:GOW196641 GYS196639:GYS196641 HIO196639:HIO196641 HSK196639:HSK196641 ICG196639:ICG196641 IMC196639:IMC196641 IVY196639:IVY196641 JFU196639:JFU196641 JPQ196639:JPQ196641 JZM196639:JZM196641 KJI196639:KJI196641 KTE196639:KTE196641 LDA196639:LDA196641 LMW196639:LMW196641 LWS196639:LWS196641 MGO196639:MGO196641 MQK196639:MQK196641 NAG196639:NAG196641 NKC196639:NKC196641 NTY196639:NTY196641 ODU196639:ODU196641 ONQ196639:ONQ196641 OXM196639:OXM196641 PHI196639:PHI196641 PRE196639:PRE196641 QBA196639:QBA196641 QKW196639:QKW196641 QUS196639:QUS196641 REO196639:REO196641 ROK196639:ROK196641 RYG196639:RYG196641 SIC196639:SIC196641 SRY196639:SRY196641 TBU196639:TBU196641 TLQ196639:TLQ196641 TVM196639:TVM196641 UFI196639:UFI196641 UPE196639:UPE196641 UZA196639:UZA196641 VIW196639:VIW196641 VSS196639:VSS196641 WCO196639:WCO196641 WMK196639:WMK196641 WWG196639:WWG196641 Y262175:Y262177 JU262175:JU262177 TQ262175:TQ262177 ADM262175:ADM262177 ANI262175:ANI262177 AXE262175:AXE262177 BHA262175:BHA262177 BQW262175:BQW262177 CAS262175:CAS262177 CKO262175:CKO262177 CUK262175:CUK262177 DEG262175:DEG262177 DOC262175:DOC262177 DXY262175:DXY262177 EHU262175:EHU262177 ERQ262175:ERQ262177 FBM262175:FBM262177 FLI262175:FLI262177 FVE262175:FVE262177 GFA262175:GFA262177 GOW262175:GOW262177 GYS262175:GYS262177 HIO262175:HIO262177 HSK262175:HSK262177 ICG262175:ICG262177 IMC262175:IMC262177 IVY262175:IVY262177 JFU262175:JFU262177 JPQ262175:JPQ262177 JZM262175:JZM262177 KJI262175:KJI262177 KTE262175:KTE262177 LDA262175:LDA262177 LMW262175:LMW262177 LWS262175:LWS262177 MGO262175:MGO262177 MQK262175:MQK262177 NAG262175:NAG262177 NKC262175:NKC262177 NTY262175:NTY262177 ODU262175:ODU262177 ONQ262175:ONQ262177 OXM262175:OXM262177 PHI262175:PHI262177 PRE262175:PRE262177 QBA262175:QBA262177 QKW262175:QKW262177 QUS262175:QUS262177 REO262175:REO262177 ROK262175:ROK262177 RYG262175:RYG262177 SIC262175:SIC262177 SRY262175:SRY262177 TBU262175:TBU262177 TLQ262175:TLQ262177 TVM262175:TVM262177 UFI262175:UFI262177 UPE262175:UPE262177 UZA262175:UZA262177 VIW262175:VIW262177 VSS262175:VSS262177 WCO262175:WCO262177 WMK262175:WMK262177 WWG262175:WWG262177 Y327711:Y327713 JU327711:JU327713 TQ327711:TQ327713 ADM327711:ADM327713 ANI327711:ANI327713 AXE327711:AXE327713 BHA327711:BHA327713 BQW327711:BQW327713 CAS327711:CAS327713 CKO327711:CKO327713 CUK327711:CUK327713 DEG327711:DEG327713 DOC327711:DOC327713 DXY327711:DXY327713 EHU327711:EHU327713 ERQ327711:ERQ327713 FBM327711:FBM327713 FLI327711:FLI327713 FVE327711:FVE327713 GFA327711:GFA327713 GOW327711:GOW327713 GYS327711:GYS327713 HIO327711:HIO327713 HSK327711:HSK327713 ICG327711:ICG327713 IMC327711:IMC327713 IVY327711:IVY327713 JFU327711:JFU327713 JPQ327711:JPQ327713 JZM327711:JZM327713 KJI327711:KJI327713 KTE327711:KTE327713 LDA327711:LDA327713 LMW327711:LMW327713 LWS327711:LWS327713 MGO327711:MGO327713 MQK327711:MQK327713 NAG327711:NAG327713 NKC327711:NKC327713 NTY327711:NTY327713 ODU327711:ODU327713 ONQ327711:ONQ327713 OXM327711:OXM327713 PHI327711:PHI327713 PRE327711:PRE327713 QBA327711:QBA327713 QKW327711:QKW327713 QUS327711:QUS327713 REO327711:REO327713 ROK327711:ROK327713 RYG327711:RYG327713 SIC327711:SIC327713 SRY327711:SRY327713 TBU327711:TBU327713 TLQ327711:TLQ327713 TVM327711:TVM327713 UFI327711:UFI327713 UPE327711:UPE327713 UZA327711:UZA327713 VIW327711:VIW327713 VSS327711:VSS327713 WCO327711:WCO327713 WMK327711:WMK327713 WWG327711:WWG327713 Y393247:Y393249 JU393247:JU393249 TQ393247:TQ393249 ADM393247:ADM393249 ANI393247:ANI393249 AXE393247:AXE393249 BHA393247:BHA393249 BQW393247:BQW393249 CAS393247:CAS393249 CKO393247:CKO393249 CUK393247:CUK393249 DEG393247:DEG393249 DOC393247:DOC393249 DXY393247:DXY393249 EHU393247:EHU393249 ERQ393247:ERQ393249 FBM393247:FBM393249 FLI393247:FLI393249 FVE393247:FVE393249 GFA393247:GFA393249 GOW393247:GOW393249 GYS393247:GYS393249 HIO393247:HIO393249 HSK393247:HSK393249 ICG393247:ICG393249 IMC393247:IMC393249 IVY393247:IVY393249 JFU393247:JFU393249 JPQ393247:JPQ393249 JZM393247:JZM393249 KJI393247:KJI393249 KTE393247:KTE393249 LDA393247:LDA393249 LMW393247:LMW393249 LWS393247:LWS393249 MGO393247:MGO393249 MQK393247:MQK393249 NAG393247:NAG393249 NKC393247:NKC393249 NTY393247:NTY393249 ODU393247:ODU393249 ONQ393247:ONQ393249 OXM393247:OXM393249 PHI393247:PHI393249 PRE393247:PRE393249 QBA393247:QBA393249 QKW393247:QKW393249 QUS393247:QUS393249 REO393247:REO393249 ROK393247:ROK393249 RYG393247:RYG393249 SIC393247:SIC393249 SRY393247:SRY393249 TBU393247:TBU393249 TLQ393247:TLQ393249 TVM393247:TVM393249 UFI393247:UFI393249 UPE393247:UPE393249 UZA393247:UZA393249 VIW393247:VIW393249 VSS393247:VSS393249 WCO393247:WCO393249 WMK393247:WMK393249 WWG393247:WWG393249 Y458783:Y458785 JU458783:JU458785 TQ458783:TQ458785 ADM458783:ADM458785 ANI458783:ANI458785 AXE458783:AXE458785 BHA458783:BHA458785 BQW458783:BQW458785 CAS458783:CAS458785 CKO458783:CKO458785 CUK458783:CUK458785 DEG458783:DEG458785 DOC458783:DOC458785 DXY458783:DXY458785 EHU458783:EHU458785 ERQ458783:ERQ458785 FBM458783:FBM458785 FLI458783:FLI458785 FVE458783:FVE458785 GFA458783:GFA458785 GOW458783:GOW458785 GYS458783:GYS458785 HIO458783:HIO458785 HSK458783:HSK458785 ICG458783:ICG458785 IMC458783:IMC458785 IVY458783:IVY458785 JFU458783:JFU458785 JPQ458783:JPQ458785 JZM458783:JZM458785 KJI458783:KJI458785 KTE458783:KTE458785 LDA458783:LDA458785 LMW458783:LMW458785 LWS458783:LWS458785 MGO458783:MGO458785 MQK458783:MQK458785 NAG458783:NAG458785 NKC458783:NKC458785 NTY458783:NTY458785 ODU458783:ODU458785 ONQ458783:ONQ458785 OXM458783:OXM458785 PHI458783:PHI458785 PRE458783:PRE458785 QBA458783:QBA458785 QKW458783:QKW458785 QUS458783:QUS458785 REO458783:REO458785 ROK458783:ROK458785 RYG458783:RYG458785 SIC458783:SIC458785 SRY458783:SRY458785 TBU458783:TBU458785 TLQ458783:TLQ458785 TVM458783:TVM458785 UFI458783:UFI458785 UPE458783:UPE458785 UZA458783:UZA458785 VIW458783:VIW458785 VSS458783:VSS458785 WCO458783:WCO458785 WMK458783:WMK458785 WWG458783:WWG458785 Y524319:Y524321 JU524319:JU524321 TQ524319:TQ524321 ADM524319:ADM524321 ANI524319:ANI524321 AXE524319:AXE524321 BHA524319:BHA524321 BQW524319:BQW524321 CAS524319:CAS524321 CKO524319:CKO524321 CUK524319:CUK524321 DEG524319:DEG524321 DOC524319:DOC524321 DXY524319:DXY524321 EHU524319:EHU524321 ERQ524319:ERQ524321 FBM524319:FBM524321 FLI524319:FLI524321 FVE524319:FVE524321 GFA524319:GFA524321 GOW524319:GOW524321 GYS524319:GYS524321 HIO524319:HIO524321 HSK524319:HSK524321 ICG524319:ICG524321 IMC524319:IMC524321 IVY524319:IVY524321 JFU524319:JFU524321 JPQ524319:JPQ524321 JZM524319:JZM524321 KJI524319:KJI524321 KTE524319:KTE524321 LDA524319:LDA524321 LMW524319:LMW524321 LWS524319:LWS524321 MGO524319:MGO524321 MQK524319:MQK524321 NAG524319:NAG524321 NKC524319:NKC524321 NTY524319:NTY524321 ODU524319:ODU524321 ONQ524319:ONQ524321 OXM524319:OXM524321 PHI524319:PHI524321 PRE524319:PRE524321 QBA524319:QBA524321 QKW524319:QKW524321 QUS524319:QUS524321 REO524319:REO524321 ROK524319:ROK524321 RYG524319:RYG524321 SIC524319:SIC524321 SRY524319:SRY524321 TBU524319:TBU524321 TLQ524319:TLQ524321 TVM524319:TVM524321 UFI524319:UFI524321 UPE524319:UPE524321 UZA524319:UZA524321 VIW524319:VIW524321 VSS524319:VSS524321 WCO524319:WCO524321 WMK524319:WMK524321 WWG524319:WWG524321 Y589855:Y589857 JU589855:JU589857 TQ589855:TQ589857 ADM589855:ADM589857 ANI589855:ANI589857 AXE589855:AXE589857 BHA589855:BHA589857 BQW589855:BQW589857 CAS589855:CAS589857 CKO589855:CKO589857 CUK589855:CUK589857 DEG589855:DEG589857 DOC589855:DOC589857 DXY589855:DXY589857 EHU589855:EHU589857 ERQ589855:ERQ589857 FBM589855:FBM589857 FLI589855:FLI589857 FVE589855:FVE589857 GFA589855:GFA589857 GOW589855:GOW589857 GYS589855:GYS589857 HIO589855:HIO589857 HSK589855:HSK589857 ICG589855:ICG589857 IMC589855:IMC589857 IVY589855:IVY589857 JFU589855:JFU589857 JPQ589855:JPQ589857 JZM589855:JZM589857 KJI589855:KJI589857 KTE589855:KTE589857 LDA589855:LDA589857 LMW589855:LMW589857 LWS589855:LWS589857 MGO589855:MGO589857 MQK589855:MQK589857 NAG589855:NAG589857 NKC589855:NKC589857 NTY589855:NTY589857 ODU589855:ODU589857 ONQ589855:ONQ589857 OXM589855:OXM589857 PHI589855:PHI589857 PRE589855:PRE589857 QBA589855:QBA589857 QKW589855:QKW589857 QUS589855:QUS589857 REO589855:REO589857 ROK589855:ROK589857 RYG589855:RYG589857 SIC589855:SIC589857 SRY589855:SRY589857 TBU589855:TBU589857 TLQ589855:TLQ589857 TVM589855:TVM589857 UFI589855:UFI589857 UPE589855:UPE589857 UZA589855:UZA589857 VIW589855:VIW589857 VSS589855:VSS589857 WCO589855:WCO589857 WMK589855:WMK589857 WWG589855:WWG589857 Y655391:Y655393 JU655391:JU655393 TQ655391:TQ655393 ADM655391:ADM655393 ANI655391:ANI655393 AXE655391:AXE655393 BHA655391:BHA655393 BQW655391:BQW655393 CAS655391:CAS655393 CKO655391:CKO655393 CUK655391:CUK655393 DEG655391:DEG655393 DOC655391:DOC655393 DXY655391:DXY655393 EHU655391:EHU655393 ERQ655391:ERQ655393 FBM655391:FBM655393 FLI655391:FLI655393 FVE655391:FVE655393 GFA655391:GFA655393 GOW655391:GOW655393 GYS655391:GYS655393 HIO655391:HIO655393 HSK655391:HSK655393 ICG655391:ICG655393 IMC655391:IMC655393 IVY655391:IVY655393 JFU655391:JFU655393 JPQ655391:JPQ655393 JZM655391:JZM655393 KJI655391:KJI655393 KTE655391:KTE655393 LDA655391:LDA655393 LMW655391:LMW655393 LWS655391:LWS655393 MGO655391:MGO655393 MQK655391:MQK655393 NAG655391:NAG655393 NKC655391:NKC655393 NTY655391:NTY655393 ODU655391:ODU655393 ONQ655391:ONQ655393 OXM655391:OXM655393 PHI655391:PHI655393 PRE655391:PRE655393 QBA655391:QBA655393 QKW655391:QKW655393 QUS655391:QUS655393 REO655391:REO655393 ROK655391:ROK655393 RYG655391:RYG655393 SIC655391:SIC655393 SRY655391:SRY655393 TBU655391:TBU655393 TLQ655391:TLQ655393 TVM655391:TVM655393 UFI655391:UFI655393 UPE655391:UPE655393 UZA655391:UZA655393 VIW655391:VIW655393 VSS655391:VSS655393 WCO655391:WCO655393 WMK655391:WMK655393 WWG655391:WWG655393 Y720927:Y720929 JU720927:JU720929 TQ720927:TQ720929 ADM720927:ADM720929 ANI720927:ANI720929 AXE720927:AXE720929 BHA720927:BHA720929 BQW720927:BQW720929 CAS720927:CAS720929 CKO720927:CKO720929 CUK720927:CUK720929 DEG720927:DEG720929 DOC720927:DOC720929 DXY720927:DXY720929 EHU720927:EHU720929 ERQ720927:ERQ720929 FBM720927:FBM720929 FLI720927:FLI720929 FVE720927:FVE720929 GFA720927:GFA720929 GOW720927:GOW720929 GYS720927:GYS720929 HIO720927:HIO720929 HSK720927:HSK720929 ICG720927:ICG720929 IMC720927:IMC720929 IVY720927:IVY720929 JFU720927:JFU720929 JPQ720927:JPQ720929 JZM720927:JZM720929 KJI720927:KJI720929 KTE720927:KTE720929 LDA720927:LDA720929 LMW720927:LMW720929 LWS720927:LWS720929 MGO720927:MGO720929 MQK720927:MQK720929 NAG720927:NAG720929 NKC720927:NKC720929 NTY720927:NTY720929 ODU720927:ODU720929 ONQ720927:ONQ720929 OXM720927:OXM720929 PHI720927:PHI720929 PRE720927:PRE720929 QBA720927:QBA720929 QKW720927:QKW720929 QUS720927:QUS720929 REO720927:REO720929 ROK720927:ROK720929 RYG720927:RYG720929 SIC720927:SIC720929 SRY720927:SRY720929 TBU720927:TBU720929 TLQ720927:TLQ720929 TVM720927:TVM720929 UFI720927:UFI720929 UPE720927:UPE720929 UZA720927:UZA720929 VIW720927:VIW720929 VSS720927:VSS720929 WCO720927:WCO720929 WMK720927:WMK720929 WWG720927:WWG720929 Y786463:Y786465 JU786463:JU786465 TQ786463:TQ786465 ADM786463:ADM786465 ANI786463:ANI786465 AXE786463:AXE786465 BHA786463:BHA786465 BQW786463:BQW786465 CAS786463:CAS786465 CKO786463:CKO786465 CUK786463:CUK786465 DEG786463:DEG786465 DOC786463:DOC786465 DXY786463:DXY786465 EHU786463:EHU786465 ERQ786463:ERQ786465 FBM786463:FBM786465 FLI786463:FLI786465 FVE786463:FVE786465 GFA786463:GFA786465 GOW786463:GOW786465 GYS786463:GYS786465 HIO786463:HIO786465 HSK786463:HSK786465 ICG786463:ICG786465 IMC786463:IMC786465 IVY786463:IVY786465 JFU786463:JFU786465 JPQ786463:JPQ786465 JZM786463:JZM786465 KJI786463:KJI786465 KTE786463:KTE786465 LDA786463:LDA786465 LMW786463:LMW786465 LWS786463:LWS786465 MGO786463:MGO786465 MQK786463:MQK786465 NAG786463:NAG786465 NKC786463:NKC786465 NTY786463:NTY786465 ODU786463:ODU786465 ONQ786463:ONQ786465 OXM786463:OXM786465 PHI786463:PHI786465 PRE786463:PRE786465 QBA786463:QBA786465 QKW786463:QKW786465 QUS786463:QUS786465 REO786463:REO786465 ROK786463:ROK786465 RYG786463:RYG786465 SIC786463:SIC786465 SRY786463:SRY786465 TBU786463:TBU786465 TLQ786463:TLQ786465 TVM786463:TVM786465 UFI786463:UFI786465 UPE786463:UPE786465 UZA786463:UZA786465 VIW786463:VIW786465 VSS786463:VSS786465 WCO786463:WCO786465 WMK786463:WMK786465 WWG786463:WWG786465 Y851999:Y852001 JU851999:JU852001 TQ851999:TQ852001 ADM851999:ADM852001 ANI851999:ANI852001 AXE851999:AXE852001 BHA851999:BHA852001 BQW851999:BQW852001 CAS851999:CAS852001 CKO851999:CKO852001 CUK851999:CUK852001 DEG851999:DEG852001 DOC851999:DOC852001 DXY851999:DXY852001 EHU851999:EHU852001 ERQ851999:ERQ852001 FBM851999:FBM852001 FLI851999:FLI852001 FVE851999:FVE852001 GFA851999:GFA852001 GOW851999:GOW852001 GYS851999:GYS852001 HIO851999:HIO852001 HSK851999:HSK852001 ICG851999:ICG852001 IMC851999:IMC852001 IVY851999:IVY852001 JFU851999:JFU852001 JPQ851999:JPQ852001 JZM851999:JZM852001 KJI851999:KJI852001 KTE851999:KTE852001 LDA851999:LDA852001 LMW851999:LMW852001 LWS851999:LWS852001 MGO851999:MGO852001 MQK851999:MQK852001 NAG851999:NAG852001 NKC851999:NKC852001 NTY851999:NTY852001 ODU851999:ODU852001 ONQ851999:ONQ852001 OXM851999:OXM852001 PHI851999:PHI852001 PRE851999:PRE852001 QBA851999:QBA852001 QKW851999:QKW852001 QUS851999:QUS852001 REO851999:REO852001 ROK851999:ROK852001 RYG851999:RYG852001 SIC851999:SIC852001 SRY851999:SRY852001 TBU851999:TBU852001 TLQ851999:TLQ852001 TVM851999:TVM852001 UFI851999:UFI852001 UPE851999:UPE852001 UZA851999:UZA852001 VIW851999:VIW852001 VSS851999:VSS852001 WCO851999:WCO852001 WMK851999:WMK852001 WWG851999:WWG852001 Y917535:Y917537 JU917535:JU917537 TQ917535:TQ917537 ADM917535:ADM917537 ANI917535:ANI917537 AXE917535:AXE917537 BHA917535:BHA917537 BQW917535:BQW917537 CAS917535:CAS917537 CKO917535:CKO917537 CUK917535:CUK917537 DEG917535:DEG917537 DOC917535:DOC917537 DXY917535:DXY917537 EHU917535:EHU917537 ERQ917535:ERQ917537 FBM917535:FBM917537 FLI917535:FLI917537 FVE917535:FVE917537 GFA917535:GFA917537 GOW917535:GOW917537 GYS917535:GYS917537 HIO917535:HIO917537 HSK917535:HSK917537 ICG917535:ICG917537 IMC917535:IMC917537 IVY917535:IVY917537 JFU917535:JFU917537 JPQ917535:JPQ917537 JZM917535:JZM917537 KJI917535:KJI917537 KTE917535:KTE917537 LDA917535:LDA917537 LMW917535:LMW917537 LWS917535:LWS917537 MGO917535:MGO917537 MQK917535:MQK917537 NAG917535:NAG917537 NKC917535:NKC917537 NTY917535:NTY917537 ODU917535:ODU917537 ONQ917535:ONQ917537 OXM917535:OXM917537 PHI917535:PHI917537 PRE917535:PRE917537 QBA917535:QBA917537 QKW917535:QKW917537 QUS917535:QUS917537 REO917535:REO917537 ROK917535:ROK917537 RYG917535:RYG917537 SIC917535:SIC917537 SRY917535:SRY917537 TBU917535:TBU917537 TLQ917535:TLQ917537 TVM917535:TVM917537 UFI917535:UFI917537 UPE917535:UPE917537 UZA917535:UZA917537 VIW917535:VIW917537 VSS917535:VSS917537 WCO917535:WCO917537 WMK917535:WMK917537 WWG917535:WWG917537 Y983071:Y983073 JU983071:JU983073 TQ983071:TQ983073 ADM983071:ADM983073 ANI983071:ANI983073 AXE983071:AXE983073 BHA983071:BHA983073 BQW983071:BQW983073 CAS983071:CAS983073 CKO983071:CKO983073 CUK983071:CUK983073 DEG983071:DEG983073 DOC983071:DOC983073 DXY983071:DXY983073 EHU983071:EHU983073 ERQ983071:ERQ983073 FBM983071:FBM983073 FLI983071:FLI983073 FVE983071:FVE983073 GFA983071:GFA983073 GOW983071:GOW983073 GYS983071:GYS983073 HIO983071:HIO983073 HSK983071:HSK983073 ICG983071:ICG983073 IMC983071:IMC983073 IVY983071:IVY983073 JFU983071:JFU983073 JPQ983071:JPQ983073 JZM983071:JZM983073 KJI983071:KJI983073 KTE983071:KTE983073 LDA983071:LDA983073 LMW983071:LMW983073 LWS983071:LWS983073 MGO983071:MGO983073 MQK983071:MQK983073 NAG983071:NAG983073 NKC983071:NKC983073 NTY983071:NTY983073 ODU983071:ODU983073 ONQ983071:ONQ983073 OXM983071:OXM983073 PHI983071:PHI983073 PRE983071:PRE983073 QBA983071:QBA983073 QKW983071:QKW983073 QUS983071:QUS983073 REO983071:REO983073 ROK983071:ROK983073 RYG983071:RYG983073 SIC983071:SIC983073 SRY983071:SRY983073 TBU983071:TBU983073 TLQ983071:TLQ983073 TVM983071:TVM983073 UFI983071:UFI983073 UPE983071:UPE983073 UZA983071:UZA983073 VIW983071:VIW983073 VSS983071:VSS983073 WCO983071:WCO983073 WMK983071:WMK983073 WWG983071:WWG983073 O32:O33 JK32:JK33 TG32:TG33 ADC32:ADC33 AMY32:AMY33 AWU32:AWU33 BGQ32:BGQ33 BQM32:BQM33 CAI32:CAI33 CKE32:CKE33 CUA32:CUA33 DDW32:DDW33 DNS32:DNS33 DXO32:DXO33 EHK32:EHK33 ERG32:ERG33 FBC32:FBC33 FKY32:FKY33 FUU32:FUU33 GEQ32:GEQ33 GOM32:GOM33 GYI32:GYI33 HIE32:HIE33 HSA32:HSA33 IBW32:IBW33 ILS32:ILS33 IVO32:IVO33 JFK32:JFK33 JPG32:JPG33 JZC32:JZC33 KIY32:KIY33 KSU32:KSU33 LCQ32:LCQ33 LMM32:LMM33 LWI32:LWI33 MGE32:MGE33 MQA32:MQA33 MZW32:MZW33 NJS32:NJS33 NTO32:NTO33 ODK32:ODK33 ONG32:ONG33 OXC32:OXC33 PGY32:PGY33 PQU32:PQU33 QAQ32:QAQ33 QKM32:QKM33 QUI32:QUI33 REE32:REE33 ROA32:ROA33 RXW32:RXW33 SHS32:SHS33 SRO32:SRO33 TBK32:TBK33 TLG32:TLG33 TVC32:TVC33 UEY32:UEY33 UOU32:UOU33 UYQ32:UYQ33 VIM32:VIM33 VSI32:VSI33 WCE32:WCE33 WMA32:WMA33 WVW32:WVW33 O65568:O65569 JK65568:JK65569 TG65568:TG65569 ADC65568:ADC65569 AMY65568:AMY65569 AWU65568:AWU65569 BGQ65568:BGQ65569 BQM65568:BQM65569 CAI65568:CAI65569 CKE65568:CKE65569 CUA65568:CUA65569 DDW65568:DDW65569 DNS65568:DNS65569 DXO65568:DXO65569 EHK65568:EHK65569 ERG65568:ERG65569 FBC65568:FBC65569 FKY65568:FKY65569 FUU65568:FUU65569 GEQ65568:GEQ65569 GOM65568:GOM65569 GYI65568:GYI65569 HIE65568:HIE65569 HSA65568:HSA65569 IBW65568:IBW65569 ILS65568:ILS65569 IVO65568:IVO65569 JFK65568:JFK65569 JPG65568:JPG65569 JZC65568:JZC65569 KIY65568:KIY65569 KSU65568:KSU65569 LCQ65568:LCQ65569 LMM65568:LMM65569 LWI65568:LWI65569 MGE65568:MGE65569 MQA65568:MQA65569 MZW65568:MZW65569 NJS65568:NJS65569 NTO65568:NTO65569 ODK65568:ODK65569 ONG65568:ONG65569 OXC65568:OXC65569 PGY65568:PGY65569 PQU65568:PQU65569 QAQ65568:QAQ65569 QKM65568:QKM65569 QUI65568:QUI65569 REE65568:REE65569 ROA65568:ROA65569 RXW65568:RXW65569 SHS65568:SHS65569 SRO65568:SRO65569 TBK65568:TBK65569 TLG65568:TLG65569 TVC65568:TVC65569 UEY65568:UEY65569 UOU65568:UOU65569 UYQ65568:UYQ65569 VIM65568:VIM65569 VSI65568:VSI65569 WCE65568:WCE65569 WMA65568:WMA65569 WVW65568:WVW65569 O131104:O131105 JK131104:JK131105 TG131104:TG131105 ADC131104:ADC131105 AMY131104:AMY131105 AWU131104:AWU131105 BGQ131104:BGQ131105 BQM131104:BQM131105 CAI131104:CAI131105 CKE131104:CKE131105 CUA131104:CUA131105 DDW131104:DDW131105 DNS131104:DNS131105 DXO131104:DXO131105 EHK131104:EHK131105 ERG131104:ERG131105 FBC131104:FBC131105 FKY131104:FKY131105 FUU131104:FUU131105 GEQ131104:GEQ131105 GOM131104:GOM131105 GYI131104:GYI131105 HIE131104:HIE131105 HSA131104:HSA131105 IBW131104:IBW131105 ILS131104:ILS131105 IVO131104:IVO131105 JFK131104:JFK131105 JPG131104:JPG131105 JZC131104:JZC131105 KIY131104:KIY131105 KSU131104:KSU131105 LCQ131104:LCQ131105 LMM131104:LMM131105 LWI131104:LWI131105 MGE131104:MGE131105 MQA131104:MQA131105 MZW131104:MZW131105 NJS131104:NJS131105 NTO131104:NTO131105 ODK131104:ODK131105 ONG131104:ONG131105 OXC131104:OXC131105 PGY131104:PGY131105 PQU131104:PQU131105 QAQ131104:QAQ131105 QKM131104:QKM131105 QUI131104:QUI131105 REE131104:REE131105 ROA131104:ROA131105 RXW131104:RXW131105 SHS131104:SHS131105 SRO131104:SRO131105 TBK131104:TBK131105 TLG131104:TLG131105 TVC131104:TVC131105 UEY131104:UEY131105 UOU131104:UOU131105 UYQ131104:UYQ131105 VIM131104:VIM131105 VSI131104:VSI131105 WCE131104:WCE131105 WMA131104:WMA131105 WVW131104:WVW131105 O196640:O196641 JK196640:JK196641 TG196640:TG196641 ADC196640:ADC196641 AMY196640:AMY196641 AWU196640:AWU196641 BGQ196640:BGQ196641 BQM196640:BQM196641 CAI196640:CAI196641 CKE196640:CKE196641 CUA196640:CUA196641 DDW196640:DDW196641 DNS196640:DNS196641 DXO196640:DXO196641 EHK196640:EHK196641 ERG196640:ERG196641 FBC196640:FBC196641 FKY196640:FKY196641 FUU196640:FUU196641 GEQ196640:GEQ196641 GOM196640:GOM196641 GYI196640:GYI196641 HIE196640:HIE196641 HSA196640:HSA196641 IBW196640:IBW196641 ILS196640:ILS196641 IVO196640:IVO196641 JFK196640:JFK196641 JPG196640:JPG196641 JZC196640:JZC196641 KIY196640:KIY196641 KSU196640:KSU196641 LCQ196640:LCQ196641 LMM196640:LMM196641 LWI196640:LWI196641 MGE196640:MGE196641 MQA196640:MQA196641 MZW196640:MZW196641 NJS196640:NJS196641 NTO196640:NTO196641 ODK196640:ODK196641 ONG196640:ONG196641 OXC196640:OXC196641 PGY196640:PGY196641 PQU196640:PQU196641 QAQ196640:QAQ196641 QKM196640:QKM196641 QUI196640:QUI196641 REE196640:REE196641 ROA196640:ROA196641 RXW196640:RXW196641 SHS196640:SHS196641 SRO196640:SRO196641 TBK196640:TBK196641 TLG196640:TLG196641 TVC196640:TVC196641 UEY196640:UEY196641 UOU196640:UOU196641 UYQ196640:UYQ196641 VIM196640:VIM196641 VSI196640:VSI196641 WCE196640:WCE196641 WMA196640:WMA196641 WVW196640:WVW196641 O262176:O262177 JK262176:JK262177 TG262176:TG262177 ADC262176:ADC262177 AMY262176:AMY262177 AWU262176:AWU262177 BGQ262176:BGQ262177 BQM262176:BQM262177 CAI262176:CAI262177 CKE262176:CKE262177 CUA262176:CUA262177 DDW262176:DDW262177 DNS262176:DNS262177 DXO262176:DXO262177 EHK262176:EHK262177 ERG262176:ERG262177 FBC262176:FBC262177 FKY262176:FKY262177 FUU262176:FUU262177 GEQ262176:GEQ262177 GOM262176:GOM262177 GYI262176:GYI262177 HIE262176:HIE262177 HSA262176:HSA262177 IBW262176:IBW262177 ILS262176:ILS262177 IVO262176:IVO262177 JFK262176:JFK262177 JPG262176:JPG262177 JZC262176:JZC262177 KIY262176:KIY262177 KSU262176:KSU262177 LCQ262176:LCQ262177 LMM262176:LMM262177 LWI262176:LWI262177 MGE262176:MGE262177 MQA262176:MQA262177 MZW262176:MZW262177 NJS262176:NJS262177 NTO262176:NTO262177 ODK262176:ODK262177 ONG262176:ONG262177 OXC262176:OXC262177 PGY262176:PGY262177 PQU262176:PQU262177 QAQ262176:QAQ262177 QKM262176:QKM262177 QUI262176:QUI262177 REE262176:REE262177 ROA262176:ROA262177 RXW262176:RXW262177 SHS262176:SHS262177 SRO262176:SRO262177 TBK262176:TBK262177 TLG262176:TLG262177 TVC262176:TVC262177 UEY262176:UEY262177 UOU262176:UOU262177 UYQ262176:UYQ262177 VIM262176:VIM262177 VSI262176:VSI262177 WCE262176:WCE262177 WMA262176:WMA262177 WVW262176:WVW262177 O327712:O327713 JK327712:JK327713 TG327712:TG327713 ADC327712:ADC327713 AMY327712:AMY327713 AWU327712:AWU327713 BGQ327712:BGQ327713 BQM327712:BQM327713 CAI327712:CAI327713 CKE327712:CKE327713 CUA327712:CUA327713 DDW327712:DDW327713 DNS327712:DNS327713 DXO327712:DXO327713 EHK327712:EHK327713 ERG327712:ERG327713 FBC327712:FBC327713 FKY327712:FKY327713 FUU327712:FUU327713 GEQ327712:GEQ327713 GOM327712:GOM327713 GYI327712:GYI327713 HIE327712:HIE327713 HSA327712:HSA327713 IBW327712:IBW327713 ILS327712:ILS327713 IVO327712:IVO327713 JFK327712:JFK327713 JPG327712:JPG327713 JZC327712:JZC327713 KIY327712:KIY327713 KSU327712:KSU327713 LCQ327712:LCQ327713 LMM327712:LMM327713 LWI327712:LWI327713 MGE327712:MGE327713 MQA327712:MQA327713 MZW327712:MZW327713 NJS327712:NJS327713 NTO327712:NTO327713 ODK327712:ODK327713 ONG327712:ONG327713 OXC327712:OXC327713 PGY327712:PGY327713 PQU327712:PQU327713 QAQ327712:QAQ327713 QKM327712:QKM327713 QUI327712:QUI327713 REE327712:REE327713 ROA327712:ROA327713 RXW327712:RXW327713 SHS327712:SHS327713 SRO327712:SRO327713 TBK327712:TBK327713 TLG327712:TLG327713 TVC327712:TVC327713 UEY327712:UEY327713 UOU327712:UOU327713 UYQ327712:UYQ327713 VIM327712:VIM327713 VSI327712:VSI327713 WCE327712:WCE327713 WMA327712:WMA327713 WVW327712:WVW327713 O393248:O393249 JK393248:JK393249 TG393248:TG393249 ADC393248:ADC393249 AMY393248:AMY393249 AWU393248:AWU393249 BGQ393248:BGQ393249 BQM393248:BQM393249 CAI393248:CAI393249 CKE393248:CKE393249 CUA393248:CUA393249 DDW393248:DDW393249 DNS393248:DNS393249 DXO393248:DXO393249 EHK393248:EHK393249 ERG393248:ERG393249 FBC393248:FBC393249 FKY393248:FKY393249 FUU393248:FUU393249 GEQ393248:GEQ393249 GOM393248:GOM393249 GYI393248:GYI393249 HIE393248:HIE393249 HSA393248:HSA393249 IBW393248:IBW393249 ILS393248:ILS393249 IVO393248:IVO393249 JFK393248:JFK393249 JPG393248:JPG393249 JZC393248:JZC393249 KIY393248:KIY393249 KSU393248:KSU393249 LCQ393248:LCQ393249 LMM393248:LMM393249 LWI393248:LWI393249 MGE393248:MGE393249 MQA393248:MQA393249 MZW393248:MZW393249 NJS393248:NJS393249 NTO393248:NTO393249 ODK393248:ODK393249 ONG393248:ONG393249 OXC393248:OXC393249 PGY393248:PGY393249 PQU393248:PQU393249 QAQ393248:QAQ393249 QKM393248:QKM393249 QUI393248:QUI393249 REE393248:REE393249 ROA393248:ROA393249 RXW393248:RXW393249 SHS393248:SHS393249 SRO393248:SRO393249 TBK393248:TBK393249 TLG393248:TLG393249 TVC393248:TVC393249 UEY393248:UEY393249 UOU393248:UOU393249 UYQ393248:UYQ393249 VIM393248:VIM393249 VSI393248:VSI393249 WCE393248:WCE393249 WMA393248:WMA393249 WVW393248:WVW393249 O458784:O458785 JK458784:JK458785 TG458784:TG458785 ADC458784:ADC458785 AMY458784:AMY458785 AWU458784:AWU458785 BGQ458784:BGQ458785 BQM458784:BQM458785 CAI458784:CAI458785 CKE458784:CKE458785 CUA458784:CUA458785 DDW458784:DDW458785 DNS458784:DNS458785 DXO458784:DXO458785 EHK458784:EHK458785 ERG458784:ERG458785 FBC458784:FBC458785 FKY458784:FKY458785 FUU458784:FUU458785 GEQ458784:GEQ458785 GOM458784:GOM458785 GYI458784:GYI458785 HIE458784:HIE458785 HSA458784:HSA458785 IBW458784:IBW458785 ILS458784:ILS458785 IVO458784:IVO458785 JFK458784:JFK458785 JPG458784:JPG458785 JZC458784:JZC458785 KIY458784:KIY458785 KSU458784:KSU458785 LCQ458784:LCQ458785 LMM458784:LMM458785 LWI458784:LWI458785 MGE458784:MGE458785 MQA458784:MQA458785 MZW458784:MZW458785 NJS458784:NJS458785 NTO458784:NTO458785 ODK458784:ODK458785 ONG458784:ONG458785 OXC458784:OXC458785 PGY458784:PGY458785 PQU458784:PQU458785 QAQ458784:QAQ458785 QKM458784:QKM458785 QUI458784:QUI458785 REE458784:REE458785 ROA458784:ROA458785 RXW458784:RXW458785 SHS458784:SHS458785 SRO458784:SRO458785 TBK458784:TBK458785 TLG458784:TLG458785 TVC458784:TVC458785 UEY458784:UEY458785 UOU458784:UOU458785 UYQ458784:UYQ458785 VIM458784:VIM458785 VSI458784:VSI458785 WCE458784:WCE458785 WMA458784:WMA458785 WVW458784:WVW458785 O524320:O524321 JK524320:JK524321 TG524320:TG524321 ADC524320:ADC524321 AMY524320:AMY524321 AWU524320:AWU524321 BGQ524320:BGQ524321 BQM524320:BQM524321 CAI524320:CAI524321 CKE524320:CKE524321 CUA524320:CUA524321 DDW524320:DDW524321 DNS524320:DNS524321 DXO524320:DXO524321 EHK524320:EHK524321 ERG524320:ERG524321 FBC524320:FBC524321 FKY524320:FKY524321 FUU524320:FUU524321 GEQ524320:GEQ524321 GOM524320:GOM524321 GYI524320:GYI524321 HIE524320:HIE524321 HSA524320:HSA524321 IBW524320:IBW524321 ILS524320:ILS524321 IVO524320:IVO524321 JFK524320:JFK524321 JPG524320:JPG524321 JZC524320:JZC524321 KIY524320:KIY524321 KSU524320:KSU524321 LCQ524320:LCQ524321 LMM524320:LMM524321 LWI524320:LWI524321 MGE524320:MGE524321 MQA524320:MQA524321 MZW524320:MZW524321 NJS524320:NJS524321 NTO524320:NTO524321 ODK524320:ODK524321 ONG524320:ONG524321 OXC524320:OXC524321 PGY524320:PGY524321 PQU524320:PQU524321 QAQ524320:QAQ524321 QKM524320:QKM524321 QUI524320:QUI524321 REE524320:REE524321 ROA524320:ROA524321 RXW524320:RXW524321 SHS524320:SHS524321 SRO524320:SRO524321 TBK524320:TBK524321 TLG524320:TLG524321 TVC524320:TVC524321 UEY524320:UEY524321 UOU524320:UOU524321 UYQ524320:UYQ524321 VIM524320:VIM524321 VSI524320:VSI524321 WCE524320:WCE524321 WMA524320:WMA524321 WVW524320:WVW524321 O589856:O589857 JK589856:JK589857 TG589856:TG589857 ADC589856:ADC589857 AMY589856:AMY589857 AWU589856:AWU589857 BGQ589856:BGQ589857 BQM589856:BQM589857 CAI589856:CAI589857 CKE589856:CKE589857 CUA589856:CUA589857 DDW589856:DDW589857 DNS589856:DNS589857 DXO589856:DXO589857 EHK589856:EHK589857 ERG589856:ERG589857 FBC589856:FBC589857 FKY589856:FKY589857 FUU589856:FUU589857 GEQ589856:GEQ589857 GOM589856:GOM589857 GYI589856:GYI589857 HIE589856:HIE589857 HSA589856:HSA589857 IBW589856:IBW589857 ILS589856:ILS589857 IVO589856:IVO589857 JFK589856:JFK589857 JPG589856:JPG589857 JZC589856:JZC589857 KIY589856:KIY589857 KSU589856:KSU589857 LCQ589856:LCQ589857 LMM589856:LMM589857 LWI589856:LWI589857 MGE589856:MGE589857 MQA589856:MQA589857 MZW589856:MZW589857 NJS589856:NJS589857 NTO589856:NTO589857 ODK589856:ODK589857 ONG589856:ONG589857 OXC589856:OXC589857 PGY589856:PGY589857 PQU589856:PQU589857 QAQ589856:QAQ589857 QKM589856:QKM589857 QUI589856:QUI589857 REE589856:REE589857 ROA589856:ROA589857 RXW589856:RXW589857 SHS589856:SHS589857 SRO589856:SRO589857 TBK589856:TBK589857 TLG589856:TLG589857 TVC589856:TVC589857 UEY589856:UEY589857 UOU589856:UOU589857 UYQ589856:UYQ589857 VIM589856:VIM589857 VSI589856:VSI589857 WCE589856:WCE589857 WMA589856:WMA589857 WVW589856:WVW589857 O655392:O655393 JK655392:JK655393 TG655392:TG655393 ADC655392:ADC655393 AMY655392:AMY655393 AWU655392:AWU655393 BGQ655392:BGQ655393 BQM655392:BQM655393 CAI655392:CAI655393 CKE655392:CKE655393 CUA655392:CUA655393 DDW655392:DDW655393 DNS655392:DNS655393 DXO655392:DXO655393 EHK655392:EHK655393 ERG655392:ERG655393 FBC655392:FBC655393 FKY655392:FKY655393 FUU655392:FUU655393 GEQ655392:GEQ655393 GOM655392:GOM655393 GYI655392:GYI655393 HIE655392:HIE655393 HSA655392:HSA655393 IBW655392:IBW655393 ILS655392:ILS655393 IVO655392:IVO655393 JFK655392:JFK655393 JPG655392:JPG655393 JZC655392:JZC655393 KIY655392:KIY655393 KSU655392:KSU655393 LCQ655392:LCQ655393 LMM655392:LMM655393 LWI655392:LWI655393 MGE655392:MGE655393 MQA655392:MQA655393 MZW655392:MZW655393 NJS655392:NJS655393 NTO655392:NTO655393 ODK655392:ODK655393 ONG655392:ONG655393 OXC655392:OXC655393 PGY655392:PGY655393 PQU655392:PQU655393 QAQ655392:QAQ655393 QKM655392:QKM655393 QUI655392:QUI655393 REE655392:REE655393 ROA655392:ROA655393 RXW655392:RXW655393 SHS655392:SHS655393 SRO655392:SRO655393 TBK655392:TBK655393 TLG655392:TLG655393 TVC655392:TVC655393 UEY655392:UEY655393 UOU655392:UOU655393 UYQ655392:UYQ655393 VIM655392:VIM655393 VSI655392:VSI655393 WCE655392:WCE655393 WMA655392:WMA655393 WVW655392:WVW655393 O720928:O720929 JK720928:JK720929 TG720928:TG720929 ADC720928:ADC720929 AMY720928:AMY720929 AWU720928:AWU720929 BGQ720928:BGQ720929 BQM720928:BQM720929 CAI720928:CAI720929 CKE720928:CKE720929 CUA720928:CUA720929 DDW720928:DDW720929 DNS720928:DNS720929 DXO720928:DXO720929 EHK720928:EHK720929 ERG720928:ERG720929 FBC720928:FBC720929 FKY720928:FKY720929 FUU720928:FUU720929 GEQ720928:GEQ720929 GOM720928:GOM720929 GYI720928:GYI720929 HIE720928:HIE720929 HSA720928:HSA720929 IBW720928:IBW720929 ILS720928:ILS720929 IVO720928:IVO720929 JFK720928:JFK720929 JPG720928:JPG720929 JZC720928:JZC720929 KIY720928:KIY720929 KSU720928:KSU720929 LCQ720928:LCQ720929 LMM720928:LMM720929 LWI720928:LWI720929 MGE720928:MGE720929 MQA720928:MQA720929 MZW720928:MZW720929 NJS720928:NJS720929 NTO720928:NTO720929 ODK720928:ODK720929 ONG720928:ONG720929 OXC720928:OXC720929 PGY720928:PGY720929 PQU720928:PQU720929 QAQ720928:QAQ720929 QKM720928:QKM720929 QUI720928:QUI720929 REE720928:REE720929 ROA720928:ROA720929 RXW720928:RXW720929 SHS720928:SHS720929 SRO720928:SRO720929 TBK720928:TBK720929 TLG720928:TLG720929 TVC720928:TVC720929 UEY720928:UEY720929 UOU720928:UOU720929 UYQ720928:UYQ720929 VIM720928:VIM720929 VSI720928:VSI720929 WCE720928:WCE720929 WMA720928:WMA720929 WVW720928:WVW720929 O786464:O786465 JK786464:JK786465 TG786464:TG786465 ADC786464:ADC786465 AMY786464:AMY786465 AWU786464:AWU786465 BGQ786464:BGQ786465 BQM786464:BQM786465 CAI786464:CAI786465 CKE786464:CKE786465 CUA786464:CUA786465 DDW786464:DDW786465 DNS786464:DNS786465 DXO786464:DXO786465 EHK786464:EHK786465 ERG786464:ERG786465 FBC786464:FBC786465 FKY786464:FKY786465 FUU786464:FUU786465 GEQ786464:GEQ786465 GOM786464:GOM786465 GYI786464:GYI786465 HIE786464:HIE786465 HSA786464:HSA786465 IBW786464:IBW786465 ILS786464:ILS786465 IVO786464:IVO786465 JFK786464:JFK786465 JPG786464:JPG786465 JZC786464:JZC786465 KIY786464:KIY786465 KSU786464:KSU786465 LCQ786464:LCQ786465 LMM786464:LMM786465 LWI786464:LWI786465 MGE786464:MGE786465 MQA786464:MQA786465 MZW786464:MZW786465 NJS786464:NJS786465 NTO786464:NTO786465 ODK786464:ODK786465 ONG786464:ONG786465 OXC786464:OXC786465 PGY786464:PGY786465 PQU786464:PQU786465 QAQ786464:QAQ786465 QKM786464:QKM786465 QUI786464:QUI786465 REE786464:REE786465 ROA786464:ROA786465 RXW786464:RXW786465 SHS786464:SHS786465 SRO786464:SRO786465 TBK786464:TBK786465 TLG786464:TLG786465 TVC786464:TVC786465 UEY786464:UEY786465 UOU786464:UOU786465 UYQ786464:UYQ786465 VIM786464:VIM786465 VSI786464:VSI786465 WCE786464:WCE786465 WMA786464:WMA786465 WVW786464:WVW786465 O852000:O852001 JK852000:JK852001 TG852000:TG852001 ADC852000:ADC852001 AMY852000:AMY852001 AWU852000:AWU852001 BGQ852000:BGQ852001 BQM852000:BQM852001 CAI852000:CAI852001 CKE852000:CKE852001 CUA852000:CUA852001 DDW852000:DDW852001 DNS852000:DNS852001 DXO852000:DXO852001 EHK852000:EHK852001 ERG852000:ERG852001 FBC852000:FBC852001 FKY852000:FKY852001 FUU852000:FUU852001 GEQ852000:GEQ852001 GOM852000:GOM852001 GYI852000:GYI852001 HIE852000:HIE852001 HSA852000:HSA852001 IBW852000:IBW852001 ILS852000:ILS852001 IVO852000:IVO852001 JFK852000:JFK852001 JPG852000:JPG852001 JZC852000:JZC852001 KIY852000:KIY852001 KSU852000:KSU852001 LCQ852000:LCQ852001 LMM852000:LMM852001 LWI852000:LWI852001 MGE852000:MGE852001 MQA852000:MQA852001 MZW852000:MZW852001 NJS852000:NJS852001 NTO852000:NTO852001 ODK852000:ODK852001 ONG852000:ONG852001 OXC852000:OXC852001 PGY852000:PGY852001 PQU852000:PQU852001 QAQ852000:QAQ852001 QKM852000:QKM852001 QUI852000:QUI852001 REE852000:REE852001 ROA852000:ROA852001 RXW852000:RXW852001 SHS852000:SHS852001 SRO852000:SRO852001 TBK852000:TBK852001 TLG852000:TLG852001 TVC852000:TVC852001 UEY852000:UEY852001 UOU852000:UOU852001 UYQ852000:UYQ852001 VIM852000:VIM852001 VSI852000:VSI852001 WCE852000:WCE852001 WMA852000:WMA852001 WVW852000:WVW852001 O917536:O917537 JK917536:JK917537 TG917536:TG917537 ADC917536:ADC917537 AMY917536:AMY917537 AWU917536:AWU917537 BGQ917536:BGQ917537 BQM917536:BQM917537 CAI917536:CAI917537 CKE917536:CKE917537 CUA917536:CUA917537 DDW917536:DDW917537 DNS917536:DNS917537 DXO917536:DXO917537 EHK917536:EHK917537 ERG917536:ERG917537 FBC917536:FBC917537 FKY917536:FKY917537 FUU917536:FUU917537 GEQ917536:GEQ917537 GOM917536:GOM917537 GYI917536:GYI917537 HIE917536:HIE917537 HSA917536:HSA917537 IBW917536:IBW917537 ILS917536:ILS917537 IVO917536:IVO917537 JFK917536:JFK917537 JPG917536:JPG917537 JZC917536:JZC917537 KIY917536:KIY917537 KSU917536:KSU917537 LCQ917536:LCQ917537 LMM917536:LMM917537 LWI917536:LWI917537 MGE917536:MGE917537 MQA917536:MQA917537 MZW917536:MZW917537 NJS917536:NJS917537 NTO917536:NTO917537 ODK917536:ODK917537 ONG917536:ONG917537 OXC917536:OXC917537 PGY917536:PGY917537 PQU917536:PQU917537 QAQ917536:QAQ917537 QKM917536:QKM917537 QUI917536:QUI917537 REE917536:REE917537 ROA917536:ROA917537 RXW917536:RXW917537 SHS917536:SHS917537 SRO917536:SRO917537 TBK917536:TBK917537 TLG917536:TLG917537 TVC917536:TVC917537 UEY917536:UEY917537 UOU917536:UOU917537 UYQ917536:UYQ917537 VIM917536:VIM917537 VSI917536:VSI917537 WCE917536:WCE917537 WMA917536:WMA917537 WVW917536:WVW917537 O983072:O983073 JK983072:JK983073 TG983072:TG983073 ADC983072:ADC983073 AMY983072:AMY983073 AWU983072:AWU983073 BGQ983072:BGQ983073 BQM983072:BQM983073 CAI983072:CAI983073 CKE983072:CKE983073 CUA983072:CUA983073 DDW983072:DDW983073 DNS983072:DNS983073 DXO983072:DXO983073 EHK983072:EHK983073 ERG983072:ERG983073 FBC983072:FBC983073 FKY983072:FKY983073 FUU983072:FUU983073 GEQ983072:GEQ983073 GOM983072:GOM983073 GYI983072:GYI983073 HIE983072:HIE983073 HSA983072:HSA983073 IBW983072:IBW983073 ILS983072:ILS983073 IVO983072:IVO983073 JFK983072:JFK983073 JPG983072:JPG983073 JZC983072:JZC983073 KIY983072:KIY983073 KSU983072:KSU983073 LCQ983072:LCQ983073 LMM983072:LMM983073 LWI983072:LWI983073 MGE983072:MGE983073 MQA983072:MQA983073 MZW983072:MZW983073 NJS983072:NJS983073 NTO983072:NTO983073 ODK983072:ODK983073 ONG983072:ONG983073 OXC983072:OXC983073 PGY983072:PGY983073 PQU983072:PQU983073 QAQ983072:QAQ983073 QKM983072:QKM983073 QUI983072:QUI983073 REE983072:REE983073 ROA983072:ROA983073 RXW983072:RXW983073 SHS983072:SHS983073 SRO983072:SRO983073 TBK983072:TBK983073 TLG983072:TLG983073 TVC983072:TVC983073 UEY983072:UEY983073 UOU983072:UOU983073 UYQ983072:UYQ983073 VIM983072:VIM983073 VSI983072:VSI983073 WCE983072:WCE983073 WMA983072:WMA983073 WVW983072:WVW983073 D32:D41 IZ32:IZ41 SV32:SV41 ACR32:ACR41 AMN32:AMN41 AWJ32:AWJ41 BGF32:BGF41 BQB32:BQB41 BZX32:BZX41 CJT32:CJT41 CTP32:CTP41 DDL32:DDL41 DNH32:DNH41 DXD32:DXD41 EGZ32:EGZ41 EQV32:EQV41 FAR32:FAR41 FKN32:FKN41 FUJ32:FUJ41 GEF32:GEF41 GOB32:GOB41 GXX32:GXX41 HHT32:HHT41 HRP32:HRP41 IBL32:IBL41 ILH32:ILH41 IVD32:IVD41 JEZ32:JEZ41 JOV32:JOV41 JYR32:JYR41 KIN32:KIN41 KSJ32:KSJ41 LCF32:LCF41 LMB32:LMB41 LVX32:LVX41 MFT32:MFT41 MPP32:MPP41 MZL32:MZL41 NJH32:NJH41 NTD32:NTD41 OCZ32:OCZ41 OMV32:OMV41 OWR32:OWR41 PGN32:PGN41 PQJ32:PQJ41 QAF32:QAF41 QKB32:QKB41 QTX32:QTX41 RDT32:RDT41 RNP32:RNP41 RXL32:RXL41 SHH32:SHH41 SRD32:SRD41 TAZ32:TAZ41 TKV32:TKV41 TUR32:TUR41 UEN32:UEN41 UOJ32:UOJ41 UYF32:UYF41 VIB32:VIB41 VRX32:VRX41 WBT32:WBT41 WLP32:WLP41 WVL32:WVL41 D65568:D65577 IZ65568:IZ65577 SV65568:SV65577 ACR65568:ACR65577 AMN65568:AMN65577 AWJ65568:AWJ65577 BGF65568:BGF65577 BQB65568:BQB65577 BZX65568:BZX65577 CJT65568:CJT65577 CTP65568:CTP65577 DDL65568:DDL65577 DNH65568:DNH65577 DXD65568:DXD65577 EGZ65568:EGZ65577 EQV65568:EQV65577 FAR65568:FAR65577 FKN65568:FKN65577 FUJ65568:FUJ65577 GEF65568:GEF65577 GOB65568:GOB65577 GXX65568:GXX65577 HHT65568:HHT65577 HRP65568:HRP65577 IBL65568:IBL65577 ILH65568:ILH65577 IVD65568:IVD65577 JEZ65568:JEZ65577 JOV65568:JOV65577 JYR65568:JYR65577 KIN65568:KIN65577 KSJ65568:KSJ65577 LCF65568:LCF65577 LMB65568:LMB65577 LVX65568:LVX65577 MFT65568:MFT65577 MPP65568:MPP65577 MZL65568:MZL65577 NJH65568:NJH65577 NTD65568:NTD65577 OCZ65568:OCZ65577 OMV65568:OMV65577 OWR65568:OWR65577 PGN65568:PGN65577 PQJ65568:PQJ65577 QAF65568:QAF65577 QKB65568:QKB65577 QTX65568:QTX65577 RDT65568:RDT65577 RNP65568:RNP65577 RXL65568:RXL65577 SHH65568:SHH65577 SRD65568:SRD65577 TAZ65568:TAZ65577 TKV65568:TKV65577 TUR65568:TUR65577 UEN65568:UEN65577 UOJ65568:UOJ65577 UYF65568:UYF65577 VIB65568:VIB65577 VRX65568:VRX65577 WBT65568:WBT65577 WLP65568:WLP65577 WVL65568:WVL65577 D131104:D131113 IZ131104:IZ131113 SV131104:SV131113 ACR131104:ACR131113 AMN131104:AMN131113 AWJ131104:AWJ131113 BGF131104:BGF131113 BQB131104:BQB131113 BZX131104:BZX131113 CJT131104:CJT131113 CTP131104:CTP131113 DDL131104:DDL131113 DNH131104:DNH131113 DXD131104:DXD131113 EGZ131104:EGZ131113 EQV131104:EQV131113 FAR131104:FAR131113 FKN131104:FKN131113 FUJ131104:FUJ131113 GEF131104:GEF131113 GOB131104:GOB131113 GXX131104:GXX131113 HHT131104:HHT131113 HRP131104:HRP131113 IBL131104:IBL131113 ILH131104:ILH131113 IVD131104:IVD131113 JEZ131104:JEZ131113 JOV131104:JOV131113 JYR131104:JYR131113 KIN131104:KIN131113 KSJ131104:KSJ131113 LCF131104:LCF131113 LMB131104:LMB131113 LVX131104:LVX131113 MFT131104:MFT131113 MPP131104:MPP131113 MZL131104:MZL131113 NJH131104:NJH131113 NTD131104:NTD131113 OCZ131104:OCZ131113 OMV131104:OMV131113 OWR131104:OWR131113 PGN131104:PGN131113 PQJ131104:PQJ131113 QAF131104:QAF131113 QKB131104:QKB131113 QTX131104:QTX131113 RDT131104:RDT131113 RNP131104:RNP131113 RXL131104:RXL131113 SHH131104:SHH131113 SRD131104:SRD131113 TAZ131104:TAZ131113 TKV131104:TKV131113 TUR131104:TUR131113 UEN131104:UEN131113 UOJ131104:UOJ131113 UYF131104:UYF131113 VIB131104:VIB131113 VRX131104:VRX131113 WBT131104:WBT131113 WLP131104:WLP131113 WVL131104:WVL131113 D196640:D196649 IZ196640:IZ196649 SV196640:SV196649 ACR196640:ACR196649 AMN196640:AMN196649 AWJ196640:AWJ196649 BGF196640:BGF196649 BQB196640:BQB196649 BZX196640:BZX196649 CJT196640:CJT196649 CTP196640:CTP196649 DDL196640:DDL196649 DNH196640:DNH196649 DXD196640:DXD196649 EGZ196640:EGZ196649 EQV196640:EQV196649 FAR196640:FAR196649 FKN196640:FKN196649 FUJ196640:FUJ196649 GEF196640:GEF196649 GOB196640:GOB196649 GXX196640:GXX196649 HHT196640:HHT196649 HRP196640:HRP196649 IBL196640:IBL196649 ILH196640:ILH196649 IVD196640:IVD196649 JEZ196640:JEZ196649 JOV196640:JOV196649 JYR196640:JYR196649 KIN196640:KIN196649 KSJ196640:KSJ196649 LCF196640:LCF196649 LMB196640:LMB196649 LVX196640:LVX196649 MFT196640:MFT196649 MPP196640:MPP196649 MZL196640:MZL196649 NJH196640:NJH196649 NTD196640:NTD196649 OCZ196640:OCZ196649 OMV196640:OMV196649 OWR196640:OWR196649 PGN196640:PGN196649 PQJ196640:PQJ196649 QAF196640:QAF196649 QKB196640:QKB196649 QTX196640:QTX196649 RDT196640:RDT196649 RNP196640:RNP196649 RXL196640:RXL196649 SHH196640:SHH196649 SRD196640:SRD196649 TAZ196640:TAZ196649 TKV196640:TKV196649 TUR196640:TUR196649 UEN196640:UEN196649 UOJ196640:UOJ196649 UYF196640:UYF196649 VIB196640:VIB196649 VRX196640:VRX196649 WBT196640:WBT196649 WLP196640:WLP196649 WVL196640:WVL196649 D262176:D262185 IZ262176:IZ262185 SV262176:SV262185 ACR262176:ACR262185 AMN262176:AMN262185 AWJ262176:AWJ262185 BGF262176:BGF262185 BQB262176:BQB262185 BZX262176:BZX262185 CJT262176:CJT262185 CTP262176:CTP262185 DDL262176:DDL262185 DNH262176:DNH262185 DXD262176:DXD262185 EGZ262176:EGZ262185 EQV262176:EQV262185 FAR262176:FAR262185 FKN262176:FKN262185 FUJ262176:FUJ262185 GEF262176:GEF262185 GOB262176:GOB262185 GXX262176:GXX262185 HHT262176:HHT262185 HRP262176:HRP262185 IBL262176:IBL262185 ILH262176:ILH262185 IVD262176:IVD262185 JEZ262176:JEZ262185 JOV262176:JOV262185 JYR262176:JYR262185 KIN262176:KIN262185 KSJ262176:KSJ262185 LCF262176:LCF262185 LMB262176:LMB262185 LVX262176:LVX262185 MFT262176:MFT262185 MPP262176:MPP262185 MZL262176:MZL262185 NJH262176:NJH262185 NTD262176:NTD262185 OCZ262176:OCZ262185 OMV262176:OMV262185 OWR262176:OWR262185 PGN262176:PGN262185 PQJ262176:PQJ262185 QAF262176:QAF262185 QKB262176:QKB262185 QTX262176:QTX262185 RDT262176:RDT262185 RNP262176:RNP262185 RXL262176:RXL262185 SHH262176:SHH262185 SRD262176:SRD262185 TAZ262176:TAZ262185 TKV262176:TKV262185 TUR262176:TUR262185 UEN262176:UEN262185 UOJ262176:UOJ262185 UYF262176:UYF262185 VIB262176:VIB262185 VRX262176:VRX262185 WBT262176:WBT262185 WLP262176:WLP262185 WVL262176:WVL262185 D327712:D327721 IZ327712:IZ327721 SV327712:SV327721 ACR327712:ACR327721 AMN327712:AMN327721 AWJ327712:AWJ327721 BGF327712:BGF327721 BQB327712:BQB327721 BZX327712:BZX327721 CJT327712:CJT327721 CTP327712:CTP327721 DDL327712:DDL327721 DNH327712:DNH327721 DXD327712:DXD327721 EGZ327712:EGZ327721 EQV327712:EQV327721 FAR327712:FAR327721 FKN327712:FKN327721 FUJ327712:FUJ327721 GEF327712:GEF327721 GOB327712:GOB327721 GXX327712:GXX327721 HHT327712:HHT327721 HRP327712:HRP327721 IBL327712:IBL327721 ILH327712:ILH327721 IVD327712:IVD327721 JEZ327712:JEZ327721 JOV327712:JOV327721 JYR327712:JYR327721 KIN327712:KIN327721 KSJ327712:KSJ327721 LCF327712:LCF327721 LMB327712:LMB327721 LVX327712:LVX327721 MFT327712:MFT327721 MPP327712:MPP327721 MZL327712:MZL327721 NJH327712:NJH327721 NTD327712:NTD327721 OCZ327712:OCZ327721 OMV327712:OMV327721 OWR327712:OWR327721 PGN327712:PGN327721 PQJ327712:PQJ327721 QAF327712:QAF327721 QKB327712:QKB327721 QTX327712:QTX327721 RDT327712:RDT327721 RNP327712:RNP327721 RXL327712:RXL327721 SHH327712:SHH327721 SRD327712:SRD327721 TAZ327712:TAZ327721 TKV327712:TKV327721 TUR327712:TUR327721 UEN327712:UEN327721 UOJ327712:UOJ327721 UYF327712:UYF327721 VIB327712:VIB327721 VRX327712:VRX327721 WBT327712:WBT327721 WLP327712:WLP327721 WVL327712:WVL327721 D393248:D393257 IZ393248:IZ393257 SV393248:SV393257 ACR393248:ACR393257 AMN393248:AMN393257 AWJ393248:AWJ393257 BGF393248:BGF393257 BQB393248:BQB393257 BZX393248:BZX393257 CJT393248:CJT393257 CTP393248:CTP393257 DDL393248:DDL393257 DNH393248:DNH393257 DXD393248:DXD393257 EGZ393248:EGZ393257 EQV393248:EQV393257 FAR393248:FAR393257 FKN393248:FKN393257 FUJ393248:FUJ393257 GEF393248:GEF393257 GOB393248:GOB393257 GXX393248:GXX393257 HHT393248:HHT393257 HRP393248:HRP393257 IBL393248:IBL393257 ILH393248:ILH393257 IVD393248:IVD393257 JEZ393248:JEZ393257 JOV393248:JOV393257 JYR393248:JYR393257 KIN393248:KIN393257 KSJ393248:KSJ393257 LCF393248:LCF393257 LMB393248:LMB393257 LVX393248:LVX393257 MFT393248:MFT393257 MPP393248:MPP393257 MZL393248:MZL393257 NJH393248:NJH393257 NTD393248:NTD393257 OCZ393248:OCZ393257 OMV393248:OMV393257 OWR393248:OWR393257 PGN393248:PGN393257 PQJ393248:PQJ393257 QAF393248:QAF393257 QKB393248:QKB393257 QTX393248:QTX393257 RDT393248:RDT393257 RNP393248:RNP393257 RXL393248:RXL393257 SHH393248:SHH393257 SRD393248:SRD393257 TAZ393248:TAZ393257 TKV393248:TKV393257 TUR393248:TUR393257 UEN393248:UEN393257 UOJ393248:UOJ393257 UYF393248:UYF393257 VIB393248:VIB393257 VRX393248:VRX393257 WBT393248:WBT393257 WLP393248:WLP393257 WVL393248:WVL393257 D458784:D458793 IZ458784:IZ458793 SV458784:SV458793 ACR458784:ACR458793 AMN458784:AMN458793 AWJ458784:AWJ458793 BGF458784:BGF458793 BQB458784:BQB458793 BZX458784:BZX458793 CJT458784:CJT458793 CTP458784:CTP458793 DDL458784:DDL458793 DNH458784:DNH458793 DXD458784:DXD458793 EGZ458784:EGZ458793 EQV458784:EQV458793 FAR458784:FAR458793 FKN458784:FKN458793 FUJ458784:FUJ458793 GEF458784:GEF458793 GOB458784:GOB458793 GXX458784:GXX458793 HHT458784:HHT458793 HRP458784:HRP458793 IBL458784:IBL458793 ILH458784:ILH458793 IVD458784:IVD458793 JEZ458784:JEZ458793 JOV458784:JOV458793 JYR458784:JYR458793 KIN458784:KIN458793 KSJ458784:KSJ458793 LCF458784:LCF458793 LMB458784:LMB458793 LVX458784:LVX458793 MFT458784:MFT458793 MPP458784:MPP458793 MZL458784:MZL458793 NJH458784:NJH458793 NTD458784:NTD458793 OCZ458784:OCZ458793 OMV458784:OMV458793 OWR458784:OWR458793 PGN458784:PGN458793 PQJ458784:PQJ458793 QAF458784:QAF458793 QKB458784:QKB458793 QTX458784:QTX458793 RDT458784:RDT458793 RNP458784:RNP458793 RXL458784:RXL458793 SHH458784:SHH458793 SRD458784:SRD458793 TAZ458784:TAZ458793 TKV458784:TKV458793 TUR458784:TUR458793 UEN458784:UEN458793 UOJ458784:UOJ458793 UYF458784:UYF458793 VIB458784:VIB458793 VRX458784:VRX458793 WBT458784:WBT458793 WLP458784:WLP458793 WVL458784:WVL458793 D524320:D524329 IZ524320:IZ524329 SV524320:SV524329 ACR524320:ACR524329 AMN524320:AMN524329 AWJ524320:AWJ524329 BGF524320:BGF524329 BQB524320:BQB524329 BZX524320:BZX524329 CJT524320:CJT524329 CTP524320:CTP524329 DDL524320:DDL524329 DNH524320:DNH524329 DXD524320:DXD524329 EGZ524320:EGZ524329 EQV524320:EQV524329 FAR524320:FAR524329 FKN524320:FKN524329 FUJ524320:FUJ524329 GEF524320:GEF524329 GOB524320:GOB524329 GXX524320:GXX524329 HHT524320:HHT524329 HRP524320:HRP524329 IBL524320:IBL524329 ILH524320:ILH524329 IVD524320:IVD524329 JEZ524320:JEZ524329 JOV524320:JOV524329 JYR524320:JYR524329 KIN524320:KIN524329 KSJ524320:KSJ524329 LCF524320:LCF524329 LMB524320:LMB524329 LVX524320:LVX524329 MFT524320:MFT524329 MPP524320:MPP524329 MZL524320:MZL524329 NJH524320:NJH524329 NTD524320:NTD524329 OCZ524320:OCZ524329 OMV524320:OMV524329 OWR524320:OWR524329 PGN524320:PGN524329 PQJ524320:PQJ524329 QAF524320:QAF524329 QKB524320:QKB524329 QTX524320:QTX524329 RDT524320:RDT524329 RNP524320:RNP524329 RXL524320:RXL524329 SHH524320:SHH524329 SRD524320:SRD524329 TAZ524320:TAZ524329 TKV524320:TKV524329 TUR524320:TUR524329 UEN524320:UEN524329 UOJ524320:UOJ524329 UYF524320:UYF524329 VIB524320:VIB524329 VRX524320:VRX524329 WBT524320:WBT524329 WLP524320:WLP524329 WVL524320:WVL524329 D589856:D589865 IZ589856:IZ589865 SV589856:SV589865 ACR589856:ACR589865 AMN589856:AMN589865 AWJ589856:AWJ589865 BGF589856:BGF589865 BQB589856:BQB589865 BZX589856:BZX589865 CJT589856:CJT589865 CTP589856:CTP589865 DDL589856:DDL589865 DNH589856:DNH589865 DXD589856:DXD589865 EGZ589856:EGZ589865 EQV589856:EQV589865 FAR589856:FAR589865 FKN589856:FKN589865 FUJ589856:FUJ589865 GEF589856:GEF589865 GOB589856:GOB589865 GXX589856:GXX589865 HHT589856:HHT589865 HRP589856:HRP589865 IBL589856:IBL589865 ILH589856:ILH589865 IVD589856:IVD589865 JEZ589856:JEZ589865 JOV589856:JOV589865 JYR589856:JYR589865 KIN589856:KIN589865 KSJ589856:KSJ589865 LCF589856:LCF589865 LMB589856:LMB589865 LVX589856:LVX589865 MFT589856:MFT589865 MPP589856:MPP589865 MZL589856:MZL589865 NJH589856:NJH589865 NTD589856:NTD589865 OCZ589856:OCZ589865 OMV589856:OMV589865 OWR589856:OWR589865 PGN589856:PGN589865 PQJ589856:PQJ589865 QAF589856:QAF589865 QKB589856:QKB589865 QTX589856:QTX589865 RDT589856:RDT589865 RNP589856:RNP589865 RXL589856:RXL589865 SHH589856:SHH589865 SRD589856:SRD589865 TAZ589856:TAZ589865 TKV589856:TKV589865 TUR589856:TUR589865 UEN589856:UEN589865 UOJ589856:UOJ589865 UYF589856:UYF589865 VIB589856:VIB589865 VRX589856:VRX589865 WBT589856:WBT589865 WLP589856:WLP589865 WVL589856:WVL589865 D655392:D655401 IZ655392:IZ655401 SV655392:SV655401 ACR655392:ACR655401 AMN655392:AMN655401 AWJ655392:AWJ655401 BGF655392:BGF655401 BQB655392:BQB655401 BZX655392:BZX655401 CJT655392:CJT655401 CTP655392:CTP655401 DDL655392:DDL655401 DNH655392:DNH655401 DXD655392:DXD655401 EGZ655392:EGZ655401 EQV655392:EQV655401 FAR655392:FAR655401 FKN655392:FKN655401 FUJ655392:FUJ655401 GEF655392:GEF655401 GOB655392:GOB655401 GXX655392:GXX655401 HHT655392:HHT655401 HRP655392:HRP655401 IBL655392:IBL655401 ILH655392:ILH655401 IVD655392:IVD655401 JEZ655392:JEZ655401 JOV655392:JOV655401 JYR655392:JYR655401 KIN655392:KIN655401 KSJ655392:KSJ655401 LCF655392:LCF655401 LMB655392:LMB655401 LVX655392:LVX655401 MFT655392:MFT655401 MPP655392:MPP655401 MZL655392:MZL655401 NJH655392:NJH655401 NTD655392:NTD655401 OCZ655392:OCZ655401 OMV655392:OMV655401 OWR655392:OWR655401 PGN655392:PGN655401 PQJ655392:PQJ655401 QAF655392:QAF655401 QKB655392:QKB655401 QTX655392:QTX655401 RDT655392:RDT655401 RNP655392:RNP655401 RXL655392:RXL655401 SHH655392:SHH655401 SRD655392:SRD655401 TAZ655392:TAZ655401 TKV655392:TKV655401 TUR655392:TUR655401 UEN655392:UEN655401 UOJ655392:UOJ655401 UYF655392:UYF655401 VIB655392:VIB655401 VRX655392:VRX655401 WBT655392:WBT655401 WLP655392:WLP655401 WVL655392:WVL655401 D720928:D720937 IZ720928:IZ720937 SV720928:SV720937 ACR720928:ACR720937 AMN720928:AMN720937 AWJ720928:AWJ720937 BGF720928:BGF720937 BQB720928:BQB720937 BZX720928:BZX720937 CJT720928:CJT720937 CTP720928:CTP720937 DDL720928:DDL720937 DNH720928:DNH720937 DXD720928:DXD720937 EGZ720928:EGZ720937 EQV720928:EQV720937 FAR720928:FAR720937 FKN720928:FKN720937 FUJ720928:FUJ720937 GEF720928:GEF720937 GOB720928:GOB720937 GXX720928:GXX720937 HHT720928:HHT720937 HRP720928:HRP720937 IBL720928:IBL720937 ILH720928:ILH720937 IVD720928:IVD720937 JEZ720928:JEZ720937 JOV720928:JOV720937 JYR720928:JYR720937 KIN720928:KIN720937 KSJ720928:KSJ720937 LCF720928:LCF720937 LMB720928:LMB720937 LVX720928:LVX720937 MFT720928:MFT720937 MPP720928:MPP720937 MZL720928:MZL720937 NJH720928:NJH720937 NTD720928:NTD720937 OCZ720928:OCZ720937 OMV720928:OMV720937 OWR720928:OWR720937 PGN720928:PGN720937 PQJ720928:PQJ720937 QAF720928:QAF720937 QKB720928:QKB720937 QTX720928:QTX720937 RDT720928:RDT720937 RNP720928:RNP720937 RXL720928:RXL720937 SHH720928:SHH720937 SRD720928:SRD720937 TAZ720928:TAZ720937 TKV720928:TKV720937 TUR720928:TUR720937 UEN720928:UEN720937 UOJ720928:UOJ720937 UYF720928:UYF720937 VIB720928:VIB720937 VRX720928:VRX720937 WBT720928:WBT720937 WLP720928:WLP720937 WVL720928:WVL720937 D786464:D786473 IZ786464:IZ786473 SV786464:SV786473 ACR786464:ACR786473 AMN786464:AMN786473 AWJ786464:AWJ786473 BGF786464:BGF786473 BQB786464:BQB786473 BZX786464:BZX786473 CJT786464:CJT786473 CTP786464:CTP786473 DDL786464:DDL786473 DNH786464:DNH786473 DXD786464:DXD786473 EGZ786464:EGZ786473 EQV786464:EQV786473 FAR786464:FAR786473 FKN786464:FKN786473 FUJ786464:FUJ786473 GEF786464:GEF786473 GOB786464:GOB786473 GXX786464:GXX786473 HHT786464:HHT786473 HRP786464:HRP786473 IBL786464:IBL786473 ILH786464:ILH786473 IVD786464:IVD786473 JEZ786464:JEZ786473 JOV786464:JOV786473 JYR786464:JYR786473 KIN786464:KIN786473 KSJ786464:KSJ786473 LCF786464:LCF786473 LMB786464:LMB786473 LVX786464:LVX786473 MFT786464:MFT786473 MPP786464:MPP786473 MZL786464:MZL786473 NJH786464:NJH786473 NTD786464:NTD786473 OCZ786464:OCZ786473 OMV786464:OMV786473 OWR786464:OWR786473 PGN786464:PGN786473 PQJ786464:PQJ786473 QAF786464:QAF786473 QKB786464:QKB786473 QTX786464:QTX786473 RDT786464:RDT786473 RNP786464:RNP786473 RXL786464:RXL786473 SHH786464:SHH786473 SRD786464:SRD786473 TAZ786464:TAZ786473 TKV786464:TKV786473 TUR786464:TUR786473 UEN786464:UEN786473 UOJ786464:UOJ786473 UYF786464:UYF786473 VIB786464:VIB786473 VRX786464:VRX786473 WBT786464:WBT786473 WLP786464:WLP786473 WVL786464:WVL786473 D852000:D852009 IZ852000:IZ852009 SV852000:SV852009 ACR852000:ACR852009 AMN852000:AMN852009 AWJ852000:AWJ852009 BGF852000:BGF852009 BQB852000:BQB852009 BZX852000:BZX852009 CJT852000:CJT852009 CTP852000:CTP852009 DDL852000:DDL852009 DNH852000:DNH852009 DXD852000:DXD852009 EGZ852000:EGZ852009 EQV852000:EQV852009 FAR852000:FAR852009 FKN852000:FKN852009 FUJ852000:FUJ852009 GEF852000:GEF852009 GOB852000:GOB852009 GXX852000:GXX852009 HHT852000:HHT852009 HRP852000:HRP852009 IBL852000:IBL852009 ILH852000:ILH852009 IVD852000:IVD852009 JEZ852000:JEZ852009 JOV852000:JOV852009 JYR852000:JYR852009 KIN852000:KIN852009 KSJ852000:KSJ852009 LCF852000:LCF852009 LMB852000:LMB852009 LVX852000:LVX852009 MFT852000:MFT852009 MPP852000:MPP852009 MZL852000:MZL852009 NJH852000:NJH852009 NTD852000:NTD852009 OCZ852000:OCZ852009 OMV852000:OMV852009 OWR852000:OWR852009 PGN852000:PGN852009 PQJ852000:PQJ852009 QAF852000:QAF852009 QKB852000:QKB852009 QTX852000:QTX852009 RDT852000:RDT852009 RNP852000:RNP852009 RXL852000:RXL852009 SHH852000:SHH852009 SRD852000:SRD852009 TAZ852000:TAZ852009 TKV852000:TKV852009 TUR852000:TUR852009 UEN852000:UEN852009 UOJ852000:UOJ852009 UYF852000:UYF852009 VIB852000:VIB852009 VRX852000:VRX852009 WBT852000:WBT852009 WLP852000:WLP852009 WVL852000:WVL852009 D917536:D917545 IZ917536:IZ917545 SV917536:SV917545 ACR917536:ACR917545 AMN917536:AMN917545 AWJ917536:AWJ917545 BGF917536:BGF917545 BQB917536:BQB917545 BZX917536:BZX917545 CJT917536:CJT917545 CTP917536:CTP917545 DDL917536:DDL917545 DNH917536:DNH917545 DXD917536:DXD917545 EGZ917536:EGZ917545 EQV917536:EQV917545 FAR917536:FAR917545 FKN917536:FKN917545 FUJ917536:FUJ917545 GEF917536:GEF917545 GOB917536:GOB917545 GXX917536:GXX917545 HHT917536:HHT917545 HRP917536:HRP917545 IBL917536:IBL917545 ILH917536:ILH917545 IVD917536:IVD917545 JEZ917536:JEZ917545 JOV917536:JOV917545 JYR917536:JYR917545 KIN917536:KIN917545 KSJ917536:KSJ917545 LCF917536:LCF917545 LMB917536:LMB917545 LVX917536:LVX917545 MFT917536:MFT917545 MPP917536:MPP917545 MZL917536:MZL917545 NJH917536:NJH917545 NTD917536:NTD917545 OCZ917536:OCZ917545 OMV917536:OMV917545 OWR917536:OWR917545 PGN917536:PGN917545 PQJ917536:PQJ917545 QAF917536:QAF917545 QKB917536:QKB917545 QTX917536:QTX917545 RDT917536:RDT917545 RNP917536:RNP917545 RXL917536:RXL917545 SHH917536:SHH917545 SRD917536:SRD917545 TAZ917536:TAZ917545 TKV917536:TKV917545 TUR917536:TUR917545 UEN917536:UEN917545 UOJ917536:UOJ917545 UYF917536:UYF917545 VIB917536:VIB917545 VRX917536:VRX917545 WBT917536:WBT917545 WLP917536:WLP917545 WVL917536:WVL917545 D983072:D983081 IZ983072:IZ983081 SV983072:SV983081 ACR983072:ACR983081 AMN983072:AMN983081 AWJ983072:AWJ983081 BGF983072:BGF983081 BQB983072:BQB983081 BZX983072:BZX983081 CJT983072:CJT983081 CTP983072:CTP983081 DDL983072:DDL983081 DNH983072:DNH983081 DXD983072:DXD983081 EGZ983072:EGZ983081 EQV983072:EQV983081 FAR983072:FAR983081 FKN983072:FKN983081 FUJ983072:FUJ983081 GEF983072:GEF983081 GOB983072:GOB983081 GXX983072:GXX983081 HHT983072:HHT983081 HRP983072:HRP983081 IBL983072:IBL983081 ILH983072:ILH983081 IVD983072:IVD983081 JEZ983072:JEZ983081 JOV983072:JOV983081 JYR983072:JYR983081 KIN983072:KIN983081 KSJ983072:KSJ983081 LCF983072:LCF983081 LMB983072:LMB983081 LVX983072:LVX983081 MFT983072:MFT983081 MPP983072:MPP983081 MZL983072:MZL983081 NJH983072:NJH983081 NTD983072:NTD983081 OCZ983072:OCZ983081 OMV983072:OMV983081 OWR983072:OWR983081 PGN983072:PGN983081 PQJ983072:PQJ983081 QAF983072:QAF983081 QKB983072:QKB983081 QTX983072:QTX983081 RDT983072:RDT983081 RNP983072:RNP983081 RXL983072:RXL983081 SHH983072:SHH983081 SRD983072:SRD983081 TAZ983072:TAZ983081 TKV983072:TKV983081 TUR983072:TUR983081 UEN983072:UEN983081 UOJ983072:UOJ983081 UYF983072:UYF983081 VIB983072:VIB983081 VRX983072:VRX983081 WBT983072:WBT983081 WLP983072:WLP983081 WVL983072:WVL983081 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I65544:I65545 JE65544:JE65545 TA65544:TA65545 ACW65544:ACW65545 AMS65544:AMS65545 AWO65544:AWO65545 BGK65544:BGK65545 BQG65544:BQG65545 CAC65544:CAC65545 CJY65544:CJY65545 CTU65544:CTU65545 DDQ65544:DDQ65545 DNM65544:DNM65545 DXI65544:DXI65545 EHE65544:EHE65545 ERA65544:ERA65545 FAW65544:FAW65545 FKS65544:FKS65545 FUO65544:FUO65545 GEK65544:GEK65545 GOG65544:GOG65545 GYC65544:GYC65545 HHY65544:HHY65545 HRU65544:HRU65545 IBQ65544:IBQ65545 ILM65544:ILM65545 IVI65544:IVI65545 JFE65544:JFE65545 JPA65544:JPA65545 JYW65544:JYW65545 KIS65544:KIS65545 KSO65544:KSO65545 LCK65544:LCK65545 LMG65544:LMG65545 LWC65544:LWC65545 MFY65544:MFY65545 MPU65544:MPU65545 MZQ65544:MZQ65545 NJM65544:NJM65545 NTI65544:NTI65545 ODE65544:ODE65545 ONA65544:ONA65545 OWW65544:OWW65545 PGS65544:PGS65545 PQO65544:PQO65545 QAK65544:QAK65545 QKG65544:QKG65545 QUC65544:QUC65545 RDY65544:RDY65545 RNU65544:RNU65545 RXQ65544:RXQ65545 SHM65544:SHM65545 SRI65544:SRI65545 TBE65544:TBE65545 TLA65544:TLA65545 TUW65544:TUW65545 UES65544:UES65545 UOO65544:UOO65545 UYK65544:UYK65545 VIG65544:VIG65545 VSC65544:VSC65545 WBY65544:WBY65545 WLU65544:WLU65545 WVQ65544:WVQ65545 I131080:I131081 JE131080:JE131081 TA131080:TA131081 ACW131080:ACW131081 AMS131080:AMS131081 AWO131080:AWO131081 BGK131080:BGK131081 BQG131080:BQG131081 CAC131080:CAC131081 CJY131080:CJY131081 CTU131080:CTU131081 DDQ131080:DDQ131081 DNM131080:DNM131081 DXI131080:DXI131081 EHE131080:EHE131081 ERA131080:ERA131081 FAW131080:FAW131081 FKS131080:FKS131081 FUO131080:FUO131081 GEK131080:GEK131081 GOG131080:GOG131081 GYC131080:GYC131081 HHY131080:HHY131081 HRU131080:HRU131081 IBQ131080:IBQ131081 ILM131080:ILM131081 IVI131080:IVI131081 JFE131080:JFE131081 JPA131080:JPA131081 JYW131080:JYW131081 KIS131080:KIS131081 KSO131080:KSO131081 LCK131080:LCK131081 LMG131080:LMG131081 LWC131080:LWC131081 MFY131080:MFY131081 MPU131080:MPU131081 MZQ131080:MZQ131081 NJM131080:NJM131081 NTI131080:NTI131081 ODE131080:ODE131081 ONA131080:ONA131081 OWW131080:OWW131081 PGS131080:PGS131081 PQO131080:PQO131081 QAK131080:QAK131081 QKG131080:QKG131081 QUC131080:QUC131081 RDY131080:RDY131081 RNU131080:RNU131081 RXQ131080:RXQ131081 SHM131080:SHM131081 SRI131080:SRI131081 TBE131080:TBE131081 TLA131080:TLA131081 TUW131080:TUW131081 UES131080:UES131081 UOO131080:UOO131081 UYK131080:UYK131081 VIG131080:VIG131081 VSC131080:VSC131081 WBY131080:WBY131081 WLU131080:WLU131081 WVQ131080:WVQ131081 I196616:I196617 JE196616:JE196617 TA196616:TA196617 ACW196616:ACW196617 AMS196616:AMS196617 AWO196616:AWO196617 BGK196616:BGK196617 BQG196616:BQG196617 CAC196616:CAC196617 CJY196616:CJY196617 CTU196616:CTU196617 DDQ196616:DDQ196617 DNM196616:DNM196617 DXI196616:DXI196617 EHE196616:EHE196617 ERA196616:ERA196617 FAW196616:FAW196617 FKS196616:FKS196617 FUO196616:FUO196617 GEK196616:GEK196617 GOG196616:GOG196617 GYC196616:GYC196617 HHY196616:HHY196617 HRU196616:HRU196617 IBQ196616:IBQ196617 ILM196616:ILM196617 IVI196616:IVI196617 JFE196616:JFE196617 JPA196616:JPA196617 JYW196616:JYW196617 KIS196616:KIS196617 KSO196616:KSO196617 LCK196616:LCK196617 LMG196616:LMG196617 LWC196616:LWC196617 MFY196616:MFY196617 MPU196616:MPU196617 MZQ196616:MZQ196617 NJM196616:NJM196617 NTI196616:NTI196617 ODE196616:ODE196617 ONA196616:ONA196617 OWW196616:OWW196617 PGS196616:PGS196617 PQO196616:PQO196617 QAK196616:QAK196617 QKG196616:QKG196617 QUC196616:QUC196617 RDY196616:RDY196617 RNU196616:RNU196617 RXQ196616:RXQ196617 SHM196616:SHM196617 SRI196616:SRI196617 TBE196616:TBE196617 TLA196616:TLA196617 TUW196616:TUW196617 UES196616:UES196617 UOO196616:UOO196617 UYK196616:UYK196617 VIG196616:VIG196617 VSC196616:VSC196617 WBY196616:WBY196617 WLU196616:WLU196617 WVQ196616:WVQ196617 I262152:I262153 JE262152:JE262153 TA262152:TA262153 ACW262152:ACW262153 AMS262152:AMS262153 AWO262152:AWO262153 BGK262152:BGK262153 BQG262152:BQG262153 CAC262152:CAC262153 CJY262152:CJY262153 CTU262152:CTU262153 DDQ262152:DDQ262153 DNM262152:DNM262153 DXI262152:DXI262153 EHE262152:EHE262153 ERA262152:ERA262153 FAW262152:FAW262153 FKS262152:FKS262153 FUO262152:FUO262153 GEK262152:GEK262153 GOG262152:GOG262153 GYC262152:GYC262153 HHY262152:HHY262153 HRU262152:HRU262153 IBQ262152:IBQ262153 ILM262152:ILM262153 IVI262152:IVI262153 JFE262152:JFE262153 JPA262152:JPA262153 JYW262152:JYW262153 KIS262152:KIS262153 KSO262152:KSO262153 LCK262152:LCK262153 LMG262152:LMG262153 LWC262152:LWC262153 MFY262152:MFY262153 MPU262152:MPU262153 MZQ262152:MZQ262153 NJM262152:NJM262153 NTI262152:NTI262153 ODE262152:ODE262153 ONA262152:ONA262153 OWW262152:OWW262153 PGS262152:PGS262153 PQO262152:PQO262153 QAK262152:QAK262153 QKG262152:QKG262153 QUC262152:QUC262153 RDY262152:RDY262153 RNU262152:RNU262153 RXQ262152:RXQ262153 SHM262152:SHM262153 SRI262152:SRI262153 TBE262152:TBE262153 TLA262152:TLA262153 TUW262152:TUW262153 UES262152:UES262153 UOO262152:UOO262153 UYK262152:UYK262153 VIG262152:VIG262153 VSC262152:VSC262153 WBY262152:WBY262153 WLU262152:WLU262153 WVQ262152:WVQ262153 I327688:I327689 JE327688:JE327689 TA327688:TA327689 ACW327688:ACW327689 AMS327688:AMS327689 AWO327688:AWO327689 BGK327688:BGK327689 BQG327688:BQG327689 CAC327688:CAC327689 CJY327688:CJY327689 CTU327688:CTU327689 DDQ327688:DDQ327689 DNM327688:DNM327689 DXI327688:DXI327689 EHE327688:EHE327689 ERA327688:ERA327689 FAW327688:FAW327689 FKS327688:FKS327689 FUO327688:FUO327689 GEK327688:GEK327689 GOG327688:GOG327689 GYC327688:GYC327689 HHY327688:HHY327689 HRU327688:HRU327689 IBQ327688:IBQ327689 ILM327688:ILM327689 IVI327688:IVI327689 JFE327688:JFE327689 JPA327688:JPA327689 JYW327688:JYW327689 KIS327688:KIS327689 KSO327688:KSO327689 LCK327688:LCK327689 LMG327688:LMG327689 LWC327688:LWC327689 MFY327688:MFY327689 MPU327688:MPU327689 MZQ327688:MZQ327689 NJM327688:NJM327689 NTI327688:NTI327689 ODE327688:ODE327689 ONA327688:ONA327689 OWW327688:OWW327689 PGS327688:PGS327689 PQO327688:PQO327689 QAK327688:QAK327689 QKG327688:QKG327689 QUC327688:QUC327689 RDY327688:RDY327689 RNU327688:RNU327689 RXQ327688:RXQ327689 SHM327688:SHM327689 SRI327688:SRI327689 TBE327688:TBE327689 TLA327688:TLA327689 TUW327688:TUW327689 UES327688:UES327689 UOO327688:UOO327689 UYK327688:UYK327689 VIG327688:VIG327689 VSC327688:VSC327689 WBY327688:WBY327689 WLU327688:WLU327689 WVQ327688:WVQ327689 I393224:I393225 JE393224:JE393225 TA393224:TA393225 ACW393224:ACW393225 AMS393224:AMS393225 AWO393224:AWO393225 BGK393224:BGK393225 BQG393224:BQG393225 CAC393224:CAC393225 CJY393224:CJY393225 CTU393224:CTU393225 DDQ393224:DDQ393225 DNM393224:DNM393225 DXI393224:DXI393225 EHE393224:EHE393225 ERA393224:ERA393225 FAW393224:FAW393225 FKS393224:FKS393225 FUO393224:FUO393225 GEK393224:GEK393225 GOG393224:GOG393225 GYC393224:GYC393225 HHY393224:HHY393225 HRU393224:HRU393225 IBQ393224:IBQ393225 ILM393224:ILM393225 IVI393224:IVI393225 JFE393224:JFE393225 JPA393224:JPA393225 JYW393224:JYW393225 KIS393224:KIS393225 KSO393224:KSO393225 LCK393224:LCK393225 LMG393224:LMG393225 LWC393224:LWC393225 MFY393224:MFY393225 MPU393224:MPU393225 MZQ393224:MZQ393225 NJM393224:NJM393225 NTI393224:NTI393225 ODE393224:ODE393225 ONA393224:ONA393225 OWW393224:OWW393225 PGS393224:PGS393225 PQO393224:PQO393225 QAK393224:QAK393225 QKG393224:QKG393225 QUC393224:QUC393225 RDY393224:RDY393225 RNU393224:RNU393225 RXQ393224:RXQ393225 SHM393224:SHM393225 SRI393224:SRI393225 TBE393224:TBE393225 TLA393224:TLA393225 TUW393224:TUW393225 UES393224:UES393225 UOO393224:UOO393225 UYK393224:UYK393225 VIG393224:VIG393225 VSC393224:VSC393225 WBY393224:WBY393225 WLU393224:WLU393225 WVQ393224:WVQ393225 I458760:I458761 JE458760:JE458761 TA458760:TA458761 ACW458760:ACW458761 AMS458760:AMS458761 AWO458760:AWO458761 BGK458760:BGK458761 BQG458760:BQG458761 CAC458760:CAC458761 CJY458760:CJY458761 CTU458760:CTU458761 DDQ458760:DDQ458761 DNM458760:DNM458761 DXI458760:DXI458761 EHE458760:EHE458761 ERA458760:ERA458761 FAW458760:FAW458761 FKS458760:FKS458761 FUO458760:FUO458761 GEK458760:GEK458761 GOG458760:GOG458761 GYC458760:GYC458761 HHY458760:HHY458761 HRU458760:HRU458761 IBQ458760:IBQ458761 ILM458760:ILM458761 IVI458760:IVI458761 JFE458760:JFE458761 JPA458760:JPA458761 JYW458760:JYW458761 KIS458760:KIS458761 KSO458760:KSO458761 LCK458760:LCK458761 LMG458760:LMG458761 LWC458760:LWC458761 MFY458760:MFY458761 MPU458760:MPU458761 MZQ458760:MZQ458761 NJM458760:NJM458761 NTI458760:NTI458761 ODE458760:ODE458761 ONA458760:ONA458761 OWW458760:OWW458761 PGS458760:PGS458761 PQO458760:PQO458761 QAK458760:QAK458761 QKG458760:QKG458761 QUC458760:QUC458761 RDY458760:RDY458761 RNU458760:RNU458761 RXQ458760:RXQ458761 SHM458760:SHM458761 SRI458760:SRI458761 TBE458760:TBE458761 TLA458760:TLA458761 TUW458760:TUW458761 UES458760:UES458761 UOO458760:UOO458761 UYK458760:UYK458761 VIG458760:VIG458761 VSC458760:VSC458761 WBY458760:WBY458761 WLU458760:WLU458761 WVQ458760:WVQ458761 I524296:I524297 JE524296:JE524297 TA524296:TA524297 ACW524296:ACW524297 AMS524296:AMS524297 AWO524296:AWO524297 BGK524296:BGK524297 BQG524296:BQG524297 CAC524296:CAC524297 CJY524296:CJY524297 CTU524296:CTU524297 DDQ524296:DDQ524297 DNM524296:DNM524297 DXI524296:DXI524297 EHE524296:EHE524297 ERA524296:ERA524297 FAW524296:FAW524297 FKS524296:FKS524297 FUO524296:FUO524297 GEK524296:GEK524297 GOG524296:GOG524297 GYC524296:GYC524297 HHY524296:HHY524297 HRU524296:HRU524297 IBQ524296:IBQ524297 ILM524296:ILM524297 IVI524296:IVI524297 JFE524296:JFE524297 JPA524296:JPA524297 JYW524296:JYW524297 KIS524296:KIS524297 KSO524296:KSO524297 LCK524296:LCK524297 LMG524296:LMG524297 LWC524296:LWC524297 MFY524296:MFY524297 MPU524296:MPU524297 MZQ524296:MZQ524297 NJM524296:NJM524297 NTI524296:NTI524297 ODE524296:ODE524297 ONA524296:ONA524297 OWW524296:OWW524297 PGS524296:PGS524297 PQO524296:PQO524297 QAK524296:QAK524297 QKG524296:QKG524297 QUC524296:QUC524297 RDY524296:RDY524297 RNU524296:RNU524297 RXQ524296:RXQ524297 SHM524296:SHM524297 SRI524296:SRI524297 TBE524296:TBE524297 TLA524296:TLA524297 TUW524296:TUW524297 UES524296:UES524297 UOO524296:UOO524297 UYK524296:UYK524297 VIG524296:VIG524297 VSC524296:VSC524297 WBY524296:WBY524297 WLU524296:WLU524297 WVQ524296:WVQ524297 I589832:I589833 JE589832:JE589833 TA589832:TA589833 ACW589832:ACW589833 AMS589832:AMS589833 AWO589832:AWO589833 BGK589832:BGK589833 BQG589832:BQG589833 CAC589832:CAC589833 CJY589832:CJY589833 CTU589832:CTU589833 DDQ589832:DDQ589833 DNM589832:DNM589833 DXI589832:DXI589833 EHE589832:EHE589833 ERA589832:ERA589833 FAW589832:FAW589833 FKS589832:FKS589833 FUO589832:FUO589833 GEK589832:GEK589833 GOG589832:GOG589833 GYC589832:GYC589833 HHY589832:HHY589833 HRU589832:HRU589833 IBQ589832:IBQ589833 ILM589832:ILM589833 IVI589832:IVI589833 JFE589832:JFE589833 JPA589832:JPA589833 JYW589832:JYW589833 KIS589832:KIS589833 KSO589832:KSO589833 LCK589832:LCK589833 LMG589832:LMG589833 LWC589832:LWC589833 MFY589832:MFY589833 MPU589832:MPU589833 MZQ589832:MZQ589833 NJM589832:NJM589833 NTI589832:NTI589833 ODE589832:ODE589833 ONA589832:ONA589833 OWW589832:OWW589833 PGS589832:PGS589833 PQO589832:PQO589833 QAK589832:QAK589833 QKG589832:QKG589833 QUC589832:QUC589833 RDY589832:RDY589833 RNU589832:RNU589833 RXQ589832:RXQ589833 SHM589832:SHM589833 SRI589832:SRI589833 TBE589832:TBE589833 TLA589832:TLA589833 TUW589832:TUW589833 UES589832:UES589833 UOO589832:UOO589833 UYK589832:UYK589833 VIG589832:VIG589833 VSC589832:VSC589833 WBY589832:WBY589833 WLU589832:WLU589833 WVQ589832:WVQ589833 I655368:I655369 JE655368:JE655369 TA655368:TA655369 ACW655368:ACW655369 AMS655368:AMS655369 AWO655368:AWO655369 BGK655368:BGK655369 BQG655368:BQG655369 CAC655368:CAC655369 CJY655368:CJY655369 CTU655368:CTU655369 DDQ655368:DDQ655369 DNM655368:DNM655369 DXI655368:DXI655369 EHE655368:EHE655369 ERA655368:ERA655369 FAW655368:FAW655369 FKS655368:FKS655369 FUO655368:FUO655369 GEK655368:GEK655369 GOG655368:GOG655369 GYC655368:GYC655369 HHY655368:HHY655369 HRU655368:HRU655369 IBQ655368:IBQ655369 ILM655368:ILM655369 IVI655368:IVI655369 JFE655368:JFE655369 JPA655368:JPA655369 JYW655368:JYW655369 KIS655368:KIS655369 KSO655368:KSO655369 LCK655368:LCK655369 LMG655368:LMG655369 LWC655368:LWC655369 MFY655368:MFY655369 MPU655368:MPU655369 MZQ655368:MZQ655369 NJM655368:NJM655369 NTI655368:NTI655369 ODE655368:ODE655369 ONA655368:ONA655369 OWW655368:OWW655369 PGS655368:PGS655369 PQO655368:PQO655369 QAK655368:QAK655369 QKG655368:QKG655369 QUC655368:QUC655369 RDY655368:RDY655369 RNU655368:RNU655369 RXQ655368:RXQ655369 SHM655368:SHM655369 SRI655368:SRI655369 TBE655368:TBE655369 TLA655368:TLA655369 TUW655368:TUW655369 UES655368:UES655369 UOO655368:UOO655369 UYK655368:UYK655369 VIG655368:VIG655369 VSC655368:VSC655369 WBY655368:WBY655369 WLU655368:WLU655369 WVQ655368:WVQ655369 I720904:I720905 JE720904:JE720905 TA720904:TA720905 ACW720904:ACW720905 AMS720904:AMS720905 AWO720904:AWO720905 BGK720904:BGK720905 BQG720904:BQG720905 CAC720904:CAC720905 CJY720904:CJY720905 CTU720904:CTU720905 DDQ720904:DDQ720905 DNM720904:DNM720905 DXI720904:DXI720905 EHE720904:EHE720905 ERA720904:ERA720905 FAW720904:FAW720905 FKS720904:FKS720905 FUO720904:FUO720905 GEK720904:GEK720905 GOG720904:GOG720905 GYC720904:GYC720905 HHY720904:HHY720905 HRU720904:HRU720905 IBQ720904:IBQ720905 ILM720904:ILM720905 IVI720904:IVI720905 JFE720904:JFE720905 JPA720904:JPA720905 JYW720904:JYW720905 KIS720904:KIS720905 KSO720904:KSO720905 LCK720904:LCK720905 LMG720904:LMG720905 LWC720904:LWC720905 MFY720904:MFY720905 MPU720904:MPU720905 MZQ720904:MZQ720905 NJM720904:NJM720905 NTI720904:NTI720905 ODE720904:ODE720905 ONA720904:ONA720905 OWW720904:OWW720905 PGS720904:PGS720905 PQO720904:PQO720905 QAK720904:QAK720905 QKG720904:QKG720905 QUC720904:QUC720905 RDY720904:RDY720905 RNU720904:RNU720905 RXQ720904:RXQ720905 SHM720904:SHM720905 SRI720904:SRI720905 TBE720904:TBE720905 TLA720904:TLA720905 TUW720904:TUW720905 UES720904:UES720905 UOO720904:UOO720905 UYK720904:UYK720905 VIG720904:VIG720905 VSC720904:VSC720905 WBY720904:WBY720905 WLU720904:WLU720905 WVQ720904:WVQ720905 I786440:I786441 JE786440:JE786441 TA786440:TA786441 ACW786440:ACW786441 AMS786440:AMS786441 AWO786440:AWO786441 BGK786440:BGK786441 BQG786440:BQG786441 CAC786440:CAC786441 CJY786440:CJY786441 CTU786440:CTU786441 DDQ786440:DDQ786441 DNM786440:DNM786441 DXI786440:DXI786441 EHE786440:EHE786441 ERA786440:ERA786441 FAW786440:FAW786441 FKS786440:FKS786441 FUO786440:FUO786441 GEK786440:GEK786441 GOG786440:GOG786441 GYC786440:GYC786441 HHY786440:HHY786441 HRU786440:HRU786441 IBQ786440:IBQ786441 ILM786440:ILM786441 IVI786440:IVI786441 JFE786440:JFE786441 JPA786440:JPA786441 JYW786440:JYW786441 KIS786440:KIS786441 KSO786440:KSO786441 LCK786440:LCK786441 LMG786440:LMG786441 LWC786440:LWC786441 MFY786440:MFY786441 MPU786440:MPU786441 MZQ786440:MZQ786441 NJM786440:NJM786441 NTI786440:NTI786441 ODE786440:ODE786441 ONA786440:ONA786441 OWW786440:OWW786441 PGS786440:PGS786441 PQO786440:PQO786441 QAK786440:QAK786441 QKG786440:QKG786441 QUC786440:QUC786441 RDY786440:RDY786441 RNU786440:RNU786441 RXQ786440:RXQ786441 SHM786440:SHM786441 SRI786440:SRI786441 TBE786440:TBE786441 TLA786440:TLA786441 TUW786440:TUW786441 UES786440:UES786441 UOO786440:UOO786441 UYK786440:UYK786441 VIG786440:VIG786441 VSC786440:VSC786441 WBY786440:WBY786441 WLU786440:WLU786441 WVQ786440:WVQ786441 I851976:I851977 JE851976:JE851977 TA851976:TA851977 ACW851976:ACW851977 AMS851976:AMS851977 AWO851976:AWO851977 BGK851976:BGK851977 BQG851976:BQG851977 CAC851976:CAC851977 CJY851976:CJY851977 CTU851976:CTU851977 DDQ851976:DDQ851977 DNM851976:DNM851977 DXI851976:DXI851977 EHE851976:EHE851977 ERA851976:ERA851977 FAW851976:FAW851977 FKS851976:FKS851977 FUO851976:FUO851977 GEK851976:GEK851977 GOG851976:GOG851977 GYC851976:GYC851977 HHY851976:HHY851977 HRU851976:HRU851977 IBQ851976:IBQ851977 ILM851976:ILM851977 IVI851976:IVI851977 JFE851976:JFE851977 JPA851976:JPA851977 JYW851976:JYW851977 KIS851976:KIS851977 KSO851976:KSO851977 LCK851976:LCK851977 LMG851976:LMG851977 LWC851976:LWC851977 MFY851976:MFY851977 MPU851976:MPU851977 MZQ851976:MZQ851977 NJM851976:NJM851977 NTI851976:NTI851977 ODE851976:ODE851977 ONA851976:ONA851977 OWW851976:OWW851977 PGS851976:PGS851977 PQO851976:PQO851977 QAK851976:QAK851977 QKG851976:QKG851977 QUC851976:QUC851977 RDY851976:RDY851977 RNU851976:RNU851977 RXQ851976:RXQ851977 SHM851976:SHM851977 SRI851976:SRI851977 TBE851976:TBE851977 TLA851976:TLA851977 TUW851976:TUW851977 UES851976:UES851977 UOO851976:UOO851977 UYK851976:UYK851977 VIG851976:VIG851977 VSC851976:VSC851977 WBY851976:WBY851977 WLU851976:WLU851977 WVQ851976:WVQ851977 I917512:I917513 JE917512:JE917513 TA917512:TA917513 ACW917512:ACW917513 AMS917512:AMS917513 AWO917512:AWO917513 BGK917512:BGK917513 BQG917512:BQG917513 CAC917512:CAC917513 CJY917512:CJY917513 CTU917512:CTU917513 DDQ917512:DDQ917513 DNM917512:DNM917513 DXI917512:DXI917513 EHE917512:EHE917513 ERA917512:ERA917513 FAW917512:FAW917513 FKS917512:FKS917513 FUO917512:FUO917513 GEK917512:GEK917513 GOG917512:GOG917513 GYC917512:GYC917513 HHY917512:HHY917513 HRU917512:HRU917513 IBQ917512:IBQ917513 ILM917512:ILM917513 IVI917512:IVI917513 JFE917512:JFE917513 JPA917512:JPA917513 JYW917512:JYW917513 KIS917512:KIS917513 KSO917512:KSO917513 LCK917512:LCK917513 LMG917512:LMG917513 LWC917512:LWC917513 MFY917512:MFY917513 MPU917512:MPU917513 MZQ917512:MZQ917513 NJM917512:NJM917513 NTI917512:NTI917513 ODE917512:ODE917513 ONA917512:ONA917513 OWW917512:OWW917513 PGS917512:PGS917513 PQO917512:PQO917513 QAK917512:QAK917513 QKG917512:QKG917513 QUC917512:QUC917513 RDY917512:RDY917513 RNU917512:RNU917513 RXQ917512:RXQ917513 SHM917512:SHM917513 SRI917512:SRI917513 TBE917512:TBE917513 TLA917512:TLA917513 TUW917512:TUW917513 UES917512:UES917513 UOO917512:UOO917513 UYK917512:UYK917513 VIG917512:VIG917513 VSC917512:VSC917513 WBY917512:WBY917513 WLU917512:WLU917513 WVQ917512:WVQ917513 I983048:I983049 JE983048:JE983049 TA983048:TA983049 ACW983048:ACW983049 AMS983048:AMS983049 AWO983048:AWO983049 BGK983048:BGK983049 BQG983048:BQG983049 CAC983048:CAC983049 CJY983048:CJY983049 CTU983048:CTU983049 DDQ983048:DDQ983049 DNM983048:DNM983049 DXI983048:DXI983049 EHE983048:EHE983049 ERA983048:ERA983049 FAW983048:FAW983049 FKS983048:FKS983049 FUO983048:FUO983049 GEK983048:GEK983049 GOG983048:GOG983049 GYC983048:GYC983049 HHY983048:HHY983049 HRU983048:HRU983049 IBQ983048:IBQ983049 ILM983048:ILM983049 IVI983048:IVI983049 JFE983048:JFE983049 JPA983048:JPA983049 JYW983048:JYW983049 KIS983048:KIS983049 KSO983048:KSO983049 LCK983048:LCK983049 LMG983048:LMG983049 LWC983048:LWC983049 MFY983048:MFY983049 MPU983048:MPU983049 MZQ983048:MZQ983049 NJM983048:NJM983049 NTI983048:NTI983049 ODE983048:ODE983049 ONA983048:ONA983049 OWW983048:OWW983049 PGS983048:PGS983049 PQO983048:PQO983049 QAK983048:QAK983049 QKG983048:QKG983049 QUC983048:QUC983049 RDY983048:RDY983049 RNU983048:RNU983049 RXQ983048:RXQ983049 SHM983048:SHM983049 SRI983048:SRI983049 TBE983048:TBE983049 TLA983048:TLA983049 TUW983048:TUW983049 UES983048:UES983049 UOO983048:UOO983049 UYK983048:UYK983049 VIG983048:VIG983049 VSC983048:VSC983049 WBY983048:WBY983049 WLU983048:WLU983049 WVQ983048:WVQ983049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6"/>
  <sheetViews>
    <sheetView view="pageBreakPreview" zoomScale="80" zoomScaleNormal="100" zoomScaleSheetLayoutView="80" workbookViewId="0">
      <selection activeCell="C19" sqref="C19"/>
    </sheetView>
  </sheetViews>
  <sheetFormatPr defaultColWidth="8.09765625" defaultRowHeight="20.25" customHeight="1" x14ac:dyDescent="0.45"/>
  <cols>
    <col min="1" max="1" width="2.09765625" style="85" customWidth="1"/>
    <col min="2" max="2" width="22.5" style="96" bestFit="1" customWidth="1"/>
    <col min="3" max="3" width="37.59765625" style="96" customWidth="1"/>
    <col min="4" max="4" width="13.69921875" style="96" customWidth="1"/>
    <col min="5" max="5" width="39.796875" style="96" customWidth="1"/>
    <col min="6" max="6" width="37.796875" style="96" customWidth="1"/>
    <col min="7" max="7" width="20.19921875" style="96" customWidth="1"/>
    <col min="8" max="12" width="4.796875" style="96" customWidth="1"/>
    <col min="13" max="13" width="5.796875" style="96" customWidth="1"/>
    <col min="14" max="17" width="4.796875" style="96" customWidth="1"/>
    <col min="18" max="256" width="8.09765625" style="96"/>
    <col min="257" max="257" width="2.09765625" style="96" customWidth="1"/>
    <col min="258" max="258" width="22.5" style="96" bestFit="1" customWidth="1"/>
    <col min="259" max="259" width="37.59765625" style="96" customWidth="1"/>
    <col min="260" max="260" width="13.69921875" style="96" customWidth="1"/>
    <col min="261" max="261" width="39.796875" style="96" customWidth="1"/>
    <col min="262" max="262" width="37.796875" style="96" customWidth="1"/>
    <col min="263" max="263" width="20.19921875" style="96" customWidth="1"/>
    <col min="264" max="268" width="4.796875" style="96" customWidth="1"/>
    <col min="269" max="269" width="5.796875" style="96" customWidth="1"/>
    <col min="270" max="273" width="4.796875" style="96" customWidth="1"/>
    <col min="274" max="512" width="8.09765625" style="96"/>
    <col min="513" max="513" width="2.09765625" style="96" customWidth="1"/>
    <col min="514" max="514" width="22.5" style="96" bestFit="1" customWidth="1"/>
    <col min="515" max="515" width="37.59765625" style="96" customWidth="1"/>
    <col min="516" max="516" width="13.69921875" style="96" customWidth="1"/>
    <col min="517" max="517" width="39.796875" style="96" customWidth="1"/>
    <col min="518" max="518" width="37.796875" style="96" customWidth="1"/>
    <col min="519" max="519" width="20.19921875" style="96" customWidth="1"/>
    <col min="520" max="524" width="4.796875" style="96" customWidth="1"/>
    <col min="525" max="525" width="5.796875" style="96" customWidth="1"/>
    <col min="526" max="529" width="4.796875" style="96" customWidth="1"/>
    <col min="530" max="768" width="8.09765625" style="96"/>
    <col min="769" max="769" width="2.09765625" style="96" customWidth="1"/>
    <col min="770" max="770" width="22.5" style="96" bestFit="1" customWidth="1"/>
    <col min="771" max="771" width="37.59765625" style="96" customWidth="1"/>
    <col min="772" max="772" width="13.69921875" style="96" customWidth="1"/>
    <col min="773" max="773" width="39.796875" style="96" customWidth="1"/>
    <col min="774" max="774" width="37.796875" style="96" customWidth="1"/>
    <col min="775" max="775" width="20.19921875" style="96" customWidth="1"/>
    <col min="776" max="780" width="4.796875" style="96" customWidth="1"/>
    <col min="781" max="781" width="5.796875" style="96" customWidth="1"/>
    <col min="782" max="785" width="4.796875" style="96" customWidth="1"/>
    <col min="786" max="1024" width="8.09765625" style="96"/>
    <col min="1025" max="1025" width="2.09765625" style="96" customWidth="1"/>
    <col min="1026" max="1026" width="22.5" style="96" bestFit="1" customWidth="1"/>
    <col min="1027" max="1027" width="37.59765625" style="96" customWidth="1"/>
    <col min="1028" max="1028" width="13.69921875" style="96" customWidth="1"/>
    <col min="1029" max="1029" width="39.796875" style="96" customWidth="1"/>
    <col min="1030" max="1030" width="37.796875" style="96" customWidth="1"/>
    <col min="1031" max="1031" width="20.19921875" style="96" customWidth="1"/>
    <col min="1032" max="1036" width="4.796875" style="96" customWidth="1"/>
    <col min="1037" max="1037" width="5.796875" style="96" customWidth="1"/>
    <col min="1038" max="1041" width="4.796875" style="96" customWidth="1"/>
    <col min="1042" max="1280" width="8.09765625" style="96"/>
    <col min="1281" max="1281" width="2.09765625" style="96" customWidth="1"/>
    <col min="1282" max="1282" width="22.5" style="96" bestFit="1" customWidth="1"/>
    <col min="1283" max="1283" width="37.59765625" style="96" customWidth="1"/>
    <col min="1284" max="1284" width="13.69921875" style="96" customWidth="1"/>
    <col min="1285" max="1285" width="39.796875" style="96" customWidth="1"/>
    <col min="1286" max="1286" width="37.796875" style="96" customWidth="1"/>
    <col min="1287" max="1287" width="20.19921875" style="96" customWidth="1"/>
    <col min="1288" max="1292" width="4.796875" style="96" customWidth="1"/>
    <col min="1293" max="1293" width="5.796875" style="96" customWidth="1"/>
    <col min="1294" max="1297" width="4.796875" style="96" customWidth="1"/>
    <col min="1298" max="1536" width="8.09765625" style="96"/>
    <col min="1537" max="1537" width="2.09765625" style="96" customWidth="1"/>
    <col min="1538" max="1538" width="22.5" style="96" bestFit="1" customWidth="1"/>
    <col min="1539" max="1539" width="37.59765625" style="96" customWidth="1"/>
    <col min="1540" max="1540" width="13.69921875" style="96" customWidth="1"/>
    <col min="1541" max="1541" width="39.796875" style="96" customWidth="1"/>
    <col min="1542" max="1542" width="37.796875" style="96" customWidth="1"/>
    <col min="1543" max="1543" width="20.19921875" style="96" customWidth="1"/>
    <col min="1544" max="1548" width="4.796875" style="96" customWidth="1"/>
    <col min="1549" max="1549" width="5.796875" style="96" customWidth="1"/>
    <col min="1550" max="1553" width="4.796875" style="96" customWidth="1"/>
    <col min="1554" max="1792" width="8.09765625" style="96"/>
    <col min="1793" max="1793" width="2.09765625" style="96" customWidth="1"/>
    <col min="1794" max="1794" width="22.5" style="96" bestFit="1" customWidth="1"/>
    <col min="1795" max="1795" width="37.59765625" style="96" customWidth="1"/>
    <col min="1796" max="1796" width="13.69921875" style="96" customWidth="1"/>
    <col min="1797" max="1797" width="39.796875" style="96" customWidth="1"/>
    <col min="1798" max="1798" width="37.796875" style="96" customWidth="1"/>
    <col min="1799" max="1799" width="20.19921875" style="96" customWidth="1"/>
    <col min="1800" max="1804" width="4.796875" style="96" customWidth="1"/>
    <col min="1805" max="1805" width="5.796875" style="96" customWidth="1"/>
    <col min="1806" max="1809" width="4.796875" style="96" customWidth="1"/>
    <col min="1810" max="2048" width="8.09765625" style="96"/>
    <col min="2049" max="2049" width="2.09765625" style="96" customWidth="1"/>
    <col min="2050" max="2050" width="22.5" style="96" bestFit="1" customWidth="1"/>
    <col min="2051" max="2051" width="37.59765625" style="96" customWidth="1"/>
    <col min="2052" max="2052" width="13.69921875" style="96" customWidth="1"/>
    <col min="2053" max="2053" width="39.796875" style="96" customWidth="1"/>
    <col min="2054" max="2054" width="37.796875" style="96" customWidth="1"/>
    <col min="2055" max="2055" width="20.19921875" style="96" customWidth="1"/>
    <col min="2056" max="2060" width="4.796875" style="96" customWidth="1"/>
    <col min="2061" max="2061" width="5.796875" style="96" customWidth="1"/>
    <col min="2062" max="2065" width="4.796875" style="96" customWidth="1"/>
    <col min="2066" max="2304" width="8.09765625" style="96"/>
    <col min="2305" max="2305" width="2.09765625" style="96" customWidth="1"/>
    <col min="2306" max="2306" width="22.5" style="96" bestFit="1" customWidth="1"/>
    <col min="2307" max="2307" width="37.59765625" style="96" customWidth="1"/>
    <col min="2308" max="2308" width="13.69921875" style="96" customWidth="1"/>
    <col min="2309" max="2309" width="39.796875" style="96" customWidth="1"/>
    <col min="2310" max="2310" width="37.796875" style="96" customWidth="1"/>
    <col min="2311" max="2311" width="20.19921875" style="96" customWidth="1"/>
    <col min="2312" max="2316" width="4.796875" style="96" customWidth="1"/>
    <col min="2317" max="2317" width="5.796875" style="96" customWidth="1"/>
    <col min="2318" max="2321" width="4.796875" style="96" customWidth="1"/>
    <col min="2322" max="2560" width="8.09765625" style="96"/>
    <col min="2561" max="2561" width="2.09765625" style="96" customWidth="1"/>
    <col min="2562" max="2562" width="22.5" style="96" bestFit="1" customWidth="1"/>
    <col min="2563" max="2563" width="37.59765625" style="96" customWidth="1"/>
    <col min="2564" max="2564" width="13.69921875" style="96" customWidth="1"/>
    <col min="2565" max="2565" width="39.796875" style="96" customWidth="1"/>
    <col min="2566" max="2566" width="37.796875" style="96" customWidth="1"/>
    <col min="2567" max="2567" width="20.19921875" style="96" customWidth="1"/>
    <col min="2568" max="2572" width="4.796875" style="96" customWidth="1"/>
    <col min="2573" max="2573" width="5.796875" style="96" customWidth="1"/>
    <col min="2574" max="2577" width="4.796875" style="96" customWidth="1"/>
    <col min="2578" max="2816" width="8.09765625" style="96"/>
    <col min="2817" max="2817" width="2.09765625" style="96" customWidth="1"/>
    <col min="2818" max="2818" width="22.5" style="96" bestFit="1" customWidth="1"/>
    <col min="2819" max="2819" width="37.59765625" style="96" customWidth="1"/>
    <col min="2820" max="2820" width="13.69921875" style="96" customWidth="1"/>
    <col min="2821" max="2821" width="39.796875" style="96" customWidth="1"/>
    <col min="2822" max="2822" width="37.796875" style="96" customWidth="1"/>
    <col min="2823" max="2823" width="20.19921875" style="96" customWidth="1"/>
    <col min="2824" max="2828" width="4.796875" style="96" customWidth="1"/>
    <col min="2829" max="2829" width="5.796875" style="96" customWidth="1"/>
    <col min="2830" max="2833" width="4.796875" style="96" customWidth="1"/>
    <col min="2834" max="3072" width="8.09765625" style="96"/>
    <col min="3073" max="3073" width="2.09765625" style="96" customWidth="1"/>
    <col min="3074" max="3074" width="22.5" style="96" bestFit="1" customWidth="1"/>
    <col min="3075" max="3075" width="37.59765625" style="96" customWidth="1"/>
    <col min="3076" max="3076" width="13.69921875" style="96" customWidth="1"/>
    <col min="3077" max="3077" width="39.796875" style="96" customWidth="1"/>
    <col min="3078" max="3078" width="37.796875" style="96" customWidth="1"/>
    <col min="3079" max="3079" width="20.19921875" style="96" customWidth="1"/>
    <col min="3080" max="3084" width="4.796875" style="96" customWidth="1"/>
    <col min="3085" max="3085" width="5.796875" style="96" customWidth="1"/>
    <col min="3086" max="3089" width="4.796875" style="96" customWidth="1"/>
    <col min="3090" max="3328" width="8.09765625" style="96"/>
    <col min="3329" max="3329" width="2.09765625" style="96" customWidth="1"/>
    <col min="3330" max="3330" width="22.5" style="96" bestFit="1" customWidth="1"/>
    <col min="3331" max="3331" width="37.59765625" style="96" customWidth="1"/>
    <col min="3332" max="3332" width="13.69921875" style="96" customWidth="1"/>
    <col min="3333" max="3333" width="39.796875" style="96" customWidth="1"/>
    <col min="3334" max="3334" width="37.796875" style="96" customWidth="1"/>
    <col min="3335" max="3335" width="20.19921875" style="96" customWidth="1"/>
    <col min="3336" max="3340" width="4.796875" style="96" customWidth="1"/>
    <col min="3341" max="3341" width="5.796875" style="96" customWidth="1"/>
    <col min="3342" max="3345" width="4.796875" style="96" customWidth="1"/>
    <col min="3346" max="3584" width="8.09765625" style="96"/>
    <col min="3585" max="3585" width="2.09765625" style="96" customWidth="1"/>
    <col min="3586" max="3586" width="22.5" style="96" bestFit="1" customWidth="1"/>
    <col min="3587" max="3587" width="37.59765625" style="96" customWidth="1"/>
    <col min="3588" max="3588" width="13.69921875" style="96" customWidth="1"/>
    <col min="3589" max="3589" width="39.796875" style="96" customWidth="1"/>
    <col min="3590" max="3590" width="37.796875" style="96" customWidth="1"/>
    <col min="3591" max="3591" width="20.19921875" style="96" customWidth="1"/>
    <col min="3592" max="3596" width="4.796875" style="96" customWidth="1"/>
    <col min="3597" max="3597" width="5.796875" style="96" customWidth="1"/>
    <col min="3598" max="3601" width="4.796875" style="96" customWidth="1"/>
    <col min="3602" max="3840" width="8.09765625" style="96"/>
    <col min="3841" max="3841" width="2.09765625" style="96" customWidth="1"/>
    <col min="3842" max="3842" width="22.5" style="96" bestFit="1" customWidth="1"/>
    <col min="3843" max="3843" width="37.59765625" style="96" customWidth="1"/>
    <col min="3844" max="3844" width="13.69921875" style="96" customWidth="1"/>
    <col min="3845" max="3845" width="39.796875" style="96" customWidth="1"/>
    <col min="3846" max="3846" width="37.796875" style="96" customWidth="1"/>
    <col min="3847" max="3847" width="20.19921875" style="96" customWidth="1"/>
    <col min="3848" max="3852" width="4.796875" style="96" customWidth="1"/>
    <col min="3853" max="3853" width="5.796875" style="96" customWidth="1"/>
    <col min="3854" max="3857" width="4.796875" style="96" customWidth="1"/>
    <col min="3858" max="4096" width="8.09765625" style="96"/>
    <col min="4097" max="4097" width="2.09765625" style="96" customWidth="1"/>
    <col min="4098" max="4098" width="22.5" style="96" bestFit="1" customWidth="1"/>
    <col min="4099" max="4099" width="37.59765625" style="96" customWidth="1"/>
    <col min="4100" max="4100" width="13.69921875" style="96" customWidth="1"/>
    <col min="4101" max="4101" width="39.796875" style="96" customWidth="1"/>
    <col min="4102" max="4102" width="37.796875" style="96" customWidth="1"/>
    <col min="4103" max="4103" width="20.19921875" style="96" customWidth="1"/>
    <col min="4104" max="4108" width="4.796875" style="96" customWidth="1"/>
    <col min="4109" max="4109" width="5.796875" style="96" customWidth="1"/>
    <col min="4110" max="4113" width="4.796875" style="96" customWidth="1"/>
    <col min="4114" max="4352" width="8.09765625" style="96"/>
    <col min="4353" max="4353" width="2.09765625" style="96" customWidth="1"/>
    <col min="4354" max="4354" width="22.5" style="96" bestFit="1" customWidth="1"/>
    <col min="4355" max="4355" width="37.59765625" style="96" customWidth="1"/>
    <col min="4356" max="4356" width="13.69921875" style="96" customWidth="1"/>
    <col min="4357" max="4357" width="39.796875" style="96" customWidth="1"/>
    <col min="4358" max="4358" width="37.796875" style="96" customWidth="1"/>
    <col min="4359" max="4359" width="20.19921875" style="96" customWidth="1"/>
    <col min="4360" max="4364" width="4.796875" style="96" customWidth="1"/>
    <col min="4365" max="4365" width="5.796875" style="96" customWidth="1"/>
    <col min="4366" max="4369" width="4.796875" style="96" customWidth="1"/>
    <col min="4370" max="4608" width="8.09765625" style="96"/>
    <col min="4609" max="4609" width="2.09765625" style="96" customWidth="1"/>
    <col min="4610" max="4610" width="22.5" style="96" bestFit="1" customWidth="1"/>
    <col min="4611" max="4611" width="37.59765625" style="96" customWidth="1"/>
    <col min="4612" max="4612" width="13.69921875" style="96" customWidth="1"/>
    <col min="4613" max="4613" width="39.796875" style="96" customWidth="1"/>
    <col min="4614" max="4614" width="37.796875" style="96" customWidth="1"/>
    <col min="4615" max="4615" width="20.19921875" style="96" customWidth="1"/>
    <col min="4616" max="4620" width="4.796875" style="96" customWidth="1"/>
    <col min="4621" max="4621" width="5.796875" style="96" customWidth="1"/>
    <col min="4622" max="4625" width="4.796875" style="96" customWidth="1"/>
    <col min="4626" max="4864" width="8.09765625" style="96"/>
    <col min="4865" max="4865" width="2.09765625" style="96" customWidth="1"/>
    <col min="4866" max="4866" width="22.5" style="96" bestFit="1" customWidth="1"/>
    <col min="4867" max="4867" width="37.59765625" style="96" customWidth="1"/>
    <col min="4868" max="4868" width="13.69921875" style="96" customWidth="1"/>
    <col min="4869" max="4869" width="39.796875" style="96" customWidth="1"/>
    <col min="4870" max="4870" width="37.796875" style="96" customWidth="1"/>
    <col min="4871" max="4871" width="20.19921875" style="96" customWidth="1"/>
    <col min="4872" max="4876" width="4.796875" style="96" customWidth="1"/>
    <col min="4877" max="4877" width="5.796875" style="96" customWidth="1"/>
    <col min="4878" max="4881" width="4.796875" style="96" customWidth="1"/>
    <col min="4882" max="5120" width="8.09765625" style="96"/>
    <col min="5121" max="5121" width="2.09765625" style="96" customWidth="1"/>
    <col min="5122" max="5122" width="22.5" style="96" bestFit="1" customWidth="1"/>
    <col min="5123" max="5123" width="37.59765625" style="96" customWidth="1"/>
    <col min="5124" max="5124" width="13.69921875" style="96" customWidth="1"/>
    <col min="5125" max="5125" width="39.796875" style="96" customWidth="1"/>
    <col min="5126" max="5126" width="37.796875" style="96" customWidth="1"/>
    <col min="5127" max="5127" width="20.19921875" style="96" customWidth="1"/>
    <col min="5128" max="5132" width="4.796875" style="96" customWidth="1"/>
    <col min="5133" max="5133" width="5.796875" style="96" customWidth="1"/>
    <col min="5134" max="5137" width="4.796875" style="96" customWidth="1"/>
    <col min="5138" max="5376" width="8.09765625" style="96"/>
    <col min="5377" max="5377" width="2.09765625" style="96" customWidth="1"/>
    <col min="5378" max="5378" width="22.5" style="96" bestFit="1" customWidth="1"/>
    <col min="5379" max="5379" width="37.59765625" style="96" customWidth="1"/>
    <col min="5380" max="5380" width="13.69921875" style="96" customWidth="1"/>
    <col min="5381" max="5381" width="39.796875" style="96" customWidth="1"/>
    <col min="5382" max="5382" width="37.796875" style="96" customWidth="1"/>
    <col min="5383" max="5383" width="20.19921875" style="96" customWidth="1"/>
    <col min="5384" max="5388" width="4.796875" style="96" customWidth="1"/>
    <col min="5389" max="5389" width="5.796875" style="96" customWidth="1"/>
    <col min="5390" max="5393" width="4.796875" style="96" customWidth="1"/>
    <col min="5394" max="5632" width="8.09765625" style="96"/>
    <col min="5633" max="5633" width="2.09765625" style="96" customWidth="1"/>
    <col min="5634" max="5634" width="22.5" style="96" bestFit="1" customWidth="1"/>
    <col min="5635" max="5635" width="37.59765625" style="96" customWidth="1"/>
    <col min="5636" max="5636" width="13.69921875" style="96" customWidth="1"/>
    <col min="5637" max="5637" width="39.796875" style="96" customWidth="1"/>
    <col min="5638" max="5638" width="37.796875" style="96" customWidth="1"/>
    <col min="5639" max="5639" width="20.19921875" style="96" customWidth="1"/>
    <col min="5640" max="5644" width="4.796875" style="96" customWidth="1"/>
    <col min="5645" max="5645" width="5.796875" style="96" customWidth="1"/>
    <col min="5646" max="5649" width="4.796875" style="96" customWidth="1"/>
    <col min="5650" max="5888" width="8.09765625" style="96"/>
    <col min="5889" max="5889" width="2.09765625" style="96" customWidth="1"/>
    <col min="5890" max="5890" width="22.5" style="96" bestFit="1" customWidth="1"/>
    <col min="5891" max="5891" width="37.59765625" style="96" customWidth="1"/>
    <col min="5892" max="5892" width="13.69921875" style="96" customWidth="1"/>
    <col min="5893" max="5893" width="39.796875" style="96" customWidth="1"/>
    <col min="5894" max="5894" width="37.796875" style="96" customWidth="1"/>
    <col min="5895" max="5895" width="20.19921875" style="96" customWidth="1"/>
    <col min="5896" max="5900" width="4.796875" style="96" customWidth="1"/>
    <col min="5901" max="5901" width="5.796875" style="96" customWidth="1"/>
    <col min="5902" max="5905" width="4.796875" style="96" customWidth="1"/>
    <col min="5906" max="6144" width="8.09765625" style="96"/>
    <col min="6145" max="6145" width="2.09765625" style="96" customWidth="1"/>
    <col min="6146" max="6146" width="22.5" style="96" bestFit="1" customWidth="1"/>
    <col min="6147" max="6147" width="37.59765625" style="96" customWidth="1"/>
    <col min="6148" max="6148" width="13.69921875" style="96" customWidth="1"/>
    <col min="6149" max="6149" width="39.796875" style="96" customWidth="1"/>
    <col min="6150" max="6150" width="37.796875" style="96" customWidth="1"/>
    <col min="6151" max="6151" width="20.19921875" style="96" customWidth="1"/>
    <col min="6152" max="6156" width="4.796875" style="96" customWidth="1"/>
    <col min="6157" max="6157" width="5.796875" style="96" customWidth="1"/>
    <col min="6158" max="6161" width="4.796875" style="96" customWidth="1"/>
    <col min="6162" max="6400" width="8.09765625" style="96"/>
    <col min="6401" max="6401" width="2.09765625" style="96" customWidth="1"/>
    <col min="6402" max="6402" width="22.5" style="96" bestFit="1" customWidth="1"/>
    <col min="6403" max="6403" width="37.59765625" style="96" customWidth="1"/>
    <col min="6404" max="6404" width="13.69921875" style="96" customWidth="1"/>
    <col min="6405" max="6405" width="39.796875" style="96" customWidth="1"/>
    <col min="6406" max="6406" width="37.796875" style="96" customWidth="1"/>
    <col min="6407" max="6407" width="20.19921875" style="96" customWidth="1"/>
    <col min="6408" max="6412" width="4.796875" style="96" customWidth="1"/>
    <col min="6413" max="6413" width="5.796875" style="96" customWidth="1"/>
    <col min="6414" max="6417" width="4.796875" style="96" customWidth="1"/>
    <col min="6418" max="6656" width="8.09765625" style="96"/>
    <col min="6657" max="6657" width="2.09765625" style="96" customWidth="1"/>
    <col min="6658" max="6658" width="22.5" style="96" bestFit="1" customWidth="1"/>
    <col min="6659" max="6659" width="37.59765625" style="96" customWidth="1"/>
    <col min="6660" max="6660" width="13.69921875" style="96" customWidth="1"/>
    <col min="6661" max="6661" width="39.796875" style="96" customWidth="1"/>
    <col min="6662" max="6662" width="37.796875" style="96" customWidth="1"/>
    <col min="6663" max="6663" width="20.19921875" style="96" customWidth="1"/>
    <col min="6664" max="6668" width="4.796875" style="96" customWidth="1"/>
    <col min="6669" max="6669" width="5.796875" style="96" customWidth="1"/>
    <col min="6670" max="6673" width="4.796875" style="96" customWidth="1"/>
    <col min="6674" max="6912" width="8.09765625" style="96"/>
    <col min="6913" max="6913" width="2.09765625" style="96" customWidth="1"/>
    <col min="6914" max="6914" width="22.5" style="96" bestFit="1" customWidth="1"/>
    <col min="6915" max="6915" width="37.59765625" style="96" customWidth="1"/>
    <col min="6916" max="6916" width="13.69921875" style="96" customWidth="1"/>
    <col min="6917" max="6917" width="39.796875" style="96" customWidth="1"/>
    <col min="6918" max="6918" width="37.796875" style="96" customWidth="1"/>
    <col min="6919" max="6919" width="20.19921875" style="96" customWidth="1"/>
    <col min="6920" max="6924" width="4.796875" style="96" customWidth="1"/>
    <col min="6925" max="6925" width="5.796875" style="96" customWidth="1"/>
    <col min="6926" max="6929" width="4.796875" style="96" customWidth="1"/>
    <col min="6930" max="7168" width="8.09765625" style="96"/>
    <col min="7169" max="7169" width="2.09765625" style="96" customWidth="1"/>
    <col min="7170" max="7170" width="22.5" style="96" bestFit="1" customWidth="1"/>
    <col min="7171" max="7171" width="37.59765625" style="96" customWidth="1"/>
    <col min="7172" max="7172" width="13.69921875" style="96" customWidth="1"/>
    <col min="7173" max="7173" width="39.796875" style="96" customWidth="1"/>
    <col min="7174" max="7174" width="37.796875" style="96" customWidth="1"/>
    <col min="7175" max="7175" width="20.19921875" style="96" customWidth="1"/>
    <col min="7176" max="7180" width="4.796875" style="96" customWidth="1"/>
    <col min="7181" max="7181" width="5.796875" style="96" customWidth="1"/>
    <col min="7182" max="7185" width="4.796875" style="96" customWidth="1"/>
    <col min="7186" max="7424" width="8.09765625" style="96"/>
    <col min="7425" max="7425" width="2.09765625" style="96" customWidth="1"/>
    <col min="7426" max="7426" width="22.5" style="96" bestFit="1" customWidth="1"/>
    <col min="7427" max="7427" width="37.59765625" style="96" customWidth="1"/>
    <col min="7428" max="7428" width="13.69921875" style="96" customWidth="1"/>
    <col min="7429" max="7429" width="39.796875" style="96" customWidth="1"/>
    <col min="7430" max="7430" width="37.796875" style="96" customWidth="1"/>
    <col min="7431" max="7431" width="20.19921875" style="96" customWidth="1"/>
    <col min="7432" max="7436" width="4.796875" style="96" customWidth="1"/>
    <col min="7437" max="7437" width="5.796875" style="96" customWidth="1"/>
    <col min="7438" max="7441" width="4.796875" style="96" customWidth="1"/>
    <col min="7442" max="7680" width="8.09765625" style="96"/>
    <col min="7681" max="7681" width="2.09765625" style="96" customWidth="1"/>
    <col min="7682" max="7682" width="22.5" style="96" bestFit="1" customWidth="1"/>
    <col min="7683" max="7683" width="37.59765625" style="96" customWidth="1"/>
    <col min="7684" max="7684" width="13.69921875" style="96" customWidth="1"/>
    <col min="7685" max="7685" width="39.796875" style="96" customWidth="1"/>
    <col min="7686" max="7686" width="37.796875" style="96" customWidth="1"/>
    <col min="7687" max="7687" width="20.19921875" style="96" customWidth="1"/>
    <col min="7688" max="7692" width="4.796875" style="96" customWidth="1"/>
    <col min="7693" max="7693" width="5.796875" style="96" customWidth="1"/>
    <col min="7694" max="7697" width="4.796875" style="96" customWidth="1"/>
    <col min="7698" max="7936" width="8.09765625" style="96"/>
    <col min="7937" max="7937" width="2.09765625" style="96" customWidth="1"/>
    <col min="7938" max="7938" width="22.5" style="96" bestFit="1" customWidth="1"/>
    <col min="7939" max="7939" width="37.59765625" style="96" customWidth="1"/>
    <col min="7940" max="7940" width="13.69921875" style="96" customWidth="1"/>
    <col min="7941" max="7941" width="39.796875" style="96" customWidth="1"/>
    <col min="7942" max="7942" width="37.796875" style="96" customWidth="1"/>
    <col min="7943" max="7943" width="20.19921875" style="96" customWidth="1"/>
    <col min="7944" max="7948" width="4.796875" style="96" customWidth="1"/>
    <col min="7949" max="7949" width="5.796875" style="96" customWidth="1"/>
    <col min="7950" max="7953" width="4.796875" style="96" customWidth="1"/>
    <col min="7954" max="8192" width="8.09765625" style="96"/>
    <col min="8193" max="8193" width="2.09765625" style="96" customWidth="1"/>
    <col min="8194" max="8194" width="22.5" style="96" bestFit="1" customWidth="1"/>
    <col min="8195" max="8195" width="37.59765625" style="96" customWidth="1"/>
    <col min="8196" max="8196" width="13.69921875" style="96" customWidth="1"/>
    <col min="8197" max="8197" width="39.796875" style="96" customWidth="1"/>
    <col min="8198" max="8198" width="37.796875" style="96" customWidth="1"/>
    <col min="8199" max="8199" width="20.19921875" style="96" customWidth="1"/>
    <col min="8200" max="8204" width="4.796875" style="96" customWidth="1"/>
    <col min="8205" max="8205" width="5.796875" style="96" customWidth="1"/>
    <col min="8206" max="8209" width="4.796875" style="96" customWidth="1"/>
    <col min="8210" max="8448" width="8.09765625" style="96"/>
    <col min="8449" max="8449" width="2.09765625" style="96" customWidth="1"/>
    <col min="8450" max="8450" width="22.5" style="96" bestFit="1" customWidth="1"/>
    <col min="8451" max="8451" width="37.59765625" style="96" customWidth="1"/>
    <col min="8452" max="8452" width="13.69921875" style="96" customWidth="1"/>
    <col min="8453" max="8453" width="39.796875" style="96" customWidth="1"/>
    <col min="8454" max="8454" width="37.796875" style="96" customWidth="1"/>
    <col min="8455" max="8455" width="20.19921875" style="96" customWidth="1"/>
    <col min="8456" max="8460" width="4.796875" style="96" customWidth="1"/>
    <col min="8461" max="8461" width="5.796875" style="96" customWidth="1"/>
    <col min="8462" max="8465" width="4.796875" style="96" customWidth="1"/>
    <col min="8466" max="8704" width="8.09765625" style="96"/>
    <col min="8705" max="8705" width="2.09765625" style="96" customWidth="1"/>
    <col min="8706" max="8706" width="22.5" style="96" bestFit="1" customWidth="1"/>
    <col min="8707" max="8707" width="37.59765625" style="96" customWidth="1"/>
    <col min="8708" max="8708" width="13.69921875" style="96" customWidth="1"/>
    <col min="8709" max="8709" width="39.796875" style="96" customWidth="1"/>
    <col min="8710" max="8710" width="37.796875" style="96" customWidth="1"/>
    <col min="8711" max="8711" width="20.19921875" style="96" customWidth="1"/>
    <col min="8712" max="8716" width="4.796875" style="96" customWidth="1"/>
    <col min="8717" max="8717" width="5.796875" style="96" customWidth="1"/>
    <col min="8718" max="8721" width="4.796875" style="96" customWidth="1"/>
    <col min="8722" max="8960" width="8.09765625" style="96"/>
    <col min="8961" max="8961" width="2.09765625" style="96" customWidth="1"/>
    <col min="8962" max="8962" width="22.5" style="96" bestFit="1" customWidth="1"/>
    <col min="8963" max="8963" width="37.59765625" style="96" customWidth="1"/>
    <col min="8964" max="8964" width="13.69921875" style="96" customWidth="1"/>
    <col min="8965" max="8965" width="39.796875" style="96" customWidth="1"/>
    <col min="8966" max="8966" width="37.796875" style="96" customWidth="1"/>
    <col min="8967" max="8967" width="20.19921875" style="96" customWidth="1"/>
    <col min="8968" max="8972" width="4.796875" style="96" customWidth="1"/>
    <col min="8973" max="8973" width="5.796875" style="96" customWidth="1"/>
    <col min="8974" max="8977" width="4.796875" style="96" customWidth="1"/>
    <col min="8978" max="9216" width="8.09765625" style="96"/>
    <col min="9217" max="9217" width="2.09765625" style="96" customWidth="1"/>
    <col min="9218" max="9218" width="22.5" style="96" bestFit="1" customWidth="1"/>
    <col min="9219" max="9219" width="37.59765625" style="96" customWidth="1"/>
    <col min="9220" max="9220" width="13.69921875" style="96" customWidth="1"/>
    <col min="9221" max="9221" width="39.796875" style="96" customWidth="1"/>
    <col min="9222" max="9222" width="37.796875" style="96" customWidth="1"/>
    <col min="9223" max="9223" width="20.19921875" style="96" customWidth="1"/>
    <col min="9224" max="9228" width="4.796875" style="96" customWidth="1"/>
    <col min="9229" max="9229" width="5.796875" style="96" customWidth="1"/>
    <col min="9230" max="9233" width="4.796875" style="96" customWidth="1"/>
    <col min="9234" max="9472" width="8.09765625" style="96"/>
    <col min="9473" max="9473" width="2.09765625" style="96" customWidth="1"/>
    <col min="9474" max="9474" width="22.5" style="96" bestFit="1" customWidth="1"/>
    <col min="9475" max="9475" width="37.59765625" style="96" customWidth="1"/>
    <col min="9476" max="9476" width="13.69921875" style="96" customWidth="1"/>
    <col min="9477" max="9477" width="39.796875" style="96" customWidth="1"/>
    <col min="9478" max="9478" width="37.796875" style="96" customWidth="1"/>
    <col min="9479" max="9479" width="20.19921875" style="96" customWidth="1"/>
    <col min="9480" max="9484" width="4.796875" style="96" customWidth="1"/>
    <col min="9485" max="9485" width="5.796875" style="96" customWidth="1"/>
    <col min="9486" max="9489" width="4.796875" style="96" customWidth="1"/>
    <col min="9490" max="9728" width="8.09765625" style="96"/>
    <col min="9729" max="9729" width="2.09765625" style="96" customWidth="1"/>
    <col min="9730" max="9730" width="22.5" style="96" bestFit="1" customWidth="1"/>
    <col min="9731" max="9731" width="37.59765625" style="96" customWidth="1"/>
    <col min="9732" max="9732" width="13.69921875" style="96" customWidth="1"/>
    <col min="9733" max="9733" width="39.796875" style="96" customWidth="1"/>
    <col min="9734" max="9734" width="37.796875" style="96" customWidth="1"/>
    <col min="9735" max="9735" width="20.19921875" style="96" customWidth="1"/>
    <col min="9736" max="9740" width="4.796875" style="96" customWidth="1"/>
    <col min="9741" max="9741" width="5.796875" style="96" customWidth="1"/>
    <col min="9742" max="9745" width="4.796875" style="96" customWidth="1"/>
    <col min="9746" max="9984" width="8.09765625" style="96"/>
    <col min="9985" max="9985" width="2.09765625" style="96" customWidth="1"/>
    <col min="9986" max="9986" width="22.5" style="96" bestFit="1" customWidth="1"/>
    <col min="9987" max="9987" width="37.59765625" style="96" customWidth="1"/>
    <col min="9988" max="9988" width="13.69921875" style="96" customWidth="1"/>
    <col min="9989" max="9989" width="39.796875" style="96" customWidth="1"/>
    <col min="9990" max="9990" width="37.796875" style="96" customWidth="1"/>
    <col min="9991" max="9991" width="20.19921875" style="96" customWidth="1"/>
    <col min="9992" max="9996" width="4.796875" style="96" customWidth="1"/>
    <col min="9997" max="9997" width="5.796875" style="96" customWidth="1"/>
    <col min="9998" max="10001" width="4.796875" style="96" customWidth="1"/>
    <col min="10002" max="10240" width="8.09765625" style="96"/>
    <col min="10241" max="10241" width="2.09765625" style="96" customWidth="1"/>
    <col min="10242" max="10242" width="22.5" style="96" bestFit="1" customWidth="1"/>
    <col min="10243" max="10243" width="37.59765625" style="96" customWidth="1"/>
    <col min="10244" max="10244" width="13.69921875" style="96" customWidth="1"/>
    <col min="10245" max="10245" width="39.796875" style="96" customWidth="1"/>
    <col min="10246" max="10246" width="37.796875" style="96" customWidth="1"/>
    <col min="10247" max="10247" width="20.19921875" style="96" customWidth="1"/>
    <col min="10248" max="10252" width="4.796875" style="96" customWidth="1"/>
    <col min="10253" max="10253" width="5.796875" style="96" customWidth="1"/>
    <col min="10254" max="10257" width="4.796875" style="96" customWidth="1"/>
    <col min="10258" max="10496" width="8.09765625" style="96"/>
    <col min="10497" max="10497" width="2.09765625" style="96" customWidth="1"/>
    <col min="10498" max="10498" width="22.5" style="96" bestFit="1" customWidth="1"/>
    <col min="10499" max="10499" width="37.59765625" style="96" customWidth="1"/>
    <col min="10500" max="10500" width="13.69921875" style="96" customWidth="1"/>
    <col min="10501" max="10501" width="39.796875" style="96" customWidth="1"/>
    <col min="10502" max="10502" width="37.796875" style="96" customWidth="1"/>
    <col min="10503" max="10503" width="20.19921875" style="96" customWidth="1"/>
    <col min="10504" max="10508" width="4.796875" style="96" customWidth="1"/>
    <col min="10509" max="10509" width="5.796875" style="96" customWidth="1"/>
    <col min="10510" max="10513" width="4.796875" style="96" customWidth="1"/>
    <col min="10514" max="10752" width="8.09765625" style="96"/>
    <col min="10753" max="10753" width="2.09765625" style="96" customWidth="1"/>
    <col min="10754" max="10754" width="22.5" style="96" bestFit="1" customWidth="1"/>
    <col min="10755" max="10755" width="37.59765625" style="96" customWidth="1"/>
    <col min="10756" max="10756" width="13.69921875" style="96" customWidth="1"/>
    <col min="10757" max="10757" width="39.796875" style="96" customWidth="1"/>
    <col min="10758" max="10758" width="37.796875" style="96" customWidth="1"/>
    <col min="10759" max="10759" width="20.19921875" style="96" customWidth="1"/>
    <col min="10760" max="10764" width="4.796875" style="96" customWidth="1"/>
    <col min="10765" max="10765" width="5.796875" style="96" customWidth="1"/>
    <col min="10766" max="10769" width="4.796875" style="96" customWidth="1"/>
    <col min="10770" max="11008" width="8.09765625" style="96"/>
    <col min="11009" max="11009" width="2.09765625" style="96" customWidth="1"/>
    <col min="11010" max="11010" width="22.5" style="96" bestFit="1" customWidth="1"/>
    <col min="11011" max="11011" width="37.59765625" style="96" customWidth="1"/>
    <col min="11012" max="11012" width="13.69921875" style="96" customWidth="1"/>
    <col min="11013" max="11013" width="39.796875" style="96" customWidth="1"/>
    <col min="11014" max="11014" width="37.796875" style="96" customWidth="1"/>
    <col min="11015" max="11015" width="20.19921875" style="96" customWidth="1"/>
    <col min="11016" max="11020" width="4.796875" style="96" customWidth="1"/>
    <col min="11021" max="11021" width="5.796875" style="96" customWidth="1"/>
    <col min="11022" max="11025" width="4.796875" style="96" customWidth="1"/>
    <col min="11026" max="11264" width="8.09765625" style="96"/>
    <col min="11265" max="11265" width="2.09765625" style="96" customWidth="1"/>
    <col min="11266" max="11266" width="22.5" style="96" bestFit="1" customWidth="1"/>
    <col min="11267" max="11267" width="37.59765625" style="96" customWidth="1"/>
    <col min="11268" max="11268" width="13.69921875" style="96" customWidth="1"/>
    <col min="11269" max="11269" width="39.796875" style="96" customWidth="1"/>
    <col min="11270" max="11270" width="37.796875" style="96" customWidth="1"/>
    <col min="11271" max="11271" width="20.19921875" style="96" customWidth="1"/>
    <col min="11272" max="11276" width="4.796875" style="96" customWidth="1"/>
    <col min="11277" max="11277" width="5.796875" style="96" customWidth="1"/>
    <col min="11278" max="11281" width="4.796875" style="96" customWidth="1"/>
    <col min="11282" max="11520" width="8.09765625" style="96"/>
    <col min="11521" max="11521" width="2.09765625" style="96" customWidth="1"/>
    <col min="11522" max="11522" width="22.5" style="96" bestFit="1" customWidth="1"/>
    <col min="11523" max="11523" width="37.59765625" style="96" customWidth="1"/>
    <col min="11524" max="11524" width="13.69921875" style="96" customWidth="1"/>
    <col min="11525" max="11525" width="39.796875" style="96" customWidth="1"/>
    <col min="11526" max="11526" width="37.796875" style="96" customWidth="1"/>
    <col min="11527" max="11527" width="20.19921875" style="96" customWidth="1"/>
    <col min="11528" max="11532" width="4.796875" style="96" customWidth="1"/>
    <col min="11533" max="11533" width="5.796875" style="96" customWidth="1"/>
    <col min="11534" max="11537" width="4.796875" style="96" customWidth="1"/>
    <col min="11538" max="11776" width="8.09765625" style="96"/>
    <col min="11777" max="11777" width="2.09765625" style="96" customWidth="1"/>
    <col min="11778" max="11778" width="22.5" style="96" bestFit="1" customWidth="1"/>
    <col min="11779" max="11779" width="37.59765625" style="96" customWidth="1"/>
    <col min="11780" max="11780" width="13.69921875" style="96" customWidth="1"/>
    <col min="11781" max="11781" width="39.796875" style="96" customWidth="1"/>
    <col min="11782" max="11782" width="37.796875" style="96" customWidth="1"/>
    <col min="11783" max="11783" width="20.19921875" style="96" customWidth="1"/>
    <col min="11784" max="11788" width="4.796875" style="96" customWidth="1"/>
    <col min="11789" max="11789" width="5.796875" style="96" customWidth="1"/>
    <col min="11790" max="11793" width="4.796875" style="96" customWidth="1"/>
    <col min="11794" max="12032" width="8.09765625" style="96"/>
    <col min="12033" max="12033" width="2.09765625" style="96" customWidth="1"/>
    <col min="12034" max="12034" width="22.5" style="96" bestFit="1" customWidth="1"/>
    <col min="12035" max="12035" width="37.59765625" style="96" customWidth="1"/>
    <col min="12036" max="12036" width="13.69921875" style="96" customWidth="1"/>
    <col min="12037" max="12037" width="39.796875" style="96" customWidth="1"/>
    <col min="12038" max="12038" width="37.796875" style="96" customWidth="1"/>
    <col min="12039" max="12039" width="20.19921875" style="96" customWidth="1"/>
    <col min="12040" max="12044" width="4.796875" style="96" customWidth="1"/>
    <col min="12045" max="12045" width="5.796875" style="96" customWidth="1"/>
    <col min="12046" max="12049" width="4.796875" style="96" customWidth="1"/>
    <col min="12050" max="12288" width="8.09765625" style="96"/>
    <col min="12289" max="12289" width="2.09765625" style="96" customWidth="1"/>
    <col min="12290" max="12290" width="22.5" style="96" bestFit="1" customWidth="1"/>
    <col min="12291" max="12291" width="37.59765625" style="96" customWidth="1"/>
    <col min="12292" max="12292" width="13.69921875" style="96" customWidth="1"/>
    <col min="12293" max="12293" width="39.796875" style="96" customWidth="1"/>
    <col min="12294" max="12294" width="37.796875" style="96" customWidth="1"/>
    <col min="12295" max="12295" width="20.19921875" style="96" customWidth="1"/>
    <col min="12296" max="12300" width="4.796875" style="96" customWidth="1"/>
    <col min="12301" max="12301" width="5.796875" style="96" customWidth="1"/>
    <col min="12302" max="12305" width="4.796875" style="96" customWidth="1"/>
    <col min="12306" max="12544" width="8.09765625" style="96"/>
    <col min="12545" max="12545" width="2.09765625" style="96" customWidth="1"/>
    <col min="12546" max="12546" width="22.5" style="96" bestFit="1" customWidth="1"/>
    <col min="12547" max="12547" width="37.59765625" style="96" customWidth="1"/>
    <col min="12548" max="12548" width="13.69921875" style="96" customWidth="1"/>
    <col min="12549" max="12549" width="39.796875" style="96" customWidth="1"/>
    <col min="12550" max="12550" width="37.796875" style="96" customWidth="1"/>
    <col min="12551" max="12551" width="20.19921875" style="96" customWidth="1"/>
    <col min="12552" max="12556" width="4.796875" style="96" customWidth="1"/>
    <col min="12557" max="12557" width="5.796875" style="96" customWidth="1"/>
    <col min="12558" max="12561" width="4.796875" style="96" customWidth="1"/>
    <col min="12562" max="12800" width="8.09765625" style="96"/>
    <col min="12801" max="12801" width="2.09765625" style="96" customWidth="1"/>
    <col min="12802" max="12802" width="22.5" style="96" bestFit="1" customWidth="1"/>
    <col min="12803" max="12803" width="37.59765625" style="96" customWidth="1"/>
    <col min="12804" max="12804" width="13.69921875" style="96" customWidth="1"/>
    <col min="12805" max="12805" width="39.796875" style="96" customWidth="1"/>
    <col min="12806" max="12806" width="37.796875" style="96" customWidth="1"/>
    <col min="12807" max="12807" width="20.19921875" style="96" customWidth="1"/>
    <col min="12808" max="12812" width="4.796875" style="96" customWidth="1"/>
    <col min="12813" max="12813" width="5.796875" style="96" customWidth="1"/>
    <col min="12814" max="12817" width="4.796875" style="96" customWidth="1"/>
    <col min="12818" max="13056" width="8.09765625" style="96"/>
    <col min="13057" max="13057" width="2.09765625" style="96" customWidth="1"/>
    <col min="13058" max="13058" width="22.5" style="96" bestFit="1" customWidth="1"/>
    <col min="13059" max="13059" width="37.59765625" style="96" customWidth="1"/>
    <col min="13060" max="13060" width="13.69921875" style="96" customWidth="1"/>
    <col min="13061" max="13061" width="39.796875" style="96" customWidth="1"/>
    <col min="13062" max="13062" width="37.796875" style="96" customWidth="1"/>
    <col min="13063" max="13063" width="20.19921875" style="96" customWidth="1"/>
    <col min="13064" max="13068" width="4.796875" style="96" customWidth="1"/>
    <col min="13069" max="13069" width="5.796875" style="96" customWidth="1"/>
    <col min="13070" max="13073" width="4.796875" style="96" customWidth="1"/>
    <col min="13074" max="13312" width="8.09765625" style="96"/>
    <col min="13313" max="13313" width="2.09765625" style="96" customWidth="1"/>
    <col min="13314" max="13314" width="22.5" style="96" bestFit="1" customWidth="1"/>
    <col min="13315" max="13315" width="37.59765625" style="96" customWidth="1"/>
    <col min="13316" max="13316" width="13.69921875" style="96" customWidth="1"/>
    <col min="13317" max="13317" width="39.796875" style="96" customWidth="1"/>
    <col min="13318" max="13318" width="37.796875" style="96" customWidth="1"/>
    <col min="13319" max="13319" width="20.19921875" style="96" customWidth="1"/>
    <col min="13320" max="13324" width="4.796875" style="96" customWidth="1"/>
    <col min="13325" max="13325" width="5.796875" style="96" customWidth="1"/>
    <col min="13326" max="13329" width="4.796875" style="96" customWidth="1"/>
    <col min="13330" max="13568" width="8.09765625" style="96"/>
    <col min="13569" max="13569" width="2.09765625" style="96" customWidth="1"/>
    <col min="13570" max="13570" width="22.5" style="96" bestFit="1" customWidth="1"/>
    <col min="13571" max="13571" width="37.59765625" style="96" customWidth="1"/>
    <col min="13572" max="13572" width="13.69921875" style="96" customWidth="1"/>
    <col min="13573" max="13573" width="39.796875" style="96" customWidth="1"/>
    <col min="13574" max="13574" width="37.796875" style="96" customWidth="1"/>
    <col min="13575" max="13575" width="20.19921875" style="96" customWidth="1"/>
    <col min="13576" max="13580" width="4.796875" style="96" customWidth="1"/>
    <col min="13581" max="13581" width="5.796875" style="96" customWidth="1"/>
    <col min="13582" max="13585" width="4.796875" style="96" customWidth="1"/>
    <col min="13586" max="13824" width="8.09765625" style="96"/>
    <col min="13825" max="13825" width="2.09765625" style="96" customWidth="1"/>
    <col min="13826" max="13826" width="22.5" style="96" bestFit="1" customWidth="1"/>
    <col min="13827" max="13827" width="37.59765625" style="96" customWidth="1"/>
    <col min="13828" max="13828" width="13.69921875" style="96" customWidth="1"/>
    <col min="13829" max="13829" width="39.796875" style="96" customWidth="1"/>
    <col min="13830" max="13830" width="37.796875" style="96" customWidth="1"/>
    <col min="13831" max="13831" width="20.19921875" style="96" customWidth="1"/>
    <col min="13832" max="13836" width="4.796875" style="96" customWidth="1"/>
    <col min="13837" max="13837" width="5.796875" style="96" customWidth="1"/>
    <col min="13838" max="13841" width="4.796875" style="96" customWidth="1"/>
    <col min="13842" max="14080" width="8.09765625" style="96"/>
    <col min="14081" max="14081" width="2.09765625" style="96" customWidth="1"/>
    <col min="14082" max="14082" width="22.5" style="96" bestFit="1" customWidth="1"/>
    <col min="14083" max="14083" width="37.59765625" style="96" customWidth="1"/>
    <col min="14084" max="14084" width="13.69921875" style="96" customWidth="1"/>
    <col min="14085" max="14085" width="39.796875" style="96" customWidth="1"/>
    <col min="14086" max="14086" width="37.796875" style="96" customWidth="1"/>
    <col min="14087" max="14087" width="20.19921875" style="96" customWidth="1"/>
    <col min="14088" max="14092" width="4.796875" style="96" customWidth="1"/>
    <col min="14093" max="14093" width="5.796875" style="96" customWidth="1"/>
    <col min="14094" max="14097" width="4.796875" style="96" customWidth="1"/>
    <col min="14098" max="14336" width="8.09765625" style="96"/>
    <col min="14337" max="14337" width="2.09765625" style="96" customWidth="1"/>
    <col min="14338" max="14338" width="22.5" style="96" bestFit="1" customWidth="1"/>
    <col min="14339" max="14339" width="37.59765625" style="96" customWidth="1"/>
    <col min="14340" max="14340" width="13.69921875" style="96" customWidth="1"/>
    <col min="14341" max="14341" width="39.796875" style="96" customWidth="1"/>
    <col min="14342" max="14342" width="37.796875" style="96" customWidth="1"/>
    <col min="14343" max="14343" width="20.19921875" style="96" customWidth="1"/>
    <col min="14344" max="14348" width="4.796875" style="96" customWidth="1"/>
    <col min="14349" max="14349" width="5.796875" style="96" customWidth="1"/>
    <col min="14350" max="14353" width="4.796875" style="96" customWidth="1"/>
    <col min="14354" max="14592" width="8.09765625" style="96"/>
    <col min="14593" max="14593" width="2.09765625" style="96" customWidth="1"/>
    <col min="14594" max="14594" width="22.5" style="96" bestFit="1" customWidth="1"/>
    <col min="14595" max="14595" width="37.59765625" style="96" customWidth="1"/>
    <col min="14596" max="14596" width="13.69921875" style="96" customWidth="1"/>
    <col min="14597" max="14597" width="39.796875" style="96" customWidth="1"/>
    <col min="14598" max="14598" width="37.796875" style="96" customWidth="1"/>
    <col min="14599" max="14599" width="20.19921875" style="96" customWidth="1"/>
    <col min="14600" max="14604" width="4.796875" style="96" customWidth="1"/>
    <col min="14605" max="14605" width="5.796875" style="96" customWidth="1"/>
    <col min="14606" max="14609" width="4.796875" style="96" customWidth="1"/>
    <col min="14610" max="14848" width="8.09765625" style="96"/>
    <col min="14849" max="14849" width="2.09765625" style="96" customWidth="1"/>
    <col min="14850" max="14850" width="22.5" style="96" bestFit="1" customWidth="1"/>
    <col min="14851" max="14851" width="37.59765625" style="96" customWidth="1"/>
    <col min="14852" max="14852" width="13.69921875" style="96" customWidth="1"/>
    <col min="14853" max="14853" width="39.796875" style="96" customWidth="1"/>
    <col min="14854" max="14854" width="37.796875" style="96" customWidth="1"/>
    <col min="14855" max="14855" width="20.19921875" style="96" customWidth="1"/>
    <col min="14856" max="14860" width="4.796875" style="96" customWidth="1"/>
    <col min="14861" max="14861" width="5.796875" style="96" customWidth="1"/>
    <col min="14862" max="14865" width="4.796875" style="96" customWidth="1"/>
    <col min="14866" max="15104" width="8.09765625" style="96"/>
    <col min="15105" max="15105" width="2.09765625" style="96" customWidth="1"/>
    <col min="15106" max="15106" width="22.5" style="96" bestFit="1" customWidth="1"/>
    <col min="15107" max="15107" width="37.59765625" style="96" customWidth="1"/>
    <col min="15108" max="15108" width="13.69921875" style="96" customWidth="1"/>
    <col min="15109" max="15109" width="39.796875" style="96" customWidth="1"/>
    <col min="15110" max="15110" width="37.796875" style="96" customWidth="1"/>
    <col min="15111" max="15111" width="20.19921875" style="96" customWidth="1"/>
    <col min="15112" max="15116" width="4.796875" style="96" customWidth="1"/>
    <col min="15117" max="15117" width="5.796875" style="96" customWidth="1"/>
    <col min="15118" max="15121" width="4.796875" style="96" customWidth="1"/>
    <col min="15122" max="15360" width="8.09765625" style="96"/>
    <col min="15361" max="15361" width="2.09765625" style="96" customWidth="1"/>
    <col min="15362" max="15362" width="22.5" style="96" bestFit="1" customWidth="1"/>
    <col min="15363" max="15363" width="37.59765625" style="96" customWidth="1"/>
    <col min="15364" max="15364" width="13.69921875" style="96" customWidth="1"/>
    <col min="15365" max="15365" width="39.796875" style="96" customWidth="1"/>
    <col min="15366" max="15366" width="37.796875" style="96" customWidth="1"/>
    <col min="15367" max="15367" width="20.19921875" style="96" customWidth="1"/>
    <col min="15368" max="15372" width="4.796875" style="96" customWidth="1"/>
    <col min="15373" max="15373" width="5.796875" style="96" customWidth="1"/>
    <col min="15374" max="15377" width="4.796875" style="96" customWidth="1"/>
    <col min="15378" max="15616" width="8.09765625" style="96"/>
    <col min="15617" max="15617" width="2.09765625" style="96" customWidth="1"/>
    <col min="15618" max="15618" width="22.5" style="96" bestFit="1" customWidth="1"/>
    <col min="15619" max="15619" width="37.59765625" style="96" customWidth="1"/>
    <col min="15620" max="15620" width="13.69921875" style="96" customWidth="1"/>
    <col min="15621" max="15621" width="39.796875" style="96" customWidth="1"/>
    <col min="15622" max="15622" width="37.796875" style="96" customWidth="1"/>
    <col min="15623" max="15623" width="20.19921875" style="96" customWidth="1"/>
    <col min="15624" max="15628" width="4.796875" style="96" customWidth="1"/>
    <col min="15629" max="15629" width="5.796875" style="96" customWidth="1"/>
    <col min="15630" max="15633" width="4.796875" style="96" customWidth="1"/>
    <col min="15634" max="15872" width="8.09765625" style="96"/>
    <col min="15873" max="15873" width="2.09765625" style="96" customWidth="1"/>
    <col min="15874" max="15874" width="22.5" style="96" bestFit="1" customWidth="1"/>
    <col min="15875" max="15875" width="37.59765625" style="96" customWidth="1"/>
    <col min="15876" max="15876" width="13.69921875" style="96" customWidth="1"/>
    <col min="15877" max="15877" width="39.796875" style="96" customWidth="1"/>
    <col min="15878" max="15878" width="37.796875" style="96" customWidth="1"/>
    <col min="15879" max="15879" width="20.19921875" style="96" customWidth="1"/>
    <col min="15880" max="15884" width="4.796875" style="96" customWidth="1"/>
    <col min="15885" max="15885" width="5.796875" style="96" customWidth="1"/>
    <col min="15886" max="15889" width="4.796875" style="96" customWidth="1"/>
    <col min="15890" max="16128" width="8.09765625" style="96"/>
    <col min="16129" max="16129" width="2.09765625" style="96" customWidth="1"/>
    <col min="16130" max="16130" width="22.5" style="96" bestFit="1" customWidth="1"/>
    <col min="16131" max="16131" width="37.59765625" style="96" customWidth="1"/>
    <col min="16132" max="16132" width="13.69921875" style="96" customWidth="1"/>
    <col min="16133" max="16133" width="39.796875" style="96" customWidth="1"/>
    <col min="16134" max="16134" width="37.796875" style="96" customWidth="1"/>
    <col min="16135" max="16135" width="20.19921875" style="96" customWidth="1"/>
    <col min="16136" max="16140" width="4.796875" style="96" customWidth="1"/>
    <col min="16141" max="16141" width="5.796875" style="96" customWidth="1"/>
    <col min="16142" max="16145" width="4.796875" style="96" customWidth="1"/>
    <col min="16146" max="16384" width="8.09765625" style="96"/>
  </cols>
  <sheetData>
    <row r="1" spans="1:11" ht="20.25" customHeight="1" x14ac:dyDescent="0.2">
      <c r="A1" s="260"/>
      <c r="B1" s="176" t="s">
        <v>294</v>
      </c>
      <c r="C1" s="260"/>
      <c r="D1" s="260"/>
      <c r="E1" s="260"/>
      <c r="F1" s="260"/>
      <c r="G1" s="260"/>
      <c r="H1" s="260"/>
      <c r="I1" s="260"/>
      <c r="J1" s="260"/>
      <c r="K1" s="260"/>
    </row>
    <row r="3" spans="1:11" ht="20.25" customHeight="1" x14ac:dyDescent="0.2">
      <c r="A3" s="177"/>
      <c r="B3" s="86" t="s">
        <v>295</v>
      </c>
      <c r="C3" s="178"/>
      <c r="D3" s="178"/>
      <c r="E3" s="178"/>
      <c r="F3" s="178"/>
      <c r="G3" s="178"/>
      <c r="H3" s="178"/>
      <c r="I3" s="178"/>
      <c r="J3" s="178"/>
      <c r="K3" s="178"/>
    </row>
    <row r="4" spans="1:11" ht="20.25" customHeight="1" x14ac:dyDescent="0.2">
      <c r="A4" s="177"/>
      <c r="B4" s="86" t="s">
        <v>296</v>
      </c>
      <c r="C4" s="178"/>
      <c r="D4" s="178"/>
      <c r="E4" s="178"/>
      <c r="F4" s="178"/>
      <c r="G4" s="178"/>
      <c r="H4" s="178"/>
      <c r="I4" s="178"/>
      <c r="J4" s="178"/>
      <c r="K4" s="178"/>
    </row>
    <row r="5" spans="1:11" ht="20.25" customHeight="1" x14ac:dyDescent="0.2">
      <c r="A5" s="177"/>
      <c r="B5" s="86" t="s">
        <v>297</v>
      </c>
      <c r="C5" s="178"/>
      <c r="D5" s="178"/>
      <c r="E5" s="178"/>
      <c r="F5" s="178"/>
      <c r="G5" s="178"/>
      <c r="H5" s="178"/>
      <c r="I5" s="178"/>
      <c r="J5" s="178"/>
      <c r="K5" s="178"/>
    </row>
    <row r="6" spans="1:11" ht="20.25" customHeight="1" x14ac:dyDescent="0.2">
      <c r="A6" s="177"/>
      <c r="B6" s="86" t="s">
        <v>368</v>
      </c>
      <c r="C6" s="178"/>
      <c r="D6" s="178"/>
      <c r="E6" s="178"/>
      <c r="F6" s="178"/>
      <c r="G6" s="178"/>
      <c r="H6" s="178"/>
      <c r="I6" s="178"/>
      <c r="J6" s="178"/>
      <c r="K6" s="178"/>
    </row>
    <row r="7" spans="1:11" ht="20.25" customHeight="1" x14ac:dyDescent="0.2">
      <c r="A7" s="177"/>
      <c r="B7" s="86" t="s">
        <v>369</v>
      </c>
      <c r="C7" s="178"/>
      <c r="D7" s="178"/>
      <c r="E7" s="178"/>
      <c r="F7" s="178"/>
      <c r="G7" s="178"/>
      <c r="H7" s="178"/>
      <c r="I7" s="178"/>
      <c r="J7" s="178"/>
      <c r="K7" s="178"/>
    </row>
    <row r="8" spans="1:11" ht="20.25" customHeight="1" x14ac:dyDescent="0.2">
      <c r="A8" s="177"/>
      <c r="B8" s="86" t="s">
        <v>370</v>
      </c>
      <c r="C8" s="178"/>
      <c r="D8" s="178"/>
      <c r="E8" s="178"/>
      <c r="F8" s="178"/>
      <c r="G8" s="178"/>
      <c r="H8" s="178"/>
      <c r="I8" s="178"/>
      <c r="J8" s="178"/>
      <c r="K8" s="178"/>
    </row>
    <row r="9" spans="1:11" ht="20.25" customHeight="1" x14ac:dyDescent="0.2">
      <c r="A9" s="177"/>
      <c r="B9" s="86" t="s">
        <v>371</v>
      </c>
      <c r="C9" s="86"/>
      <c r="D9" s="86"/>
      <c r="E9" s="86"/>
      <c r="F9" s="86"/>
      <c r="G9" s="86"/>
      <c r="H9" s="86"/>
      <c r="I9" s="86"/>
      <c r="J9" s="86"/>
      <c r="K9" s="178"/>
    </row>
    <row r="10" spans="1:11" ht="20.25" customHeight="1" x14ac:dyDescent="0.2">
      <c r="A10" s="177"/>
      <c r="B10" s="86" t="s">
        <v>298</v>
      </c>
      <c r="C10" s="178"/>
      <c r="D10" s="178"/>
      <c r="E10" s="178"/>
      <c r="F10" s="178"/>
      <c r="G10" s="178"/>
      <c r="H10" s="178"/>
      <c r="I10" s="178"/>
      <c r="J10" s="178"/>
      <c r="K10" s="178"/>
    </row>
    <row r="11" spans="1:11" ht="20.25" customHeight="1" x14ac:dyDescent="0.2">
      <c r="A11" s="177"/>
      <c r="B11" s="86" t="s">
        <v>299</v>
      </c>
      <c r="C11" s="178"/>
      <c r="D11" s="178"/>
      <c r="E11" s="178"/>
      <c r="F11" s="178"/>
      <c r="G11" s="178"/>
      <c r="H11" s="178"/>
      <c r="I11" s="178"/>
      <c r="J11" s="178"/>
      <c r="K11" s="178"/>
    </row>
    <row r="12" spans="1:11" ht="20.25" customHeight="1" x14ac:dyDescent="0.2">
      <c r="A12" s="177"/>
      <c r="B12" s="86" t="s">
        <v>300</v>
      </c>
      <c r="C12" s="178"/>
      <c r="D12" s="178"/>
      <c r="E12" s="178"/>
      <c r="F12" s="178"/>
      <c r="G12" s="178"/>
      <c r="H12" s="178"/>
      <c r="I12" s="178"/>
      <c r="J12" s="178"/>
      <c r="K12" s="178"/>
    </row>
    <row r="13" spans="1:11" ht="20.25" customHeight="1" x14ac:dyDescent="0.2">
      <c r="A13" s="260"/>
      <c r="B13" s="86" t="s">
        <v>301</v>
      </c>
      <c r="C13" s="260"/>
      <c r="D13" s="260"/>
      <c r="E13" s="260"/>
      <c r="F13" s="260"/>
      <c r="G13" s="260"/>
      <c r="H13" s="260"/>
      <c r="I13" s="260"/>
      <c r="J13" s="260"/>
      <c r="K13" s="260"/>
    </row>
    <row r="14" spans="1:11" ht="48" customHeight="1" x14ac:dyDescent="0.2">
      <c r="A14" s="260"/>
      <c r="B14" s="894" t="s">
        <v>372</v>
      </c>
      <c r="C14" s="926"/>
      <c r="D14" s="926"/>
      <c r="E14" s="926"/>
      <c r="F14" s="926"/>
      <c r="G14" s="926"/>
      <c r="H14" s="926"/>
      <c r="I14" s="926"/>
      <c r="J14" s="926"/>
      <c r="K14" s="926"/>
    </row>
    <row r="15" spans="1:11" ht="21" customHeight="1" x14ac:dyDescent="0.2">
      <c r="A15" s="260"/>
      <c r="B15" s="894" t="s">
        <v>302</v>
      </c>
      <c r="C15" s="894"/>
      <c r="D15" s="894"/>
      <c r="E15" s="894"/>
      <c r="F15" s="894"/>
      <c r="G15" s="894"/>
    </row>
    <row r="16" spans="1:11" ht="20.25" customHeight="1" x14ac:dyDescent="0.2">
      <c r="A16" s="260"/>
      <c r="B16" s="86" t="s">
        <v>373</v>
      </c>
      <c r="C16" s="260"/>
      <c r="D16" s="260"/>
      <c r="E16" s="260"/>
      <c r="F16" s="260"/>
      <c r="G16" s="260"/>
      <c r="H16" s="260"/>
      <c r="I16" s="260"/>
      <c r="J16" s="260"/>
      <c r="K16" s="260"/>
    </row>
    <row r="17" spans="1:19" ht="20.25" customHeight="1" x14ac:dyDescent="0.2">
      <c r="A17" s="260"/>
      <c r="B17" s="86" t="s">
        <v>374</v>
      </c>
      <c r="C17" s="260"/>
      <c r="D17" s="260"/>
      <c r="E17" s="260"/>
      <c r="F17" s="260"/>
      <c r="G17" s="260"/>
      <c r="H17" s="260"/>
      <c r="I17" s="260"/>
      <c r="J17" s="260"/>
      <c r="K17" s="260"/>
    </row>
    <row r="18" spans="1:19" ht="20.25" customHeight="1" x14ac:dyDescent="0.2">
      <c r="A18" s="260"/>
      <c r="B18" s="86" t="s">
        <v>303</v>
      </c>
      <c r="C18" s="260"/>
      <c r="D18" s="260"/>
      <c r="E18" s="260"/>
      <c r="F18" s="260"/>
      <c r="G18" s="260"/>
      <c r="H18" s="260"/>
      <c r="I18" s="260"/>
      <c r="J18" s="260"/>
      <c r="K18" s="260"/>
    </row>
    <row r="19" spans="1:19" ht="20.25" customHeight="1" x14ac:dyDescent="0.2">
      <c r="A19" s="260"/>
      <c r="B19" s="86" t="s">
        <v>304</v>
      </c>
      <c r="C19" s="260"/>
      <c r="D19" s="260"/>
      <c r="E19" s="260"/>
      <c r="F19" s="260"/>
      <c r="G19" s="260"/>
      <c r="H19" s="260"/>
      <c r="I19" s="260"/>
      <c r="J19" s="260"/>
      <c r="K19" s="260"/>
    </row>
    <row r="20" spans="1:19" ht="20.25" customHeight="1" x14ac:dyDescent="0.2">
      <c r="A20" s="260"/>
      <c r="B20" s="86" t="s">
        <v>305</v>
      </c>
      <c r="C20" s="260"/>
      <c r="D20" s="260"/>
      <c r="E20" s="260"/>
      <c r="F20" s="260"/>
      <c r="G20" s="260"/>
    </row>
    <row r="21" spans="1:19" ht="20.25" customHeight="1" x14ac:dyDescent="0.2">
      <c r="A21" s="260"/>
      <c r="B21" s="86" t="s">
        <v>306</v>
      </c>
      <c r="C21" s="260"/>
      <c r="D21" s="260"/>
      <c r="E21" s="260"/>
      <c r="F21" s="260"/>
      <c r="G21" s="260"/>
    </row>
    <row r="22" spans="1:19" ht="20.25" customHeight="1" x14ac:dyDescent="0.2">
      <c r="A22" s="260"/>
      <c r="B22" s="86" t="s">
        <v>375</v>
      </c>
      <c r="C22" s="260"/>
      <c r="D22" s="260"/>
      <c r="E22" s="260"/>
      <c r="F22" s="260"/>
      <c r="G22" s="260"/>
    </row>
    <row r="23" spans="1:19" ht="20.25" customHeight="1" x14ac:dyDescent="0.2">
      <c r="A23" s="260"/>
      <c r="B23" s="86" t="s">
        <v>376</v>
      </c>
      <c r="C23" s="260"/>
      <c r="D23" s="260"/>
      <c r="E23" s="260"/>
      <c r="F23" s="260"/>
      <c r="G23" s="260"/>
    </row>
    <row r="24" spans="1:19" ht="20.25" customHeight="1" x14ac:dyDescent="0.2">
      <c r="A24" s="260"/>
      <c r="B24" s="86" t="s">
        <v>377</v>
      </c>
      <c r="C24" s="260"/>
      <c r="D24" s="260"/>
      <c r="E24" s="260"/>
      <c r="F24" s="260"/>
      <c r="G24" s="260"/>
    </row>
    <row r="25" spans="1:19" ht="20.25" customHeight="1" x14ac:dyDescent="0.2">
      <c r="A25" s="260"/>
      <c r="B25" s="86" t="s">
        <v>378</v>
      </c>
      <c r="C25" s="260"/>
      <c r="D25" s="260"/>
      <c r="E25" s="260"/>
      <c r="F25" s="260"/>
      <c r="G25" s="260"/>
    </row>
    <row r="26" spans="1:19" ht="20.25" customHeight="1" x14ac:dyDescent="0.2">
      <c r="A26" s="260"/>
      <c r="B26" s="86" t="s">
        <v>379</v>
      </c>
      <c r="C26" s="260"/>
      <c r="D26" s="260"/>
      <c r="E26" s="260"/>
      <c r="F26" s="86"/>
      <c r="G26" s="86"/>
      <c r="S26" s="261"/>
    </row>
    <row r="27" spans="1:19" ht="20.25" customHeight="1" x14ac:dyDescent="0.2">
      <c r="A27" s="260"/>
      <c r="B27" s="86" t="s">
        <v>307</v>
      </c>
      <c r="C27" s="260"/>
      <c r="D27" s="260"/>
      <c r="E27" s="260"/>
      <c r="F27" s="260"/>
      <c r="G27" s="260"/>
      <c r="S27" s="261"/>
    </row>
    <row r="28" spans="1:19" ht="20.25" customHeight="1" x14ac:dyDescent="0.2">
      <c r="A28" s="260"/>
      <c r="B28" s="86" t="s">
        <v>380</v>
      </c>
      <c r="C28" s="260"/>
      <c r="D28" s="260"/>
      <c r="E28" s="260"/>
      <c r="F28" s="260"/>
      <c r="G28" s="260"/>
      <c r="S28" s="261"/>
    </row>
    <row r="29" spans="1:19" s="180" customFormat="1" ht="19.5" customHeight="1" x14ac:dyDescent="0.45">
      <c r="A29" s="179"/>
      <c r="B29" s="86" t="s">
        <v>381</v>
      </c>
      <c r="S29" s="261"/>
    </row>
    <row r="30" spans="1:19" s="180" customFormat="1" ht="19.5" customHeight="1" x14ac:dyDescent="0.45">
      <c r="A30" s="179"/>
      <c r="B30" s="86" t="s">
        <v>382</v>
      </c>
      <c r="S30" s="261"/>
    </row>
    <row r="31" spans="1:19" s="180" customFormat="1" ht="19.5" customHeight="1" x14ac:dyDescent="0.45">
      <c r="A31" s="179"/>
      <c r="B31" s="86" t="s">
        <v>383</v>
      </c>
      <c r="S31" s="261"/>
    </row>
    <row r="32" spans="1:19" s="180" customFormat="1" ht="19.5" customHeight="1" x14ac:dyDescent="0.45">
      <c r="A32" s="179"/>
      <c r="B32" s="926" t="s">
        <v>384</v>
      </c>
      <c r="C32" s="926"/>
      <c r="D32" s="926"/>
      <c r="E32" s="926"/>
      <c r="F32" s="926"/>
      <c r="G32" s="926"/>
      <c r="S32" s="261"/>
    </row>
    <row r="33" spans="1:19" s="180" customFormat="1" ht="19.5" customHeight="1" x14ac:dyDescent="0.45">
      <c r="A33" s="179"/>
      <c r="B33" s="86" t="s">
        <v>385</v>
      </c>
      <c r="S33" s="261"/>
    </row>
    <row r="34" spans="1:19" s="180" customFormat="1" ht="41.25" customHeight="1" x14ac:dyDescent="0.45">
      <c r="A34" s="179"/>
      <c r="B34" s="894" t="s">
        <v>386</v>
      </c>
      <c r="C34" s="894"/>
      <c r="D34" s="894"/>
      <c r="E34" s="894"/>
      <c r="F34" s="894"/>
      <c r="G34" s="894"/>
      <c r="H34" s="894"/>
      <c r="I34" s="894"/>
      <c r="J34" s="894"/>
      <c r="K34" s="894"/>
      <c r="L34" s="181"/>
      <c r="M34" s="181"/>
      <c r="N34" s="181"/>
      <c r="O34" s="181"/>
      <c r="S34" s="261"/>
    </row>
    <row r="35" spans="1:19" s="180" customFormat="1" ht="19.5" customHeight="1" x14ac:dyDescent="0.45">
      <c r="A35" s="179"/>
      <c r="B35" s="86" t="s">
        <v>387</v>
      </c>
      <c r="S35" s="261"/>
    </row>
    <row r="36" spans="1:19" s="261" customFormat="1" ht="20.25" customHeight="1" x14ac:dyDescent="0.45">
      <c r="A36" s="262"/>
      <c r="B36" s="86" t="s">
        <v>308</v>
      </c>
    </row>
    <row r="37" spans="1:19" ht="20.25" customHeight="1" x14ac:dyDescent="0.2">
      <c r="A37" s="96"/>
      <c r="B37" s="86" t="s">
        <v>309</v>
      </c>
      <c r="C37" s="260"/>
      <c r="D37" s="260"/>
      <c r="E37" s="260"/>
      <c r="F37" s="260"/>
      <c r="G37" s="260"/>
      <c r="S37" s="261"/>
    </row>
    <row r="38" spans="1:19" ht="20.25" customHeight="1" x14ac:dyDescent="0.2">
      <c r="A38" s="96"/>
      <c r="B38" s="86" t="s">
        <v>310</v>
      </c>
      <c r="C38" s="260"/>
      <c r="D38" s="260"/>
      <c r="E38" s="260"/>
      <c r="F38" s="260"/>
      <c r="G38" s="260"/>
      <c r="S38" s="261"/>
    </row>
    <row r="39" spans="1:19" ht="20.25" customHeight="1" x14ac:dyDescent="0.2">
      <c r="A39" s="96"/>
      <c r="B39" s="86" t="s">
        <v>388</v>
      </c>
      <c r="C39" s="260"/>
      <c r="D39" s="260"/>
      <c r="E39" s="260"/>
      <c r="F39" s="260"/>
      <c r="G39" s="260"/>
    </row>
    <row r="40" spans="1:19" ht="20.25" customHeight="1" x14ac:dyDescent="0.2">
      <c r="A40" s="96"/>
      <c r="B40" s="86" t="s">
        <v>311</v>
      </c>
      <c r="C40" s="260"/>
      <c r="D40" s="260"/>
      <c r="E40" s="260"/>
      <c r="F40" s="260"/>
      <c r="G40" s="260"/>
    </row>
    <row r="41" spans="1:19" s="136" customFormat="1" ht="20.25" customHeight="1" x14ac:dyDescent="0.45">
      <c r="B41" s="86" t="s">
        <v>312</v>
      </c>
    </row>
    <row r="42" spans="1:19" s="136" customFormat="1" ht="20.25" customHeight="1" x14ac:dyDescent="0.45">
      <c r="B42" s="86" t="s">
        <v>313</v>
      </c>
    </row>
    <row r="43" spans="1:19" s="136" customFormat="1" ht="20.25" customHeight="1" x14ac:dyDescent="0.45">
      <c r="B43" s="86"/>
    </row>
    <row r="44" spans="1:19" s="136" customFormat="1" ht="20.25" customHeight="1" x14ac:dyDescent="0.45">
      <c r="B44" s="86" t="s">
        <v>314</v>
      </c>
    </row>
    <row r="45" spans="1:19" s="136" customFormat="1" ht="20.25" customHeight="1" x14ac:dyDescent="0.45">
      <c r="B45" s="86" t="s">
        <v>315</v>
      </c>
    </row>
    <row r="46" spans="1:19" s="136" customFormat="1" ht="20.25" customHeight="1" x14ac:dyDescent="0.45">
      <c r="B46" s="86" t="s">
        <v>316</v>
      </c>
    </row>
    <row r="47" spans="1:19" s="136" customFormat="1" ht="20.25" customHeight="1" x14ac:dyDescent="0.45">
      <c r="B47" s="86" t="s">
        <v>317</v>
      </c>
    </row>
    <row r="48" spans="1:19" s="136" customFormat="1" ht="20.25" customHeight="1" x14ac:dyDescent="0.45">
      <c r="B48" s="86" t="s">
        <v>318</v>
      </c>
    </row>
    <row r="49" spans="1:19" s="136" customFormat="1" ht="20.25" customHeight="1" x14ac:dyDescent="0.45">
      <c r="B49" s="86" t="s">
        <v>319</v>
      </c>
    </row>
    <row r="50" spans="1:19" s="136" customFormat="1" ht="20.25" customHeight="1" x14ac:dyDescent="0.45"/>
    <row r="51" spans="1:19" s="136" customFormat="1" ht="20.25" customHeight="1" x14ac:dyDescent="0.45">
      <c r="B51" s="86" t="s">
        <v>320</v>
      </c>
    </row>
    <row r="52" spans="1:19" s="136" customFormat="1" ht="20.25" customHeight="1" x14ac:dyDescent="0.45">
      <c r="B52" s="86" t="s">
        <v>321</v>
      </c>
    </row>
    <row r="53" spans="1:19" s="136" customFormat="1" ht="20.25" customHeight="1" x14ac:dyDescent="0.45">
      <c r="B53" s="86" t="s">
        <v>322</v>
      </c>
    </row>
    <row r="54" spans="1:19" s="136" customFormat="1" ht="42" customHeight="1" x14ac:dyDescent="0.45">
      <c r="B54" s="925" t="s">
        <v>389</v>
      </c>
      <c r="C54" s="925"/>
      <c r="D54" s="925"/>
      <c r="E54" s="925"/>
      <c r="F54" s="925"/>
      <c r="G54" s="925"/>
      <c r="H54" s="925"/>
      <c r="I54" s="925"/>
      <c r="J54" s="925"/>
      <c r="K54" s="925"/>
      <c r="L54" s="925"/>
      <c r="M54" s="925"/>
      <c r="N54" s="925"/>
      <c r="O54" s="925"/>
      <c r="P54" s="925"/>
      <c r="Q54" s="925"/>
      <c r="S54" s="183"/>
    </row>
    <row r="55" spans="1:19" s="136" customFormat="1" ht="20.25" customHeight="1" x14ac:dyDescent="0.45">
      <c r="B55" s="894" t="s">
        <v>390</v>
      </c>
      <c r="C55" s="894"/>
      <c r="D55" s="894"/>
      <c r="E55" s="894"/>
      <c r="F55" s="894"/>
      <c r="G55" s="894"/>
      <c r="S55" s="183"/>
    </row>
    <row r="56" spans="1:19" s="136" customFormat="1" ht="20.25" customHeight="1" x14ac:dyDescent="0.45">
      <c r="B56" s="86" t="s">
        <v>391</v>
      </c>
      <c r="C56" s="180"/>
      <c r="D56" s="180"/>
      <c r="E56" s="180"/>
      <c r="S56" s="183"/>
    </row>
    <row r="57" spans="1:19" s="136" customFormat="1" ht="20.25" customHeight="1" x14ac:dyDescent="0.45">
      <c r="B57" s="86" t="s">
        <v>392</v>
      </c>
      <c r="C57" s="180"/>
      <c r="D57" s="180"/>
      <c r="E57" s="180"/>
      <c r="S57" s="183"/>
    </row>
    <row r="58" spans="1:19" s="136" customFormat="1" ht="35.25" customHeight="1" x14ac:dyDescent="0.45">
      <c r="B58" s="925" t="s">
        <v>393</v>
      </c>
      <c r="C58" s="925"/>
      <c r="D58" s="925"/>
      <c r="E58" s="925"/>
      <c r="F58" s="925"/>
      <c r="G58" s="925"/>
      <c r="H58" s="925"/>
      <c r="I58" s="925"/>
      <c r="J58" s="925"/>
      <c r="K58" s="925"/>
      <c r="L58" s="925"/>
      <c r="M58" s="925"/>
      <c r="N58" s="925"/>
      <c r="O58" s="925"/>
      <c r="P58" s="925"/>
      <c r="Q58" s="925"/>
      <c r="S58" s="183"/>
    </row>
    <row r="59" spans="1:19" s="136" customFormat="1" ht="20.25" customHeight="1" x14ac:dyDescent="0.45">
      <c r="B59" s="926" t="s">
        <v>394</v>
      </c>
      <c r="C59" s="926"/>
      <c r="D59" s="926"/>
      <c r="E59" s="926"/>
      <c r="F59" s="926"/>
      <c r="G59" s="926"/>
      <c r="H59" s="926"/>
      <c r="I59" s="926"/>
      <c r="J59" s="926"/>
      <c r="K59" s="926"/>
      <c r="L59" s="926"/>
      <c r="M59" s="926"/>
      <c r="S59" s="183"/>
    </row>
    <row r="60" spans="1:19" s="136" customFormat="1" ht="20.25" customHeight="1" x14ac:dyDescent="0.45">
      <c r="B60" s="894" t="s">
        <v>395</v>
      </c>
      <c r="C60" s="894"/>
      <c r="D60" s="894"/>
      <c r="E60" s="894"/>
      <c r="F60" s="894"/>
      <c r="G60" s="894"/>
      <c r="S60" s="183"/>
    </row>
    <row r="61" spans="1:19" ht="20.25" customHeight="1" x14ac:dyDescent="0.2">
      <c r="A61" s="177"/>
      <c r="B61" s="86" t="s">
        <v>396</v>
      </c>
      <c r="C61" s="178"/>
      <c r="D61" s="178"/>
      <c r="E61" s="178"/>
      <c r="F61" s="178"/>
      <c r="G61" s="178"/>
      <c r="H61" s="178"/>
      <c r="I61" s="178"/>
      <c r="J61" s="178"/>
      <c r="K61" s="178"/>
    </row>
    <row r="62" spans="1:19" s="136" customFormat="1" ht="20.25" customHeight="1" x14ac:dyDescent="0.45">
      <c r="B62" s="894" t="s">
        <v>397</v>
      </c>
      <c r="C62" s="894"/>
      <c r="D62" s="894"/>
      <c r="E62" s="894"/>
      <c r="F62" s="894"/>
      <c r="G62" s="894"/>
      <c r="S62" s="183"/>
    </row>
    <row r="63" spans="1:19" s="136" customFormat="1" ht="20.25" customHeight="1" x14ac:dyDescent="0.45">
      <c r="B63" s="894" t="s">
        <v>398</v>
      </c>
      <c r="C63" s="894"/>
      <c r="D63" s="894"/>
      <c r="E63" s="894"/>
      <c r="F63" s="894"/>
      <c r="G63" s="894"/>
      <c r="S63" s="183"/>
    </row>
    <row r="64" spans="1:19" s="136" customFormat="1" ht="20.25" customHeight="1" x14ac:dyDescent="0.45">
      <c r="B64" s="894" t="s">
        <v>399</v>
      </c>
      <c r="C64" s="894"/>
      <c r="D64" s="894"/>
      <c r="E64" s="894"/>
      <c r="F64" s="894"/>
      <c r="G64" s="894"/>
      <c r="S64" s="183"/>
    </row>
    <row r="65" spans="1:19" s="136" customFormat="1" ht="20.25" customHeight="1" x14ac:dyDescent="0.45">
      <c r="B65" s="894" t="s">
        <v>400</v>
      </c>
      <c r="C65" s="894"/>
      <c r="D65" s="894"/>
      <c r="E65" s="894"/>
      <c r="F65" s="894"/>
      <c r="G65" s="894"/>
      <c r="S65" s="183"/>
    </row>
    <row r="66" spans="1:19" s="136" customFormat="1" ht="20.25" customHeight="1" x14ac:dyDescent="0.45">
      <c r="B66" s="894" t="s">
        <v>401</v>
      </c>
      <c r="C66" s="894"/>
      <c r="D66" s="894"/>
      <c r="E66" s="894"/>
      <c r="F66" s="894"/>
      <c r="G66" s="894"/>
      <c r="H66" s="894"/>
      <c r="I66" s="894"/>
      <c r="J66" s="894"/>
      <c r="K66" s="894"/>
      <c r="L66" s="894"/>
      <c r="M66" s="894"/>
      <c r="N66" s="894"/>
      <c r="O66" s="894"/>
      <c r="P66" s="894"/>
      <c r="Q66" s="894"/>
      <c r="S66" s="183"/>
    </row>
    <row r="67" spans="1:19" s="136" customFormat="1" ht="20.25" customHeight="1" x14ac:dyDescent="0.45">
      <c r="B67" s="894" t="s">
        <v>402</v>
      </c>
      <c r="C67" s="894"/>
      <c r="D67" s="894"/>
      <c r="E67" s="894"/>
      <c r="F67" s="894"/>
      <c r="G67" s="894"/>
      <c r="H67" s="894"/>
      <c r="I67" s="894"/>
      <c r="J67" s="894"/>
      <c r="K67" s="894"/>
      <c r="L67" s="894"/>
      <c r="M67" s="894"/>
      <c r="N67" s="894"/>
      <c r="O67" s="894"/>
      <c r="P67" s="894"/>
      <c r="Q67" s="894"/>
      <c r="S67" s="183"/>
    </row>
    <row r="68" spans="1:19" s="136" customFormat="1" ht="20.25" customHeight="1" x14ac:dyDescent="0.45">
      <c r="B68" s="894" t="s">
        <v>403</v>
      </c>
      <c r="C68" s="894"/>
      <c r="D68" s="894"/>
      <c r="E68" s="894"/>
      <c r="F68" s="894"/>
      <c r="G68" s="894"/>
      <c r="H68" s="894"/>
      <c r="I68" s="894"/>
      <c r="J68" s="894"/>
      <c r="K68" s="894"/>
      <c r="L68" s="894"/>
      <c r="M68" s="894"/>
      <c r="N68" s="894"/>
      <c r="O68" s="894"/>
      <c r="P68" s="894"/>
      <c r="Q68" s="894"/>
      <c r="S68" s="183"/>
    </row>
    <row r="69" spans="1:19" s="136" customFormat="1" ht="20.25" customHeight="1" x14ac:dyDescent="0.45">
      <c r="B69" s="86" t="s">
        <v>323</v>
      </c>
    </row>
    <row r="70" spans="1:19" s="261" customFormat="1" ht="20.25" customHeight="1" x14ac:dyDescent="0.45">
      <c r="A70" s="262"/>
      <c r="B70" s="86" t="s">
        <v>324</v>
      </c>
      <c r="C70" s="136"/>
      <c r="D70" s="136"/>
      <c r="E70" s="136"/>
    </row>
    <row r="71" spans="1:19" s="261" customFormat="1" ht="20.25" customHeight="1" x14ac:dyDescent="0.45">
      <c r="A71" s="262"/>
      <c r="B71" s="86" t="s">
        <v>404</v>
      </c>
      <c r="C71" s="136"/>
      <c r="D71" s="136"/>
      <c r="E71" s="136"/>
    </row>
    <row r="72" spans="1:19" ht="20.25" customHeight="1" x14ac:dyDescent="0.2">
      <c r="A72" s="177"/>
      <c r="B72" s="86" t="s">
        <v>405</v>
      </c>
      <c r="C72" s="261"/>
      <c r="D72" s="261"/>
      <c r="E72" s="261"/>
      <c r="F72" s="178"/>
      <c r="G72" s="178"/>
      <c r="H72" s="178"/>
      <c r="I72" s="178"/>
      <c r="J72" s="178"/>
      <c r="K72" s="178"/>
    </row>
    <row r="73" spans="1:19" ht="20.25" customHeight="1" x14ac:dyDescent="0.2">
      <c r="A73" s="177"/>
      <c r="B73" s="86"/>
      <c r="C73" s="261"/>
      <c r="D73" s="261"/>
      <c r="E73" s="261"/>
      <c r="F73" s="178"/>
      <c r="G73" s="178"/>
      <c r="H73" s="178"/>
      <c r="I73" s="178"/>
      <c r="J73" s="178"/>
      <c r="K73" s="178"/>
    </row>
    <row r="74" spans="1:19" ht="20.25" customHeight="1" x14ac:dyDescent="0.45">
      <c r="B74" s="176" t="s">
        <v>325</v>
      </c>
      <c r="C74" s="261"/>
      <c r="D74" s="261"/>
      <c r="E74" s="261"/>
    </row>
    <row r="75" spans="1:19" ht="20.25" customHeight="1" x14ac:dyDescent="0.2">
      <c r="C75" s="178"/>
      <c r="D75" s="178"/>
      <c r="E75" s="178"/>
    </row>
    <row r="76" spans="1:19" ht="20.25" customHeight="1" x14ac:dyDescent="0.45">
      <c r="B76" s="86" t="s">
        <v>326</v>
      </c>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2"/>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36" max="18" man="1"/>
    <brk id="165"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114"/>
  <sheetViews>
    <sheetView view="pageBreakPreview" zoomScale="70" zoomScaleNormal="100" zoomScaleSheetLayoutView="70" workbookViewId="0">
      <selection activeCell="F11" sqref="F11"/>
    </sheetView>
  </sheetViews>
  <sheetFormatPr defaultColWidth="8.09765625" defaultRowHeight="13.2" x14ac:dyDescent="0.45"/>
  <cols>
    <col min="1" max="2" width="3.796875" style="85" customWidth="1"/>
    <col min="3" max="3" width="22.5" style="96" customWidth="1"/>
    <col min="4" max="4" width="4.3984375" style="96" customWidth="1"/>
    <col min="5" max="5" width="37.5" style="96" customWidth="1"/>
    <col min="6" max="6" width="4.3984375" style="96" customWidth="1"/>
    <col min="7" max="7" width="17.69921875" style="96" customWidth="1"/>
    <col min="8" max="8" width="30.5" style="96" customWidth="1"/>
    <col min="9" max="32" width="4.3984375" style="96" customWidth="1"/>
    <col min="33" max="33" width="12" style="96" bestFit="1" customWidth="1"/>
    <col min="34" max="256" width="8.09765625" style="96"/>
    <col min="257" max="258" width="3.796875" style="96" customWidth="1"/>
    <col min="259" max="259" width="22.5" style="96" customWidth="1"/>
    <col min="260" max="260" width="4.3984375" style="96" customWidth="1"/>
    <col min="261" max="261" width="37.5" style="96" customWidth="1"/>
    <col min="262" max="262" width="4.3984375" style="96" customWidth="1"/>
    <col min="263" max="263" width="17.69921875" style="96" customWidth="1"/>
    <col min="264" max="264" width="30.5" style="96" customWidth="1"/>
    <col min="265" max="288" width="4.3984375" style="96" customWidth="1"/>
    <col min="289" max="289" width="12" style="96" bestFit="1" customWidth="1"/>
    <col min="290" max="512" width="8.09765625" style="96"/>
    <col min="513" max="514" width="3.796875" style="96" customWidth="1"/>
    <col min="515" max="515" width="22.5" style="96" customWidth="1"/>
    <col min="516" max="516" width="4.3984375" style="96" customWidth="1"/>
    <col min="517" max="517" width="37.5" style="96" customWidth="1"/>
    <col min="518" max="518" width="4.3984375" style="96" customWidth="1"/>
    <col min="519" max="519" width="17.69921875" style="96" customWidth="1"/>
    <col min="520" max="520" width="30.5" style="96" customWidth="1"/>
    <col min="521" max="544" width="4.3984375" style="96" customWidth="1"/>
    <col min="545" max="545" width="12" style="96" bestFit="1" customWidth="1"/>
    <col min="546" max="768" width="8.09765625" style="96"/>
    <col min="769" max="770" width="3.796875" style="96" customWidth="1"/>
    <col min="771" max="771" width="22.5" style="96" customWidth="1"/>
    <col min="772" max="772" width="4.3984375" style="96" customWidth="1"/>
    <col min="773" max="773" width="37.5" style="96" customWidth="1"/>
    <col min="774" max="774" width="4.3984375" style="96" customWidth="1"/>
    <col min="775" max="775" width="17.69921875" style="96" customWidth="1"/>
    <col min="776" max="776" width="30.5" style="96" customWidth="1"/>
    <col min="777" max="800" width="4.3984375" style="96" customWidth="1"/>
    <col min="801" max="801" width="12" style="96" bestFit="1" customWidth="1"/>
    <col min="802" max="1024" width="8.09765625" style="96"/>
    <col min="1025" max="1026" width="3.796875" style="96" customWidth="1"/>
    <col min="1027" max="1027" width="22.5" style="96" customWidth="1"/>
    <col min="1028" max="1028" width="4.3984375" style="96" customWidth="1"/>
    <col min="1029" max="1029" width="37.5" style="96" customWidth="1"/>
    <col min="1030" max="1030" width="4.3984375" style="96" customWidth="1"/>
    <col min="1031" max="1031" width="17.69921875" style="96" customWidth="1"/>
    <col min="1032" max="1032" width="30.5" style="96" customWidth="1"/>
    <col min="1033" max="1056" width="4.3984375" style="96" customWidth="1"/>
    <col min="1057" max="1057" width="12" style="96" bestFit="1" customWidth="1"/>
    <col min="1058" max="1280" width="8.09765625" style="96"/>
    <col min="1281" max="1282" width="3.796875" style="96" customWidth="1"/>
    <col min="1283" max="1283" width="22.5" style="96" customWidth="1"/>
    <col min="1284" max="1284" width="4.3984375" style="96" customWidth="1"/>
    <col min="1285" max="1285" width="37.5" style="96" customWidth="1"/>
    <col min="1286" max="1286" width="4.3984375" style="96" customWidth="1"/>
    <col min="1287" max="1287" width="17.69921875" style="96" customWidth="1"/>
    <col min="1288" max="1288" width="30.5" style="96" customWidth="1"/>
    <col min="1289" max="1312" width="4.3984375" style="96" customWidth="1"/>
    <col min="1313" max="1313" width="12" style="96" bestFit="1" customWidth="1"/>
    <col min="1314" max="1536" width="8.09765625" style="96"/>
    <col min="1537" max="1538" width="3.796875" style="96" customWidth="1"/>
    <col min="1539" max="1539" width="22.5" style="96" customWidth="1"/>
    <col min="1540" max="1540" width="4.3984375" style="96" customWidth="1"/>
    <col min="1541" max="1541" width="37.5" style="96" customWidth="1"/>
    <col min="1542" max="1542" width="4.3984375" style="96" customWidth="1"/>
    <col min="1543" max="1543" width="17.69921875" style="96" customWidth="1"/>
    <col min="1544" max="1544" width="30.5" style="96" customWidth="1"/>
    <col min="1545" max="1568" width="4.3984375" style="96" customWidth="1"/>
    <col min="1569" max="1569" width="12" style="96" bestFit="1" customWidth="1"/>
    <col min="1570" max="1792" width="8.09765625" style="96"/>
    <col min="1793" max="1794" width="3.796875" style="96" customWidth="1"/>
    <col min="1795" max="1795" width="22.5" style="96" customWidth="1"/>
    <col min="1796" max="1796" width="4.3984375" style="96" customWidth="1"/>
    <col min="1797" max="1797" width="37.5" style="96" customWidth="1"/>
    <col min="1798" max="1798" width="4.3984375" style="96" customWidth="1"/>
    <col min="1799" max="1799" width="17.69921875" style="96" customWidth="1"/>
    <col min="1800" max="1800" width="30.5" style="96" customWidth="1"/>
    <col min="1801" max="1824" width="4.3984375" style="96" customWidth="1"/>
    <col min="1825" max="1825" width="12" style="96" bestFit="1" customWidth="1"/>
    <col min="1826" max="2048" width="8.09765625" style="96"/>
    <col min="2049" max="2050" width="3.796875" style="96" customWidth="1"/>
    <col min="2051" max="2051" width="22.5" style="96" customWidth="1"/>
    <col min="2052" max="2052" width="4.3984375" style="96" customWidth="1"/>
    <col min="2053" max="2053" width="37.5" style="96" customWidth="1"/>
    <col min="2054" max="2054" width="4.3984375" style="96" customWidth="1"/>
    <col min="2055" max="2055" width="17.69921875" style="96" customWidth="1"/>
    <col min="2056" max="2056" width="30.5" style="96" customWidth="1"/>
    <col min="2057" max="2080" width="4.3984375" style="96" customWidth="1"/>
    <col min="2081" max="2081" width="12" style="96" bestFit="1" customWidth="1"/>
    <col min="2082" max="2304" width="8.09765625" style="96"/>
    <col min="2305" max="2306" width="3.796875" style="96" customWidth="1"/>
    <col min="2307" max="2307" width="22.5" style="96" customWidth="1"/>
    <col min="2308" max="2308" width="4.3984375" style="96" customWidth="1"/>
    <col min="2309" max="2309" width="37.5" style="96" customWidth="1"/>
    <col min="2310" max="2310" width="4.3984375" style="96" customWidth="1"/>
    <col min="2311" max="2311" width="17.69921875" style="96" customWidth="1"/>
    <col min="2312" max="2312" width="30.5" style="96" customWidth="1"/>
    <col min="2313" max="2336" width="4.3984375" style="96" customWidth="1"/>
    <col min="2337" max="2337" width="12" style="96" bestFit="1" customWidth="1"/>
    <col min="2338" max="2560" width="8.09765625" style="96"/>
    <col min="2561" max="2562" width="3.796875" style="96" customWidth="1"/>
    <col min="2563" max="2563" width="22.5" style="96" customWidth="1"/>
    <col min="2564" max="2564" width="4.3984375" style="96" customWidth="1"/>
    <col min="2565" max="2565" width="37.5" style="96" customWidth="1"/>
    <col min="2566" max="2566" width="4.3984375" style="96" customWidth="1"/>
    <col min="2567" max="2567" width="17.69921875" style="96" customWidth="1"/>
    <col min="2568" max="2568" width="30.5" style="96" customWidth="1"/>
    <col min="2569" max="2592" width="4.3984375" style="96" customWidth="1"/>
    <col min="2593" max="2593" width="12" style="96" bestFit="1" customWidth="1"/>
    <col min="2594" max="2816" width="8.09765625" style="96"/>
    <col min="2817" max="2818" width="3.796875" style="96" customWidth="1"/>
    <col min="2819" max="2819" width="22.5" style="96" customWidth="1"/>
    <col min="2820" max="2820" width="4.3984375" style="96" customWidth="1"/>
    <col min="2821" max="2821" width="37.5" style="96" customWidth="1"/>
    <col min="2822" max="2822" width="4.3984375" style="96" customWidth="1"/>
    <col min="2823" max="2823" width="17.69921875" style="96" customWidth="1"/>
    <col min="2824" max="2824" width="30.5" style="96" customWidth="1"/>
    <col min="2825" max="2848" width="4.3984375" style="96" customWidth="1"/>
    <col min="2849" max="2849" width="12" style="96" bestFit="1" customWidth="1"/>
    <col min="2850" max="3072" width="8.09765625" style="96"/>
    <col min="3073" max="3074" width="3.796875" style="96" customWidth="1"/>
    <col min="3075" max="3075" width="22.5" style="96" customWidth="1"/>
    <col min="3076" max="3076" width="4.3984375" style="96" customWidth="1"/>
    <col min="3077" max="3077" width="37.5" style="96" customWidth="1"/>
    <col min="3078" max="3078" width="4.3984375" style="96" customWidth="1"/>
    <col min="3079" max="3079" width="17.69921875" style="96" customWidth="1"/>
    <col min="3080" max="3080" width="30.5" style="96" customWidth="1"/>
    <col min="3081" max="3104" width="4.3984375" style="96" customWidth="1"/>
    <col min="3105" max="3105" width="12" style="96" bestFit="1" customWidth="1"/>
    <col min="3106" max="3328" width="8.09765625" style="96"/>
    <col min="3329" max="3330" width="3.796875" style="96" customWidth="1"/>
    <col min="3331" max="3331" width="22.5" style="96" customWidth="1"/>
    <col min="3332" max="3332" width="4.3984375" style="96" customWidth="1"/>
    <col min="3333" max="3333" width="37.5" style="96" customWidth="1"/>
    <col min="3334" max="3334" width="4.3984375" style="96" customWidth="1"/>
    <col min="3335" max="3335" width="17.69921875" style="96" customWidth="1"/>
    <col min="3336" max="3336" width="30.5" style="96" customWidth="1"/>
    <col min="3337" max="3360" width="4.3984375" style="96" customWidth="1"/>
    <col min="3361" max="3361" width="12" style="96" bestFit="1" customWidth="1"/>
    <col min="3362" max="3584" width="8.09765625" style="96"/>
    <col min="3585" max="3586" width="3.796875" style="96" customWidth="1"/>
    <col min="3587" max="3587" width="22.5" style="96" customWidth="1"/>
    <col min="3588" max="3588" width="4.3984375" style="96" customWidth="1"/>
    <col min="3589" max="3589" width="37.5" style="96" customWidth="1"/>
    <col min="3590" max="3590" width="4.3984375" style="96" customWidth="1"/>
    <col min="3591" max="3591" width="17.69921875" style="96" customWidth="1"/>
    <col min="3592" max="3592" width="30.5" style="96" customWidth="1"/>
    <col min="3593" max="3616" width="4.3984375" style="96" customWidth="1"/>
    <col min="3617" max="3617" width="12" style="96" bestFit="1" customWidth="1"/>
    <col min="3618" max="3840" width="8.09765625" style="96"/>
    <col min="3841" max="3842" width="3.796875" style="96" customWidth="1"/>
    <col min="3843" max="3843" width="22.5" style="96" customWidth="1"/>
    <col min="3844" max="3844" width="4.3984375" style="96" customWidth="1"/>
    <col min="3845" max="3845" width="37.5" style="96" customWidth="1"/>
    <col min="3846" max="3846" width="4.3984375" style="96" customWidth="1"/>
    <col min="3847" max="3847" width="17.69921875" style="96" customWidth="1"/>
    <col min="3848" max="3848" width="30.5" style="96" customWidth="1"/>
    <col min="3849" max="3872" width="4.3984375" style="96" customWidth="1"/>
    <col min="3873" max="3873" width="12" style="96" bestFit="1" customWidth="1"/>
    <col min="3874" max="4096" width="8.09765625" style="96"/>
    <col min="4097" max="4098" width="3.796875" style="96" customWidth="1"/>
    <col min="4099" max="4099" width="22.5" style="96" customWidth="1"/>
    <col min="4100" max="4100" width="4.3984375" style="96" customWidth="1"/>
    <col min="4101" max="4101" width="37.5" style="96" customWidth="1"/>
    <col min="4102" max="4102" width="4.3984375" style="96" customWidth="1"/>
    <col min="4103" max="4103" width="17.69921875" style="96" customWidth="1"/>
    <col min="4104" max="4104" width="30.5" style="96" customWidth="1"/>
    <col min="4105" max="4128" width="4.3984375" style="96" customWidth="1"/>
    <col min="4129" max="4129" width="12" style="96" bestFit="1" customWidth="1"/>
    <col min="4130" max="4352" width="8.09765625" style="96"/>
    <col min="4353" max="4354" width="3.796875" style="96" customWidth="1"/>
    <col min="4355" max="4355" width="22.5" style="96" customWidth="1"/>
    <col min="4356" max="4356" width="4.3984375" style="96" customWidth="1"/>
    <col min="4357" max="4357" width="37.5" style="96" customWidth="1"/>
    <col min="4358" max="4358" width="4.3984375" style="96" customWidth="1"/>
    <col min="4359" max="4359" width="17.69921875" style="96" customWidth="1"/>
    <col min="4360" max="4360" width="30.5" style="96" customWidth="1"/>
    <col min="4361" max="4384" width="4.3984375" style="96" customWidth="1"/>
    <col min="4385" max="4385" width="12" style="96" bestFit="1" customWidth="1"/>
    <col min="4386" max="4608" width="8.09765625" style="96"/>
    <col min="4609" max="4610" width="3.796875" style="96" customWidth="1"/>
    <col min="4611" max="4611" width="22.5" style="96" customWidth="1"/>
    <col min="4612" max="4612" width="4.3984375" style="96" customWidth="1"/>
    <col min="4613" max="4613" width="37.5" style="96" customWidth="1"/>
    <col min="4614" max="4614" width="4.3984375" style="96" customWidth="1"/>
    <col min="4615" max="4615" width="17.69921875" style="96" customWidth="1"/>
    <col min="4616" max="4616" width="30.5" style="96" customWidth="1"/>
    <col min="4617" max="4640" width="4.3984375" style="96" customWidth="1"/>
    <col min="4641" max="4641" width="12" style="96" bestFit="1" customWidth="1"/>
    <col min="4642" max="4864" width="8.09765625" style="96"/>
    <col min="4865" max="4866" width="3.796875" style="96" customWidth="1"/>
    <col min="4867" max="4867" width="22.5" style="96" customWidth="1"/>
    <col min="4868" max="4868" width="4.3984375" style="96" customWidth="1"/>
    <col min="4869" max="4869" width="37.5" style="96" customWidth="1"/>
    <col min="4870" max="4870" width="4.3984375" style="96" customWidth="1"/>
    <col min="4871" max="4871" width="17.69921875" style="96" customWidth="1"/>
    <col min="4872" max="4872" width="30.5" style="96" customWidth="1"/>
    <col min="4873" max="4896" width="4.3984375" style="96" customWidth="1"/>
    <col min="4897" max="4897" width="12" style="96" bestFit="1" customWidth="1"/>
    <col min="4898" max="5120" width="8.09765625" style="96"/>
    <col min="5121" max="5122" width="3.796875" style="96" customWidth="1"/>
    <col min="5123" max="5123" width="22.5" style="96" customWidth="1"/>
    <col min="5124" max="5124" width="4.3984375" style="96" customWidth="1"/>
    <col min="5125" max="5125" width="37.5" style="96" customWidth="1"/>
    <col min="5126" max="5126" width="4.3984375" style="96" customWidth="1"/>
    <col min="5127" max="5127" width="17.69921875" style="96" customWidth="1"/>
    <col min="5128" max="5128" width="30.5" style="96" customWidth="1"/>
    <col min="5129" max="5152" width="4.3984375" style="96" customWidth="1"/>
    <col min="5153" max="5153" width="12" style="96" bestFit="1" customWidth="1"/>
    <col min="5154" max="5376" width="8.09765625" style="96"/>
    <col min="5377" max="5378" width="3.796875" style="96" customWidth="1"/>
    <col min="5379" max="5379" width="22.5" style="96" customWidth="1"/>
    <col min="5380" max="5380" width="4.3984375" style="96" customWidth="1"/>
    <col min="5381" max="5381" width="37.5" style="96" customWidth="1"/>
    <col min="5382" max="5382" width="4.3984375" style="96" customWidth="1"/>
    <col min="5383" max="5383" width="17.69921875" style="96" customWidth="1"/>
    <col min="5384" max="5384" width="30.5" style="96" customWidth="1"/>
    <col min="5385" max="5408" width="4.3984375" style="96" customWidth="1"/>
    <col min="5409" max="5409" width="12" style="96" bestFit="1" customWidth="1"/>
    <col min="5410" max="5632" width="8.09765625" style="96"/>
    <col min="5633" max="5634" width="3.796875" style="96" customWidth="1"/>
    <col min="5635" max="5635" width="22.5" style="96" customWidth="1"/>
    <col min="5636" max="5636" width="4.3984375" style="96" customWidth="1"/>
    <col min="5637" max="5637" width="37.5" style="96" customWidth="1"/>
    <col min="5638" max="5638" width="4.3984375" style="96" customWidth="1"/>
    <col min="5639" max="5639" width="17.69921875" style="96" customWidth="1"/>
    <col min="5640" max="5640" width="30.5" style="96" customWidth="1"/>
    <col min="5641" max="5664" width="4.3984375" style="96" customWidth="1"/>
    <col min="5665" max="5665" width="12" style="96" bestFit="1" customWidth="1"/>
    <col min="5666" max="5888" width="8.09765625" style="96"/>
    <col min="5889" max="5890" width="3.796875" style="96" customWidth="1"/>
    <col min="5891" max="5891" width="22.5" style="96" customWidth="1"/>
    <col min="5892" max="5892" width="4.3984375" style="96" customWidth="1"/>
    <col min="5893" max="5893" width="37.5" style="96" customWidth="1"/>
    <col min="5894" max="5894" width="4.3984375" style="96" customWidth="1"/>
    <col min="5895" max="5895" width="17.69921875" style="96" customWidth="1"/>
    <col min="5896" max="5896" width="30.5" style="96" customWidth="1"/>
    <col min="5897" max="5920" width="4.3984375" style="96" customWidth="1"/>
    <col min="5921" max="5921" width="12" style="96" bestFit="1" customWidth="1"/>
    <col min="5922" max="6144" width="8.09765625" style="96"/>
    <col min="6145" max="6146" width="3.796875" style="96" customWidth="1"/>
    <col min="6147" max="6147" width="22.5" style="96" customWidth="1"/>
    <col min="6148" max="6148" width="4.3984375" style="96" customWidth="1"/>
    <col min="6149" max="6149" width="37.5" style="96" customWidth="1"/>
    <col min="6150" max="6150" width="4.3984375" style="96" customWidth="1"/>
    <col min="6151" max="6151" width="17.69921875" style="96" customWidth="1"/>
    <col min="6152" max="6152" width="30.5" style="96" customWidth="1"/>
    <col min="6153" max="6176" width="4.3984375" style="96" customWidth="1"/>
    <col min="6177" max="6177" width="12" style="96" bestFit="1" customWidth="1"/>
    <col min="6178" max="6400" width="8.09765625" style="96"/>
    <col min="6401" max="6402" width="3.796875" style="96" customWidth="1"/>
    <col min="6403" max="6403" width="22.5" style="96" customWidth="1"/>
    <col min="6404" max="6404" width="4.3984375" style="96" customWidth="1"/>
    <col min="6405" max="6405" width="37.5" style="96" customWidth="1"/>
    <col min="6406" max="6406" width="4.3984375" style="96" customWidth="1"/>
    <col min="6407" max="6407" width="17.69921875" style="96" customWidth="1"/>
    <col min="6408" max="6408" width="30.5" style="96" customWidth="1"/>
    <col min="6409" max="6432" width="4.3984375" style="96" customWidth="1"/>
    <col min="6433" max="6433" width="12" style="96" bestFit="1" customWidth="1"/>
    <col min="6434" max="6656" width="8.09765625" style="96"/>
    <col min="6657" max="6658" width="3.796875" style="96" customWidth="1"/>
    <col min="6659" max="6659" width="22.5" style="96" customWidth="1"/>
    <col min="6660" max="6660" width="4.3984375" style="96" customWidth="1"/>
    <col min="6661" max="6661" width="37.5" style="96" customWidth="1"/>
    <col min="6662" max="6662" width="4.3984375" style="96" customWidth="1"/>
    <col min="6663" max="6663" width="17.69921875" style="96" customWidth="1"/>
    <col min="6664" max="6664" width="30.5" style="96" customWidth="1"/>
    <col min="6665" max="6688" width="4.3984375" style="96" customWidth="1"/>
    <col min="6689" max="6689" width="12" style="96" bestFit="1" customWidth="1"/>
    <col min="6690" max="6912" width="8.09765625" style="96"/>
    <col min="6913" max="6914" width="3.796875" style="96" customWidth="1"/>
    <col min="6915" max="6915" width="22.5" style="96" customWidth="1"/>
    <col min="6916" max="6916" width="4.3984375" style="96" customWidth="1"/>
    <col min="6917" max="6917" width="37.5" style="96" customWidth="1"/>
    <col min="6918" max="6918" width="4.3984375" style="96" customWidth="1"/>
    <col min="6919" max="6919" width="17.69921875" style="96" customWidth="1"/>
    <col min="6920" max="6920" width="30.5" style="96" customWidth="1"/>
    <col min="6921" max="6944" width="4.3984375" style="96" customWidth="1"/>
    <col min="6945" max="6945" width="12" style="96" bestFit="1" customWidth="1"/>
    <col min="6946" max="7168" width="8.09765625" style="96"/>
    <col min="7169" max="7170" width="3.796875" style="96" customWidth="1"/>
    <col min="7171" max="7171" width="22.5" style="96" customWidth="1"/>
    <col min="7172" max="7172" width="4.3984375" style="96" customWidth="1"/>
    <col min="7173" max="7173" width="37.5" style="96" customWidth="1"/>
    <col min="7174" max="7174" width="4.3984375" style="96" customWidth="1"/>
    <col min="7175" max="7175" width="17.69921875" style="96" customWidth="1"/>
    <col min="7176" max="7176" width="30.5" style="96" customWidth="1"/>
    <col min="7177" max="7200" width="4.3984375" style="96" customWidth="1"/>
    <col min="7201" max="7201" width="12" style="96" bestFit="1" customWidth="1"/>
    <col min="7202" max="7424" width="8.09765625" style="96"/>
    <col min="7425" max="7426" width="3.796875" style="96" customWidth="1"/>
    <col min="7427" max="7427" width="22.5" style="96" customWidth="1"/>
    <col min="7428" max="7428" width="4.3984375" style="96" customWidth="1"/>
    <col min="7429" max="7429" width="37.5" style="96" customWidth="1"/>
    <col min="7430" max="7430" width="4.3984375" style="96" customWidth="1"/>
    <col min="7431" max="7431" width="17.69921875" style="96" customWidth="1"/>
    <col min="7432" max="7432" width="30.5" style="96" customWidth="1"/>
    <col min="7433" max="7456" width="4.3984375" style="96" customWidth="1"/>
    <col min="7457" max="7457" width="12" style="96" bestFit="1" customWidth="1"/>
    <col min="7458" max="7680" width="8.09765625" style="96"/>
    <col min="7681" max="7682" width="3.796875" style="96" customWidth="1"/>
    <col min="7683" max="7683" width="22.5" style="96" customWidth="1"/>
    <col min="7684" max="7684" width="4.3984375" style="96" customWidth="1"/>
    <col min="7685" max="7685" width="37.5" style="96" customWidth="1"/>
    <col min="7686" max="7686" width="4.3984375" style="96" customWidth="1"/>
    <col min="7687" max="7687" width="17.69921875" style="96" customWidth="1"/>
    <col min="7688" max="7688" width="30.5" style="96" customWidth="1"/>
    <col min="7689" max="7712" width="4.3984375" style="96" customWidth="1"/>
    <col min="7713" max="7713" width="12" style="96" bestFit="1" customWidth="1"/>
    <col min="7714" max="7936" width="8.09765625" style="96"/>
    <col min="7937" max="7938" width="3.796875" style="96" customWidth="1"/>
    <col min="7939" max="7939" width="22.5" style="96" customWidth="1"/>
    <col min="7940" max="7940" width="4.3984375" style="96" customWidth="1"/>
    <col min="7941" max="7941" width="37.5" style="96" customWidth="1"/>
    <col min="7942" max="7942" width="4.3984375" style="96" customWidth="1"/>
    <col min="7943" max="7943" width="17.69921875" style="96" customWidth="1"/>
    <col min="7944" max="7944" width="30.5" style="96" customWidth="1"/>
    <col min="7945" max="7968" width="4.3984375" style="96" customWidth="1"/>
    <col min="7969" max="7969" width="12" style="96" bestFit="1" customWidth="1"/>
    <col min="7970" max="8192" width="8.09765625" style="96"/>
    <col min="8193" max="8194" width="3.796875" style="96" customWidth="1"/>
    <col min="8195" max="8195" width="22.5" style="96" customWidth="1"/>
    <col min="8196" max="8196" width="4.3984375" style="96" customWidth="1"/>
    <col min="8197" max="8197" width="37.5" style="96" customWidth="1"/>
    <col min="8198" max="8198" width="4.3984375" style="96" customWidth="1"/>
    <col min="8199" max="8199" width="17.69921875" style="96" customWidth="1"/>
    <col min="8200" max="8200" width="30.5" style="96" customWidth="1"/>
    <col min="8201" max="8224" width="4.3984375" style="96" customWidth="1"/>
    <col min="8225" max="8225" width="12" style="96" bestFit="1" customWidth="1"/>
    <col min="8226" max="8448" width="8.09765625" style="96"/>
    <col min="8449" max="8450" width="3.796875" style="96" customWidth="1"/>
    <col min="8451" max="8451" width="22.5" style="96" customWidth="1"/>
    <col min="8452" max="8452" width="4.3984375" style="96" customWidth="1"/>
    <col min="8453" max="8453" width="37.5" style="96" customWidth="1"/>
    <col min="8454" max="8454" width="4.3984375" style="96" customWidth="1"/>
    <col min="8455" max="8455" width="17.69921875" style="96" customWidth="1"/>
    <col min="8456" max="8456" width="30.5" style="96" customWidth="1"/>
    <col min="8457" max="8480" width="4.3984375" style="96" customWidth="1"/>
    <col min="8481" max="8481" width="12" style="96" bestFit="1" customWidth="1"/>
    <col min="8482" max="8704" width="8.09765625" style="96"/>
    <col min="8705" max="8706" width="3.796875" style="96" customWidth="1"/>
    <col min="8707" max="8707" width="22.5" style="96" customWidth="1"/>
    <col min="8708" max="8708" width="4.3984375" style="96" customWidth="1"/>
    <col min="8709" max="8709" width="37.5" style="96" customWidth="1"/>
    <col min="8710" max="8710" width="4.3984375" style="96" customWidth="1"/>
    <col min="8711" max="8711" width="17.69921875" style="96" customWidth="1"/>
    <col min="8712" max="8712" width="30.5" style="96" customWidth="1"/>
    <col min="8713" max="8736" width="4.3984375" style="96" customWidth="1"/>
    <col min="8737" max="8737" width="12" style="96" bestFit="1" customWidth="1"/>
    <col min="8738" max="8960" width="8.09765625" style="96"/>
    <col min="8961" max="8962" width="3.796875" style="96" customWidth="1"/>
    <col min="8963" max="8963" width="22.5" style="96" customWidth="1"/>
    <col min="8964" max="8964" width="4.3984375" style="96" customWidth="1"/>
    <col min="8965" max="8965" width="37.5" style="96" customWidth="1"/>
    <col min="8966" max="8966" width="4.3984375" style="96" customWidth="1"/>
    <col min="8967" max="8967" width="17.69921875" style="96" customWidth="1"/>
    <col min="8968" max="8968" width="30.5" style="96" customWidth="1"/>
    <col min="8969" max="8992" width="4.3984375" style="96" customWidth="1"/>
    <col min="8993" max="8993" width="12" style="96" bestFit="1" customWidth="1"/>
    <col min="8994" max="9216" width="8.09765625" style="96"/>
    <col min="9217" max="9218" width="3.796875" style="96" customWidth="1"/>
    <col min="9219" max="9219" width="22.5" style="96" customWidth="1"/>
    <col min="9220" max="9220" width="4.3984375" style="96" customWidth="1"/>
    <col min="9221" max="9221" width="37.5" style="96" customWidth="1"/>
    <col min="9222" max="9222" width="4.3984375" style="96" customWidth="1"/>
    <col min="9223" max="9223" width="17.69921875" style="96" customWidth="1"/>
    <col min="9224" max="9224" width="30.5" style="96" customWidth="1"/>
    <col min="9225" max="9248" width="4.3984375" style="96" customWidth="1"/>
    <col min="9249" max="9249" width="12" style="96" bestFit="1" customWidth="1"/>
    <col min="9250" max="9472" width="8.09765625" style="96"/>
    <col min="9473" max="9474" width="3.796875" style="96" customWidth="1"/>
    <col min="9475" max="9475" width="22.5" style="96" customWidth="1"/>
    <col min="9476" max="9476" width="4.3984375" style="96" customWidth="1"/>
    <col min="9477" max="9477" width="37.5" style="96" customWidth="1"/>
    <col min="9478" max="9478" width="4.3984375" style="96" customWidth="1"/>
    <col min="9479" max="9479" width="17.69921875" style="96" customWidth="1"/>
    <col min="9480" max="9480" width="30.5" style="96" customWidth="1"/>
    <col min="9481" max="9504" width="4.3984375" style="96" customWidth="1"/>
    <col min="9505" max="9505" width="12" style="96" bestFit="1" customWidth="1"/>
    <col min="9506" max="9728" width="8.09765625" style="96"/>
    <col min="9729" max="9730" width="3.796875" style="96" customWidth="1"/>
    <col min="9731" max="9731" width="22.5" style="96" customWidth="1"/>
    <col min="9732" max="9732" width="4.3984375" style="96" customWidth="1"/>
    <col min="9733" max="9733" width="37.5" style="96" customWidth="1"/>
    <col min="9734" max="9734" width="4.3984375" style="96" customWidth="1"/>
    <col min="9735" max="9735" width="17.69921875" style="96" customWidth="1"/>
    <col min="9736" max="9736" width="30.5" style="96" customWidth="1"/>
    <col min="9737" max="9760" width="4.3984375" style="96" customWidth="1"/>
    <col min="9761" max="9761" width="12" style="96" bestFit="1" customWidth="1"/>
    <col min="9762" max="9984" width="8.09765625" style="96"/>
    <col min="9985" max="9986" width="3.796875" style="96" customWidth="1"/>
    <col min="9987" max="9987" width="22.5" style="96" customWidth="1"/>
    <col min="9988" max="9988" width="4.3984375" style="96" customWidth="1"/>
    <col min="9989" max="9989" width="37.5" style="96" customWidth="1"/>
    <col min="9990" max="9990" width="4.3984375" style="96" customWidth="1"/>
    <col min="9991" max="9991" width="17.69921875" style="96" customWidth="1"/>
    <col min="9992" max="9992" width="30.5" style="96" customWidth="1"/>
    <col min="9993" max="10016" width="4.3984375" style="96" customWidth="1"/>
    <col min="10017" max="10017" width="12" style="96" bestFit="1" customWidth="1"/>
    <col min="10018" max="10240" width="8.09765625" style="96"/>
    <col min="10241" max="10242" width="3.796875" style="96" customWidth="1"/>
    <col min="10243" max="10243" width="22.5" style="96" customWidth="1"/>
    <col min="10244" max="10244" width="4.3984375" style="96" customWidth="1"/>
    <col min="10245" max="10245" width="37.5" style="96" customWidth="1"/>
    <col min="10246" max="10246" width="4.3984375" style="96" customWidth="1"/>
    <col min="10247" max="10247" width="17.69921875" style="96" customWidth="1"/>
    <col min="10248" max="10248" width="30.5" style="96" customWidth="1"/>
    <col min="10249" max="10272" width="4.3984375" style="96" customWidth="1"/>
    <col min="10273" max="10273" width="12" style="96" bestFit="1" customWidth="1"/>
    <col min="10274" max="10496" width="8.09765625" style="96"/>
    <col min="10497" max="10498" width="3.796875" style="96" customWidth="1"/>
    <col min="10499" max="10499" width="22.5" style="96" customWidth="1"/>
    <col min="10500" max="10500" width="4.3984375" style="96" customWidth="1"/>
    <col min="10501" max="10501" width="37.5" style="96" customWidth="1"/>
    <col min="10502" max="10502" width="4.3984375" style="96" customWidth="1"/>
    <col min="10503" max="10503" width="17.69921875" style="96" customWidth="1"/>
    <col min="10504" max="10504" width="30.5" style="96" customWidth="1"/>
    <col min="10505" max="10528" width="4.3984375" style="96" customWidth="1"/>
    <col min="10529" max="10529" width="12" style="96" bestFit="1" customWidth="1"/>
    <col min="10530" max="10752" width="8.09765625" style="96"/>
    <col min="10753" max="10754" width="3.796875" style="96" customWidth="1"/>
    <col min="10755" max="10755" width="22.5" style="96" customWidth="1"/>
    <col min="10756" max="10756" width="4.3984375" style="96" customWidth="1"/>
    <col min="10757" max="10757" width="37.5" style="96" customWidth="1"/>
    <col min="10758" max="10758" width="4.3984375" style="96" customWidth="1"/>
    <col min="10759" max="10759" width="17.69921875" style="96" customWidth="1"/>
    <col min="10760" max="10760" width="30.5" style="96" customWidth="1"/>
    <col min="10761" max="10784" width="4.3984375" style="96" customWidth="1"/>
    <col min="10785" max="10785" width="12" style="96" bestFit="1" customWidth="1"/>
    <col min="10786" max="11008" width="8.09765625" style="96"/>
    <col min="11009" max="11010" width="3.796875" style="96" customWidth="1"/>
    <col min="11011" max="11011" width="22.5" style="96" customWidth="1"/>
    <col min="11012" max="11012" width="4.3984375" style="96" customWidth="1"/>
    <col min="11013" max="11013" width="37.5" style="96" customWidth="1"/>
    <col min="11014" max="11014" width="4.3984375" style="96" customWidth="1"/>
    <col min="11015" max="11015" width="17.69921875" style="96" customWidth="1"/>
    <col min="11016" max="11016" width="30.5" style="96" customWidth="1"/>
    <col min="11017" max="11040" width="4.3984375" style="96" customWidth="1"/>
    <col min="11041" max="11041" width="12" style="96" bestFit="1" customWidth="1"/>
    <col min="11042" max="11264" width="8.09765625" style="96"/>
    <col min="11265" max="11266" width="3.796875" style="96" customWidth="1"/>
    <col min="11267" max="11267" width="22.5" style="96" customWidth="1"/>
    <col min="11268" max="11268" width="4.3984375" style="96" customWidth="1"/>
    <col min="11269" max="11269" width="37.5" style="96" customWidth="1"/>
    <col min="11270" max="11270" width="4.3984375" style="96" customWidth="1"/>
    <col min="11271" max="11271" width="17.69921875" style="96" customWidth="1"/>
    <col min="11272" max="11272" width="30.5" style="96" customWidth="1"/>
    <col min="11273" max="11296" width="4.3984375" style="96" customWidth="1"/>
    <col min="11297" max="11297" width="12" style="96" bestFit="1" customWidth="1"/>
    <col min="11298" max="11520" width="8.09765625" style="96"/>
    <col min="11521" max="11522" width="3.796875" style="96" customWidth="1"/>
    <col min="11523" max="11523" width="22.5" style="96" customWidth="1"/>
    <col min="11524" max="11524" width="4.3984375" style="96" customWidth="1"/>
    <col min="11525" max="11525" width="37.5" style="96" customWidth="1"/>
    <col min="11526" max="11526" width="4.3984375" style="96" customWidth="1"/>
    <col min="11527" max="11527" width="17.69921875" style="96" customWidth="1"/>
    <col min="11528" max="11528" width="30.5" style="96" customWidth="1"/>
    <col min="11529" max="11552" width="4.3984375" style="96" customWidth="1"/>
    <col min="11553" max="11553" width="12" style="96" bestFit="1" customWidth="1"/>
    <col min="11554" max="11776" width="8.09765625" style="96"/>
    <col min="11777" max="11778" width="3.796875" style="96" customWidth="1"/>
    <col min="11779" max="11779" width="22.5" style="96" customWidth="1"/>
    <col min="11780" max="11780" width="4.3984375" style="96" customWidth="1"/>
    <col min="11781" max="11781" width="37.5" style="96" customWidth="1"/>
    <col min="11782" max="11782" width="4.3984375" style="96" customWidth="1"/>
    <col min="11783" max="11783" width="17.69921875" style="96" customWidth="1"/>
    <col min="11784" max="11784" width="30.5" style="96" customWidth="1"/>
    <col min="11785" max="11808" width="4.3984375" style="96" customWidth="1"/>
    <col min="11809" max="11809" width="12" style="96" bestFit="1" customWidth="1"/>
    <col min="11810" max="12032" width="8.09765625" style="96"/>
    <col min="12033" max="12034" width="3.796875" style="96" customWidth="1"/>
    <col min="12035" max="12035" width="22.5" style="96" customWidth="1"/>
    <col min="12036" max="12036" width="4.3984375" style="96" customWidth="1"/>
    <col min="12037" max="12037" width="37.5" style="96" customWidth="1"/>
    <col min="12038" max="12038" width="4.3984375" style="96" customWidth="1"/>
    <col min="12039" max="12039" width="17.69921875" style="96" customWidth="1"/>
    <col min="12040" max="12040" width="30.5" style="96" customWidth="1"/>
    <col min="12041" max="12064" width="4.3984375" style="96" customWidth="1"/>
    <col min="12065" max="12065" width="12" style="96" bestFit="1" customWidth="1"/>
    <col min="12066" max="12288" width="8.09765625" style="96"/>
    <col min="12289" max="12290" width="3.796875" style="96" customWidth="1"/>
    <col min="12291" max="12291" width="22.5" style="96" customWidth="1"/>
    <col min="12292" max="12292" width="4.3984375" style="96" customWidth="1"/>
    <col min="12293" max="12293" width="37.5" style="96" customWidth="1"/>
    <col min="12294" max="12294" width="4.3984375" style="96" customWidth="1"/>
    <col min="12295" max="12295" width="17.69921875" style="96" customWidth="1"/>
    <col min="12296" max="12296" width="30.5" style="96" customWidth="1"/>
    <col min="12297" max="12320" width="4.3984375" style="96" customWidth="1"/>
    <col min="12321" max="12321" width="12" style="96" bestFit="1" customWidth="1"/>
    <col min="12322" max="12544" width="8.09765625" style="96"/>
    <col min="12545" max="12546" width="3.796875" style="96" customWidth="1"/>
    <col min="12547" max="12547" width="22.5" style="96" customWidth="1"/>
    <col min="12548" max="12548" width="4.3984375" style="96" customWidth="1"/>
    <col min="12549" max="12549" width="37.5" style="96" customWidth="1"/>
    <col min="12550" max="12550" width="4.3984375" style="96" customWidth="1"/>
    <col min="12551" max="12551" width="17.69921875" style="96" customWidth="1"/>
    <col min="12552" max="12552" width="30.5" style="96" customWidth="1"/>
    <col min="12553" max="12576" width="4.3984375" style="96" customWidth="1"/>
    <col min="12577" max="12577" width="12" style="96" bestFit="1" customWidth="1"/>
    <col min="12578" max="12800" width="8.09765625" style="96"/>
    <col min="12801" max="12802" width="3.796875" style="96" customWidth="1"/>
    <col min="12803" max="12803" width="22.5" style="96" customWidth="1"/>
    <col min="12804" max="12804" width="4.3984375" style="96" customWidth="1"/>
    <col min="12805" max="12805" width="37.5" style="96" customWidth="1"/>
    <col min="12806" max="12806" width="4.3984375" style="96" customWidth="1"/>
    <col min="12807" max="12807" width="17.69921875" style="96" customWidth="1"/>
    <col min="12808" max="12808" width="30.5" style="96" customWidth="1"/>
    <col min="12809" max="12832" width="4.3984375" style="96" customWidth="1"/>
    <col min="12833" max="12833" width="12" style="96" bestFit="1" customWidth="1"/>
    <col min="12834" max="13056" width="8.09765625" style="96"/>
    <col min="13057" max="13058" width="3.796875" style="96" customWidth="1"/>
    <col min="13059" max="13059" width="22.5" style="96" customWidth="1"/>
    <col min="13060" max="13060" width="4.3984375" style="96" customWidth="1"/>
    <col min="13061" max="13061" width="37.5" style="96" customWidth="1"/>
    <col min="13062" max="13062" width="4.3984375" style="96" customWidth="1"/>
    <col min="13063" max="13063" width="17.69921875" style="96" customWidth="1"/>
    <col min="13064" max="13064" width="30.5" style="96" customWidth="1"/>
    <col min="13065" max="13088" width="4.3984375" style="96" customWidth="1"/>
    <col min="13089" max="13089" width="12" style="96" bestFit="1" customWidth="1"/>
    <col min="13090" max="13312" width="8.09765625" style="96"/>
    <col min="13313" max="13314" width="3.796875" style="96" customWidth="1"/>
    <col min="13315" max="13315" width="22.5" style="96" customWidth="1"/>
    <col min="13316" max="13316" width="4.3984375" style="96" customWidth="1"/>
    <col min="13317" max="13317" width="37.5" style="96" customWidth="1"/>
    <col min="13318" max="13318" width="4.3984375" style="96" customWidth="1"/>
    <col min="13319" max="13319" width="17.69921875" style="96" customWidth="1"/>
    <col min="13320" max="13320" width="30.5" style="96" customWidth="1"/>
    <col min="13321" max="13344" width="4.3984375" style="96" customWidth="1"/>
    <col min="13345" max="13345" width="12" style="96" bestFit="1" customWidth="1"/>
    <col min="13346" max="13568" width="8.09765625" style="96"/>
    <col min="13569" max="13570" width="3.796875" style="96" customWidth="1"/>
    <col min="13571" max="13571" width="22.5" style="96" customWidth="1"/>
    <col min="13572" max="13572" width="4.3984375" style="96" customWidth="1"/>
    <col min="13573" max="13573" width="37.5" style="96" customWidth="1"/>
    <col min="13574" max="13574" width="4.3984375" style="96" customWidth="1"/>
    <col min="13575" max="13575" width="17.69921875" style="96" customWidth="1"/>
    <col min="13576" max="13576" width="30.5" style="96" customWidth="1"/>
    <col min="13577" max="13600" width="4.3984375" style="96" customWidth="1"/>
    <col min="13601" max="13601" width="12" style="96" bestFit="1" customWidth="1"/>
    <col min="13602" max="13824" width="8.09765625" style="96"/>
    <col min="13825" max="13826" width="3.796875" style="96" customWidth="1"/>
    <col min="13827" max="13827" width="22.5" style="96" customWidth="1"/>
    <col min="13828" max="13828" width="4.3984375" style="96" customWidth="1"/>
    <col min="13829" max="13829" width="37.5" style="96" customWidth="1"/>
    <col min="13830" max="13830" width="4.3984375" style="96" customWidth="1"/>
    <col min="13831" max="13831" width="17.69921875" style="96" customWidth="1"/>
    <col min="13832" max="13832" width="30.5" style="96" customWidth="1"/>
    <col min="13833" max="13856" width="4.3984375" style="96" customWidth="1"/>
    <col min="13857" max="13857" width="12" style="96" bestFit="1" customWidth="1"/>
    <col min="13858" max="14080" width="8.09765625" style="96"/>
    <col min="14081" max="14082" width="3.796875" style="96" customWidth="1"/>
    <col min="14083" max="14083" width="22.5" style="96" customWidth="1"/>
    <col min="14084" max="14084" width="4.3984375" style="96" customWidth="1"/>
    <col min="14085" max="14085" width="37.5" style="96" customWidth="1"/>
    <col min="14086" max="14086" width="4.3984375" style="96" customWidth="1"/>
    <col min="14087" max="14087" width="17.69921875" style="96" customWidth="1"/>
    <col min="14088" max="14088" width="30.5" style="96" customWidth="1"/>
    <col min="14089" max="14112" width="4.3984375" style="96" customWidth="1"/>
    <col min="14113" max="14113" width="12" style="96" bestFit="1" customWidth="1"/>
    <col min="14114" max="14336" width="8.09765625" style="96"/>
    <col min="14337" max="14338" width="3.796875" style="96" customWidth="1"/>
    <col min="14339" max="14339" width="22.5" style="96" customWidth="1"/>
    <col min="14340" max="14340" width="4.3984375" style="96" customWidth="1"/>
    <col min="14341" max="14341" width="37.5" style="96" customWidth="1"/>
    <col min="14342" max="14342" width="4.3984375" style="96" customWidth="1"/>
    <col min="14343" max="14343" width="17.69921875" style="96" customWidth="1"/>
    <col min="14344" max="14344" width="30.5" style="96" customWidth="1"/>
    <col min="14345" max="14368" width="4.3984375" style="96" customWidth="1"/>
    <col min="14369" max="14369" width="12" style="96" bestFit="1" customWidth="1"/>
    <col min="14370" max="14592" width="8.09765625" style="96"/>
    <col min="14593" max="14594" width="3.796875" style="96" customWidth="1"/>
    <col min="14595" max="14595" width="22.5" style="96" customWidth="1"/>
    <col min="14596" max="14596" width="4.3984375" style="96" customWidth="1"/>
    <col min="14597" max="14597" width="37.5" style="96" customWidth="1"/>
    <col min="14598" max="14598" width="4.3984375" style="96" customWidth="1"/>
    <col min="14599" max="14599" width="17.69921875" style="96" customWidth="1"/>
    <col min="14600" max="14600" width="30.5" style="96" customWidth="1"/>
    <col min="14601" max="14624" width="4.3984375" style="96" customWidth="1"/>
    <col min="14625" max="14625" width="12" style="96" bestFit="1" customWidth="1"/>
    <col min="14626" max="14848" width="8.09765625" style="96"/>
    <col min="14849" max="14850" width="3.796875" style="96" customWidth="1"/>
    <col min="14851" max="14851" width="22.5" style="96" customWidth="1"/>
    <col min="14852" max="14852" width="4.3984375" style="96" customWidth="1"/>
    <col min="14853" max="14853" width="37.5" style="96" customWidth="1"/>
    <col min="14854" max="14854" width="4.3984375" style="96" customWidth="1"/>
    <col min="14855" max="14855" width="17.69921875" style="96" customWidth="1"/>
    <col min="14856" max="14856" width="30.5" style="96" customWidth="1"/>
    <col min="14857" max="14880" width="4.3984375" style="96" customWidth="1"/>
    <col min="14881" max="14881" width="12" style="96" bestFit="1" customWidth="1"/>
    <col min="14882" max="15104" width="8.09765625" style="96"/>
    <col min="15105" max="15106" width="3.796875" style="96" customWidth="1"/>
    <col min="15107" max="15107" width="22.5" style="96" customWidth="1"/>
    <col min="15108" max="15108" width="4.3984375" style="96" customWidth="1"/>
    <col min="15109" max="15109" width="37.5" style="96" customWidth="1"/>
    <col min="15110" max="15110" width="4.3984375" style="96" customWidth="1"/>
    <col min="15111" max="15111" width="17.69921875" style="96" customWidth="1"/>
    <col min="15112" max="15112" width="30.5" style="96" customWidth="1"/>
    <col min="15113" max="15136" width="4.3984375" style="96" customWidth="1"/>
    <col min="15137" max="15137" width="12" style="96" bestFit="1" customWidth="1"/>
    <col min="15138" max="15360" width="8.09765625" style="96"/>
    <col min="15361" max="15362" width="3.796875" style="96" customWidth="1"/>
    <col min="15363" max="15363" width="22.5" style="96" customWidth="1"/>
    <col min="15364" max="15364" width="4.3984375" style="96" customWidth="1"/>
    <col min="15365" max="15365" width="37.5" style="96" customWidth="1"/>
    <col min="15366" max="15366" width="4.3984375" style="96" customWidth="1"/>
    <col min="15367" max="15367" width="17.69921875" style="96" customWidth="1"/>
    <col min="15368" max="15368" width="30.5" style="96" customWidth="1"/>
    <col min="15369" max="15392" width="4.3984375" style="96" customWidth="1"/>
    <col min="15393" max="15393" width="12" style="96" bestFit="1" customWidth="1"/>
    <col min="15394" max="15616" width="8.09765625" style="96"/>
    <col min="15617" max="15618" width="3.796875" style="96" customWidth="1"/>
    <col min="15619" max="15619" width="22.5" style="96" customWidth="1"/>
    <col min="15620" max="15620" width="4.3984375" style="96" customWidth="1"/>
    <col min="15621" max="15621" width="37.5" style="96" customWidth="1"/>
    <col min="15622" max="15622" width="4.3984375" style="96" customWidth="1"/>
    <col min="15623" max="15623" width="17.69921875" style="96" customWidth="1"/>
    <col min="15624" max="15624" width="30.5" style="96" customWidth="1"/>
    <col min="15625" max="15648" width="4.3984375" style="96" customWidth="1"/>
    <col min="15649" max="15649" width="12" style="96" bestFit="1" customWidth="1"/>
    <col min="15650" max="15872" width="8.09765625" style="96"/>
    <col min="15873" max="15874" width="3.796875" style="96" customWidth="1"/>
    <col min="15875" max="15875" width="22.5" style="96" customWidth="1"/>
    <col min="15876" max="15876" width="4.3984375" style="96" customWidth="1"/>
    <col min="15877" max="15877" width="37.5" style="96" customWidth="1"/>
    <col min="15878" max="15878" width="4.3984375" style="96" customWidth="1"/>
    <col min="15879" max="15879" width="17.69921875" style="96" customWidth="1"/>
    <col min="15880" max="15880" width="30.5" style="96" customWidth="1"/>
    <col min="15881" max="15904" width="4.3984375" style="96" customWidth="1"/>
    <col min="15905" max="15905" width="12" style="96" bestFit="1" customWidth="1"/>
    <col min="15906" max="16128" width="8.09765625" style="96"/>
    <col min="16129" max="16130" width="3.796875" style="96" customWidth="1"/>
    <col min="16131" max="16131" width="22.5" style="96" customWidth="1"/>
    <col min="16132" max="16132" width="4.3984375" style="96" customWidth="1"/>
    <col min="16133" max="16133" width="37.5" style="96" customWidth="1"/>
    <col min="16134" max="16134" width="4.3984375" style="96" customWidth="1"/>
    <col min="16135" max="16135" width="17.69921875" style="96" customWidth="1"/>
    <col min="16136" max="16136" width="30.5" style="96" customWidth="1"/>
    <col min="16137" max="16160" width="4.3984375" style="96" customWidth="1"/>
    <col min="16161" max="16161" width="12" style="96" bestFit="1" customWidth="1"/>
    <col min="16162" max="16384" width="8.09765625" style="96"/>
  </cols>
  <sheetData>
    <row r="2" spans="1:33" ht="20.25" customHeight="1" x14ac:dyDescent="0.45">
      <c r="A2" s="184" t="s">
        <v>327</v>
      </c>
      <c r="B2" s="184"/>
    </row>
    <row r="3" spans="1:33" ht="20.25" customHeight="1" x14ac:dyDescent="0.45">
      <c r="A3" s="916" t="s">
        <v>328</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row>
    <row r="4" spans="1:33" ht="20.25" customHeight="1" x14ac:dyDescent="0.45"/>
    <row r="5" spans="1:33" ht="30" customHeight="1" x14ac:dyDescent="0.45">
      <c r="S5" s="907" t="s">
        <v>226</v>
      </c>
      <c r="T5" s="908"/>
      <c r="U5" s="908"/>
      <c r="V5" s="909"/>
      <c r="W5" s="241"/>
      <c r="X5" s="234"/>
      <c r="Y5" s="234"/>
      <c r="Z5" s="234"/>
      <c r="AA5" s="234"/>
      <c r="AB5" s="234"/>
      <c r="AC5" s="234"/>
      <c r="AD5" s="234"/>
      <c r="AE5" s="234"/>
      <c r="AF5" s="235"/>
    </row>
    <row r="6" spans="1:33" ht="20.25" customHeight="1" x14ac:dyDescent="0.45"/>
    <row r="7" spans="1:33" ht="17.25" customHeight="1" x14ac:dyDescent="0.45">
      <c r="A7" s="907" t="s">
        <v>329</v>
      </c>
      <c r="B7" s="908"/>
      <c r="C7" s="909"/>
      <c r="D7" s="907" t="s">
        <v>228</v>
      </c>
      <c r="E7" s="909"/>
      <c r="F7" s="907" t="s">
        <v>229</v>
      </c>
      <c r="G7" s="909"/>
      <c r="H7" s="907" t="s">
        <v>330</v>
      </c>
      <c r="I7" s="908"/>
      <c r="J7" s="908"/>
      <c r="K7" s="908"/>
      <c r="L7" s="908"/>
      <c r="M7" s="908"/>
      <c r="N7" s="908"/>
      <c r="O7" s="908"/>
      <c r="P7" s="908"/>
      <c r="Q7" s="908"/>
      <c r="R7" s="908"/>
      <c r="S7" s="908"/>
      <c r="T7" s="908"/>
      <c r="U7" s="908"/>
      <c r="V7" s="908"/>
      <c r="W7" s="908"/>
      <c r="X7" s="909"/>
      <c r="Y7" s="907" t="s">
        <v>231</v>
      </c>
      <c r="Z7" s="908"/>
      <c r="AA7" s="908"/>
      <c r="AB7" s="909"/>
      <c r="AC7" s="907" t="s">
        <v>232</v>
      </c>
      <c r="AD7" s="908"/>
      <c r="AE7" s="908"/>
      <c r="AF7" s="909"/>
    </row>
    <row r="8" spans="1:33" ht="18.75" customHeight="1" x14ac:dyDescent="0.45">
      <c r="A8" s="917" t="s">
        <v>233</v>
      </c>
      <c r="B8" s="918"/>
      <c r="C8" s="919"/>
      <c r="D8" s="185"/>
      <c r="E8" s="186"/>
      <c r="F8" s="187"/>
      <c r="G8" s="186"/>
      <c r="H8" s="923" t="s">
        <v>234</v>
      </c>
      <c r="I8" s="188" t="s">
        <v>178</v>
      </c>
      <c r="J8" s="98" t="s">
        <v>235</v>
      </c>
      <c r="K8" s="99"/>
      <c r="L8" s="99"/>
      <c r="M8" s="188" t="s">
        <v>178</v>
      </c>
      <c r="N8" s="98" t="s">
        <v>236</v>
      </c>
      <c r="O8" s="99"/>
      <c r="P8" s="99"/>
      <c r="Q8" s="188" t="s">
        <v>178</v>
      </c>
      <c r="R8" s="98" t="s">
        <v>237</v>
      </c>
      <c r="S8" s="99"/>
      <c r="T8" s="99"/>
      <c r="U8" s="188" t="s">
        <v>178</v>
      </c>
      <c r="V8" s="98" t="s">
        <v>238</v>
      </c>
      <c r="W8" s="99"/>
      <c r="X8" s="100"/>
      <c r="Y8" s="910"/>
      <c r="Z8" s="911"/>
      <c r="AA8" s="911"/>
      <c r="AB8" s="912"/>
      <c r="AC8" s="910"/>
      <c r="AD8" s="911"/>
      <c r="AE8" s="911"/>
      <c r="AF8" s="912"/>
    </row>
    <row r="9" spans="1:33" ht="18.75" customHeight="1" x14ac:dyDescent="0.45">
      <c r="A9" s="927"/>
      <c r="B9" s="928"/>
      <c r="C9" s="929"/>
      <c r="D9" s="189"/>
      <c r="E9" s="190"/>
      <c r="F9" s="191"/>
      <c r="G9" s="190"/>
      <c r="H9" s="930"/>
      <c r="I9" s="192" t="s">
        <v>178</v>
      </c>
      <c r="J9" s="193" t="s">
        <v>239</v>
      </c>
      <c r="K9" s="194"/>
      <c r="L9" s="194"/>
      <c r="M9" s="195" t="s">
        <v>178</v>
      </c>
      <c r="N9" s="193" t="s">
        <v>240</v>
      </c>
      <c r="O9" s="194"/>
      <c r="P9" s="194"/>
      <c r="Q9" s="195" t="s">
        <v>178</v>
      </c>
      <c r="R9" s="193" t="s">
        <v>241</v>
      </c>
      <c r="S9" s="194"/>
      <c r="T9" s="194"/>
      <c r="U9" s="195" t="s">
        <v>178</v>
      </c>
      <c r="V9" s="193" t="s">
        <v>242</v>
      </c>
      <c r="W9" s="194"/>
      <c r="X9" s="196"/>
      <c r="Y9" s="931"/>
      <c r="Z9" s="932"/>
      <c r="AA9" s="932"/>
      <c r="AB9" s="933"/>
      <c r="AC9" s="931"/>
      <c r="AD9" s="932"/>
      <c r="AE9" s="932"/>
      <c r="AF9" s="933"/>
    </row>
    <row r="10" spans="1:33" ht="18.75" customHeight="1" x14ac:dyDescent="0.45">
      <c r="A10" s="104"/>
      <c r="B10" s="105"/>
      <c r="C10" s="173"/>
      <c r="D10" s="109"/>
      <c r="E10" s="108"/>
      <c r="F10" s="109"/>
      <c r="G10" s="108"/>
      <c r="H10" s="110" t="s">
        <v>243</v>
      </c>
      <c r="I10" s="111" t="s">
        <v>178</v>
      </c>
      <c r="J10" s="112" t="s">
        <v>244</v>
      </c>
      <c r="K10" s="112"/>
      <c r="L10" s="113"/>
      <c r="M10" s="114" t="s">
        <v>178</v>
      </c>
      <c r="N10" s="112" t="s">
        <v>245</v>
      </c>
      <c r="O10" s="112"/>
      <c r="P10" s="113"/>
      <c r="Q10" s="114" t="s">
        <v>178</v>
      </c>
      <c r="R10" s="115" t="s">
        <v>246</v>
      </c>
      <c r="S10" s="115"/>
      <c r="T10" s="116"/>
      <c r="U10" s="116"/>
      <c r="V10" s="116"/>
      <c r="W10" s="116"/>
      <c r="X10" s="117"/>
      <c r="Y10" s="118" t="s">
        <v>178</v>
      </c>
      <c r="Z10" s="119" t="s">
        <v>247</v>
      </c>
      <c r="AA10" s="119"/>
      <c r="AB10" s="120"/>
      <c r="AC10" s="197" t="s">
        <v>178</v>
      </c>
      <c r="AD10" s="119" t="s">
        <v>247</v>
      </c>
      <c r="AE10" s="119"/>
      <c r="AF10" s="120"/>
      <c r="AG10" s="198"/>
    </row>
    <row r="11" spans="1:33" ht="18.75" customHeight="1" x14ac:dyDescent="0.45">
      <c r="A11" s="121"/>
      <c r="B11" s="122"/>
      <c r="C11" s="175"/>
      <c r="D11" s="126"/>
      <c r="E11" s="125"/>
      <c r="F11" s="126"/>
      <c r="G11" s="125"/>
      <c r="H11" s="127" t="s">
        <v>248</v>
      </c>
      <c r="I11" s="128" t="s">
        <v>178</v>
      </c>
      <c r="J11" s="129" t="s">
        <v>249</v>
      </c>
      <c r="K11" s="130"/>
      <c r="L11" s="131"/>
      <c r="M11" s="132" t="s">
        <v>178</v>
      </c>
      <c r="N11" s="129" t="s">
        <v>250</v>
      </c>
      <c r="O11" s="133"/>
      <c r="P11" s="133"/>
      <c r="Q11" s="129"/>
      <c r="R11" s="129"/>
      <c r="S11" s="129"/>
      <c r="T11" s="129"/>
      <c r="U11" s="129"/>
      <c r="V11" s="129"/>
      <c r="W11" s="129"/>
      <c r="X11" s="134"/>
      <c r="Y11" s="182" t="s">
        <v>178</v>
      </c>
      <c r="Z11" s="86" t="s">
        <v>251</v>
      </c>
      <c r="AA11" s="136"/>
      <c r="AB11" s="137"/>
      <c r="AC11" s="182" t="s">
        <v>178</v>
      </c>
      <c r="AD11" s="86" t="s">
        <v>251</v>
      </c>
      <c r="AE11" s="136"/>
      <c r="AF11" s="137"/>
    </row>
    <row r="12" spans="1:33" ht="19.5" customHeight="1" x14ac:dyDescent="0.45">
      <c r="A12" s="121"/>
      <c r="B12" s="122"/>
      <c r="C12" s="123"/>
      <c r="D12" s="124"/>
      <c r="E12" s="125"/>
      <c r="F12" s="126"/>
      <c r="G12" s="138"/>
      <c r="H12" s="247" t="s">
        <v>252</v>
      </c>
      <c r="I12" s="248" t="s">
        <v>178</v>
      </c>
      <c r="J12" s="244" t="s">
        <v>249</v>
      </c>
      <c r="K12" s="249"/>
      <c r="L12" s="250"/>
      <c r="M12" s="251" t="s">
        <v>178</v>
      </c>
      <c r="N12" s="244" t="s">
        <v>253</v>
      </c>
      <c r="O12" s="251"/>
      <c r="P12" s="244"/>
      <c r="Q12" s="252"/>
      <c r="R12" s="252"/>
      <c r="S12" s="252"/>
      <c r="T12" s="252"/>
      <c r="U12" s="252"/>
      <c r="V12" s="252"/>
      <c r="W12" s="252"/>
      <c r="X12" s="253"/>
      <c r="Y12" s="136"/>
      <c r="Z12" s="136"/>
      <c r="AA12" s="136"/>
      <c r="AB12" s="137"/>
      <c r="AC12" s="139"/>
      <c r="AD12" s="136"/>
      <c r="AE12" s="136"/>
      <c r="AF12" s="137"/>
    </row>
    <row r="13" spans="1:33" ht="19.5" customHeight="1" x14ac:dyDescent="0.45">
      <c r="A13" s="121"/>
      <c r="B13" s="122"/>
      <c r="C13" s="123"/>
      <c r="D13" s="124"/>
      <c r="E13" s="125"/>
      <c r="F13" s="126"/>
      <c r="G13" s="138"/>
      <c r="H13" s="247" t="s">
        <v>254</v>
      </c>
      <c r="I13" s="248" t="s">
        <v>178</v>
      </c>
      <c r="J13" s="244" t="s">
        <v>249</v>
      </c>
      <c r="K13" s="249"/>
      <c r="L13" s="250"/>
      <c r="M13" s="251" t="s">
        <v>178</v>
      </c>
      <c r="N13" s="244" t="s">
        <v>253</v>
      </c>
      <c r="O13" s="251"/>
      <c r="P13" s="244"/>
      <c r="Q13" s="252"/>
      <c r="R13" s="252"/>
      <c r="S13" s="252"/>
      <c r="T13" s="252"/>
      <c r="U13" s="252"/>
      <c r="V13" s="252"/>
      <c r="W13" s="252"/>
      <c r="X13" s="253"/>
      <c r="Y13" s="136"/>
      <c r="Z13" s="136"/>
      <c r="AA13" s="136"/>
      <c r="AB13" s="137"/>
      <c r="AC13" s="139"/>
      <c r="AD13" s="136"/>
      <c r="AE13" s="136"/>
      <c r="AF13" s="137"/>
    </row>
    <row r="14" spans="1:33" ht="18.75" customHeight="1" x14ac:dyDescent="0.45">
      <c r="A14" s="121"/>
      <c r="B14" s="122"/>
      <c r="C14" s="175"/>
      <c r="D14" s="126"/>
      <c r="E14" s="125"/>
      <c r="F14" s="126"/>
      <c r="G14" s="125"/>
      <c r="H14" s="243" t="s">
        <v>260</v>
      </c>
      <c r="I14" s="248" t="s">
        <v>178</v>
      </c>
      <c r="J14" s="244" t="s">
        <v>244</v>
      </c>
      <c r="K14" s="244"/>
      <c r="L14" s="251" t="s">
        <v>178</v>
      </c>
      <c r="M14" s="244" t="s">
        <v>261</v>
      </c>
      <c r="N14" s="244"/>
      <c r="O14" s="251" t="s">
        <v>178</v>
      </c>
      <c r="P14" s="244" t="s">
        <v>262</v>
      </c>
      <c r="Q14" s="244"/>
      <c r="R14" s="244"/>
      <c r="S14" s="244"/>
      <c r="T14" s="244"/>
      <c r="U14" s="244"/>
      <c r="V14" s="244"/>
      <c r="W14" s="244"/>
      <c r="X14" s="245"/>
      <c r="Y14" s="139"/>
      <c r="Z14" s="136"/>
      <c r="AA14" s="136"/>
      <c r="AB14" s="137"/>
      <c r="AC14" s="139"/>
      <c r="AD14" s="136"/>
      <c r="AE14" s="136"/>
      <c r="AF14" s="137"/>
    </row>
    <row r="15" spans="1:33" ht="18.75" customHeight="1" x14ac:dyDescent="0.45">
      <c r="A15" s="121"/>
      <c r="B15" s="122"/>
      <c r="C15" s="175"/>
      <c r="D15" s="126"/>
      <c r="E15" s="125"/>
      <c r="F15" s="126"/>
      <c r="G15" s="125"/>
      <c r="H15" s="243" t="s">
        <v>264</v>
      </c>
      <c r="I15" s="248" t="s">
        <v>178</v>
      </c>
      <c r="J15" s="244" t="s">
        <v>244</v>
      </c>
      <c r="K15" s="249"/>
      <c r="L15" s="251" t="s">
        <v>178</v>
      </c>
      <c r="M15" s="244" t="s">
        <v>259</v>
      </c>
      <c r="N15" s="244"/>
      <c r="O15" s="244"/>
      <c r="P15" s="244"/>
      <c r="Q15" s="244"/>
      <c r="R15" s="244"/>
      <c r="S15" s="244"/>
      <c r="T15" s="244"/>
      <c r="U15" s="244"/>
      <c r="V15" s="244"/>
      <c r="W15" s="244"/>
      <c r="X15" s="245"/>
      <c r="Y15" s="139"/>
      <c r="Z15" s="136"/>
      <c r="AA15" s="136"/>
      <c r="AB15" s="137"/>
      <c r="AC15" s="139"/>
      <c r="AD15" s="136"/>
      <c r="AE15" s="136"/>
      <c r="AF15" s="137"/>
      <c r="AG15" s="198"/>
    </row>
    <row r="16" spans="1:33" ht="18.75" customHeight="1" x14ac:dyDescent="0.45">
      <c r="A16" s="135"/>
      <c r="B16" s="122"/>
      <c r="C16" s="175"/>
      <c r="D16" s="135"/>
      <c r="E16" s="125"/>
      <c r="F16" s="135"/>
      <c r="G16" s="125"/>
      <c r="H16" s="246" t="s">
        <v>274</v>
      </c>
      <c r="I16" s="248" t="s">
        <v>178</v>
      </c>
      <c r="J16" s="244" t="s">
        <v>244</v>
      </c>
      <c r="K16" s="249"/>
      <c r="L16" s="251" t="s">
        <v>178</v>
      </c>
      <c r="M16" s="244" t="s">
        <v>259</v>
      </c>
      <c r="N16" s="244"/>
      <c r="O16" s="244"/>
      <c r="P16" s="244"/>
      <c r="Q16" s="244"/>
      <c r="R16" s="244"/>
      <c r="S16" s="244"/>
      <c r="T16" s="244"/>
      <c r="U16" s="244"/>
      <c r="V16" s="244"/>
      <c r="W16" s="244"/>
      <c r="X16" s="245"/>
      <c r="Y16" s="139"/>
      <c r="Z16" s="136"/>
      <c r="AA16" s="136"/>
      <c r="AB16" s="137"/>
      <c r="AC16" s="139"/>
      <c r="AD16" s="136"/>
      <c r="AE16" s="136"/>
      <c r="AF16" s="137"/>
    </row>
    <row r="17" spans="1:32" ht="18.75" customHeight="1" x14ac:dyDescent="0.45">
      <c r="A17" s="242" t="s">
        <v>178</v>
      </c>
      <c r="B17" s="237">
        <v>35</v>
      </c>
      <c r="C17" s="240" t="s">
        <v>331</v>
      </c>
      <c r="D17" s="135" t="s">
        <v>178</v>
      </c>
      <c r="E17" s="125" t="s">
        <v>332</v>
      </c>
      <c r="F17" s="242" t="s">
        <v>178</v>
      </c>
      <c r="G17" s="239" t="s">
        <v>266</v>
      </c>
      <c r="H17" s="243" t="s">
        <v>276</v>
      </c>
      <c r="I17" s="248" t="s">
        <v>178</v>
      </c>
      <c r="J17" s="244" t="s">
        <v>244</v>
      </c>
      <c r="K17" s="249"/>
      <c r="L17" s="251" t="s">
        <v>178</v>
      </c>
      <c r="M17" s="244" t="s">
        <v>259</v>
      </c>
      <c r="N17" s="244"/>
      <c r="O17" s="244"/>
      <c r="P17" s="244"/>
      <c r="Q17" s="244"/>
      <c r="R17" s="244"/>
      <c r="S17" s="244"/>
      <c r="T17" s="244"/>
      <c r="U17" s="244"/>
      <c r="V17" s="244"/>
      <c r="W17" s="244"/>
      <c r="X17" s="245"/>
      <c r="Y17" s="139"/>
      <c r="Z17" s="136"/>
      <c r="AA17" s="136"/>
      <c r="AB17" s="137"/>
      <c r="AC17" s="139"/>
      <c r="AD17" s="136"/>
      <c r="AE17" s="136"/>
      <c r="AF17" s="137"/>
    </row>
    <row r="18" spans="1:32" ht="18.75" customHeight="1" x14ac:dyDescent="0.45">
      <c r="A18" s="121"/>
      <c r="B18" s="122"/>
      <c r="C18" s="240" t="s">
        <v>333</v>
      </c>
      <c r="D18" s="242" t="s">
        <v>178</v>
      </c>
      <c r="E18" s="239" t="s">
        <v>334</v>
      </c>
      <c r="F18" s="242" t="s">
        <v>178</v>
      </c>
      <c r="G18" s="239" t="s">
        <v>270</v>
      </c>
      <c r="H18" s="246" t="s">
        <v>279</v>
      </c>
      <c r="I18" s="248" t="s">
        <v>178</v>
      </c>
      <c r="J18" s="244" t="s">
        <v>244</v>
      </c>
      <c r="K18" s="244"/>
      <c r="L18" s="251" t="s">
        <v>178</v>
      </c>
      <c r="M18" s="244" t="s">
        <v>256</v>
      </c>
      <c r="N18" s="244"/>
      <c r="O18" s="251" t="s">
        <v>178</v>
      </c>
      <c r="P18" s="244" t="s">
        <v>257</v>
      </c>
      <c r="Q18" s="249"/>
      <c r="R18" s="249"/>
      <c r="S18" s="249"/>
      <c r="T18" s="249"/>
      <c r="U18" s="249"/>
      <c r="V18" s="249"/>
      <c r="W18" s="249"/>
      <c r="X18" s="254"/>
      <c r="Y18" s="139"/>
      <c r="Z18" s="136"/>
      <c r="AA18" s="136"/>
      <c r="AB18" s="137"/>
      <c r="AC18" s="139"/>
      <c r="AD18" s="136"/>
      <c r="AE18" s="136"/>
      <c r="AF18" s="137"/>
    </row>
    <row r="19" spans="1:32" ht="18.75" customHeight="1" x14ac:dyDescent="0.45">
      <c r="A19" s="121"/>
      <c r="B19" s="122"/>
      <c r="C19" s="175"/>
      <c r="D19" s="135" t="s">
        <v>178</v>
      </c>
      <c r="E19" s="125" t="s">
        <v>335</v>
      </c>
      <c r="F19" s="126"/>
      <c r="G19" s="239" t="s">
        <v>273</v>
      </c>
      <c r="H19" s="255" t="s">
        <v>366</v>
      </c>
      <c r="I19" s="248" t="s">
        <v>178</v>
      </c>
      <c r="J19" s="244" t="s">
        <v>244</v>
      </c>
      <c r="K19" s="244"/>
      <c r="L19" s="251" t="s">
        <v>178</v>
      </c>
      <c r="M19" s="256" t="s">
        <v>259</v>
      </c>
      <c r="N19" s="244"/>
      <c r="O19" s="244"/>
      <c r="P19" s="244"/>
      <c r="Q19" s="249"/>
      <c r="R19" s="249"/>
      <c r="S19" s="249"/>
      <c r="T19" s="249"/>
      <c r="U19" s="249"/>
      <c r="V19" s="249"/>
      <c r="W19" s="249"/>
      <c r="X19" s="254"/>
      <c r="Y19" s="139"/>
      <c r="Z19" s="136"/>
      <c r="AA19" s="136"/>
      <c r="AB19" s="137"/>
      <c r="AC19" s="139"/>
      <c r="AD19" s="136"/>
      <c r="AE19" s="136"/>
      <c r="AF19" s="137"/>
    </row>
    <row r="20" spans="1:32" ht="18.75" customHeight="1" x14ac:dyDescent="0.45">
      <c r="A20" s="121"/>
      <c r="B20" s="122"/>
      <c r="C20" s="123"/>
      <c r="D20" s="124"/>
      <c r="E20" s="125"/>
      <c r="F20" s="126"/>
      <c r="G20" s="138"/>
      <c r="H20" s="255" t="s">
        <v>367</v>
      </c>
      <c r="I20" s="248" t="s">
        <v>178</v>
      </c>
      <c r="J20" s="244" t="s">
        <v>244</v>
      </c>
      <c r="K20" s="244"/>
      <c r="L20" s="251" t="s">
        <v>178</v>
      </c>
      <c r="M20" s="256" t="s">
        <v>259</v>
      </c>
      <c r="N20" s="244"/>
      <c r="O20" s="244"/>
      <c r="P20" s="244"/>
      <c r="Q20" s="249"/>
      <c r="R20" s="249"/>
      <c r="S20" s="249"/>
      <c r="T20" s="249"/>
      <c r="U20" s="249"/>
      <c r="V20" s="249"/>
      <c r="W20" s="249"/>
      <c r="X20" s="254"/>
      <c r="Y20" s="139"/>
      <c r="Z20" s="136"/>
      <c r="AA20" s="136"/>
      <c r="AB20" s="137"/>
      <c r="AC20" s="139"/>
      <c r="AD20" s="136"/>
      <c r="AE20" s="136"/>
      <c r="AF20" s="137"/>
    </row>
    <row r="21" spans="1:32" ht="18.75" customHeight="1" x14ac:dyDescent="0.45">
      <c r="A21" s="121"/>
      <c r="B21" s="122"/>
      <c r="C21" s="123"/>
      <c r="D21" s="124"/>
      <c r="E21" s="125"/>
      <c r="F21" s="126"/>
      <c r="G21" s="138"/>
      <c r="H21" s="257" t="s">
        <v>280</v>
      </c>
      <c r="I21" s="248" t="s">
        <v>178</v>
      </c>
      <c r="J21" s="244" t="s">
        <v>244</v>
      </c>
      <c r="K21" s="244"/>
      <c r="L21" s="251" t="s">
        <v>178</v>
      </c>
      <c r="M21" s="244" t="s">
        <v>256</v>
      </c>
      <c r="N21" s="244"/>
      <c r="O21" s="251" t="s">
        <v>178</v>
      </c>
      <c r="P21" s="244" t="s">
        <v>257</v>
      </c>
      <c r="Q21" s="252"/>
      <c r="R21" s="252"/>
      <c r="S21" s="252"/>
      <c r="T21" s="252"/>
      <c r="U21" s="258"/>
      <c r="V21" s="258"/>
      <c r="W21" s="258"/>
      <c r="X21" s="259"/>
      <c r="Y21" s="139"/>
      <c r="Z21" s="136"/>
      <c r="AA21" s="136"/>
      <c r="AB21" s="137"/>
      <c r="AC21" s="139"/>
      <c r="AD21" s="136"/>
      <c r="AE21" s="136"/>
      <c r="AF21" s="137"/>
    </row>
    <row r="22" spans="1:32" ht="18.75" customHeight="1" x14ac:dyDescent="0.45">
      <c r="A22" s="121"/>
      <c r="B22" s="122"/>
      <c r="C22" s="123"/>
      <c r="D22" s="124"/>
      <c r="E22" s="125"/>
      <c r="F22" s="126"/>
      <c r="G22" s="138"/>
      <c r="H22" s="140" t="s">
        <v>281</v>
      </c>
      <c r="I22" s="128" t="s">
        <v>178</v>
      </c>
      <c r="J22" s="129" t="s">
        <v>244</v>
      </c>
      <c r="K22" s="129"/>
      <c r="L22" s="132" t="s">
        <v>178</v>
      </c>
      <c r="M22" s="129" t="s">
        <v>282</v>
      </c>
      <c r="N22" s="129"/>
      <c r="O22" s="132" t="s">
        <v>178</v>
      </c>
      <c r="P22" s="129" t="s">
        <v>262</v>
      </c>
      <c r="Q22" s="144"/>
      <c r="R22" s="132" t="s">
        <v>178</v>
      </c>
      <c r="S22" s="129" t="s">
        <v>283</v>
      </c>
      <c r="T22" s="129"/>
      <c r="U22" s="129"/>
      <c r="V22" s="129"/>
      <c r="W22" s="129"/>
      <c r="X22" s="134"/>
      <c r="Y22" s="139"/>
      <c r="Z22" s="136"/>
      <c r="AA22" s="136"/>
      <c r="AB22" s="137"/>
      <c r="AC22" s="139"/>
      <c r="AD22" s="136"/>
      <c r="AE22" s="136"/>
      <c r="AF22" s="137"/>
    </row>
    <row r="23" spans="1:32" ht="18.75" customHeight="1" x14ac:dyDescent="0.45">
      <c r="A23" s="121"/>
      <c r="B23" s="122"/>
      <c r="C23" s="123"/>
      <c r="D23" s="124"/>
      <c r="E23" s="125"/>
      <c r="F23" s="126"/>
      <c r="G23" s="138"/>
      <c r="H23" s="145" t="s">
        <v>284</v>
      </c>
      <c r="I23" s="146" t="s">
        <v>178</v>
      </c>
      <c r="J23" s="147" t="s">
        <v>244</v>
      </c>
      <c r="K23" s="147"/>
      <c r="L23" s="148" t="s">
        <v>178</v>
      </c>
      <c r="M23" s="147" t="s">
        <v>282</v>
      </c>
      <c r="N23" s="147"/>
      <c r="O23" s="148" t="s">
        <v>178</v>
      </c>
      <c r="P23" s="147" t="s">
        <v>285</v>
      </c>
      <c r="Q23" s="147"/>
      <c r="R23" s="148" t="s">
        <v>178</v>
      </c>
      <c r="S23" s="147" t="s">
        <v>286</v>
      </c>
      <c r="T23" s="147"/>
      <c r="U23" s="149"/>
      <c r="V23" s="149"/>
      <c r="W23" s="149"/>
      <c r="X23" s="150"/>
      <c r="Y23" s="139"/>
      <c r="Z23" s="136"/>
      <c r="AA23" s="136"/>
      <c r="AB23" s="137"/>
      <c r="AC23" s="139"/>
      <c r="AD23" s="136"/>
      <c r="AE23" s="136"/>
      <c r="AF23" s="137"/>
    </row>
    <row r="24" spans="1:32" ht="18.75" customHeight="1" x14ac:dyDescent="0.45">
      <c r="A24" s="121"/>
      <c r="B24" s="122"/>
      <c r="C24" s="123"/>
      <c r="D24" s="124"/>
      <c r="E24" s="125"/>
      <c r="F24" s="126"/>
      <c r="G24" s="138"/>
      <c r="H24" s="151" t="s">
        <v>287</v>
      </c>
      <c r="I24" s="152" t="s">
        <v>178</v>
      </c>
      <c r="J24" s="153" t="s">
        <v>288</v>
      </c>
      <c r="K24" s="153"/>
      <c r="L24" s="154" t="s">
        <v>178</v>
      </c>
      <c r="M24" s="153" t="s">
        <v>289</v>
      </c>
      <c r="N24" s="153"/>
      <c r="O24" s="154" t="s">
        <v>178</v>
      </c>
      <c r="P24" s="153" t="s">
        <v>290</v>
      </c>
      <c r="Q24" s="153"/>
      <c r="R24" s="154"/>
      <c r="S24" s="153"/>
      <c r="T24" s="153"/>
      <c r="U24" s="155"/>
      <c r="V24" s="155"/>
      <c r="W24" s="155"/>
      <c r="X24" s="156"/>
      <c r="Y24" s="139"/>
      <c r="Z24" s="136"/>
      <c r="AA24" s="136"/>
      <c r="AB24" s="137"/>
      <c r="AC24" s="139"/>
      <c r="AD24" s="136"/>
      <c r="AE24" s="136"/>
      <c r="AF24" s="137"/>
    </row>
    <row r="25" spans="1:32" ht="18.75" customHeight="1" x14ac:dyDescent="0.45">
      <c r="A25" s="157"/>
      <c r="B25" s="158"/>
      <c r="C25" s="159"/>
      <c r="D25" s="160"/>
      <c r="E25" s="161"/>
      <c r="F25" s="162"/>
      <c r="G25" s="163"/>
      <c r="H25" s="164" t="s">
        <v>291</v>
      </c>
      <c r="I25" s="165" t="s">
        <v>178</v>
      </c>
      <c r="J25" s="166" t="s">
        <v>244</v>
      </c>
      <c r="K25" s="166"/>
      <c r="L25" s="167" t="s">
        <v>178</v>
      </c>
      <c r="M25" s="166" t="s">
        <v>259</v>
      </c>
      <c r="N25" s="166"/>
      <c r="O25" s="166"/>
      <c r="P25" s="166"/>
      <c r="Q25" s="168"/>
      <c r="R25" s="166"/>
      <c r="S25" s="166"/>
      <c r="T25" s="166"/>
      <c r="U25" s="166"/>
      <c r="V25" s="166"/>
      <c r="W25" s="166"/>
      <c r="X25" s="169"/>
      <c r="Y25" s="170"/>
      <c r="Z25" s="171"/>
      <c r="AA25" s="171"/>
      <c r="AB25" s="172"/>
      <c r="AC25" s="139"/>
      <c r="AD25" s="136"/>
      <c r="AE25" s="136"/>
      <c r="AF25" s="137"/>
    </row>
    <row r="26" spans="1:32" ht="20.25" customHeight="1" x14ac:dyDescent="0.45"/>
    <row r="27" spans="1:32" ht="20.25" customHeight="1" x14ac:dyDescent="0.45"/>
    <row r="28" spans="1:32" ht="20.25" customHeight="1" x14ac:dyDescent="0.45"/>
    <row r="29" spans="1:32" ht="20.25" customHeight="1" x14ac:dyDescent="0.45"/>
    <row r="30" spans="1:32" ht="20.25" customHeight="1" x14ac:dyDescent="0.45"/>
    <row r="31" spans="1:32" ht="20.25" customHeight="1" x14ac:dyDescent="0.45"/>
    <row r="32" spans="1:32" ht="20.25" customHeight="1" x14ac:dyDescent="0.45"/>
    <row r="33" ht="20.25" customHeight="1" x14ac:dyDescent="0.45"/>
    <row r="34" ht="20.25" customHeight="1" x14ac:dyDescent="0.45"/>
    <row r="35" ht="20.25" customHeight="1" x14ac:dyDescent="0.45"/>
    <row r="36" ht="20.25" customHeight="1" x14ac:dyDescent="0.45"/>
    <row r="37" ht="20.25" customHeight="1" x14ac:dyDescent="0.45"/>
    <row r="38" ht="20.25" customHeight="1" x14ac:dyDescent="0.45"/>
    <row r="39" ht="20.25" customHeight="1" x14ac:dyDescent="0.45"/>
    <row r="40" ht="20.25" customHeight="1" x14ac:dyDescent="0.45"/>
    <row r="41" ht="20.25" customHeight="1" x14ac:dyDescent="0.45"/>
    <row r="42" ht="20.25" customHeight="1" x14ac:dyDescent="0.45"/>
    <row r="43" ht="20.25" customHeight="1" x14ac:dyDescent="0.45"/>
    <row r="44" ht="20.25" customHeight="1" x14ac:dyDescent="0.45"/>
    <row r="45" ht="20.25" customHeight="1" x14ac:dyDescent="0.45"/>
    <row r="46" ht="20.25" customHeight="1" x14ac:dyDescent="0.45"/>
    <row r="47" ht="20.25" customHeight="1" x14ac:dyDescent="0.45"/>
    <row r="48" ht="20.25" customHeight="1" x14ac:dyDescent="0.45"/>
    <row r="49" ht="20.25" customHeight="1" x14ac:dyDescent="0.45"/>
    <row r="50" ht="20.25" customHeight="1" x14ac:dyDescent="0.45"/>
    <row r="51" ht="20.25" customHeight="1" x14ac:dyDescent="0.45"/>
    <row r="52" ht="20.25" customHeight="1" x14ac:dyDescent="0.45"/>
    <row r="53" ht="20.25" customHeight="1" x14ac:dyDescent="0.45"/>
    <row r="54" ht="20.25" customHeight="1" x14ac:dyDescent="0.45"/>
    <row r="55" ht="20.25" customHeight="1" x14ac:dyDescent="0.45"/>
    <row r="56" ht="20.25" customHeight="1" x14ac:dyDescent="0.45"/>
    <row r="57" ht="20.25" customHeight="1" x14ac:dyDescent="0.45"/>
    <row r="58" ht="20.25" customHeight="1" x14ac:dyDescent="0.45"/>
    <row r="59" ht="20.25" customHeight="1" x14ac:dyDescent="0.45"/>
    <row r="60" ht="20.25" customHeight="1" x14ac:dyDescent="0.45"/>
    <row r="61" ht="20.25" customHeight="1" x14ac:dyDescent="0.45"/>
    <row r="62" ht="20.25" customHeight="1" x14ac:dyDescent="0.45"/>
    <row r="63" ht="20.25" customHeight="1" x14ac:dyDescent="0.45"/>
    <row r="64" ht="20.25" customHeight="1" x14ac:dyDescent="0.45"/>
    <row r="65" ht="20.25" customHeight="1" x14ac:dyDescent="0.45"/>
    <row r="66" ht="20.25" customHeight="1" x14ac:dyDescent="0.45"/>
    <row r="67" ht="20.25" customHeight="1" x14ac:dyDescent="0.45"/>
    <row r="68" ht="20.25" customHeight="1" x14ac:dyDescent="0.45"/>
    <row r="69" ht="20.25" customHeight="1" x14ac:dyDescent="0.45"/>
    <row r="70" ht="20.25" customHeight="1" x14ac:dyDescent="0.45"/>
    <row r="71" ht="20.25" customHeight="1" x14ac:dyDescent="0.45"/>
    <row r="72" ht="20.25" customHeight="1" x14ac:dyDescent="0.45"/>
    <row r="73" ht="20.25" customHeight="1" x14ac:dyDescent="0.45"/>
    <row r="74" ht="20.25" customHeight="1" x14ac:dyDescent="0.45"/>
    <row r="75" ht="20.25" customHeight="1" x14ac:dyDescent="0.45"/>
    <row r="76" ht="20.25" customHeight="1" x14ac:dyDescent="0.45"/>
    <row r="77" ht="20.25" customHeight="1" x14ac:dyDescent="0.45"/>
    <row r="78" ht="20.25" customHeight="1" x14ac:dyDescent="0.45"/>
    <row r="79" ht="20.25" customHeight="1" x14ac:dyDescent="0.45"/>
    <row r="80" ht="20.25" customHeight="1" x14ac:dyDescent="0.45"/>
    <row r="81" ht="20.25" customHeight="1" x14ac:dyDescent="0.45"/>
    <row r="82" ht="20.25" customHeight="1" x14ac:dyDescent="0.45"/>
    <row r="83" ht="20.25" customHeight="1" x14ac:dyDescent="0.45"/>
    <row r="84" ht="20.25" customHeight="1" x14ac:dyDescent="0.45"/>
    <row r="85" ht="20.25" customHeight="1" x14ac:dyDescent="0.45"/>
    <row r="86" ht="20.25" customHeight="1" x14ac:dyDescent="0.45"/>
    <row r="87" ht="20.25" customHeight="1" x14ac:dyDescent="0.45"/>
    <row r="88" ht="20.25" customHeight="1" x14ac:dyDescent="0.45"/>
    <row r="89" ht="20.25" customHeight="1" x14ac:dyDescent="0.45"/>
    <row r="90" ht="20.25" customHeight="1" x14ac:dyDescent="0.45"/>
    <row r="91" ht="20.25" customHeight="1" x14ac:dyDescent="0.45"/>
    <row r="92" ht="20.25" customHeight="1" x14ac:dyDescent="0.45"/>
    <row r="93" ht="20.25" customHeight="1" x14ac:dyDescent="0.45"/>
    <row r="94" ht="20.25" customHeight="1" x14ac:dyDescent="0.45"/>
    <row r="95" ht="20.25" customHeight="1" x14ac:dyDescent="0.45"/>
    <row r="96" ht="20.25" customHeight="1" x14ac:dyDescent="0.45"/>
    <row r="97" ht="20.25" customHeight="1" x14ac:dyDescent="0.45"/>
    <row r="98" ht="20.25" customHeight="1" x14ac:dyDescent="0.45"/>
    <row r="99" ht="20.25" customHeight="1" x14ac:dyDescent="0.45"/>
    <row r="100" ht="20.25" customHeight="1" x14ac:dyDescent="0.45"/>
    <row r="101" ht="20.25" customHeight="1" x14ac:dyDescent="0.45"/>
    <row r="102" ht="20.25" customHeight="1" x14ac:dyDescent="0.45"/>
    <row r="103" ht="20.25" customHeight="1" x14ac:dyDescent="0.45"/>
    <row r="104" ht="20.25" customHeight="1" x14ac:dyDescent="0.45"/>
    <row r="105" ht="20.25" customHeight="1" x14ac:dyDescent="0.45"/>
    <row r="106" ht="20.25" customHeight="1" x14ac:dyDescent="0.45"/>
    <row r="107" ht="20.25" customHeight="1" x14ac:dyDescent="0.45"/>
    <row r="108" ht="20.25" customHeight="1" x14ac:dyDescent="0.45"/>
    <row r="109" ht="20.25" customHeight="1" x14ac:dyDescent="0.45"/>
    <row r="110" ht="20.25" customHeight="1" x14ac:dyDescent="0.45"/>
    <row r="111" ht="20.25" customHeight="1" x14ac:dyDescent="0.45"/>
    <row r="112" ht="20.25" customHeight="1" x14ac:dyDescent="0.45"/>
    <row r="113" ht="20.25" customHeight="1" x14ac:dyDescent="0.45"/>
    <row r="114" ht="20.25" customHeight="1" x14ac:dyDescent="0.45"/>
  </sheetData>
  <mergeCells count="12">
    <mergeCell ref="A8:C9"/>
    <mergeCell ref="H8:H9"/>
    <mergeCell ref="Y8:AB9"/>
    <mergeCell ref="AC8:AF9"/>
    <mergeCell ref="A3:AF3"/>
    <mergeCell ref="S5:V5"/>
    <mergeCell ref="A7:C7"/>
    <mergeCell ref="D7:E7"/>
    <mergeCell ref="F7:G7"/>
    <mergeCell ref="H7:X7"/>
    <mergeCell ref="Y7:AB7"/>
    <mergeCell ref="AC7:AF7"/>
  </mergeCells>
  <phoneticPr fontId="2"/>
  <pageMargins left="0.7" right="0.7" top="0.75" bottom="0.75" header="0.3" footer="0.3"/>
  <pageSetup paperSize="9" scale="35" orientation="portrait" r:id="rId1"/>
  <rowBreaks count="4" manualBreakCount="4">
    <brk id="26" max="31" man="1"/>
    <brk id="60" max="31" man="1"/>
    <brk id="85" max="31" man="1"/>
    <brk id="94"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Y65546:Y65547 JU65546:JU65547 TQ65546:TQ65547 ADM65546:ADM65547 ANI65546:ANI65547 AXE65546:AXE65547 BHA65546:BHA65547 BQW65546:BQW65547 CAS65546:CAS65547 CKO65546:CKO65547 CUK65546:CUK65547 DEG65546:DEG65547 DOC65546:DOC65547 DXY65546:DXY65547 EHU65546:EHU65547 ERQ65546:ERQ65547 FBM65546:FBM65547 FLI65546:FLI65547 FVE65546:FVE65547 GFA65546:GFA65547 GOW65546:GOW65547 GYS65546:GYS65547 HIO65546:HIO65547 HSK65546:HSK65547 ICG65546:ICG65547 IMC65546:IMC65547 IVY65546:IVY65547 JFU65546:JFU65547 JPQ65546:JPQ65547 JZM65546:JZM65547 KJI65546:KJI65547 KTE65546:KTE65547 LDA65546:LDA65547 LMW65546:LMW65547 LWS65546:LWS65547 MGO65546:MGO65547 MQK65546:MQK65547 NAG65546:NAG65547 NKC65546:NKC65547 NTY65546:NTY65547 ODU65546:ODU65547 ONQ65546:ONQ65547 OXM65546:OXM65547 PHI65546:PHI65547 PRE65546:PRE65547 QBA65546:QBA65547 QKW65546:QKW65547 QUS65546:QUS65547 REO65546:REO65547 ROK65546:ROK65547 RYG65546:RYG65547 SIC65546:SIC65547 SRY65546:SRY65547 TBU65546:TBU65547 TLQ65546:TLQ65547 TVM65546:TVM65547 UFI65546:UFI65547 UPE65546:UPE65547 UZA65546:UZA65547 VIW65546:VIW65547 VSS65546:VSS65547 WCO65546:WCO65547 WMK65546:WMK65547 WWG65546:WWG65547 Y131082:Y131083 JU131082:JU131083 TQ131082:TQ131083 ADM131082:ADM131083 ANI131082:ANI131083 AXE131082:AXE131083 BHA131082:BHA131083 BQW131082:BQW131083 CAS131082:CAS131083 CKO131082:CKO131083 CUK131082:CUK131083 DEG131082:DEG131083 DOC131082:DOC131083 DXY131082:DXY131083 EHU131082:EHU131083 ERQ131082:ERQ131083 FBM131082:FBM131083 FLI131082:FLI131083 FVE131082:FVE131083 GFA131082:GFA131083 GOW131082:GOW131083 GYS131082:GYS131083 HIO131082:HIO131083 HSK131082:HSK131083 ICG131082:ICG131083 IMC131082:IMC131083 IVY131082:IVY131083 JFU131082:JFU131083 JPQ131082:JPQ131083 JZM131082:JZM131083 KJI131082:KJI131083 KTE131082:KTE131083 LDA131082:LDA131083 LMW131082:LMW131083 LWS131082:LWS131083 MGO131082:MGO131083 MQK131082:MQK131083 NAG131082:NAG131083 NKC131082:NKC131083 NTY131082:NTY131083 ODU131082:ODU131083 ONQ131082:ONQ131083 OXM131082:OXM131083 PHI131082:PHI131083 PRE131082:PRE131083 QBA131082:QBA131083 QKW131082:QKW131083 QUS131082:QUS131083 REO131082:REO131083 ROK131082:ROK131083 RYG131082:RYG131083 SIC131082:SIC131083 SRY131082:SRY131083 TBU131082:TBU131083 TLQ131082:TLQ131083 TVM131082:TVM131083 UFI131082:UFI131083 UPE131082:UPE131083 UZA131082:UZA131083 VIW131082:VIW131083 VSS131082:VSS131083 WCO131082:WCO131083 WMK131082:WMK131083 WWG131082:WWG131083 Y196618:Y196619 JU196618:JU196619 TQ196618:TQ196619 ADM196618:ADM196619 ANI196618:ANI196619 AXE196618:AXE196619 BHA196618:BHA196619 BQW196618:BQW196619 CAS196618:CAS196619 CKO196618:CKO196619 CUK196618:CUK196619 DEG196618:DEG196619 DOC196618:DOC196619 DXY196618:DXY196619 EHU196618:EHU196619 ERQ196618:ERQ196619 FBM196618:FBM196619 FLI196618:FLI196619 FVE196618:FVE196619 GFA196618:GFA196619 GOW196618:GOW196619 GYS196618:GYS196619 HIO196618:HIO196619 HSK196618:HSK196619 ICG196618:ICG196619 IMC196618:IMC196619 IVY196618:IVY196619 JFU196618:JFU196619 JPQ196618:JPQ196619 JZM196618:JZM196619 KJI196618:KJI196619 KTE196618:KTE196619 LDA196618:LDA196619 LMW196618:LMW196619 LWS196618:LWS196619 MGO196618:MGO196619 MQK196618:MQK196619 NAG196618:NAG196619 NKC196618:NKC196619 NTY196618:NTY196619 ODU196618:ODU196619 ONQ196618:ONQ196619 OXM196618:OXM196619 PHI196618:PHI196619 PRE196618:PRE196619 QBA196618:QBA196619 QKW196618:QKW196619 QUS196618:QUS196619 REO196618:REO196619 ROK196618:ROK196619 RYG196618:RYG196619 SIC196618:SIC196619 SRY196618:SRY196619 TBU196618:TBU196619 TLQ196618:TLQ196619 TVM196618:TVM196619 UFI196618:UFI196619 UPE196618:UPE196619 UZA196618:UZA196619 VIW196618:VIW196619 VSS196618:VSS196619 WCO196618:WCO196619 WMK196618:WMK196619 WWG196618:WWG196619 Y262154:Y262155 JU262154:JU262155 TQ262154:TQ262155 ADM262154:ADM262155 ANI262154:ANI262155 AXE262154:AXE262155 BHA262154:BHA262155 BQW262154:BQW262155 CAS262154:CAS262155 CKO262154:CKO262155 CUK262154:CUK262155 DEG262154:DEG262155 DOC262154:DOC262155 DXY262154:DXY262155 EHU262154:EHU262155 ERQ262154:ERQ262155 FBM262154:FBM262155 FLI262154:FLI262155 FVE262154:FVE262155 GFA262154:GFA262155 GOW262154:GOW262155 GYS262154:GYS262155 HIO262154:HIO262155 HSK262154:HSK262155 ICG262154:ICG262155 IMC262154:IMC262155 IVY262154:IVY262155 JFU262154:JFU262155 JPQ262154:JPQ262155 JZM262154:JZM262155 KJI262154:KJI262155 KTE262154:KTE262155 LDA262154:LDA262155 LMW262154:LMW262155 LWS262154:LWS262155 MGO262154:MGO262155 MQK262154:MQK262155 NAG262154:NAG262155 NKC262154:NKC262155 NTY262154:NTY262155 ODU262154:ODU262155 ONQ262154:ONQ262155 OXM262154:OXM262155 PHI262154:PHI262155 PRE262154:PRE262155 QBA262154:QBA262155 QKW262154:QKW262155 QUS262154:QUS262155 REO262154:REO262155 ROK262154:ROK262155 RYG262154:RYG262155 SIC262154:SIC262155 SRY262154:SRY262155 TBU262154:TBU262155 TLQ262154:TLQ262155 TVM262154:TVM262155 UFI262154:UFI262155 UPE262154:UPE262155 UZA262154:UZA262155 VIW262154:VIW262155 VSS262154:VSS262155 WCO262154:WCO262155 WMK262154:WMK262155 WWG262154:WWG262155 Y327690:Y327691 JU327690:JU327691 TQ327690:TQ327691 ADM327690:ADM327691 ANI327690:ANI327691 AXE327690:AXE327691 BHA327690:BHA327691 BQW327690:BQW327691 CAS327690:CAS327691 CKO327690:CKO327691 CUK327690:CUK327691 DEG327690:DEG327691 DOC327690:DOC327691 DXY327690:DXY327691 EHU327690:EHU327691 ERQ327690:ERQ327691 FBM327690:FBM327691 FLI327690:FLI327691 FVE327690:FVE327691 GFA327690:GFA327691 GOW327690:GOW327691 GYS327690:GYS327691 HIO327690:HIO327691 HSK327690:HSK327691 ICG327690:ICG327691 IMC327690:IMC327691 IVY327690:IVY327691 JFU327690:JFU327691 JPQ327690:JPQ327691 JZM327690:JZM327691 KJI327690:KJI327691 KTE327690:KTE327691 LDA327690:LDA327691 LMW327690:LMW327691 LWS327690:LWS327691 MGO327690:MGO327691 MQK327690:MQK327691 NAG327690:NAG327691 NKC327690:NKC327691 NTY327690:NTY327691 ODU327690:ODU327691 ONQ327690:ONQ327691 OXM327690:OXM327691 PHI327690:PHI327691 PRE327690:PRE327691 QBA327690:QBA327691 QKW327690:QKW327691 QUS327690:QUS327691 REO327690:REO327691 ROK327690:ROK327691 RYG327690:RYG327691 SIC327690:SIC327691 SRY327690:SRY327691 TBU327690:TBU327691 TLQ327690:TLQ327691 TVM327690:TVM327691 UFI327690:UFI327691 UPE327690:UPE327691 UZA327690:UZA327691 VIW327690:VIW327691 VSS327690:VSS327691 WCO327690:WCO327691 WMK327690:WMK327691 WWG327690:WWG327691 Y393226:Y393227 JU393226:JU393227 TQ393226:TQ393227 ADM393226:ADM393227 ANI393226:ANI393227 AXE393226:AXE393227 BHA393226:BHA393227 BQW393226:BQW393227 CAS393226:CAS393227 CKO393226:CKO393227 CUK393226:CUK393227 DEG393226:DEG393227 DOC393226:DOC393227 DXY393226:DXY393227 EHU393226:EHU393227 ERQ393226:ERQ393227 FBM393226:FBM393227 FLI393226:FLI393227 FVE393226:FVE393227 GFA393226:GFA393227 GOW393226:GOW393227 GYS393226:GYS393227 HIO393226:HIO393227 HSK393226:HSK393227 ICG393226:ICG393227 IMC393226:IMC393227 IVY393226:IVY393227 JFU393226:JFU393227 JPQ393226:JPQ393227 JZM393226:JZM393227 KJI393226:KJI393227 KTE393226:KTE393227 LDA393226:LDA393227 LMW393226:LMW393227 LWS393226:LWS393227 MGO393226:MGO393227 MQK393226:MQK393227 NAG393226:NAG393227 NKC393226:NKC393227 NTY393226:NTY393227 ODU393226:ODU393227 ONQ393226:ONQ393227 OXM393226:OXM393227 PHI393226:PHI393227 PRE393226:PRE393227 QBA393226:QBA393227 QKW393226:QKW393227 QUS393226:QUS393227 REO393226:REO393227 ROK393226:ROK393227 RYG393226:RYG393227 SIC393226:SIC393227 SRY393226:SRY393227 TBU393226:TBU393227 TLQ393226:TLQ393227 TVM393226:TVM393227 UFI393226:UFI393227 UPE393226:UPE393227 UZA393226:UZA393227 VIW393226:VIW393227 VSS393226:VSS393227 WCO393226:WCO393227 WMK393226:WMK393227 WWG393226:WWG393227 Y458762:Y458763 JU458762:JU458763 TQ458762:TQ458763 ADM458762:ADM458763 ANI458762:ANI458763 AXE458762:AXE458763 BHA458762:BHA458763 BQW458762:BQW458763 CAS458762:CAS458763 CKO458762:CKO458763 CUK458762:CUK458763 DEG458762:DEG458763 DOC458762:DOC458763 DXY458762:DXY458763 EHU458762:EHU458763 ERQ458762:ERQ458763 FBM458762:FBM458763 FLI458762:FLI458763 FVE458762:FVE458763 GFA458762:GFA458763 GOW458762:GOW458763 GYS458762:GYS458763 HIO458762:HIO458763 HSK458762:HSK458763 ICG458762:ICG458763 IMC458762:IMC458763 IVY458762:IVY458763 JFU458762:JFU458763 JPQ458762:JPQ458763 JZM458762:JZM458763 KJI458762:KJI458763 KTE458762:KTE458763 LDA458762:LDA458763 LMW458762:LMW458763 LWS458762:LWS458763 MGO458762:MGO458763 MQK458762:MQK458763 NAG458762:NAG458763 NKC458762:NKC458763 NTY458762:NTY458763 ODU458762:ODU458763 ONQ458762:ONQ458763 OXM458762:OXM458763 PHI458762:PHI458763 PRE458762:PRE458763 QBA458762:QBA458763 QKW458762:QKW458763 QUS458762:QUS458763 REO458762:REO458763 ROK458762:ROK458763 RYG458762:RYG458763 SIC458762:SIC458763 SRY458762:SRY458763 TBU458762:TBU458763 TLQ458762:TLQ458763 TVM458762:TVM458763 UFI458762:UFI458763 UPE458762:UPE458763 UZA458762:UZA458763 VIW458762:VIW458763 VSS458762:VSS458763 WCO458762:WCO458763 WMK458762:WMK458763 WWG458762:WWG458763 Y524298:Y524299 JU524298:JU524299 TQ524298:TQ524299 ADM524298:ADM524299 ANI524298:ANI524299 AXE524298:AXE524299 BHA524298:BHA524299 BQW524298:BQW524299 CAS524298:CAS524299 CKO524298:CKO524299 CUK524298:CUK524299 DEG524298:DEG524299 DOC524298:DOC524299 DXY524298:DXY524299 EHU524298:EHU524299 ERQ524298:ERQ524299 FBM524298:FBM524299 FLI524298:FLI524299 FVE524298:FVE524299 GFA524298:GFA524299 GOW524298:GOW524299 GYS524298:GYS524299 HIO524298:HIO524299 HSK524298:HSK524299 ICG524298:ICG524299 IMC524298:IMC524299 IVY524298:IVY524299 JFU524298:JFU524299 JPQ524298:JPQ524299 JZM524298:JZM524299 KJI524298:KJI524299 KTE524298:KTE524299 LDA524298:LDA524299 LMW524298:LMW524299 LWS524298:LWS524299 MGO524298:MGO524299 MQK524298:MQK524299 NAG524298:NAG524299 NKC524298:NKC524299 NTY524298:NTY524299 ODU524298:ODU524299 ONQ524298:ONQ524299 OXM524298:OXM524299 PHI524298:PHI524299 PRE524298:PRE524299 QBA524298:QBA524299 QKW524298:QKW524299 QUS524298:QUS524299 REO524298:REO524299 ROK524298:ROK524299 RYG524298:RYG524299 SIC524298:SIC524299 SRY524298:SRY524299 TBU524298:TBU524299 TLQ524298:TLQ524299 TVM524298:TVM524299 UFI524298:UFI524299 UPE524298:UPE524299 UZA524298:UZA524299 VIW524298:VIW524299 VSS524298:VSS524299 WCO524298:WCO524299 WMK524298:WMK524299 WWG524298:WWG524299 Y589834:Y589835 JU589834:JU589835 TQ589834:TQ589835 ADM589834:ADM589835 ANI589834:ANI589835 AXE589834:AXE589835 BHA589834:BHA589835 BQW589834:BQW589835 CAS589834:CAS589835 CKO589834:CKO589835 CUK589834:CUK589835 DEG589834:DEG589835 DOC589834:DOC589835 DXY589834:DXY589835 EHU589834:EHU589835 ERQ589834:ERQ589835 FBM589834:FBM589835 FLI589834:FLI589835 FVE589834:FVE589835 GFA589834:GFA589835 GOW589834:GOW589835 GYS589834:GYS589835 HIO589834:HIO589835 HSK589834:HSK589835 ICG589834:ICG589835 IMC589834:IMC589835 IVY589834:IVY589835 JFU589834:JFU589835 JPQ589834:JPQ589835 JZM589834:JZM589835 KJI589834:KJI589835 KTE589834:KTE589835 LDA589834:LDA589835 LMW589834:LMW589835 LWS589834:LWS589835 MGO589834:MGO589835 MQK589834:MQK589835 NAG589834:NAG589835 NKC589834:NKC589835 NTY589834:NTY589835 ODU589834:ODU589835 ONQ589834:ONQ589835 OXM589834:OXM589835 PHI589834:PHI589835 PRE589834:PRE589835 QBA589834:QBA589835 QKW589834:QKW589835 QUS589834:QUS589835 REO589834:REO589835 ROK589834:ROK589835 RYG589834:RYG589835 SIC589834:SIC589835 SRY589834:SRY589835 TBU589834:TBU589835 TLQ589834:TLQ589835 TVM589834:TVM589835 UFI589834:UFI589835 UPE589834:UPE589835 UZA589834:UZA589835 VIW589834:VIW589835 VSS589834:VSS589835 WCO589834:WCO589835 WMK589834:WMK589835 WWG589834:WWG589835 Y655370:Y655371 JU655370:JU655371 TQ655370:TQ655371 ADM655370:ADM655371 ANI655370:ANI655371 AXE655370:AXE655371 BHA655370:BHA655371 BQW655370:BQW655371 CAS655370:CAS655371 CKO655370:CKO655371 CUK655370:CUK655371 DEG655370:DEG655371 DOC655370:DOC655371 DXY655370:DXY655371 EHU655370:EHU655371 ERQ655370:ERQ655371 FBM655370:FBM655371 FLI655370:FLI655371 FVE655370:FVE655371 GFA655370:GFA655371 GOW655370:GOW655371 GYS655370:GYS655371 HIO655370:HIO655371 HSK655370:HSK655371 ICG655370:ICG655371 IMC655370:IMC655371 IVY655370:IVY655371 JFU655370:JFU655371 JPQ655370:JPQ655371 JZM655370:JZM655371 KJI655370:KJI655371 KTE655370:KTE655371 LDA655370:LDA655371 LMW655370:LMW655371 LWS655370:LWS655371 MGO655370:MGO655371 MQK655370:MQK655371 NAG655370:NAG655371 NKC655370:NKC655371 NTY655370:NTY655371 ODU655370:ODU655371 ONQ655370:ONQ655371 OXM655370:OXM655371 PHI655370:PHI655371 PRE655370:PRE655371 QBA655370:QBA655371 QKW655370:QKW655371 QUS655370:QUS655371 REO655370:REO655371 ROK655370:ROK655371 RYG655370:RYG655371 SIC655370:SIC655371 SRY655370:SRY655371 TBU655370:TBU655371 TLQ655370:TLQ655371 TVM655370:TVM655371 UFI655370:UFI655371 UPE655370:UPE655371 UZA655370:UZA655371 VIW655370:VIW655371 VSS655370:VSS655371 WCO655370:WCO655371 WMK655370:WMK655371 WWG655370:WWG655371 Y720906:Y720907 JU720906:JU720907 TQ720906:TQ720907 ADM720906:ADM720907 ANI720906:ANI720907 AXE720906:AXE720907 BHA720906:BHA720907 BQW720906:BQW720907 CAS720906:CAS720907 CKO720906:CKO720907 CUK720906:CUK720907 DEG720906:DEG720907 DOC720906:DOC720907 DXY720906:DXY720907 EHU720906:EHU720907 ERQ720906:ERQ720907 FBM720906:FBM720907 FLI720906:FLI720907 FVE720906:FVE720907 GFA720906:GFA720907 GOW720906:GOW720907 GYS720906:GYS720907 HIO720906:HIO720907 HSK720906:HSK720907 ICG720906:ICG720907 IMC720906:IMC720907 IVY720906:IVY720907 JFU720906:JFU720907 JPQ720906:JPQ720907 JZM720906:JZM720907 KJI720906:KJI720907 KTE720906:KTE720907 LDA720906:LDA720907 LMW720906:LMW720907 LWS720906:LWS720907 MGO720906:MGO720907 MQK720906:MQK720907 NAG720906:NAG720907 NKC720906:NKC720907 NTY720906:NTY720907 ODU720906:ODU720907 ONQ720906:ONQ720907 OXM720906:OXM720907 PHI720906:PHI720907 PRE720906:PRE720907 QBA720906:QBA720907 QKW720906:QKW720907 QUS720906:QUS720907 REO720906:REO720907 ROK720906:ROK720907 RYG720906:RYG720907 SIC720906:SIC720907 SRY720906:SRY720907 TBU720906:TBU720907 TLQ720906:TLQ720907 TVM720906:TVM720907 UFI720906:UFI720907 UPE720906:UPE720907 UZA720906:UZA720907 VIW720906:VIW720907 VSS720906:VSS720907 WCO720906:WCO720907 WMK720906:WMK720907 WWG720906:WWG720907 Y786442:Y786443 JU786442:JU786443 TQ786442:TQ786443 ADM786442:ADM786443 ANI786442:ANI786443 AXE786442:AXE786443 BHA786442:BHA786443 BQW786442:BQW786443 CAS786442:CAS786443 CKO786442:CKO786443 CUK786442:CUK786443 DEG786442:DEG786443 DOC786442:DOC786443 DXY786442:DXY786443 EHU786442:EHU786443 ERQ786442:ERQ786443 FBM786442:FBM786443 FLI786442:FLI786443 FVE786442:FVE786443 GFA786442:GFA786443 GOW786442:GOW786443 GYS786442:GYS786443 HIO786442:HIO786443 HSK786442:HSK786443 ICG786442:ICG786443 IMC786442:IMC786443 IVY786442:IVY786443 JFU786442:JFU786443 JPQ786442:JPQ786443 JZM786442:JZM786443 KJI786442:KJI786443 KTE786442:KTE786443 LDA786442:LDA786443 LMW786442:LMW786443 LWS786442:LWS786443 MGO786442:MGO786443 MQK786442:MQK786443 NAG786442:NAG786443 NKC786442:NKC786443 NTY786442:NTY786443 ODU786442:ODU786443 ONQ786442:ONQ786443 OXM786442:OXM786443 PHI786442:PHI786443 PRE786442:PRE786443 QBA786442:QBA786443 QKW786442:QKW786443 QUS786442:QUS786443 REO786442:REO786443 ROK786442:ROK786443 RYG786442:RYG786443 SIC786442:SIC786443 SRY786442:SRY786443 TBU786442:TBU786443 TLQ786442:TLQ786443 TVM786442:TVM786443 UFI786442:UFI786443 UPE786442:UPE786443 UZA786442:UZA786443 VIW786442:VIW786443 VSS786442:VSS786443 WCO786442:WCO786443 WMK786442:WMK786443 WWG786442:WWG786443 Y851978:Y851979 JU851978:JU851979 TQ851978:TQ851979 ADM851978:ADM851979 ANI851978:ANI851979 AXE851978:AXE851979 BHA851978:BHA851979 BQW851978:BQW851979 CAS851978:CAS851979 CKO851978:CKO851979 CUK851978:CUK851979 DEG851978:DEG851979 DOC851978:DOC851979 DXY851978:DXY851979 EHU851978:EHU851979 ERQ851978:ERQ851979 FBM851978:FBM851979 FLI851978:FLI851979 FVE851978:FVE851979 GFA851978:GFA851979 GOW851978:GOW851979 GYS851978:GYS851979 HIO851978:HIO851979 HSK851978:HSK851979 ICG851978:ICG851979 IMC851978:IMC851979 IVY851978:IVY851979 JFU851978:JFU851979 JPQ851978:JPQ851979 JZM851978:JZM851979 KJI851978:KJI851979 KTE851978:KTE851979 LDA851978:LDA851979 LMW851978:LMW851979 LWS851978:LWS851979 MGO851978:MGO851979 MQK851978:MQK851979 NAG851978:NAG851979 NKC851978:NKC851979 NTY851978:NTY851979 ODU851978:ODU851979 ONQ851978:ONQ851979 OXM851978:OXM851979 PHI851978:PHI851979 PRE851978:PRE851979 QBA851978:QBA851979 QKW851978:QKW851979 QUS851978:QUS851979 REO851978:REO851979 ROK851978:ROK851979 RYG851978:RYG851979 SIC851978:SIC851979 SRY851978:SRY851979 TBU851978:TBU851979 TLQ851978:TLQ851979 TVM851978:TVM851979 UFI851978:UFI851979 UPE851978:UPE851979 UZA851978:UZA851979 VIW851978:VIW851979 VSS851978:VSS851979 WCO851978:WCO851979 WMK851978:WMK851979 WWG851978:WWG851979 Y917514:Y917515 JU917514:JU917515 TQ917514:TQ917515 ADM917514:ADM917515 ANI917514:ANI917515 AXE917514:AXE917515 BHA917514:BHA917515 BQW917514:BQW917515 CAS917514:CAS917515 CKO917514:CKO917515 CUK917514:CUK917515 DEG917514:DEG917515 DOC917514:DOC917515 DXY917514:DXY917515 EHU917514:EHU917515 ERQ917514:ERQ917515 FBM917514:FBM917515 FLI917514:FLI917515 FVE917514:FVE917515 GFA917514:GFA917515 GOW917514:GOW917515 GYS917514:GYS917515 HIO917514:HIO917515 HSK917514:HSK917515 ICG917514:ICG917515 IMC917514:IMC917515 IVY917514:IVY917515 JFU917514:JFU917515 JPQ917514:JPQ917515 JZM917514:JZM917515 KJI917514:KJI917515 KTE917514:KTE917515 LDA917514:LDA917515 LMW917514:LMW917515 LWS917514:LWS917515 MGO917514:MGO917515 MQK917514:MQK917515 NAG917514:NAG917515 NKC917514:NKC917515 NTY917514:NTY917515 ODU917514:ODU917515 ONQ917514:ONQ917515 OXM917514:OXM917515 PHI917514:PHI917515 PRE917514:PRE917515 QBA917514:QBA917515 QKW917514:QKW917515 QUS917514:QUS917515 REO917514:REO917515 ROK917514:ROK917515 RYG917514:RYG917515 SIC917514:SIC917515 SRY917514:SRY917515 TBU917514:TBU917515 TLQ917514:TLQ917515 TVM917514:TVM917515 UFI917514:UFI917515 UPE917514:UPE917515 UZA917514:UZA917515 VIW917514:VIW917515 VSS917514:VSS917515 WCO917514:WCO917515 WMK917514:WMK917515 WWG917514:WWG917515 Y983050:Y983051 JU983050:JU983051 TQ983050:TQ983051 ADM983050:ADM983051 ANI983050:ANI983051 AXE983050:AXE983051 BHA983050:BHA983051 BQW983050:BQW983051 CAS983050:CAS983051 CKO983050:CKO983051 CUK983050:CUK983051 DEG983050:DEG983051 DOC983050:DOC983051 DXY983050:DXY983051 EHU983050:EHU983051 ERQ983050:ERQ983051 FBM983050:FBM983051 FLI983050:FLI983051 FVE983050:FVE983051 GFA983050:GFA983051 GOW983050:GOW983051 GYS983050:GYS983051 HIO983050:HIO983051 HSK983050:HSK983051 ICG983050:ICG983051 IMC983050:IMC983051 IVY983050:IVY983051 JFU983050:JFU983051 JPQ983050:JPQ983051 JZM983050:JZM983051 KJI983050:KJI983051 KTE983050:KTE983051 LDA983050:LDA983051 LMW983050:LMW983051 LWS983050:LWS983051 MGO983050:MGO983051 MQK983050:MQK983051 NAG983050:NAG983051 NKC983050:NKC983051 NTY983050:NTY983051 ODU983050:ODU983051 ONQ983050:ONQ983051 OXM983050:OXM983051 PHI983050:PHI983051 PRE983050:PRE983051 QBA983050:QBA983051 QKW983050:QKW983051 QUS983050:QUS983051 REO983050:REO983051 ROK983050:ROK983051 RYG983050:RYG983051 SIC983050:SIC983051 SRY983050:SRY983051 TBU983050:TBU983051 TLQ983050:TLQ983051 TVM983050:TVM983051 UFI983050:UFI983051 UPE983050:UPE983051 UZA983050:UZA983051 VIW983050:VIW983051 VSS983050:VSS983051 WCO983050:WCO983051 WMK983050:WMK983051 WWG983050:WWG983051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Q65544:Q65546 JM65544:JM65546 TI65544:TI65546 ADE65544:ADE65546 ANA65544:ANA65546 AWW65544:AWW65546 BGS65544:BGS65546 BQO65544:BQO65546 CAK65544:CAK65546 CKG65544:CKG65546 CUC65544:CUC65546 DDY65544:DDY65546 DNU65544:DNU65546 DXQ65544:DXQ65546 EHM65544:EHM65546 ERI65544:ERI65546 FBE65544:FBE65546 FLA65544:FLA65546 FUW65544:FUW65546 GES65544:GES65546 GOO65544:GOO65546 GYK65544:GYK65546 HIG65544:HIG65546 HSC65544:HSC65546 IBY65544:IBY65546 ILU65544:ILU65546 IVQ65544:IVQ65546 JFM65544:JFM65546 JPI65544:JPI65546 JZE65544:JZE65546 KJA65544:KJA65546 KSW65544:KSW65546 LCS65544:LCS65546 LMO65544:LMO65546 LWK65544:LWK65546 MGG65544:MGG65546 MQC65544:MQC65546 MZY65544:MZY65546 NJU65544:NJU65546 NTQ65544:NTQ65546 ODM65544:ODM65546 ONI65544:ONI65546 OXE65544:OXE65546 PHA65544:PHA65546 PQW65544:PQW65546 QAS65544:QAS65546 QKO65544:QKO65546 QUK65544:QUK65546 REG65544:REG65546 ROC65544:ROC65546 RXY65544:RXY65546 SHU65544:SHU65546 SRQ65544:SRQ65546 TBM65544:TBM65546 TLI65544:TLI65546 TVE65544:TVE65546 UFA65544:UFA65546 UOW65544:UOW65546 UYS65544:UYS65546 VIO65544:VIO65546 VSK65544:VSK65546 WCG65544:WCG65546 WMC65544:WMC65546 WVY65544:WVY65546 Q131080:Q131082 JM131080:JM131082 TI131080:TI131082 ADE131080:ADE131082 ANA131080:ANA131082 AWW131080:AWW131082 BGS131080:BGS131082 BQO131080:BQO131082 CAK131080:CAK131082 CKG131080:CKG131082 CUC131080:CUC131082 DDY131080:DDY131082 DNU131080:DNU131082 DXQ131080:DXQ131082 EHM131080:EHM131082 ERI131080:ERI131082 FBE131080:FBE131082 FLA131080:FLA131082 FUW131080:FUW131082 GES131080:GES131082 GOO131080:GOO131082 GYK131080:GYK131082 HIG131080:HIG131082 HSC131080:HSC131082 IBY131080:IBY131082 ILU131080:ILU131082 IVQ131080:IVQ131082 JFM131080:JFM131082 JPI131080:JPI131082 JZE131080:JZE131082 KJA131080:KJA131082 KSW131080:KSW131082 LCS131080:LCS131082 LMO131080:LMO131082 LWK131080:LWK131082 MGG131080:MGG131082 MQC131080:MQC131082 MZY131080:MZY131082 NJU131080:NJU131082 NTQ131080:NTQ131082 ODM131080:ODM131082 ONI131080:ONI131082 OXE131080:OXE131082 PHA131080:PHA131082 PQW131080:PQW131082 QAS131080:QAS131082 QKO131080:QKO131082 QUK131080:QUK131082 REG131080:REG131082 ROC131080:ROC131082 RXY131080:RXY131082 SHU131080:SHU131082 SRQ131080:SRQ131082 TBM131080:TBM131082 TLI131080:TLI131082 TVE131080:TVE131082 UFA131080:UFA131082 UOW131080:UOW131082 UYS131080:UYS131082 VIO131080:VIO131082 VSK131080:VSK131082 WCG131080:WCG131082 WMC131080:WMC131082 WVY131080:WVY131082 Q196616:Q196618 JM196616:JM196618 TI196616:TI196618 ADE196616:ADE196618 ANA196616:ANA196618 AWW196616:AWW196618 BGS196616:BGS196618 BQO196616:BQO196618 CAK196616:CAK196618 CKG196616:CKG196618 CUC196616:CUC196618 DDY196616:DDY196618 DNU196616:DNU196618 DXQ196616:DXQ196618 EHM196616:EHM196618 ERI196616:ERI196618 FBE196616:FBE196618 FLA196616:FLA196618 FUW196616:FUW196618 GES196616:GES196618 GOO196616:GOO196618 GYK196616:GYK196618 HIG196616:HIG196618 HSC196616:HSC196618 IBY196616:IBY196618 ILU196616:ILU196618 IVQ196616:IVQ196618 JFM196616:JFM196618 JPI196616:JPI196618 JZE196616:JZE196618 KJA196616:KJA196618 KSW196616:KSW196618 LCS196616:LCS196618 LMO196616:LMO196618 LWK196616:LWK196618 MGG196616:MGG196618 MQC196616:MQC196618 MZY196616:MZY196618 NJU196616:NJU196618 NTQ196616:NTQ196618 ODM196616:ODM196618 ONI196616:ONI196618 OXE196616:OXE196618 PHA196616:PHA196618 PQW196616:PQW196618 QAS196616:QAS196618 QKO196616:QKO196618 QUK196616:QUK196618 REG196616:REG196618 ROC196616:ROC196618 RXY196616:RXY196618 SHU196616:SHU196618 SRQ196616:SRQ196618 TBM196616:TBM196618 TLI196616:TLI196618 TVE196616:TVE196618 UFA196616:UFA196618 UOW196616:UOW196618 UYS196616:UYS196618 VIO196616:VIO196618 VSK196616:VSK196618 WCG196616:WCG196618 WMC196616:WMC196618 WVY196616:WVY196618 Q262152:Q262154 JM262152:JM262154 TI262152:TI262154 ADE262152:ADE262154 ANA262152:ANA262154 AWW262152:AWW262154 BGS262152:BGS262154 BQO262152:BQO262154 CAK262152:CAK262154 CKG262152:CKG262154 CUC262152:CUC262154 DDY262152:DDY262154 DNU262152:DNU262154 DXQ262152:DXQ262154 EHM262152:EHM262154 ERI262152:ERI262154 FBE262152:FBE262154 FLA262152:FLA262154 FUW262152:FUW262154 GES262152:GES262154 GOO262152:GOO262154 GYK262152:GYK262154 HIG262152:HIG262154 HSC262152:HSC262154 IBY262152:IBY262154 ILU262152:ILU262154 IVQ262152:IVQ262154 JFM262152:JFM262154 JPI262152:JPI262154 JZE262152:JZE262154 KJA262152:KJA262154 KSW262152:KSW262154 LCS262152:LCS262154 LMO262152:LMO262154 LWK262152:LWK262154 MGG262152:MGG262154 MQC262152:MQC262154 MZY262152:MZY262154 NJU262152:NJU262154 NTQ262152:NTQ262154 ODM262152:ODM262154 ONI262152:ONI262154 OXE262152:OXE262154 PHA262152:PHA262154 PQW262152:PQW262154 QAS262152:QAS262154 QKO262152:QKO262154 QUK262152:QUK262154 REG262152:REG262154 ROC262152:ROC262154 RXY262152:RXY262154 SHU262152:SHU262154 SRQ262152:SRQ262154 TBM262152:TBM262154 TLI262152:TLI262154 TVE262152:TVE262154 UFA262152:UFA262154 UOW262152:UOW262154 UYS262152:UYS262154 VIO262152:VIO262154 VSK262152:VSK262154 WCG262152:WCG262154 WMC262152:WMC262154 WVY262152:WVY262154 Q327688:Q327690 JM327688:JM327690 TI327688:TI327690 ADE327688:ADE327690 ANA327688:ANA327690 AWW327688:AWW327690 BGS327688:BGS327690 BQO327688:BQO327690 CAK327688:CAK327690 CKG327688:CKG327690 CUC327688:CUC327690 DDY327688:DDY327690 DNU327688:DNU327690 DXQ327688:DXQ327690 EHM327688:EHM327690 ERI327688:ERI327690 FBE327688:FBE327690 FLA327688:FLA327690 FUW327688:FUW327690 GES327688:GES327690 GOO327688:GOO327690 GYK327688:GYK327690 HIG327688:HIG327690 HSC327688:HSC327690 IBY327688:IBY327690 ILU327688:ILU327690 IVQ327688:IVQ327690 JFM327688:JFM327690 JPI327688:JPI327690 JZE327688:JZE327690 KJA327688:KJA327690 KSW327688:KSW327690 LCS327688:LCS327690 LMO327688:LMO327690 LWK327688:LWK327690 MGG327688:MGG327690 MQC327688:MQC327690 MZY327688:MZY327690 NJU327688:NJU327690 NTQ327688:NTQ327690 ODM327688:ODM327690 ONI327688:ONI327690 OXE327688:OXE327690 PHA327688:PHA327690 PQW327688:PQW327690 QAS327688:QAS327690 QKO327688:QKO327690 QUK327688:QUK327690 REG327688:REG327690 ROC327688:ROC327690 RXY327688:RXY327690 SHU327688:SHU327690 SRQ327688:SRQ327690 TBM327688:TBM327690 TLI327688:TLI327690 TVE327688:TVE327690 UFA327688:UFA327690 UOW327688:UOW327690 UYS327688:UYS327690 VIO327688:VIO327690 VSK327688:VSK327690 WCG327688:WCG327690 WMC327688:WMC327690 WVY327688:WVY327690 Q393224:Q393226 JM393224:JM393226 TI393224:TI393226 ADE393224:ADE393226 ANA393224:ANA393226 AWW393224:AWW393226 BGS393224:BGS393226 BQO393224:BQO393226 CAK393224:CAK393226 CKG393224:CKG393226 CUC393224:CUC393226 DDY393224:DDY393226 DNU393224:DNU393226 DXQ393224:DXQ393226 EHM393224:EHM393226 ERI393224:ERI393226 FBE393224:FBE393226 FLA393224:FLA393226 FUW393224:FUW393226 GES393224:GES393226 GOO393224:GOO393226 GYK393224:GYK393226 HIG393224:HIG393226 HSC393224:HSC393226 IBY393224:IBY393226 ILU393224:ILU393226 IVQ393224:IVQ393226 JFM393224:JFM393226 JPI393224:JPI393226 JZE393224:JZE393226 KJA393224:KJA393226 KSW393224:KSW393226 LCS393224:LCS393226 LMO393224:LMO393226 LWK393224:LWK393226 MGG393224:MGG393226 MQC393224:MQC393226 MZY393224:MZY393226 NJU393224:NJU393226 NTQ393224:NTQ393226 ODM393224:ODM393226 ONI393224:ONI393226 OXE393224:OXE393226 PHA393224:PHA393226 PQW393224:PQW393226 QAS393224:QAS393226 QKO393224:QKO393226 QUK393224:QUK393226 REG393224:REG393226 ROC393224:ROC393226 RXY393224:RXY393226 SHU393224:SHU393226 SRQ393224:SRQ393226 TBM393224:TBM393226 TLI393224:TLI393226 TVE393224:TVE393226 UFA393224:UFA393226 UOW393224:UOW393226 UYS393224:UYS393226 VIO393224:VIO393226 VSK393224:VSK393226 WCG393224:WCG393226 WMC393224:WMC393226 WVY393224:WVY393226 Q458760:Q458762 JM458760:JM458762 TI458760:TI458762 ADE458760:ADE458762 ANA458760:ANA458762 AWW458760:AWW458762 BGS458760:BGS458762 BQO458760:BQO458762 CAK458760:CAK458762 CKG458760:CKG458762 CUC458760:CUC458762 DDY458760:DDY458762 DNU458760:DNU458762 DXQ458760:DXQ458762 EHM458760:EHM458762 ERI458760:ERI458762 FBE458760:FBE458762 FLA458760:FLA458762 FUW458760:FUW458762 GES458760:GES458762 GOO458760:GOO458762 GYK458760:GYK458762 HIG458760:HIG458762 HSC458760:HSC458762 IBY458760:IBY458762 ILU458760:ILU458762 IVQ458760:IVQ458762 JFM458760:JFM458762 JPI458760:JPI458762 JZE458760:JZE458762 KJA458760:KJA458762 KSW458760:KSW458762 LCS458760:LCS458762 LMO458760:LMO458762 LWK458760:LWK458762 MGG458760:MGG458762 MQC458760:MQC458762 MZY458760:MZY458762 NJU458760:NJU458762 NTQ458760:NTQ458762 ODM458760:ODM458762 ONI458760:ONI458762 OXE458760:OXE458762 PHA458760:PHA458762 PQW458760:PQW458762 QAS458760:QAS458762 QKO458760:QKO458762 QUK458760:QUK458762 REG458760:REG458762 ROC458760:ROC458762 RXY458760:RXY458762 SHU458760:SHU458762 SRQ458760:SRQ458762 TBM458760:TBM458762 TLI458760:TLI458762 TVE458760:TVE458762 UFA458760:UFA458762 UOW458760:UOW458762 UYS458760:UYS458762 VIO458760:VIO458762 VSK458760:VSK458762 WCG458760:WCG458762 WMC458760:WMC458762 WVY458760:WVY458762 Q524296:Q524298 JM524296:JM524298 TI524296:TI524298 ADE524296:ADE524298 ANA524296:ANA524298 AWW524296:AWW524298 BGS524296:BGS524298 BQO524296:BQO524298 CAK524296:CAK524298 CKG524296:CKG524298 CUC524296:CUC524298 DDY524296:DDY524298 DNU524296:DNU524298 DXQ524296:DXQ524298 EHM524296:EHM524298 ERI524296:ERI524298 FBE524296:FBE524298 FLA524296:FLA524298 FUW524296:FUW524298 GES524296:GES524298 GOO524296:GOO524298 GYK524296:GYK524298 HIG524296:HIG524298 HSC524296:HSC524298 IBY524296:IBY524298 ILU524296:ILU524298 IVQ524296:IVQ524298 JFM524296:JFM524298 JPI524296:JPI524298 JZE524296:JZE524298 KJA524296:KJA524298 KSW524296:KSW524298 LCS524296:LCS524298 LMO524296:LMO524298 LWK524296:LWK524298 MGG524296:MGG524298 MQC524296:MQC524298 MZY524296:MZY524298 NJU524296:NJU524298 NTQ524296:NTQ524298 ODM524296:ODM524298 ONI524296:ONI524298 OXE524296:OXE524298 PHA524296:PHA524298 PQW524296:PQW524298 QAS524296:QAS524298 QKO524296:QKO524298 QUK524296:QUK524298 REG524296:REG524298 ROC524296:ROC524298 RXY524296:RXY524298 SHU524296:SHU524298 SRQ524296:SRQ524298 TBM524296:TBM524298 TLI524296:TLI524298 TVE524296:TVE524298 UFA524296:UFA524298 UOW524296:UOW524298 UYS524296:UYS524298 VIO524296:VIO524298 VSK524296:VSK524298 WCG524296:WCG524298 WMC524296:WMC524298 WVY524296:WVY524298 Q589832:Q589834 JM589832:JM589834 TI589832:TI589834 ADE589832:ADE589834 ANA589832:ANA589834 AWW589832:AWW589834 BGS589832:BGS589834 BQO589832:BQO589834 CAK589832:CAK589834 CKG589832:CKG589834 CUC589832:CUC589834 DDY589832:DDY589834 DNU589832:DNU589834 DXQ589832:DXQ589834 EHM589832:EHM589834 ERI589832:ERI589834 FBE589832:FBE589834 FLA589832:FLA589834 FUW589832:FUW589834 GES589832:GES589834 GOO589832:GOO589834 GYK589832:GYK589834 HIG589832:HIG589834 HSC589832:HSC589834 IBY589832:IBY589834 ILU589832:ILU589834 IVQ589832:IVQ589834 JFM589832:JFM589834 JPI589832:JPI589834 JZE589832:JZE589834 KJA589832:KJA589834 KSW589832:KSW589834 LCS589832:LCS589834 LMO589832:LMO589834 LWK589832:LWK589834 MGG589832:MGG589834 MQC589832:MQC589834 MZY589832:MZY589834 NJU589832:NJU589834 NTQ589832:NTQ589834 ODM589832:ODM589834 ONI589832:ONI589834 OXE589832:OXE589834 PHA589832:PHA589834 PQW589832:PQW589834 QAS589832:QAS589834 QKO589832:QKO589834 QUK589832:QUK589834 REG589832:REG589834 ROC589832:ROC589834 RXY589832:RXY589834 SHU589832:SHU589834 SRQ589832:SRQ589834 TBM589832:TBM589834 TLI589832:TLI589834 TVE589832:TVE589834 UFA589832:UFA589834 UOW589832:UOW589834 UYS589832:UYS589834 VIO589832:VIO589834 VSK589832:VSK589834 WCG589832:WCG589834 WMC589832:WMC589834 WVY589832:WVY589834 Q655368:Q655370 JM655368:JM655370 TI655368:TI655370 ADE655368:ADE655370 ANA655368:ANA655370 AWW655368:AWW655370 BGS655368:BGS655370 BQO655368:BQO655370 CAK655368:CAK655370 CKG655368:CKG655370 CUC655368:CUC655370 DDY655368:DDY655370 DNU655368:DNU655370 DXQ655368:DXQ655370 EHM655368:EHM655370 ERI655368:ERI655370 FBE655368:FBE655370 FLA655368:FLA655370 FUW655368:FUW655370 GES655368:GES655370 GOO655368:GOO655370 GYK655368:GYK655370 HIG655368:HIG655370 HSC655368:HSC655370 IBY655368:IBY655370 ILU655368:ILU655370 IVQ655368:IVQ655370 JFM655368:JFM655370 JPI655368:JPI655370 JZE655368:JZE655370 KJA655368:KJA655370 KSW655368:KSW655370 LCS655368:LCS655370 LMO655368:LMO655370 LWK655368:LWK655370 MGG655368:MGG655370 MQC655368:MQC655370 MZY655368:MZY655370 NJU655368:NJU655370 NTQ655368:NTQ655370 ODM655368:ODM655370 ONI655368:ONI655370 OXE655368:OXE655370 PHA655368:PHA655370 PQW655368:PQW655370 QAS655368:QAS655370 QKO655368:QKO655370 QUK655368:QUK655370 REG655368:REG655370 ROC655368:ROC655370 RXY655368:RXY655370 SHU655368:SHU655370 SRQ655368:SRQ655370 TBM655368:TBM655370 TLI655368:TLI655370 TVE655368:TVE655370 UFA655368:UFA655370 UOW655368:UOW655370 UYS655368:UYS655370 VIO655368:VIO655370 VSK655368:VSK655370 WCG655368:WCG655370 WMC655368:WMC655370 WVY655368:WVY655370 Q720904:Q720906 JM720904:JM720906 TI720904:TI720906 ADE720904:ADE720906 ANA720904:ANA720906 AWW720904:AWW720906 BGS720904:BGS720906 BQO720904:BQO720906 CAK720904:CAK720906 CKG720904:CKG720906 CUC720904:CUC720906 DDY720904:DDY720906 DNU720904:DNU720906 DXQ720904:DXQ720906 EHM720904:EHM720906 ERI720904:ERI720906 FBE720904:FBE720906 FLA720904:FLA720906 FUW720904:FUW720906 GES720904:GES720906 GOO720904:GOO720906 GYK720904:GYK720906 HIG720904:HIG720906 HSC720904:HSC720906 IBY720904:IBY720906 ILU720904:ILU720906 IVQ720904:IVQ720906 JFM720904:JFM720906 JPI720904:JPI720906 JZE720904:JZE720906 KJA720904:KJA720906 KSW720904:KSW720906 LCS720904:LCS720906 LMO720904:LMO720906 LWK720904:LWK720906 MGG720904:MGG720906 MQC720904:MQC720906 MZY720904:MZY720906 NJU720904:NJU720906 NTQ720904:NTQ720906 ODM720904:ODM720906 ONI720904:ONI720906 OXE720904:OXE720906 PHA720904:PHA720906 PQW720904:PQW720906 QAS720904:QAS720906 QKO720904:QKO720906 QUK720904:QUK720906 REG720904:REG720906 ROC720904:ROC720906 RXY720904:RXY720906 SHU720904:SHU720906 SRQ720904:SRQ720906 TBM720904:TBM720906 TLI720904:TLI720906 TVE720904:TVE720906 UFA720904:UFA720906 UOW720904:UOW720906 UYS720904:UYS720906 VIO720904:VIO720906 VSK720904:VSK720906 WCG720904:WCG720906 WMC720904:WMC720906 WVY720904:WVY720906 Q786440:Q786442 JM786440:JM786442 TI786440:TI786442 ADE786440:ADE786442 ANA786440:ANA786442 AWW786440:AWW786442 BGS786440:BGS786442 BQO786440:BQO786442 CAK786440:CAK786442 CKG786440:CKG786442 CUC786440:CUC786442 DDY786440:DDY786442 DNU786440:DNU786442 DXQ786440:DXQ786442 EHM786440:EHM786442 ERI786440:ERI786442 FBE786440:FBE786442 FLA786440:FLA786442 FUW786440:FUW786442 GES786440:GES786442 GOO786440:GOO786442 GYK786440:GYK786442 HIG786440:HIG786442 HSC786440:HSC786442 IBY786440:IBY786442 ILU786440:ILU786442 IVQ786440:IVQ786442 JFM786440:JFM786442 JPI786440:JPI786442 JZE786440:JZE786442 KJA786440:KJA786442 KSW786440:KSW786442 LCS786440:LCS786442 LMO786440:LMO786442 LWK786440:LWK786442 MGG786440:MGG786442 MQC786440:MQC786442 MZY786440:MZY786442 NJU786440:NJU786442 NTQ786440:NTQ786442 ODM786440:ODM786442 ONI786440:ONI786442 OXE786440:OXE786442 PHA786440:PHA786442 PQW786440:PQW786442 QAS786440:QAS786442 QKO786440:QKO786442 QUK786440:QUK786442 REG786440:REG786442 ROC786440:ROC786442 RXY786440:RXY786442 SHU786440:SHU786442 SRQ786440:SRQ786442 TBM786440:TBM786442 TLI786440:TLI786442 TVE786440:TVE786442 UFA786440:UFA786442 UOW786440:UOW786442 UYS786440:UYS786442 VIO786440:VIO786442 VSK786440:VSK786442 WCG786440:WCG786442 WMC786440:WMC786442 WVY786440:WVY786442 Q851976:Q851978 JM851976:JM851978 TI851976:TI851978 ADE851976:ADE851978 ANA851976:ANA851978 AWW851976:AWW851978 BGS851976:BGS851978 BQO851976:BQO851978 CAK851976:CAK851978 CKG851976:CKG851978 CUC851976:CUC851978 DDY851976:DDY851978 DNU851976:DNU851978 DXQ851976:DXQ851978 EHM851976:EHM851978 ERI851976:ERI851978 FBE851976:FBE851978 FLA851976:FLA851978 FUW851976:FUW851978 GES851976:GES851978 GOO851976:GOO851978 GYK851976:GYK851978 HIG851976:HIG851978 HSC851976:HSC851978 IBY851976:IBY851978 ILU851976:ILU851978 IVQ851976:IVQ851978 JFM851976:JFM851978 JPI851976:JPI851978 JZE851976:JZE851978 KJA851976:KJA851978 KSW851976:KSW851978 LCS851976:LCS851978 LMO851976:LMO851978 LWK851976:LWK851978 MGG851976:MGG851978 MQC851976:MQC851978 MZY851976:MZY851978 NJU851976:NJU851978 NTQ851976:NTQ851978 ODM851976:ODM851978 ONI851976:ONI851978 OXE851976:OXE851978 PHA851976:PHA851978 PQW851976:PQW851978 QAS851976:QAS851978 QKO851976:QKO851978 QUK851976:QUK851978 REG851976:REG851978 ROC851976:ROC851978 RXY851976:RXY851978 SHU851976:SHU851978 SRQ851976:SRQ851978 TBM851976:TBM851978 TLI851976:TLI851978 TVE851976:TVE851978 UFA851976:UFA851978 UOW851976:UOW851978 UYS851976:UYS851978 VIO851976:VIO851978 VSK851976:VSK851978 WCG851976:WCG851978 WMC851976:WMC851978 WVY851976:WVY851978 Q917512:Q917514 JM917512:JM917514 TI917512:TI917514 ADE917512:ADE917514 ANA917512:ANA917514 AWW917512:AWW917514 BGS917512:BGS917514 BQO917512:BQO917514 CAK917512:CAK917514 CKG917512:CKG917514 CUC917512:CUC917514 DDY917512:DDY917514 DNU917512:DNU917514 DXQ917512:DXQ917514 EHM917512:EHM917514 ERI917512:ERI917514 FBE917512:FBE917514 FLA917512:FLA917514 FUW917512:FUW917514 GES917512:GES917514 GOO917512:GOO917514 GYK917512:GYK917514 HIG917512:HIG917514 HSC917512:HSC917514 IBY917512:IBY917514 ILU917512:ILU917514 IVQ917512:IVQ917514 JFM917512:JFM917514 JPI917512:JPI917514 JZE917512:JZE917514 KJA917512:KJA917514 KSW917512:KSW917514 LCS917512:LCS917514 LMO917512:LMO917514 LWK917512:LWK917514 MGG917512:MGG917514 MQC917512:MQC917514 MZY917512:MZY917514 NJU917512:NJU917514 NTQ917512:NTQ917514 ODM917512:ODM917514 ONI917512:ONI917514 OXE917512:OXE917514 PHA917512:PHA917514 PQW917512:PQW917514 QAS917512:QAS917514 QKO917512:QKO917514 QUK917512:QUK917514 REG917512:REG917514 ROC917512:ROC917514 RXY917512:RXY917514 SHU917512:SHU917514 SRQ917512:SRQ917514 TBM917512:TBM917514 TLI917512:TLI917514 TVE917512:TVE917514 UFA917512:UFA917514 UOW917512:UOW917514 UYS917512:UYS917514 VIO917512:VIO917514 VSK917512:VSK917514 WCG917512:WCG917514 WMC917512:WMC917514 WVY917512:WVY917514 Q983048:Q983050 JM983048:JM983050 TI983048:TI983050 ADE983048:ADE983050 ANA983048:ANA983050 AWW983048:AWW983050 BGS983048:BGS983050 BQO983048:BQO983050 CAK983048:CAK983050 CKG983048:CKG983050 CUC983048:CUC983050 DDY983048:DDY983050 DNU983048:DNU983050 DXQ983048:DXQ983050 EHM983048:EHM983050 ERI983048:ERI983050 FBE983048:FBE983050 FLA983048:FLA983050 FUW983048:FUW983050 GES983048:GES983050 GOO983048:GOO983050 GYK983048:GYK983050 HIG983048:HIG983050 HSC983048:HSC983050 IBY983048:IBY983050 ILU983048:ILU983050 IVQ983048:IVQ983050 JFM983048:JFM983050 JPI983048:JPI983050 JZE983048:JZE983050 KJA983048:KJA983050 KSW983048:KSW983050 LCS983048:LCS983050 LMO983048:LMO983050 LWK983048:LWK983050 MGG983048:MGG983050 MQC983048:MQC983050 MZY983048:MZY983050 NJU983048:NJU983050 NTQ983048:NTQ983050 ODM983048:ODM983050 ONI983048:ONI983050 OXE983048:OXE983050 PHA983048:PHA983050 PQW983048:PQW983050 QAS983048:QAS983050 QKO983048:QKO983050 QUK983048:QUK983050 REG983048:REG983050 ROC983048:ROC983050 RXY983048:RXY983050 SHU983048:SHU983050 SRQ983048:SRQ983050 TBM983048:TBM983050 TLI983048:TLI983050 TVE983048:TVE983050 UFA983048:UFA983050 UOW983048:UOW983050 UYS983048:UYS983050 VIO983048:VIO983050 VSK983048:VSK983050 WCG983048:WCG983050 WMC983048:WMC983050 WVY983048:WVY983050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WWK983050:WWK983051 A16:A17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F16:F18 JB16:JB18 SX16:SX18 ACT16:ACT18 AMP16:AMP18 AWL16:AWL18 BGH16:BGH18 BQD16:BQD18 BZZ16:BZZ18 CJV16:CJV18 CTR16:CTR18 DDN16:DDN18 DNJ16:DNJ18 DXF16:DXF18 EHB16:EHB18 EQX16:EQX18 FAT16:FAT18 FKP16:FKP18 FUL16:FUL18 GEH16:GEH18 GOD16:GOD18 GXZ16:GXZ18 HHV16:HHV18 HRR16:HRR18 IBN16:IBN18 ILJ16:ILJ18 IVF16:IVF18 JFB16:JFB18 JOX16:JOX18 JYT16:JYT18 KIP16:KIP18 KSL16:KSL18 LCH16:LCH18 LMD16:LMD18 LVZ16:LVZ18 MFV16:MFV18 MPR16:MPR18 MZN16:MZN18 NJJ16:NJJ18 NTF16:NTF18 ODB16:ODB18 OMX16:OMX18 OWT16:OWT18 PGP16:PGP18 PQL16:PQL18 QAH16:QAH18 QKD16:QKD18 QTZ16:QTZ18 RDV16:RDV18 RNR16:RNR18 RXN16:RXN18 SHJ16:SHJ18 SRF16:SRF18 TBB16:TBB18 TKX16:TKX18 TUT16:TUT18 UEP16:UEP18 UOL16:UOL18 UYH16:UYH18 VID16:VID18 VRZ16:VRZ18 WBV16:WBV18 WLR16:WLR18 WVN16:WVN18 F65552:F65554 JB65552:JB65554 SX65552:SX65554 ACT65552:ACT65554 AMP65552:AMP65554 AWL65552:AWL65554 BGH65552:BGH65554 BQD65552:BQD65554 BZZ65552:BZZ65554 CJV65552:CJV65554 CTR65552:CTR65554 DDN65552:DDN65554 DNJ65552:DNJ65554 DXF65552:DXF65554 EHB65552:EHB65554 EQX65552:EQX65554 FAT65552:FAT65554 FKP65552:FKP65554 FUL65552:FUL65554 GEH65552:GEH65554 GOD65552:GOD65554 GXZ65552:GXZ65554 HHV65552:HHV65554 HRR65552:HRR65554 IBN65552:IBN65554 ILJ65552:ILJ65554 IVF65552:IVF65554 JFB65552:JFB65554 JOX65552:JOX65554 JYT65552:JYT65554 KIP65552:KIP65554 KSL65552:KSL65554 LCH65552:LCH65554 LMD65552:LMD65554 LVZ65552:LVZ65554 MFV65552:MFV65554 MPR65552:MPR65554 MZN65552:MZN65554 NJJ65552:NJJ65554 NTF65552:NTF65554 ODB65552:ODB65554 OMX65552:OMX65554 OWT65552:OWT65554 PGP65552:PGP65554 PQL65552:PQL65554 QAH65552:QAH65554 QKD65552:QKD65554 QTZ65552:QTZ65554 RDV65552:RDV65554 RNR65552:RNR65554 RXN65552:RXN65554 SHJ65552:SHJ65554 SRF65552:SRF65554 TBB65552:TBB65554 TKX65552:TKX65554 TUT65552:TUT65554 UEP65552:UEP65554 UOL65552:UOL65554 UYH65552:UYH65554 VID65552:VID65554 VRZ65552:VRZ65554 WBV65552:WBV65554 WLR65552:WLR65554 WVN65552:WVN65554 F131088:F131090 JB131088:JB131090 SX131088:SX131090 ACT131088:ACT131090 AMP131088:AMP131090 AWL131088:AWL131090 BGH131088:BGH131090 BQD131088:BQD131090 BZZ131088:BZZ131090 CJV131088:CJV131090 CTR131088:CTR131090 DDN131088:DDN131090 DNJ131088:DNJ131090 DXF131088:DXF131090 EHB131088:EHB131090 EQX131088:EQX131090 FAT131088:FAT131090 FKP131088:FKP131090 FUL131088:FUL131090 GEH131088:GEH131090 GOD131088:GOD131090 GXZ131088:GXZ131090 HHV131088:HHV131090 HRR131088:HRR131090 IBN131088:IBN131090 ILJ131088:ILJ131090 IVF131088:IVF131090 JFB131088:JFB131090 JOX131088:JOX131090 JYT131088:JYT131090 KIP131088:KIP131090 KSL131088:KSL131090 LCH131088:LCH131090 LMD131088:LMD131090 LVZ131088:LVZ131090 MFV131088:MFV131090 MPR131088:MPR131090 MZN131088:MZN131090 NJJ131088:NJJ131090 NTF131088:NTF131090 ODB131088:ODB131090 OMX131088:OMX131090 OWT131088:OWT131090 PGP131088:PGP131090 PQL131088:PQL131090 QAH131088:QAH131090 QKD131088:QKD131090 QTZ131088:QTZ131090 RDV131088:RDV131090 RNR131088:RNR131090 RXN131088:RXN131090 SHJ131088:SHJ131090 SRF131088:SRF131090 TBB131088:TBB131090 TKX131088:TKX131090 TUT131088:TUT131090 UEP131088:UEP131090 UOL131088:UOL131090 UYH131088:UYH131090 VID131088:VID131090 VRZ131088:VRZ131090 WBV131088:WBV131090 WLR131088:WLR131090 WVN131088:WVN131090 F196624:F196626 JB196624:JB196626 SX196624:SX196626 ACT196624:ACT196626 AMP196624:AMP196626 AWL196624:AWL196626 BGH196624:BGH196626 BQD196624:BQD196626 BZZ196624:BZZ196626 CJV196624:CJV196626 CTR196624:CTR196626 DDN196624:DDN196626 DNJ196624:DNJ196626 DXF196624:DXF196626 EHB196624:EHB196626 EQX196624:EQX196626 FAT196624:FAT196626 FKP196624:FKP196626 FUL196624:FUL196626 GEH196624:GEH196626 GOD196624:GOD196626 GXZ196624:GXZ196626 HHV196624:HHV196626 HRR196624:HRR196626 IBN196624:IBN196626 ILJ196624:ILJ196626 IVF196624:IVF196626 JFB196624:JFB196626 JOX196624:JOX196626 JYT196624:JYT196626 KIP196624:KIP196626 KSL196624:KSL196626 LCH196624:LCH196626 LMD196624:LMD196626 LVZ196624:LVZ196626 MFV196624:MFV196626 MPR196624:MPR196626 MZN196624:MZN196626 NJJ196624:NJJ196626 NTF196624:NTF196626 ODB196624:ODB196626 OMX196624:OMX196626 OWT196624:OWT196626 PGP196624:PGP196626 PQL196624:PQL196626 QAH196624:QAH196626 QKD196624:QKD196626 QTZ196624:QTZ196626 RDV196624:RDV196626 RNR196624:RNR196626 RXN196624:RXN196626 SHJ196624:SHJ196626 SRF196624:SRF196626 TBB196624:TBB196626 TKX196624:TKX196626 TUT196624:TUT196626 UEP196624:UEP196626 UOL196624:UOL196626 UYH196624:UYH196626 VID196624:VID196626 VRZ196624:VRZ196626 WBV196624:WBV196626 WLR196624:WLR196626 WVN196624:WVN196626 F262160:F262162 JB262160:JB262162 SX262160:SX262162 ACT262160:ACT262162 AMP262160:AMP262162 AWL262160:AWL262162 BGH262160:BGH262162 BQD262160:BQD262162 BZZ262160:BZZ262162 CJV262160:CJV262162 CTR262160:CTR262162 DDN262160:DDN262162 DNJ262160:DNJ262162 DXF262160:DXF262162 EHB262160:EHB262162 EQX262160:EQX262162 FAT262160:FAT262162 FKP262160:FKP262162 FUL262160:FUL262162 GEH262160:GEH262162 GOD262160:GOD262162 GXZ262160:GXZ262162 HHV262160:HHV262162 HRR262160:HRR262162 IBN262160:IBN262162 ILJ262160:ILJ262162 IVF262160:IVF262162 JFB262160:JFB262162 JOX262160:JOX262162 JYT262160:JYT262162 KIP262160:KIP262162 KSL262160:KSL262162 LCH262160:LCH262162 LMD262160:LMD262162 LVZ262160:LVZ262162 MFV262160:MFV262162 MPR262160:MPR262162 MZN262160:MZN262162 NJJ262160:NJJ262162 NTF262160:NTF262162 ODB262160:ODB262162 OMX262160:OMX262162 OWT262160:OWT262162 PGP262160:PGP262162 PQL262160:PQL262162 QAH262160:QAH262162 QKD262160:QKD262162 QTZ262160:QTZ262162 RDV262160:RDV262162 RNR262160:RNR262162 RXN262160:RXN262162 SHJ262160:SHJ262162 SRF262160:SRF262162 TBB262160:TBB262162 TKX262160:TKX262162 TUT262160:TUT262162 UEP262160:UEP262162 UOL262160:UOL262162 UYH262160:UYH262162 VID262160:VID262162 VRZ262160:VRZ262162 WBV262160:WBV262162 WLR262160:WLR262162 WVN262160:WVN262162 F327696:F327698 JB327696:JB327698 SX327696:SX327698 ACT327696:ACT327698 AMP327696:AMP327698 AWL327696:AWL327698 BGH327696:BGH327698 BQD327696:BQD327698 BZZ327696:BZZ327698 CJV327696:CJV327698 CTR327696:CTR327698 DDN327696:DDN327698 DNJ327696:DNJ327698 DXF327696:DXF327698 EHB327696:EHB327698 EQX327696:EQX327698 FAT327696:FAT327698 FKP327696:FKP327698 FUL327696:FUL327698 GEH327696:GEH327698 GOD327696:GOD327698 GXZ327696:GXZ327698 HHV327696:HHV327698 HRR327696:HRR327698 IBN327696:IBN327698 ILJ327696:ILJ327698 IVF327696:IVF327698 JFB327696:JFB327698 JOX327696:JOX327698 JYT327696:JYT327698 KIP327696:KIP327698 KSL327696:KSL327698 LCH327696:LCH327698 LMD327696:LMD327698 LVZ327696:LVZ327698 MFV327696:MFV327698 MPR327696:MPR327698 MZN327696:MZN327698 NJJ327696:NJJ327698 NTF327696:NTF327698 ODB327696:ODB327698 OMX327696:OMX327698 OWT327696:OWT327698 PGP327696:PGP327698 PQL327696:PQL327698 QAH327696:QAH327698 QKD327696:QKD327698 QTZ327696:QTZ327698 RDV327696:RDV327698 RNR327696:RNR327698 RXN327696:RXN327698 SHJ327696:SHJ327698 SRF327696:SRF327698 TBB327696:TBB327698 TKX327696:TKX327698 TUT327696:TUT327698 UEP327696:UEP327698 UOL327696:UOL327698 UYH327696:UYH327698 VID327696:VID327698 VRZ327696:VRZ327698 WBV327696:WBV327698 WLR327696:WLR327698 WVN327696:WVN327698 F393232:F393234 JB393232:JB393234 SX393232:SX393234 ACT393232:ACT393234 AMP393232:AMP393234 AWL393232:AWL393234 BGH393232:BGH393234 BQD393232:BQD393234 BZZ393232:BZZ393234 CJV393232:CJV393234 CTR393232:CTR393234 DDN393232:DDN393234 DNJ393232:DNJ393234 DXF393232:DXF393234 EHB393232:EHB393234 EQX393232:EQX393234 FAT393232:FAT393234 FKP393232:FKP393234 FUL393232:FUL393234 GEH393232:GEH393234 GOD393232:GOD393234 GXZ393232:GXZ393234 HHV393232:HHV393234 HRR393232:HRR393234 IBN393232:IBN393234 ILJ393232:ILJ393234 IVF393232:IVF393234 JFB393232:JFB393234 JOX393232:JOX393234 JYT393232:JYT393234 KIP393232:KIP393234 KSL393232:KSL393234 LCH393232:LCH393234 LMD393232:LMD393234 LVZ393232:LVZ393234 MFV393232:MFV393234 MPR393232:MPR393234 MZN393232:MZN393234 NJJ393232:NJJ393234 NTF393232:NTF393234 ODB393232:ODB393234 OMX393232:OMX393234 OWT393232:OWT393234 PGP393232:PGP393234 PQL393232:PQL393234 QAH393232:QAH393234 QKD393232:QKD393234 QTZ393232:QTZ393234 RDV393232:RDV393234 RNR393232:RNR393234 RXN393232:RXN393234 SHJ393232:SHJ393234 SRF393232:SRF393234 TBB393232:TBB393234 TKX393232:TKX393234 TUT393232:TUT393234 UEP393232:UEP393234 UOL393232:UOL393234 UYH393232:UYH393234 VID393232:VID393234 VRZ393232:VRZ393234 WBV393232:WBV393234 WLR393232:WLR393234 WVN393232:WVN393234 F458768:F458770 JB458768:JB458770 SX458768:SX458770 ACT458768:ACT458770 AMP458768:AMP458770 AWL458768:AWL458770 BGH458768:BGH458770 BQD458768:BQD458770 BZZ458768:BZZ458770 CJV458768:CJV458770 CTR458768:CTR458770 DDN458768:DDN458770 DNJ458768:DNJ458770 DXF458768:DXF458770 EHB458768:EHB458770 EQX458768:EQX458770 FAT458768:FAT458770 FKP458768:FKP458770 FUL458768:FUL458770 GEH458768:GEH458770 GOD458768:GOD458770 GXZ458768:GXZ458770 HHV458768:HHV458770 HRR458768:HRR458770 IBN458768:IBN458770 ILJ458768:ILJ458770 IVF458768:IVF458770 JFB458768:JFB458770 JOX458768:JOX458770 JYT458768:JYT458770 KIP458768:KIP458770 KSL458768:KSL458770 LCH458768:LCH458770 LMD458768:LMD458770 LVZ458768:LVZ458770 MFV458768:MFV458770 MPR458768:MPR458770 MZN458768:MZN458770 NJJ458768:NJJ458770 NTF458768:NTF458770 ODB458768:ODB458770 OMX458768:OMX458770 OWT458768:OWT458770 PGP458768:PGP458770 PQL458768:PQL458770 QAH458768:QAH458770 QKD458768:QKD458770 QTZ458768:QTZ458770 RDV458768:RDV458770 RNR458768:RNR458770 RXN458768:RXN458770 SHJ458768:SHJ458770 SRF458768:SRF458770 TBB458768:TBB458770 TKX458768:TKX458770 TUT458768:TUT458770 UEP458768:UEP458770 UOL458768:UOL458770 UYH458768:UYH458770 VID458768:VID458770 VRZ458768:VRZ458770 WBV458768:WBV458770 WLR458768:WLR458770 WVN458768:WVN458770 F524304:F524306 JB524304:JB524306 SX524304:SX524306 ACT524304:ACT524306 AMP524304:AMP524306 AWL524304:AWL524306 BGH524304:BGH524306 BQD524304:BQD524306 BZZ524304:BZZ524306 CJV524304:CJV524306 CTR524304:CTR524306 DDN524304:DDN524306 DNJ524304:DNJ524306 DXF524304:DXF524306 EHB524304:EHB524306 EQX524304:EQX524306 FAT524304:FAT524306 FKP524304:FKP524306 FUL524304:FUL524306 GEH524304:GEH524306 GOD524304:GOD524306 GXZ524304:GXZ524306 HHV524304:HHV524306 HRR524304:HRR524306 IBN524304:IBN524306 ILJ524304:ILJ524306 IVF524304:IVF524306 JFB524304:JFB524306 JOX524304:JOX524306 JYT524304:JYT524306 KIP524304:KIP524306 KSL524304:KSL524306 LCH524304:LCH524306 LMD524304:LMD524306 LVZ524304:LVZ524306 MFV524304:MFV524306 MPR524304:MPR524306 MZN524304:MZN524306 NJJ524304:NJJ524306 NTF524304:NTF524306 ODB524304:ODB524306 OMX524304:OMX524306 OWT524304:OWT524306 PGP524304:PGP524306 PQL524304:PQL524306 QAH524304:QAH524306 QKD524304:QKD524306 QTZ524304:QTZ524306 RDV524304:RDV524306 RNR524304:RNR524306 RXN524304:RXN524306 SHJ524304:SHJ524306 SRF524304:SRF524306 TBB524304:TBB524306 TKX524304:TKX524306 TUT524304:TUT524306 UEP524304:UEP524306 UOL524304:UOL524306 UYH524304:UYH524306 VID524304:VID524306 VRZ524304:VRZ524306 WBV524304:WBV524306 WLR524304:WLR524306 WVN524304:WVN524306 F589840:F589842 JB589840:JB589842 SX589840:SX589842 ACT589840:ACT589842 AMP589840:AMP589842 AWL589840:AWL589842 BGH589840:BGH589842 BQD589840:BQD589842 BZZ589840:BZZ589842 CJV589840:CJV589842 CTR589840:CTR589842 DDN589840:DDN589842 DNJ589840:DNJ589842 DXF589840:DXF589842 EHB589840:EHB589842 EQX589840:EQX589842 FAT589840:FAT589842 FKP589840:FKP589842 FUL589840:FUL589842 GEH589840:GEH589842 GOD589840:GOD589842 GXZ589840:GXZ589842 HHV589840:HHV589842 HRR589840:HRR589842 IBN589840:IBN589842 ILJ589840:ILJ589842 IVF589840:IVF589842 JFB589840:JFB589842 JOX589840:JOX589842 JYT589840:JYT589842 KIP589840:KIP589842 KSL589840:KSL589842 LCH589840:LCH589842 LMD589840:LMD589842 LVZ589840:LVZ589842 MFV589840:MFV589842 MPR589840:MPR589842 MZN589840:MZN589842 NJJ589840:NJJ589842 NTF589840:NTF589842 ODB589840:ODB589842 OMX589840:OMX589842 OWT589840:OWT589842 PGP589840:PGP589842 PQL589840:PQL589842 QAH589840:QAH589842 QKD589840:QKD589842 QTZ589840:QTZ589842 RDV589840:RDV589842 RNR589840:RNR589842 RXN589840:RXN589842 SHJ589840:SHJ589842 SRF589840:SRF589842 TBB589840:TBB589842 TKX589840:TKX589842 TUT589840:TUT589842 UEP589840:UEP589842 UOL589840:UOL589842 UYH589840:UYH589842 VID589840:VID589842 VRZ589840:VRZ589842 WBV589840:WBV589842 WLR589840:WLR589842 WVN589840:WVN589842 F655376:F655378 JB655376:JB655378 SX655376:SX655378 ACT655376:ACT655378 AMP655376:AMP655378 AWL655376:AWL655378 BGH655376:BGH655378 BQD655376:BQD655378 BZZ655376:BZZ655378 CJV655376:CJV655378 CTR655376:CTR655378 DDN655376:DDN655378 DNJ655376:DNJ655378 DXF655376:DXF655378 EHB655376:EHB655378 EQX655376:EQX655378 FAT655376:FAT655378 FKP655376:FKP655378 FUL655376:FUL655378 GEH655376:GEH655378 GOD655376:GOD655378 GXZ655376:GXZ655378 HHV655376:HHV655378 HRR655376:HRR655378 IBN655376:IBN655378 ILJ655376:ILJ655378 IVF655376:IVF655378 JFB655376:JFB655378 JOX655376:JOX655378 JYT655376:JYT655378 KIP655376:KIP655378 KSL655376:KSL655378 LCH655376:LCH655378 LMD655376:LMD655378 LVZ655376:LVZ655378 MFV655376:MFV655378 MPR655376:MPR655378 MZN655376:MZN655378 NJJ655376:NJJ655378 NTF655376:NTF655378 ODB655376:ODB655378 OMX655376:OMX655378 OWT655376:OWT655378 PGP655376:PGP655378 PQL655376:PQL655378 QAH655376:QAH655378 QKD655376:QKD655378 QTZ655376:QTZ655378 RDV655376:RDV655378 RNR655376:RNR655378 RXN655376:RXN655378 SHJ655376:SHJ655378 SRF655376:SRF655378 TBB655376:TBB655378 TKX655376:TKX655378 TUT655376:TUT655378 UEP655376:UEP655378 UOL655376:UOL655378 UYH655376:UYH655378 VID655376:VID655378 VRZ655376:VRZ655378 WBV655376:WBV655378 WLR655376:WLR655378 WVN655376:WVN655378 F720912:F720914 JB720912:JB720914 SX720912:SX720914 ACT720912:ACT720914 AMP720912:AMP720914 AWL720912:AWL720914 BGH720912:BGH720914 BQD720912:BQD720914 BZZ720912:BZZ720914 CJV720912:CJV720914 CTR720912:CTR720914 DDN720912:DDN720914 DNJ720912:DNJ720914 DXF720912:DXF720914 EHB720912:EHB720914 EQX720912:EQX720914 FAT720912:FAT720914 FKP720912:FKP720914 FUL720912:FUL720914 GEH720912:GEH720914 GOD720912:GOD720914 GXZ720912:GXZ720914 HHV720912:HHV720914 HRR720912:HRR720914 IBN720912:IBN720914 ILJ720912:ILJ720914 IVF720912:IVF720914 JFB720912:JFB720914 JOX720912:JOX720914 JYT720912:JYT720914 KIP720912:KIP720914 KSL720912:KSL720914 LCH720912:LCH720914 LMD720912:LMD720914 LVZ720912:LVZ720914 MFV720912:MFV720914 MPR720912:MPR720914 MZN720912:MZN720914 NJJ720912:NJJ720914 NTF720912:NTF720914 ODB720912:ODB720914 OMX720912:OMX720914 OWT720912:OWT720914 PGP720912:PGP720914 PQL720912:PQL720914 QAH720912:QAH720914 QKD720912:QKD720914 QTZ720912:QTZ720914 RDV720912:RDV720914 RNR720912:RNR720914 RXN720912:RXN720914 SHJ720912:SHJ720914 SRF720912:SRF720914 TBB720912:TBB720914 TKX720912:TKX720914 TUT720912:TUT720914 UEP720912:UEP720914 UOL720912:UOL720914 UYH720912:UYH720914 VID720912:VID720914 VRZ720912:VRZ720914 WBV720912:WBV720914 WLR720912:WLR720914 WVN720912:WVN720914 F786448:F786450 JB786448:JB786450 SX786448:SX786450 ACT786448:ACT786450 AMP786448:AMP786450 AWL786448:AWL786450 BGH786448:BGH786450 BQD786448:BQD786450 BZZ786448:BZZ786450 CJV786448:CJV786450 CTR786448:CTR786450 DDN786448:DDN786450 DNJ786448:DNJ786450 DXF786448:DXF786450 EHB786448:EHB786450 EQX786448:EQX786450 FAT786448:FAT786450 FKP786448:FKP786450 FUL786448:FUL786450 GEH786448:GEH786450 GOD786448:GOD786450 GXZ786448:GXZ786450 HHV786448:HHV786450 HRR786448:HRR786450 IBN786448:IBN786450 ILJ786448:ILJ786450 IVF786448:IVF786450 JFB786448:JFB786450 JOX786448:JOX786450 JYT786448:JYT786450 KIP786448:KIP786450 KSL786448:KSL786450 LCH786448:LCH786450 LMD786448:LMD786450 LVZ786448:LVZ786450 MFV786448:MFV786450 MPR786448:MPR786450 MZN786448:MZN786450 NJJ786448:NJJ786450 NTF786448:NTF786450 ODB786448:ODB786450 OMX786448:OMX786450 OWT786448:OWT786450 PGP786448:PGP786450 PQL786448:PQL786450 QAH786448:QAH786450 QKD786448:QKD786450 QTZ786448:QTZ786450 RDV786448:RDV786450 RNR786448:RNR786450 RXN786448:RXN786450 SHJ786448:SHJ786450 SRF786448:SRF786450 TBB786448:TBB786450 TKX786448:TKX786450 TUT786448:TUT786450 UEP786448:UEP786450 UOL786448:UOL786450 UYH786448:UYH786450 VID786448:VID786450 VRZ786448:VRZ786450 WBV786448:WBV786450 WLR786448:WLR786450 WVN786448:WVN786450 F851984:F851986 JB851984:JB851986 SX851984:SX851986 ACT851984:ACT851986 AMP851984:AMP851986 AWL851984:AWL851986 BGH851984:BGH851986 BQD851984:BQD851986 BZZ851984:BZZ851986 CJV851984:CJV851986 CTR851984:CTR851986 DDN851984:DDN851986 DNJ851984:DNJ851986 DXF851984:DXF851986 EHB851984:EHB851986 EQX851984:EQX851986 FAT851984:FAT851986 FKP851984:FKP851986 FUL851984:FUL851986 GEH851984:GEH851986 GOD851984:GOD851986 GXZ851984:GXZ851986 HHV851984:HHV851986 HRR851984:HRR851986 IBN851984:IBN851986 ILJ851984:ILJ851986 IVF851984:IVF851986 JFB851984:JFB851986 JOX851984:JOX851986 JYT851984:JYT851986 KIP851984:KIP851986 KSL851984:KSL851986 LCH851984:LCH851986 LMD851984:LMD851986 LVZ851984:LVZ851986 MFV851984:MFV851986 MPR851984:MPR851986 MZN851984:MZN851986 NJJ851984:NJJ851986 NTF851984:NTF851986 ODB851984:ODB851986 OMX851984:OMX851986 OWT851984:OWT851986 PGP851984:PGP851986 PQL851984:PQL851986 QAH851984:QAH851986 QKD851984:QKD851986 QTZ851984:QTZ851986 RDV851984:RDV851986 RNR851984:RNR851986 RXN851984:RXN851986 SHJ851984:SHJ851986 SRF851984:SRF851986 TBB851984:TBB851986 TKX851984:TKX851986 TUT851984:TUT851986 UEP851984:UEP851986 UOL851984:UOL851986 UYH851984:UYH851986 VID851984:VID851986 VRZ851984:VRZ851986 WBV851984:WBV851986 WLR851984:WLR851986 WVN851984:WVN851986 F917520:F917522 JB917520:JB917522 SX917520:SX917522 ACT917520:ACT917522 AMP917520:AMP917522 AWL917520:AWL917522 BGH917520:BGH917522 BQD917520:BQD917522 BZZ917520:BZZ917522 CJV917520:CJV917522 CTR917520:CTR917522 DDN917520:DDN917522 DNJ917520:DNJ917522 DXF917520:DXF917522 EHB917520:EHB917522 EQX917520:EQX917522 FAT917520:FAT917522 FKP917520:FKP917522 FUL917520:FUL917522 GEH917520:GEH917522 GOD917520:GOD917522 GXZ917520:GXZ917522 HHV917520:HHV917522 HRR917520:HRR917522 IBN917520:IBN917522 ILJ917520:ILJ917522 IVF917520:IVF917522 JFB917520:JFB917522 JOX917520:JOX917522 JYT917520:JYT917522 KIP917520:KIP917522 KSL917520:KSL917522 LCH917520:LCH917522 LMD917520:LMD917522 LVZ917520:LVZ917522 MFV917520:MFV917522 MPR917520:MPR917522 MZN917520:MZN917522 NJJ917520:NJJ917522 NTF917520:NTF917522 ODB917520:ODB917522 OMX917520:OMX917522 OWT917520:OWT917522 PGP917520:PGP917522 PQL917520:PQL917522 QAH917520:QAH917522 QKD917520:QKD917522 QTZ917520:QTZ917522 RDV917520:RDV917522 RNR917520:RNR917522 RXN917520:RXN917522 SHJ917520:SHJ917522 SRF917520:SRF917522 TBB917520:TBB917522 TKX917520:TKX917522 TUT917520:TUT917522 UEP917520:UEP917522 UOL917520:UOL917522 UYH917520:UYH917522 VID917520:VID917522 VRZ917520:VRZ917522 WBV917520:WBV917522 WLR917520:WLR917522 WVN917520:WVN917522 F983056:F983058 JB983056:JB983058 SX983056:SX983058 ACT983056:ACT983058 AMP983056:AMP983058 AWL983056:AWL983058 BGH983056:BGH983058 BQD983056:BQD983058 BZZ983056:BZZ983058 CJV983056:CJV983058 CTR983056:CTR983058 DDN983056:DDN983058 DNJ983056:DNJ983058 DXF983056:DXF983058 EHB983056:EHB983058 EQX983056:EQX983058 FAT983056:FAT983058 FKP983056:FKP983058 FUL983056:FUL983058 GEH983056:GEH983058 GOD983056:GOD983058 GXZ983056:GXZ983058 HHV983056:HHV983058 HRR983056:HRR983058 IBN983056:IBN983058 ILJ983056:ILJ983058 IVF983056:IVF983058 JFB983056:JFB983058 JOX983056:JOX983058 JYT983056:JYT983058 KIP983056:KIP983058 KSL983056:KSL983058 LCH983056:LCH983058 LMD983056:LMD983058 LVZ983056:LVZ983058 MFV983056:MFV983058 MPR983056:MPR983058 MZN983056:MZN983058 NJJ983056:NJJ983058 NTF983056:NTF983058 ODB983056:ODB983058 OMX983056:OMX983058 OWT983056:OWT983058 PGP983056:PGP983058 PQL983056:PQL983058 QAH983056:QAH983058 QKD983056:QKD983058 QTZ983056:QTZ983058 RDV983056:RDV983058 RNR983056:RNR983058 RXN983056:RXN983058 SHJ983056:SHJ983058 SRF983056:SRF983058 TBB983056:TBB983058 TKX983056:TKX983058 TUT983056:TUT983058 UEP983056:UEP983058 UOL983056:UOL983058 UYH983056:UYH983058 VID983056:VID983058 VRZ983056:VRZ983058 WBV983056:WBV983058 WLR983056:WLR983058 WVN983056:WVN983058 D16:D19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D65552:D65555 IZ65552:IZ65555 SV65552:SV65555 ACR65552:ACR65555 AMN65552:AMN65555 AWJ65552:AWJ65555 BGF65552:BGF65555 BQB65552:BQB65555 BZX65552:BZX65555 CJT65552:CJT65555 CTP65552:CTP65555 DDL65552:DDL65555 DNH65552:DNH65555 DXD65552:DXD65555 EGZ65552:EGZ65555 EQV65552:EQV65555 FAR65552:FAR65555 FKN65552:FKN65555 FUJ65552:FUJ65555 GEF65552:GEF65555 GOB65552:GOB65555 GXX65552:GXX65555 HHT65552:HHT65555 HRP65552:HRP65555 IBL65552:IBL65555 ILH65552:ILH65555 IVD65552:IVD65555 JEZ65552:JEZ65555 JOV65552:JOV65555 JYR65552:JYR65555 KIN65552:KIN65555 KSJ65552:KSJ65555 LCF65552:LCF65555 LMB65552:LMB65555 LVX65552:LVX65555 MFT65552:MFT65555 MPP65552:MPP65555 MZL65552:MZL65555 NJH65552:NJH65555 NTD65552:NTD65555 OCZ65552:OCZ65555 OMV65552:OMV65555 OWR65552:OWR65555 PGN65552:PGN65555 PQJ65552:PQJ65555 QAF65552:QAF65555 QKB65552:QKB65555 QTX65552:QTX65555 RDT65552:RDT65555 RNP65552:RNP65555 RXL65552:RXL65555 SHH65552:SHH65555 SRD65552:SRD65555 TAZ65552:TAZ65555 TKV65552:TKV65555 TUR65552:TUR65555 UEN65552:UEN65555 UOJ65552:UOJ65555 UYF65552:UYF65555 VIB65552:VIB65555 VRX65552:VRX65555 WBT65552:WBT65555 WLP65552:WLP65555 WVL65552:WVL65555 D131088:D131091 IZ131088:IZ131091 SV131088:SV131091 ACR131088:ACR131091 AMN131088:AMN131091 AWJ131088:AWJ131091 BGF131088:BGF131091 BQB131088:BQB131091 BZX131088:BZX131091 CJT131088:CJT131091 CTP131088:CTP131091 DDL131088:DDL131091 DNH131088:DNH131091 DXD131088:DXD131091 EGZ131088:EGZ131091 EQV131088:EQV131091 FAR131088:FAR131091 FKN131088:FKN131091 FUJ131088:FUJ131091 GEF131088:GEF131091 GOB131088:GOB131091 GXX131088:GXX131091 HHT131088:HHT131091 HRP131088:HRP131091 IBL131088:IBL131091 ILH131088:ILH131091 IVD131088:IVD131091 JEZ131088:JEZ131091 JOV131088:JOV131091 JYR131088:JYR131091 KIN131088:KIN131091 KSJ131088:KSJ131091 LCF131088:LCF131091 LMB131088:LMB131091 LVX131088:LVX131091 MFT131088:MFT131091 MPP131088:MPP131091 MZL131088:MZL131091 NJH131088:NJH131091 NTD131088:NTD131091 OCZ131088:OCZ131091 OMV131088:OMV131091 OWR131088:OWR131091 PGN131088:PGN131091 PQJ131088:PQJ131091 QAF131088:QAF131091 QKB131088:QKB131091 QTX131088:QTX131091 RDT131088:RDT131091 RNP131088:RNP131091 RXL131088:RXL131091 SHH131088:SHH131091 SRD131088:SRD131091 TAZ131088:TAZ131091 TKV131088:TKV131091 TUR131088:TUR131091 UEN131088:UEN131091 UOJ131088:UOJ131091 UYF131088:UYF131091 VIB131088:VIB131091 VRX131088:VRX131091 WBT131088:WBT131091 WLP131088:WLP131091 WVL131088:WVL131091 D196624:D196627 IZ196624:IZ196627 SV196624:SV196627 ACR196624:ACR196627 AMN196624:AMN196627 AWJ196624:AWJ196627 BGF196624:BGF196627 BQB196624:BQB196627 BZX196624:BZX196627 CJT196624:CJT196627 CTP196624:CTP196627 DDL196624:DDL196627 DNH196624:DNH196627 DXD196624:DXD196627 EGZ196624:EGZ196627 EQV196624:EQV196627 FAR196624:FAR196627 FKN196624:FKN196627 FUJ196624:FUJ196627 GEF196624:GEF196627 GOB196624:GOB196627 GXX196624:GXX196627 HHT196624:HHT196627 HRP196624:HRP196627 IBL196624:IBL196627 ILH196624:ILH196627 IVD196624:IVD196627 JEZ196624:JEZ196627 JOV196624:JOV196627 JYR196624:JYR196627 KIN196624:KIN196627 KSJ196624:KSJ196627 LCF196624:LCF196627 LMB196624:LMB196627 LVX196624:LVX196627 MFT196624:MFT196627 MPP196624:MPP196627 MZL196624:MZL196627 NJH196624:NJH196627 NTD196624:NTD196627 OCZ196624:OCZ196627 OMV196624:OMV196627 OWR196624:OWR196627 PGN196624:PGN196627 PQJ196624:PQJ196627 QAF196624:QAF196627 QKB196624:QKB196627 QTX196624:QTX196627 RDT196624:RDT196627 RNP196624:RNP196627 RXL196624:RXL196627 SHH196624:SHH196627 SRD196624:SRD196627 TAZ196624:TAZ196627 TKV196624:TKV196627 TUR196624:TUR196627 UEN196624:UEN196627 UOJ196624:UOJ196627 UYF196624:UYF196627 VIB196624:VIB196627 VRX196624:VRX196627 WBT196624:WBT196627 WLP196624:WLP196627 WVL196624:WVL196627 D262160:D262163 IZ262160:IZ262163 SV262160:SV262163 ACR262160:ACR262163 AMN262160:AMN262163 AWJ262160:AWJ262163 BGF262160:BGF262163 BQB262160:BQB262163 BZX262160:BZX262163 CJT262160:CJT262163 CTP262160:CTP262163 DDL262160:DDL262163 DNH262160:DNH262163 DXD262160:DXD262163 EGZ262160:EGZ262163 EQV262160:EQV262163 FAR262160:FAR262163 FKN262160:FKN262163 FUJ262160:FUJ262163 GEF262160:GEF262163 GOB262160:GOB262163 GXX262160:GXX262163 HHT262160:HHT262163 HRP262160:HRP262163 IBL262160:IBL262163 ILH262160:ILH262163 IVD262160:IVD262163 JEZ262160:JEZ262163 JOV262160:JOV262163 JYR262160:JYR262163 KIN262160:KIN262163 KSJ262160:KSJ262163 LCF262160:LCF262163 LMB262160:LMB262163 LVX262160:LVX262163 MFT262160:MFT262163 MPP262160:MPP262163 MZL262160:MZL262163 NJH262160:NJH262163 NTD262160:NTD262163 OCZ262160:OCZ262163 OMV262160:OMV262163 OWR262160:OWR262163 PGN262160:PGN262163 PQJ262160:PQJ262163 QAF262160:QAF262163 QKB262160:QKB262163 QTX262160:QTX262163 RDT262160:RDT262163 RNP262160:RNP262163 RXL262160:RXL262163 SHH262160:SHH262163 SRD262160:SRD262163 TAZ262160:TAZ262163 TKV262160:TKV262163 TUR262160:TUR262163 UEN262160:UEN262163 UOJ262160:UOJ262163 UYF262160:UYF262163 VIB262160:VIB262163 VRX262160:VRX262163 WBT262160:WBT262163 WLP262160:WLP262163 WVL262160:WVL262163 D327696:D327699 IZ327696:IZ327699 SV327696:SV327699 ACR327696:ACR327699 AMN327696:AMN327699 AWJ327696:AWJ327699 BGF327696:BGF327699 BQB327696:BQB327699 BZX327696:BZX327699 CJT327696:CJT327699 CTP327696:CTP327699 DDL327696:DDL327699 DNH327696:DNH327699 DXD327696:DXD327699 EGZ327696:EGZ327699 EQV327696:EQV327699 FAR327696:FAR327699 FKN327696:FKN327699 FUJ327696:FUJ327699 GEF327696:GEF327699 GOB327696:GOB327699 GXX327696:GXX327699 HHT327696:HHT327699 HRP327696:HRP327699 IBL327696:IBL327699 ILH327696:ILH327699 IVD327696:IVD327699 JEZ327696:JEZ327699 JOV327696:JOV327699 JYR327696:JYR327699 KIN327696:KIN327699 KSJ327696:KSJ327699 LCF327696:LCF327699 LMB327696:LMB327699 LVX327696:LVX327699 MFT327696:MFT327699 MPP327696:MPP327699 MZL327696:MZL327699 NJH327696:NJH327699 NTD327696:NTD327699 OCZ327696:OCZ327699 OMV327696:OMV327699 OWR327696:OWR327699 PGN327696:PGN327699 PQJ327696:PQJ327699 QAF327696:QAF327699 QKB327696:QKB327699 QTX327696:QTX327699 RDT327696:RDT327699 RNP327696:RNP327699 RXL327696:RXL327699 SHH327696:SHH327699 SRD327696:SRD327699 TAZ327696:TAZ327699 TKV327696:TKV327699 TUR327696:TUR327699 UEN327696:UEN327699 UOJ327696:UOJ327699 UYF327696:UYF327699 VIB327696:VIB327699 VRX327696:VRX327699 WBT327696:WBT327699 WLP327696:WLP327699 WVL327696:WVL327699 D393232:D393235 IZ393232:IZ393235 SV393232:SV393235 ACR393232:ACR393235 AMN393232:AMN393235 AWJ393232:AWJ393235 BGF393232:BGF393235 BQB393232:BQB393235 BZX393232:BZX393235 CJT393232:CJT393235 CTP393232:CTP393235 DDL393232:DDL393235 DNH393232:DNH393235 DXD393232:DXD393235 EGZ393232:EGZ393235 EQV393232:EQV393235 FAR393232:FAR393235 FKN393232:FKN393235 FUJ393232:FUJ393235 GEF393232:GEF393235 GOB393232:GOB393235 GXX393232:GXX393235 HHT393232:HHT393235 HRP393232:HRP393235 IBL393232:IBL393235 ILH393232:ILH393235 IVD393232:IVD393235 JEZ393232:JEZ393235 JOV393232:JOV393235 JYR393232:JYR393235 KIN393232:KIN393235 KSJ393232:KSJ393235 LCF393232:LCF393235 LMB393232:LMB393235 LVX393232:LVX393235 MFT393232:MFT393235 MPP393232:MPP393235 MZL393232:MZL393235 NJH393232:NJH393235 NTD393232:NTD393235 OCZ393232:OCZ393235 OMV393232:OMV393235 OWR393232:OWR393235 PGN393232:PGN393235 PQJ393232:PQJ393235 QAF393232:QAF393235 QKB393232:QKB393235 QTX393232:QTX393235 RDT393232:RDT393235 RNP393232:RNP393235 RXL393232:RXL393235 SHH393232:SHH393235 SRD393232:SRD393235 TAZ393232:TAZ393235 TKV393232:TKV393235 TUR393232:TUR393235 UEN393232:UEN393235 UOJ393232:UOJ393235 UYF393232:UYF393235 VIB393232:VIB393235 VRX393232:VRX393235 WBT393232:WBT393235 WLP393232:WLP393235 WVL393232:WVL393235 D458768:D458771 IZ458768:IZ458771 SV458768:SV458771 ACR458768:ACR458771 AMN458768:AMN458771 AWJ458768:AWJ458771 BGF458768:BGF458771 BQB458768:BQB458771 BZX458768:BZX458771 CJT458768:CJT458771 CTP458768:CTP458771 DDL458768:DDL458771 DNH458768:DNH458771 DXD458768:DXD458771 EGZ458768:EGZ458771 EQV458768:EQV458771 FAR458768:FAR458771 FKN458768:FKN458771 FUJ458768:FUJ458771 GEF458768:GEF458771 GOB458768:GOB458771 GXX458768:GXX458771 HHT458768:HHT458771 HRP458768:HRP458771 IBL458768:IBL458771 ILH458768:ILH458771 IVD458768:IVD458771 JEZ458768:JEZ458771 JOV458768:JOV458771 JYR458768:JYR458771 KIN458768:KIN458771 KSJ458768:KSJ458771 LCF458768:LCF458771 LMB458768:LMB458771 LVX458768:LVX458771 MFT458768:MFT458771 MPP458768:MPP458771 MZL458768:MZL458771 NJH458768:NJH458771 NTD458768:NTD458771 OCZ458768:OCZ458771 OMV458768:OMV458771 OWR458768:OWR458771 PGN458768:PGN458771 PQJ458768:PQJ458771 QAF458768:QAF458771 QKB458768:QKB458771 QTX458768:QTX458771 RDT458768:RDT458771 RNP458768:RNP458771 RXL458768:RXL458771 SHH458768:SHH458771 SRD458768:SRD458771 TAZ458768:TAZ458771 TKV458768:TKV458771 TUR458768:TUR458771 UEN458768:UEN458771 UOJ458768:UOJ458771 UYF458768:UYF458771 VIB458768:VIB458771 VRX458768:VRX458771 WBT458768:WBT458771 WLP458768:WLP458771 WVL458768:WVL458771 D524304:D524307 IZ524304:IZ524307 SV524304:SV524307 ACR524304:ACR524307 AMN524304:AMN524307 AWJ524304:AWJ524307 BGF524304:BGF524307 BQB524304:BQB524307 BZX524304:BZX524307 CJT524304:CJT524307 CTP524304:CTP524307 DDL524304:DDL524307 DNH524304:DNH524307 DXD524304:DXD524307 EGZ524304:EGZ524307 EQV524304:EQV524307 FAR524304:FAR524307 FKN524304:FKN524307 FUJ524304:FUJ524307 GEF524304:GEF524307 GOB524304:GOB524307 GXX524304:GXX524307 HHT524304:HHT524307 HRP524304:HRP524307 IBL524304:IBL524307 ILH524304:ILH524307 IVD524304:IVD524307 JEZ524304:JEZ524307 JOV524304:JOV524307 JYR524304:JYR524307 KIN524304:KIN524307 KSJ524304:KSJ524307 LCF524304:LCF524307 LMB524304:LMB524307 LVX524304:LVX524307 MFT524304:MFT524307 MPP524304:MPP524307 MZL524304:MZL524307 NJH524304:NJH524307 NTD524304:NTD524307 OCZ524304:OCZ524307 OMV524304:OMV524307 OWR524304:OWR524307 PGN524304:PGN524307 PQJ524304:PQJ524307 QAF524304:QAF524307 QKB524304:QKB524307 QTX524304:QTX524307 RDT524304:RDT524307 RNP524304:RNP524307 RXL524304:RXL524307 SHH524304:SHH524307 SRD524304:SRD524307 TAZ524304:TAZ524307 TKV524304:TKV524307 TUR524304:TUR524307 UEN524304:UEN524307 UOJ524304:UOJ524307 UYF524304:UYF524307 VIB524304:VIB524307 VRX524304:VRX524307 WBT524304:WBT524307 WLP524304:WLP524307 WVL524304:WVL524307 D589840:D589843 IZ589840:IZ589843 SV589840:SV589843 ACR589840:ACR589843 AMN589840:AMN589843 AWJ589840:AWJ589843 BGF589840:BGF589843 BQB589840:BQB589843 BZX589840:BZX589843 CJT589840:CJT589843 CTP589840:CTP589843 DDL589840:DDL589843 DNH589840:DNH589843 DXD589840:DXD589843 EGZ589840:EGZ589843 EQV589840:EQV589843 FAR589840:FAR589843 FKN589840:FKN589843 FUJ589840:FUJ589843 GEF589840:GEF589843 GOB589840:GOB589843 GXX589840:GXX589843 HHT589840:HHT589843 HRP589840:HRP589843 IBL589840:IBL589843 ILH589840:ILH589843 IVD589840:IVD589843 JEZ589840:JEZ589843 JOV589840:JOV589843 JYR589840:JYR589843 KIN589840:KIN589843 KSJ589840:KSJ589843 LCF589840:LCF589843 LMB589840:LMB589843 LVX589840:LVX589843 MFT589840:MFT589843 MPP589840:MPP589843 MZL589840:MZL589843 NJH589840:NJH589843 NTD589840:NTD589843 OCZ589840:OCZ589843 OMV589840:OMV589843 OWR589840:OWR589843 PGN589840:PGN589843 PQJ589840:PQJ589843 QAF589840:QAF589843 QKB589840:QKB589843 QTX589840:QTX589843 RDT589840:RDT589843 RNP589840:RNP589843 RXL589840:RXL589843 SHH589840:SHH589843 SRD589840:SRD589843 TAZ589840:TAZ589843 TKV589840:TKV589843 TUR589840:TUR589843 UEN589840:UEN589843 UOJ589840:UOJ589843 UYF589840:UYF589843 VIB589840:VIB589843 VRX589840:VRX589843 WBT589840:WBT589843 WLP589840:WLP589843 WVL589840:WVL589843 D655376:D655379 IZ655376:IZ655379 SV655376:SV655379 ACR655376:ACR655379 AMN655376:AMN655379 AWJ655376:AWJ655379 BGF655376:BGF655379 BQB655376:BQB655379 BZX655376:BZX655379 CJT655376:CJT655379 CTP655376:CTP655379 DDL655376:DDL655379 DNH655376:DNH655379 DXD655376:DXD655379 EGZ655376:EGZ655379 EQV655376:EQV655379 FAR655376:FAR655379 FKN655376:FKN655379 FUJ655376:FUJ655379 GEF655376:GEF655379 GOB655376:GOB655379 GXX655376:GXX655379 HHT655376:HHT655379 HRP655376:HRP655379 IBL655376:IBL655379 ILH655376:ILH655379 IVD655376:IVD655379 JEZ655376:JEZ655379 JOV655376:JOV655379 JYR655376:JYR655379 KIN655376:KIN655379 KSJ655376:KSJ655379 LCF655376:LCF655379 LMB655376:LMB655379 LVX655376:LVX655379 MFT655376:MFT655379 MPP655376:MPP655379 MZL655376:MZL655379 NJH655376:NJH655379 NTD655376:NTD655379 OCZ655376:OCZ655379 OMV655376:OMV655379 OWR655376:OWR655379 PGN655376:PGN655379 PQJ655376:PQJ655379 QAF655376:QAF655379 QKB655376:QKB655379 QTX655376:QTX655379 RDT655376:RDT655379 RNP655376:RNP655379 RXL655376:RXL655379 SHH655376:SHH655379 SRD655376:SRD655379 TAZ655376:TAZ655379 TKV655376:TKV655379 TUR655376:TUR655379 UEN655376:UEN655379 UOJ655376:UOJ655379 UYF655376:UYF655379 VIB655376:VIB655379 VRX655376:VRX655379 WBT655376:WBT655379 WLP655376:WLP655379 WVL655376:WVL655379 D720912:D720915 IZ720912:IZ720915 SV720912:SV720915 ACR720912:ACR720915 AMN720912:AMN720915 AWJ720912:AWJ720915 BGF720912:BGF720915 BQB720912:BQB720915 BZX720912:BZX720915 CJT720912:CJT720915 CTP720912:CTP720915 DDL720912:DDL720915 DNH720912:DNH720915 DXD720912:DXD720915 EGZ720912:EGZ720915 EQV720912:EQV720915 FAR720912:FAR720915 FKN720912:FKN720915 FUJ720912:FUJ720915 GEF720912:GEF720915 GOB720912:GOB720915 GXX720912:GXX720915 HHT720912:HHT720915 HRP720912:HRP720915 IBL720912:IBL720915 ILH720912:ILH720915 IVD720912:IVD720915 JEZ720912:JEZ720915 JOV720912:JOV720915 JYR720912:JYR720915 KIN720912:KIN720915 KSJ720912:KSJ720915 LCF720912:LCF720915 LMB720912:LMB720915 LVX720912:LVX720915 MFT720912:MFT720915 MPP720912:MPP720915 MZL720912:MZL720915 NJH720912:NJH720915 NTD720912:NTD720915 OCZ720912:OCZ720915 OMV720912:OMV720915 OWR720912:OWR720915 PGN720912:PGN720915 PQJ720912:PQJ720915 QAF720912:QAF720915 QKB720912:QKB720915 QTX720912:QTX720915 RDT720912:RDT720915 RNP720912:RNP720915 RXL720912:RXL720915 SHH720912:SHH720915 SRD720912:SRD720915 TAZ720912:TAZ720915 TKV720912:TKV720915 TUR720912:TUR720915 UEN720912:UEN720915 UOJ720912:UOJ720915 UYF720912:UYF720915 VIB720912:VIB720915 VRX720912:VRX720915 WBT720912:WBT720915 WLP720912:WLP720915 WVL720912:WVL720915 D786448:D786451 IZ786448:IZ786451 SV786448:SV786451 ACR786448:ACR786451 AMN786448:AMN786451 AWJ786448:AWJ786451 BGF786448:BGF786451 BQB786448:BQB786451 BZX786448:BZX786451 CJT786448:CJT786451 CTP786448:CTP786451 DDL786448:DDL786451 DNH786448:DNH786451 DXD786448:DXD786451 EGZ786448:EGZ786451 EQV786448:EQV786451 FAR786448:FAR786451 FKN786448:FKN786451 FUJ786448:FUJ786451 GEF786448:GEF786451 GOB786448:GOB786451 GXX786448:GXX786451 HHT786448:HHT786451 HRP786448:HRP786451 IBL786448:IBL786451 ILH786448:ILH786451 IVD786448:IVD786451 JEZ786448:JEZ786451 JOV786448:JOV786451 JYR786448:JYR786451 KIN786448:KIN786451 KSJ786448:KSJ786451 LCF786448:LCF786451 LMB786448:LMB786451 LVX786448:LVX786451 MFT786448:MFT786451 MPP786448:MPP786451 MZL786448:MZL786451 NJH786448:NJH786451 NTD786448:NTD786451 OCZ786448:OCZ786451 OMV786448:OMV786451 OWR786448:OWR786451 PGN786448:PGN786451 PQJ786448:PQJ786451 QAF786448:QAF786451 QKB786448:QKB786451 QTX786448:QTX786451 RDT786448:RDT786451 RNP786448:RNP786451 RXL786448:RXL786451 SHH786448:SHH786451 SRD786448:SRD786451 TAZ786448:TAZ786451 TKV786448:TKV786451 TUR786448:TUR786451 UEN786448:UEN786451 UOJ786448:UOJ786451 UYF786448:UYF786451 VIB786448:VIB786451 VRX786448:VRX786451 WBT786448:WBT786451 WLP786448:WLP786451 WVL786448:WVL786451 D851984:D851987 IZ851984:IZ851987 SV851984:SV851987 ACR851984:ACR851987 AMN851984:AMN851987 AWJ851984:AWJ851987 BGF851984:BGF851987 BQB851984:BQB851987 BZX851984:BZX851987 CJT851984:CJT851987 CTP851984:CTP851987 DDL851984:DDL851987 DNH851984:DNH851987 DXD851984:DXD851987 EGZ851984:EGZ851987 EQV851984:EQV851987 FAR851984:FAR851987 FKN851984:FKN851987 FUJ851984:FUJ851987 GEF851984:GEF851987 GOB851984:GOB851987 GXX851984:GXX851987 HHT851984:HHT851987 HRP851984:HRP851987 IBL851984:IBL851987 ILH851984:ILH851987 IVD851984:IVD851987 JEZ851984:JEZ851987 JOV851984:JOV851987 JYR851984:JYR851987 KIN851984:KIN851987 KSJ851984:KSJ851987 LCF851984:LCF851987 LMB851984:LMB851987 LVX851984:LVX851987 MFT851984:MFT851987 MPP851984:MPP851987 MZL851984:MZL851987 NJH851984:NJH851987 NTD851984:NTD851987 OCZ851984:OCZ851987 OMV851984:OMV851987 OWR851984:OWR851987 PGN851984:PGN851987 PQJ851984:PQJ851987 QAF851984:QAF851987 QKB851984:QKB851987 QTX851984:QTX851987 RDT851984:RDT851987 RNP851984:RNP851987 RXL851984:RXL851987 SHH851984:SHH851987 SRD851984:SRD851987 TAZ851984:TAZ851987 TKV851984:TKV851987 TUR851984:TUR851987 UEN851984:UEN851987 UOJ851984:UOJ851987 UYF851984:UYF851987 VIB851984:VIB851987 VRX851984:VRX851987 WBT851984:WBT851987 WLP851984:WLP851987 WVL851984:WVL851987 D917520:D917523 IZ917520:IZ917523 SV917520:SV917523 ACR917520:ACR917523 AMN917520:AMN917523 AWJ917520:AWJ917523 BGF917520:BGF917523 BQB917520:BQB917523 BZX917520:BZX917523 CJT917520:CJT917523 CTP917520:CTP917523 DDL917520:DDL917523 DNH917520:DNH917523 DXD917520:DXD917523 EGZ917520:EGZ917523 EQV917520:EQV917523 FAR917520:FAR917523 FKN917520:FKN917523 FUJ917520:FUJ917523 GEF917520:GEF917523 GOB917520:GOB917523 GXX917520:GXX917523 HHT917520:HHT917523 HRP917520:HRP917523 IBL917520:IBL917523 ILH917520:ILH917523 IVD917520:IVD917523 JEZ917520:JEZ917523 JOV917520:JOV917523 JYR917520:JYR917523 KIN917520:KIN917523 KSJ917520:KSJ917523 LCF917520:LCF917523 LMB917520:LMB917523 LVX917520:LVX917523 MFT917520:MFT917523 MPP917520:MPP917523 MZL917520:MZL917523 NJH917520:NJH917523 NTD917520:NTD917523 OCZ917520:OCZ917523 OMV917520:OMV917523 OWR917520:OWR917523 PGN917520:PGN917523 PQJ917520:PQJ917523 QAF917520:QAF917523 QKB917520:QKB917523 QTX917520:QTX917523 RDT917520:RDT917523 RNP917520:RNP917523 RXL917520:RXL917523 SHH917520:SHH917523 SRD917520:SRD917523 TAZ917520:TAZ917523 TKV917520:TKV917523 TUR917520:TUR917523 UEN917520:UEN917523 UOJ917520:UOJ917523 UYF917520:UYF917523 VIB917520:VIB917523 VRX917520:VRX917523 WBT917520:WBT917523 WLP917520:WLP917523 WVL917520:WVL917523 D983056:D983059 IZ983056:IZ983059 SV983056:SV983059 ACR983056:ACR983059 AMN983056:AMN983059 AWJ983056:AWJ983059 BGF983056:BGF983059 BQB983056:BQB983059 BZX983056:BZX983059 CJT983056:CJT983059 CTP983056:CTP983059 DDL983056:DDL983059 DNH983056:DNH983059 DXD983056:DXD983059 EGZ983056:EGZ983059 EQV983056:EQV983059 FAR983056:FAR983059 FKN983056:FKN983059 FUJ983056:FUJ983059 GEF983056:GEF983059 GOB983056:GOB983059 GXX983056:GXX983059 HHT983056:HHT983059 HRP983056:HRP983059 IBL983056:IBL983059 ILH983056:ILH983059 IVD983056:IVD983059 JEZ983056:JEZ983059 JOV983056:JOV983059 JYR983056:JYR983059 KIN983056:KIN983059 KSJ983056:KSJ983059 LCF983056:LCF983059 LMB983056:LMB983059 LVX983056:LVX983059 MFT983056:MFT983059 MPP983056:MPP983059 MZL983056:MZL983059 NJH983056:NJH983059 NTD983056:NTD983059 OCZ983056:OCZ983059 OMV983056:OMV983059 OWR983056:OWR983059 PGN983056:PGN983059 PQJ983056:PQJ983059 QAF983056:QAF983059 QKB983056:QKB983059 QTX983056:QTX983059 RDT983056:RDT983059 RNP983056:RNP983059 RXL983056:RXL983059 SHH983056:SHH983059 SRD983056:SRD983059 TAZ983056:TAZ983059 TKV983056:TKV983059 TUR983056:TUR983059 UEN983056:UEN983059 UOJ983056:UOJ983059 UYF983056:UYF983059 VIB983056:VIB983059 VRX983056:VRX983059 WBT983056:WBT983059 WLP983056:WLP983059 WVL983056:WVL983059 R22:R24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R65558:R65560 JN65558:JN65560 TJ65558:TJ65560 ADF65558:ADF65560 ANB65558:ANB65560 AWX65558:AWX65560 BGT65558:BGT65560 BQP65558:BQP65560 CAL65558:CAL65560 CKH65558:CKH65560 CUD65558:CUD65560 DDZ65558:DDZ65560 DNV65558:DNV65560 DXR65558:DXR65560 EHN65558:EHN65560 ERJ65558:ERJ65560 FBF65558:FBF65560 FLB65558:FLB65560 FUX65558:FUX65560 GET65558:GET65560 GOP65558:GOP65560 GYL65558:GYL65560 HIH65558:HIH65560 HSD65558:HSD65560 IBZ65558:IBZ65560 ILV65558:ILV65560 IVR65558:IVR65560 JFN65558:JFN65560 JPJ65558:JPJ65560 JZF65558:JZF65560 KJB65558:KJB65560 KSX65558:KSX65560 LCT65558:LCT65560 LMP65558:LMP65560 LWL65558:LWL65560 MGH65558:MGH65560 MQD65558:MQD65560 MZZ65558:MZZ65560 NJV65558:NJV65560 NTR65558:NTR65560 ODN65558:ODN65560 ONJ65558:ONJ65560 OXF65558:OXF65560 PHB65558:PHB65560 PQX65558:PQX65560 QAT65558:QAT65560 QKP65558:QKP65560 QUL65558:QUL65560 REH65558:REH65560 ROD65558:ROD65560 RXZ65558:RXZ65560 SHV65558:SHV65560 SRR65558:SRR65560 TBN65558:TBN65560 TLJ65558:TLJ65560 TVF65558:TVF65560 UFB65558:UFB65560 UOX65558:UOX65560 UYT65558:UYT65560 VIP65558:VIP65560 VSL65558:VSL65560 WCH65558:WCH65560 WMD65558:WMD65560 WVZ65558:WVZ65560 R131094:R131096 JN131094:JN131096 TJ131094:TJ131096 ADF131094:ADF131096 ANB131094:ANB131096 AWX131094:AWX131096 BGT131094:BGT131096 BQP131094:BQP131096 CAL131094:CAL131096 CKH131094:CKH131096 CUD131094:CUD131096 DDZ131094:DDZ131096 DNV131094:DNV131096 DXR131094:DXR131096 EHN131094:EHN131096 ERJ131094:ERJ131096 FBF131094:FBF131096 FLB131094:FLB131096 FUX131094:FUX131096 GET131094:GET131096 GOP131094:GOP131096 GYL131094:GYL131096 HIH131094:HIH131096 HSD131094:HSD131096 IBZ131094:IBZ131096 ILV131094:ILV131096 IVR131094:IVR131096 JFN131094:JFN131096 JPJ131094:JPJ131096 JZF131094:JZF131096 KJB131094:KJB131096 KSX131094:KSX131096 LCT131094:LCT131096 LMP131094:LMP131096 LWL131094:LWL131096 MGH131094:MGH131096 MQD131094:MQD131096 MZZ131094:MZZ131096 NJV131094:NJV131096 NTR131094:NTR131096 ODN131094:ODN131096 ONJ131094:ONJ131096 OXF131094:OXF131096 PHB131094:PHB131096 PQX131094:PQX131096 QAT131094:QAT131096 QKP131094:QKP131096 QUL131094:QUL131096 REH131094:REH131096 ROD131094:ROD131096 RXZ131094:RXZ131096 SHV131094:SHV131096 SRR131094:SRR131096 TBN131094:TBN131096 TLJ131094:TLJ131096 TVF131094:TVF131096 UFB131094:UFB131096 UOX131094:UOX131096 UYT131094:UYT131096 VIP131094:VIP131096 VSL131094:VSL131096 WCH131094:WCH131096 WMD131094:WMD131096 WVZ131094:WVZ131096 R196630:R196632 JN196630:JN196632 TJ196630:TJ196632 ADF196630:ADF196632 ANB196630:ANB196632 AWX196630:AWX196632 BGT196630:BGT196632 BQP196630:BQP196632 CAL196630:CAL196632 CKH196630:CKH196632 CUD196630:CUD196632 DDZ196630:DDZ196632 DNV196630:DNV196632 DXR196630:DXR196632 EHN196630:EHN196632 ERJ196630:ERJ196632 FBF196630:FBF196632 FLB196630:FLB196632 FUX196630:FUX196632 GET196630:GET196632 GOP196630:GOP196632 GYL196630:GYL196632 HIH196630:HIH196632 HSD196630:HSD196632 IBZ196630:IBZ196632 ILV196630:ILV196632 IVR196630:IVR196632 JFN196630:JFN196632 JPJ196630:JPJ196632 JZF196630:JZF196632 KJB196630:KJB196632 KSX196630:KSX196632 LCT196630:LCT196632 LMP196630:LMP196632 LWL196630:LWL196632 MGH196630:MGH196632 MQD196630:MQD196632 MZZ196630:MZZ196632 NJV196630:NJV196632 NTR196630:NTR196632 ODN196630:ODN196632 ONJ196630:ONJ196632 OXF196630:OXF196632 PHB196630:PHB196632 PQX196630:PQX196632 QAT196630:QAT196632 QKP196630:QKP196632 QUL196630:QUL196632 REH196630:REH196632 ROD196630:ROD196632 RXZ196630:RXZ196632 SHV196630:SHV196632 SRR196630:SRR196632 TBN196630:TBN196632 TLJ196630:TLJ196632 TVF196630:TVF196632 UFB196630:UFB196632 UOX196630:UOX196632 UYT196630:UYT196632 VIP196630:VIP196632 VSL196630:VSL196632 WCH196630:WCH196632 WMD196630:WMD196632 WVZ196630:WVZ196632 R262166:R262168 JN262166:JN262168 TJ262166:TJ262168 ADF262166:ADF262168 ANB262166:ANB262168 AWX262166:AWX262168 BGT262166:BGT262168 BQP262166:BQP262168 CAL262166:CAL262168 CKH262166:CKH262168 CUD262166:CUD262168 DDZ262166:DDZ262168 DNV262166:DNV262168 DXR262166:DXR262168 EHN262166:EHN262168 ERJ262166:ERJ262168 FBF262166:FBF262168 FLB262166:FLB262168 FUX262166:FUX262168 GET262166:GET262168 GOP262166:GOP262168 GYL262166:GYL262168 HIH262166:HIH262168 HSD262166:HSD262168 IBZ262166:IBZ262168 ILV262166:ILV262168 IVR262166:IVR262168 JFN262166:JFN262168 JPJ262166:JPJ262168 JZF262166:JZF262168 KJB262166:KJB262168 KSX262166:KSX262168 LCT262166:LCT262168 LMP262166:LMP262168 LWL262166:LWL262168 MGH262166:MGH262168 MQD262166:MQD262168 MZZ262166:MZZ262168 NJV262166:NJV262168 NTR262166:NTR262168 ODN262166:ODN262168 ONJ262166:ONJ262168 OXF262166:OXF262168 PHB262166:PHB262168 PQX262166:PQX262168 QAT262166:QAT262168 QKP262166:QKP262168 QUL262166:QUL262168 REH262166:REH262168 ROD262166:ROD262168 RXZ262166:RXZ262168 SHV262166:SHV262168 SRR262166:SRR262168 TBN262166:TBN262168 TLJ262166:TLJ262168 TVF262166:TVF262168 UFB262166:UFB262168 UOX262166:UOX262168 UYT262166:UYT262168 VIP262166:VIP262168 VSL262166:VSL262168 WCH262166:WCH262168 WMD262166:WMD262168 WVZ262166:WVZ262168 R327702:R327704 JN327702:JN327704 TJ327702:TJ327704 ADF327702:ADF327704 ANB327702:ANB327704 AWX327702:AWX327704 BGT327702:BGT327704 BQP327702:BQP327704 CAL327702:CAL327704 CKH327702:CKH327704 CUD327702:CUD327704 DDZ327702:DDZ327704 DNV327702:DNV327704 DXR327702:DXR327704 EHN327702:EHN327704 ERJ327702:ERJ327704 FBF327702:FBF327704 FLB327702:FLB327704 FUX327702:FUX327704 GET327702:GET327704 GOP327702:GOP327704 GYL327702:GYL327704 HIH327702:HIH327704 HSD327702:HSD327704 IBZ327702:IBZ327704 ILV327702:ILV327704 IVR327702:IVR327704 JFN327702:JFN327704 JPJ327702:JPJ327704 JZF327702:JZF327704 KJB327702:KJB327704 KSX327702:KSX327704 LCT327702:LCT327704 LMP327702:LMP327704 LWL327702:LWL327704 MGH327702:MGH327704 MQD327702:MQD327704 MZZ327702:MZZ327704 NJV327702:NJV327704 NTR327702:NTR327704 ODN327702:ODN327704 ONJ327702:ONJ327704 OXF327702:OXF327704 PHB327702:PHB327704 PQX327702:PQX327704 QAT327702:QAT327704 QKP327702:QKP327704 QUL327702:QUL327704 REH327702:REH327704 ROD327702:ROD327704 RXZ327702:RXZ327704 SHV327702:SHV327704 SRR327702:SRR327704 TBN327702:TBN327704 TLJ327702:TLJ327704 TVF327702:TVF327704 UFB327702:UFB327704 UOX327702:UOX327704 UYT327702:UYT327704 VIP327702:VIP327704 VSL327702:VSL327704 WCH327702:WCH327704 WMD327702:WMD327704 WVZ327702:WVZ327704 R393238:R393240 JN393238:JN393240 TJ393238:TJ393240 ADF393238:ADF393240 ANB393238:ANB393240 AWX393238:AWX393240 BGT393238:BGT393240 BQP393238:BQP393240 CAL393238:CAL393240 CKH393238:CKH393240 CUD393238:CUD393240 DDZ393238:DDZ393240 DNV393238:DNV393240 DXR393238:DXR393240 EHN393238:EHN393240 ERJ393238:ERJ393240 FBF393238:FBF393240 FLB393238:FLB393240 FUX393238:FUX393240 GET393238:GET393240 GOP393238:GOP393240 GYL393238:GYL393240 HIH393238:HIH393240 HSD393238:HSD393240 IBZ393238:IBZ393240 ILV393238:ILV393240 IVR393238:IVR393240 JFN393238:JFN393240 JPJ393238:JPJ393240 JZF393238:JZF393240 KJB393238:KJB393240 KSX393238:KSX393240 LCT393238:LCT393240 LMP393238:LMP393240 LWL393238:LWL393240 MGH393238:MGH393240 MQD393238:MQD393240 MZZ393238:MZZ393240 NJV393238:NJV393240 NTR393238:NTR393240 ODN393238:ODN393240 ONJ393238:ONJ393240 OXF393238:OXF393240 PHB393238:PHB393240 PQX393238:PQX393240 QAT393238:QAT393240 QKP393238:QKP393240 QUL393238:QUL393240 REH393238:REH393240 ROD393238:ROD393240 RXZ393238:RXZ393240 SHV393238:SHV393240 SRR393238:SRR393240 TBN393238:TBN393240 TLJ393238:TLJ393240 TVF393238:TVF393240 UFB393238:UFB393240 UOX393238:UOX393240 UYT393238:UYT393240 VIP393238:VIP393240 VSL393238:VSL393240 WCH393238:WCH393240 WMD393238:WMD393240 WVZ393238:WVZ393240 R458774:R458776 JN458774:JN458776 TJ458774:TJ458776 ADF458774:ADF458776 ANB458774:ANB458776 AWX458774:AWX458776 BGT458774:BGT458776 BQP458774:BQP458776 CAL458774:CAL458776 CKH458774:CKH458776 CUD458774:CUD458776 DDZ458774:DDZ458776 DNV458774:DNV458776 DXR458774:DXR458776 EHN458774:EHN458776 ERJ458774:ERJ458776 FBF458774:FBF458776 FLB458774:FLB458776 FUX458774:FUX458776 GET458774:GET458776 GOP458774:GOP458776 GYL458774:GYL458776 HIH458774:HIH458776 HSD458774:HSD458776 IBZ458774:IBZ458776 ILV458774:ILV458776 IVR458774:IVR458776 JFN458774:JFN458776 JPJ458774:JPJ458776 JZF458774:JZF458776 KJB458774:KJB458776 KSX458774:KSX458776 LCT458774:LCT458776 LMP458774:LMP458776 LWL458774:LWL458776 MGH458774:MGH458776 MQD458774:MQD458776 MZZ458774:MZZ458776 NJV458774:NJV458776 NTR458774:NTR458776 ODN458774:ODN458776 ONJ458774:ONJ458776 OXF458774:OXF458776 PHB458774:PHB458776 PQX458774:PQX458776 QAT458774:QAT458776 QKP458774:QKP458776 QUL458774:QUL458776 REH458774:REH458776 ROD458774:ROD458776 RXZ458774:RXZ458776 SHV458774:SHV458776 SRR458774:SRR458776 TBN458774:TBN458776 TLJ458774:TLJ458776 TVF458774:TVF458776 UFB458774:UFB458776 UOX458774:UOX458776 UYT458774:UYT458776 VIP458774:VIP458776 VSL458774:VSL458776 WCH458774:WCH458776 WMD458774:WMD458776 WVZ458774:WVZ458776 R524310:R524312 JN524310:JN524312 TJ524310:TJ524312 ADF524310:ADF524312 ANB524310:ANB524312 AWX524310:AWX524312 BGT524310:BGT524312 BQP524310:BQP524312 CAL524310:CAL524312 CKH524310:CKH524312 CUD524310:CUD524312 DDZ524310:DDZ524312 DNV524310:DNV524312 DXR524310:DXR524312 EHN524310:EHN524312 ERJ524310:ERJ524312 FBF524310:FBF524312 FLB524310:FLB524312 FUX524310:FUX524312 GET524310:GET524312 GOP524310:GOP524312 GYL524310:GYL524312 HIH524310:HIH524312 HSD524310:HSD524312 IBZ524310:IBZ524312 ILV524310:ILV524312 IVR524310:IVR524312 JFN524310:JFN524312 JPJ524310:JPJ524312 JZF524310:JZF524312 KJB524310:KJB524312 KSX524310:KSX524312 LCT524310:LCT524312 LMP524310:LMP524312 LWL524310:LWL524312 MGH524310:MGH524312 MQD524310:MQD524312 MZZ524310:MZZ524312 NJV524310:NJV524312 NTR524310:NTR524312 ODN524310:ODN524312 ONJ524310:ONJ524312 OXF524310:OXF524312 PHB524310:PHB524312 PQX524310:PQX524312 QAT524310:QAT524312 QKP524310:QKP524312 QUL524310:QUL524312 REH524310:REH524312 ROD524310:ROD524312 RXZ524310:RXZ524312 SHV524310:SHV524312 SRR524310:SRR524312 TBN524310:TBN524312 TLJ524310:TLJ524312 TVF524310:TVF524312 UFB524310:UFB524312 UOX524310:UOX524312 UYT524310:UYT524312 VIP524310:VIP524312 VSL524310:VSL524312 WCH524310:WCH524312 WMD524310:WMD524312 WVZ524310:WVZ524312 R589846:R589848 JN589846:JN589848 TJ589846:TJ589848 ADF589846:ADF589848 ANB589846:ANB589848 AWX589846:AWX589848 BGT589846:BGT589848 BQP589846:BQP589848 CAL589846:CAL589848 CKH589846:CKH589848 CUD589846:CUD589848 DDZ589846:DDZ589848 DNV589846:DNV589848 DXR589846:DXR589848 EHN589846:EHN589848 ERJ589846:ERJ589848 FBF589846:FBF589848 FLB589846:FLB589848 FUX589846:FUX589848 GET589846:GET589848 GOP589846:GOP589848 GYL589846:GYL589848 HIH589846:HIH589848 HSD589846:HSD589848 IBZ589846:IBZ589848 ILV589846:ILV589848 IVR589846:IVR589848 JFN589846:JFN589848 JPJ589846:JPJ589848 JZF589846:JZF589848 KJB589846:KJB589848 KSX589846:KSX589848 LCT589846:LCT589848 LMP589846:LMP589848 LWL589846:LWL589848 MGH589846:MGH589848 MQD589846:MQD589848 MZZ589846:MZZ589848 NJV589846:NJV589848 NTR589846:NTR589848 ODN589846:ODN589848 ONJ589846:ONJ589848 OXF589846:OXF589848 PHB589846:PHB589848 PQX589846:PQX589848 QAT589846:QAT589848 QKP589846:QKP589848 QUL589846:QUL589848 REH589846:REH589848 ROD589846:ROD589848 RXZ589846:RXZ589848 SHV589846:SHV589848 SRR589846:SRR589848 TBN589846:TBN589848 TLJ589846:TLJ589848 TVF589846:TVF589848 UFB589846:UFB589848 UOX589846:UOX589848 UYT589846:UYT589848 VIP589846:VIP589848 VSL589846:VSL589848 WCH589846:WCH589848 WMD589846:WMD589848 WVZ589846:WVZ589848 R655382:R655384 JN655382:JN655384 TJ655382:TJ655384 ADF655382:ADF655384 ANB655382:ANB655384 AWX655382:AWX655384 BGT655382:BGT655384 BQP655382:BQP655384 CAL655382:CAL655384 CKH655382:CKH655384 CUD655382:CUD655384 DDZ655382:DDZ655384 DNV655382:DNV655384 DXR655382:DXR655384 EHN655382:EHN655384 ERJ655382:ERJ655384 FBF655382:FBF655384 FLB655382:FLB655384 FUX655382:FUX655384 GET655382:GET655384 GOP655382:GOP655384 GYL655382:GYL655384 HIH655382:HIH655384 HSD655382:HSD655384 IBZ655382:IBZ655384 ILV655382:ILV655384 IVR655382:IVR655384 JFN655382:JFN655384 JPJ655382:JPJ655384 JZF655382:JZF655384 KJB655382:KJB655384 KSX655382:KSX655384 LCT655382:LCT655384 LMP655382:LMP655384 LWL655382:LWL655384 MGH655382:MGH655384 MQD655382:MQD655384 MZZ655382:MZZ655384 NJV655382:NJV655384 NTR655382:NTR655384 ODN655382:ODN655384 ONJ655382:ONJ655384 OXF655382:OXF655384 PHB655382:PHB655384 PQX655382:PQX655384 QAT655382:QAT655384 QKP655382:QKP655384 QUL655382:QUL655384 REH655382:REH655384 ROD655382:ROD655384 RXZ655382:RXZ655384 SHV655382:SHV655384 SRR655382:SRR655384 TBN655382:TBN655384 TLJ655382:TLJ655384 TVF655382:TVF655384 UFB655382:UFB655384 UOX655382:UOX655384 UYT655382:UYT655384 VIP655382:VIP655384 VSL655382:VSL655384 WCH655382:WCH655384 WMD655382:WMD655384 WVZ655382:WVZ655384 R720918:R720920 JN720918:JN720920 TJ720918:TJ720920 ADF720918:ADF720920 ANB720918:ANB720920 AWX720918:AWX720920 BGT720918:BGT720920 BQP720918:BQP720920 CAL720918:CAL720920 CKH720918:CKH720920 CUD720918:CUD720920 DDZ720918:DDZ720920 DNV720918:DNV720920 DXR720918:DXR720920 EHN720918:EHN720920 ERJ720918:ERJ720920 FBF720918:FBF720920 FLB720918:FLB720920 FUX720918:FUX720920 GET720918:GET720920 GOP720918:GOP720920 GYL720918:GYL720920 HIH720918:HIH720920 HSD720918:HSD720920 IBZ720918:IBZ720920 ILV720918:ILV720920 IVR720918:IVR720920 JFN720918:JFN720920 JPJ720918:JPJ720920 JZF720918:JZF720920 KJB720918:KJB720920 KSX720918:KSX720920 LCT720918:LCT720920 LMP720918:LMP720920 LWL720918:LWL720920 MGH720918:MGH720920 MQD720918:MQD720920 MZZ720918:MZZ720920 NJV720918:NJV720920 NTR720918:NTR720920 ODN720918:ODN720920 ONJ720918:ONJ720920 OXF720918:OXF720920 PHB720918:PHB720920 PQX720918:PQX720920 QAT720918:QAT720920 QKP720918:QKP720920 QUL720918:QUL720920 REH720918:REH720920 ROD720918:ROD720920 RXZ720918:RXZ720920 SHV720918:SHV720920 SRR720918:SRR720920 TBN720918:TBN720920 TLJ720918:TLJ720920 TVF720918:TVF720920 UFB720918:UFB720920 UOX720918:UOX720920 UYT720918:UYT720920 VIP720918:VIP720920 VSL720918:VSL720920 WCH720918:WCH720920 WMD720918:WMD720920 WVZ720918:WVZ720920 R786454:R786456 JN786454:JN786456 TJ786454:TJ786456 ADF786454:ADF786456 ANB786454:ANB786456 AWX786454:AWX786456 BGT786454:BGT786456 BQP786454:BQP786456 CAL786454:CAL786456 CKH786454:CKH786456 CUD786454:CUD786456 DDZ786454:DDZ786456 DNV786454:DNV786456 DXR786454:DXR786456 EHN786454:EHN786456 ERJ786454:ERJ786456 FBF786454:FBF786456 FLB786454:FLB786456 FUX786454:FUX786456 GET786454:GET786456 GOP786454:GOP786456 GYL786454:GYL786456 HIH786454:HIH786456 HSD786454:HSD786456 IBZ786454:IBZ786456 ILV786454:ILV786456 IVR786454:IVR786456 JFN786454:JFN786456 JPJ786454:JPJ786456 JZF786454:JZF786456 KJB786454:KJB786456 KSX786454:KSX786456 LCT786454:LCT786456 LMP786454:LMP786456 LWL786454:LWL786456 MGH786454:MGH786456 MQD786454:MQD786456 MZZ786454:MZZ786456 NJV786454:NJV786456 NTR786454:NTR786456 ODN786454:ODN786456 ONJ786454:ONJ786456 OXF786454:OXF786456 PHB786454:PHB786456 PQX786454:PQX786456 QAT786454:QAT786456 QKP786454:QKP786456 QUL786454:QUL786456 REH786454:REH786456 ROD786454:ROD786456 RXZ786454:RXZ786456 SHV786454:SHV786456 SRR786454:SRR786456 TBN786454:TBN786456 TLJ786454:TLJ786456 TVF786454:TVF786456 UFB786454:UFB786456 UOX786454:UOX786456 UYT786454:UYT786456 VIP786454:VIP786456 VSL786454:VSL786456 WCH786454:WCH786456 WMD786454:WMD786456 WVZ786454:WVZ786456 R851990:R851992 JN851990:JN851992 TJ851990:TJ851992 ADF851990:ADF851992 ANB851990:ANB851992 AWX851990:AWX851992 BGT851990:BGT851992 BQP851990:BQP851992 CAL851990:CAL851992 CKH851990:CKH851992 CUD851990:CUD851992 DDZ851990:DDZ851992 DNV851990:DNV851992 DXR851990:DXR851992 EHN851990:EHN851992 ERJ851990:ERJ851992 FBF851990:FBF851992 FLB851990:FLB851992 FUX851990:FUX851992 GET851990:GET851992 GOP851990:GOP851992 GYL851990:GYL851992 HIH851990:HIH851992 HSD851990:HSD851992 IBZ851990:IBZ851992 ILV851990:ILV851992 IVR851990:IVR851992 JFN851990:JFN851992 JPJ851990:JPJ851992 JZF851990:JZF851992 KJB851990:KJB851992 KSX851990:KSX851992 LCT851990:LCT851992 LMP851990:LMP851992 LWL851990:LWL851992 MGH851990:MGH851992 MQD851990:MQD851992 MZZ851990:MZZ851992 NJV851990:NJV851992 NTR851990:NTR851992 ODN851990:ODN851992 ONJ851990:ONJ851992 OXF851990:OXF851992 PHB851990:PHB851992 PQX851990:PQX851992 QAT851990:QAT851992 QKP851990:QKP851992 QUL851990:QUL851992 REH851990:REH851992 ROD851990:ROD851992 RXZ851990:RXZ851992 SHV851990:SHV851992 SRR851990:SRR851992 TBN851990:TBN851992 TLJ851990:TLJ851992 TVF851990:TVF851992 UFB851990:UFB851992 UOX851990:UOX851992 UYT851990:UYT851992 VIP851990:VIP851992 VSL851990:VSL851992 WCH851990:WCH851992 WMD851990:WMD851992 WVZ851990:WVZ851992 R917526:R917528 JN917526:JN917528 TJ917526:TJ917528 ADF917526:ADF917528 ANB917526:ANB917528 AWX917526:AWX917528 BGT917526:BGT917528 BQP917526:BQP917528 CAL917526:CAL917528 CKH917526:CKH917528 CUD917526:CUD917528 DDZ917526:DDZ917528 DNV917526:DNV917528 DXR917526:DXR917528 EHN917526:EHN917528 ERJ917526:ERJ917528 FBF917526:FBF917528 FLB917526:FLB917528 FUX917526:FUX917528 GET917526:GET917528 GOP917526:GOP917528 GYL917526:GYL917528 HIH917526:HIH917528 HSD917526:HSD917528 IBZ917526:IBZ917528 ILV917526:ILV917528 IVR917526:IVR917528 JFN917526:JFN917528 JPJ917526:JPJ917528 JZF917526:JZF917528 KJB917526:KJB917528 KSX917526:KSX917528 LCT917526:LCT917528 LMP917526:LMP917528 LWL917526:LWL917528 MGH917526:MGH917528 MQD917526:MQD917528 MZZ917526:MZZ917528 NJV917526:NJV917528 NTR917526:NTR917528 ODN917526:ODN917528 ONJ917526:ONJ917528 OXF917526:OXF917528 PHB917526:PHB917528 PQX917526:PQX917528 QAT917526:QAT917528 QKP917526:QKP917528 QUL917526:QUL917528 REH917526:REH917528 ROD917526:ROD917528 RXZ917526:RXZ917528 SHV917526:SHV917528 SRR917526:SRR917528 TBN917526:TBN917528 TLJ917526:TLJ917528 TVF917526:TVF917528 UFB917526:UFB917528 UOX917526:UOX917528 UYT917526:UYT917528 VIP917526:VIP917528 VSL917526:VSL917528 WCH917526:WCH917528 WMD917526:WMD917528 WVZ917526:WVZ917528 R983062:R983064 JN983062:JN983064 TJ983062:TJ983064 ADF983062:ADF983064 ANB983062:ANB983064 AWX983062:AWX983064 BGT983062:BGT983064 BQP983062:BQP983064 CAL983062:CAL983064 CKH983062:CKH983064 CUD983062:CUD983064 DDZ983062:DDZ983064 DNV983062:DNV983064 DXR983062:DXR983064 EHN983062:EHN983064 ERJ983062:ERJ983064 FBF983062:FBF983064 FLB983062:FLB983064 FUX983062:FUX983064 GET983062:GET983064 GOP983062:GOP983064 GYL983062:GYL983064 HIH983062:HIH983064 HSD983062:HSD983064 IBZ983062:IBZ983064 ILV983062:ILV983064 IVR983062:IVR983064 JFN983062:JFN983064 JPJ983062:JPJ983064 JZF983062:JZF983064 KJB983062:KJB983064 KSX983062:KSX983064 LCT983062:LCT983064 LMP983062:LMP983064 LWL983062:LWL983064 MGH983062:MGH983064 MQD983062:MQD983064 MZZ983062:MZZ983064 NJV983062:NJV983064 NTR983062:NTR983064 ODN983062:ODN983064 ONJ983062:ONJ983064 OXF983062:OXF983064 PHB983062:PHB983064 PQX983062:PQX983064 QAT983062:QAT983064 QKP983062:QKP983064 QUL983062:QUL983064 REH983062:REH983064 ROD983062:ROD983064 RXZ983062:RXZ983064 SHV983062:SHV983064 SRR983062:SRR983064 TBN983062:TBN983064 TLJ983062:TLJ983064 TVF983062:TVF983064 UFB983062:UFB983064 UOX983062:UOX983064 UYT983062:UYT983064 VIP983062:VIP983064 VSL983062:VSL983064 WCH983062:WCH983064 WMD983062:WMD983064 WVZ983062:WVZ983064 O21:O24 JK21:JK24 TG21:TG24 ADC21:ADC24 AMY21:AMY24 AWU21:AWU24 BGQ21:BGQ24 BQM21:BQM24 CAI21:CAI24 CKE21:CKE24 CUA21:CUA24 DDW21:DDW24 DNS21:DNS24 DXO21:DXO24 EHK21:EHK24 ERG21:ERG24 FBC21:FBC24 FKY21:FKY24 FUU21:FUU24 GEQ21:GEQ24 GOM21:GOM24 GYI21:GYI24 HIE21:HIE24 HSA21:HSA24 IBW21:IBW24 ILS21:ILS24 IVO21:IVO24 JFK21:JFK24 JPG21:JPG24 JZC21:JZC24 KIY21:KIY24 KSU21:KSU24 LCQ21:LCQ24 LMM21:LMM24 LWI21:LWI24 MGE21:MGE24 MQA21:MQA24 MZW21:MZW24 NJS21:NJS24 NTO21:NTO24 ODK21:ODK24 ONG21:ONG24 OXC21:OXC24 PGY21:PGY24 PQU21:PQU24 QAQ21:QAQ24 QKM21:QKM24 QUI21:QUI24 REE21:REE24 ROA21:ROA24 RXW21:RXW24 SHS21:SHS24 SRO21:SRO24 TBK21:TBK24 TLG21:TLG24 TVC21:TVC24 UEY21:UEY24 UOU21:UOU24 UYQ21:UYQ24 VIM21:VIM24 VSI21:VSI24 WCE21:WCE24 WMA21:WMA24 WVW21:WVW24 O65557:O65560 JK65557:JK65560 TG65557:TG65560 ADC65557:ADC65560 AMY65557:AMY65560 AWU65557:AWU65560 BGQ65557:BGQ65560 BQM65557:BQM65560 CAI65557:CAI65560 CKE65557:CKE65560 CUA65557:CUA65560 DDW65557:DDW65560 DNS65557:DNS65560 DXO65557:DXO65560 EHK65557:EHK65560 ERG65557:ERG65560 FBC65557:FBC65560 FKY65557:FKY65560 FUU65557:FUU65560 GEQ65557:GEQ65560 GOM65557:GOM65560 GYI65557:GYI65560 HIE65557:HIE65560 HSA65557:HSA65560 IBW65557:IBW65560 ILS65557:ILS65560 IVO65557:IVO65560 JFK65557:JFK65560 JPG65557:JPG65560 JZC65557:JZC65560 KIY65557:KIY65560 KSU65557:KSU65560 LCQ65557:LCQ65560 LMM65557:LMM65560 LWI65557:LWI65560 MGE65557:MGE65560 MQA65557:MQA65560 MZW65557:MZW65560 NJS65557:NJS65560 NTO65557:NTO65560 ODK65557:ODK65560 ONG65557:ONG65560 OXC65557:OXC65560 PGY65557:PGY65560 PQU65557:PQU65560 QAQ65557:QAQ65560 QKM65557:QKM65560 QUI65557:QUI65560 REE65557:REE65560 ROA65557:ROA65560 RXW65557:RXW65560 SHS65557:SHS65560 SRO65557:SRO65560 TBK65557:TBK65560 TLG65557:TLG65560 TVC65557:TVC65560 UEY65557:UEY65560 UOU65557:UOU65560 UYQ65557:UYQ65560 VIM65557:VIM65560 VSI65557:VSI65560 WCE65557:WCE65560 WMA65557:WMA65560 WVW65557:WVW65560 O131093:O131096 JK131093:JK131096 TG131093:TG131096 ADC131093:ADC131096 AMY131093:AMY131096 AWU131093:AWU131096 BGQ131093:BGQ131096 BQM131093:BQM131096 CAI131093:CAI131096 CKE131093:CKE131096 CUA131093:CUA131096 DDW131093:DDW131096 DNS131093:DNS131096 DXO131093:DXO131096 EHK131093:EHK131096 ERG131093:ERG131096 FBC131093:FBC131096 FKY131093:FKY131096 FUU131093:FUU131096 GEQ131093:GEQ131096 GOM131093:GOM131096 GYI131093:GYI131096 HIE131093:HIE131096 HSA131093:HSA131096 IBW131093:IBW131096 ILS131093:ILS131096 IVO131093:IVO131096 JFK131093:JFK131096 JPG131093:JPG131096 JZC131093:JZC131096 KIY131093:KIY131096 KSU131093:KSU131096 LCQ131093:LCQ131096 LMM131093:LMM131096 LWI131093:LWI131096 MGE131093:MGE131096 MQA131093:MQA131096 MZW131093:MZW131096 NJS131093:NJS131096 NTO131093:NTO131096 ODK131093:ODK131096 ONG131093:ONG131096 OXC131093:OXC131096 PGY131093:PGY131096 PQU131093:PQU131096 QAQ131093:QAQ131096 QKM131093:QKM131096 QUI131093:QUI131096 REE131093:REE131096 ROA131093:ROA131096 RXW131093:RXW131096 SHS131093:SHS131096 SRO131093:SRO131096 TBK131093:TBK131096 TLG131093:TLG131096 TVC131093:TVC131096 UEY131093:UEY131096 UOU131093:UOU131096 UYQ131093:UYQ131096 VIM131093:VIM131096 VSI131093:VSI131096 WCE131093:WCE131096 WMA131093:WMA131096 WVW131093:WVW131096 O196629:O196632 JK196629:JK196632 TG196629:TG196632 ADC196629:ADC196632 AMY196629:AMY196632 AWU196629:AWU196632 BGQ196629:BGQ196632 BQM196629:BQM196632 CAI196629:CAI196632 CKE196629:CKE196632 CUA196629:CUA196632 DDW196629:DDW196632 DNS196629:DNS196632 DXO196629:DXO196632 EHK196629:EHK196632 ERG196629:ERG196632 FBC196629:FBC196632 FKY196629:FKY196632 FUU196629:FUU196632 GEQ196629:GEQ196632 GOM196629:GOM196632 GYI196629:GYI196632 HIE196629:HIE196632 HSA196629:HSA196632 IBW196629:IBW196632 ILS196629:ILS196632 IVO196629:IVO196632 JFK196629:JFK196632 JPG196629:JPG196632 JZC196629:JZC196632 KIY196629:KIY196632 KSU196629:KSU196632 LCQ196629:LCQ196632 LMM196629:LMM196632 LWI196629:LWI196632 MGE196629:MGE196632 MQA196629:MQA196632 MZW196629:MZW196632 NJS196629:NJS196632 NTO196629:NTO196632 ODK196629:ODK196632 ONG196629:ONG196632 OXC196629:OXC196632 PGY196629:PGY196632 PQU196629:PQU196632 QAQ196629:QAQ196632 QKM196629:QKM196632 QUI196629:QUI196632 REE196629:REE196632 ROA196629:ROA196632 RXW196629:RXW196632 SHS196629:SHS196632 SRO196629:SRO196632 TBK196629:TBK196632 TLG196629:TLG196632 TVC196629:TVC196632 UEY196629:UEY196632 UOU196629:UOU196632 UYQ196629:UYQ196632 VIM196629:VIM196632 VSI196629:VSI196632 WCE196629:WCE196632 WMA196629:WMA196632 WVW196629:WVW196632 O262165:O262168 JK262165:JK262168 TG262165:TG262168 ADC262165:ADC262168 AMY262165:AMY262168 AWU262165:AWU262168 BGQ262165:BGQ262168 BQM262165:BQM262168 CAI262165:CAI262168 CKE262165:CKE262168 CUA262165:CUA262168 DDW262165:DDW262168 DNS262165:DNS262168 DXO262165:DXO262168 EHK262165:EHK262168 ERG262165:ERG262168 FBC262165:FBC262168 FKY262165:FKY262168 FUU262165:FUU262168 GEQ262165:GEQ262168 GOM262165:GOM262168 GYI262165:GYI262168 HIE262165:HIE262168 HSA262165:HSA262168 IBW262165:IBW262168 ILS262165:ILS262168 IVO262165:IVO262168 JFK262165:JFK262168 JPG262165:JPG262168 JZC262165:JZC262168 KIY262165:KIY262168 KSU262165:KSU262168 LCQ262165:LCQ262168 LMM262165:LMM262168 LWI262165:LWI262168 MGE262165:MGE262168 MQA262165:MQA262168 MZW262165:MZW262168 NJS262165:NJS262168 NTO262165:NTO262168 ODK262165:ODK262168 ONG262165:ONG262168 OXC262165:OXC262168 PGY262165:PGY262168 PQU262165:PQU262168 QAQ262165:QAQ262168 QKM262165:QKM262168 QUI262165:QUI262168 REE262165:REE262168 ROA262165:ROA262168 RXW262165:RXW262168 SHS262165:SHS262168 SRO262165:SRO262168 TBK262165:TBK262168 TLG262165:TLG262168 TVC262165:TVC262168 UEY262165:UEY262168 UOU262165:UOU262168 UYQ262165:UYQ262168 VIM262165:VIM262168 VSI262165:VSI262168 WCE262165:WCE262168 WMA262165:WMA262168 WVW262165:WVW262168 O327701:O327704 JK327701:JK327704 TG327701:TG327704 ADC327701:ADC327704 AMY327701:AMY327704 AWU327701:AWU327704 BGQ327701:BGQ327704 BQM327701:BQM327704 CAI327701:CAI327704 CKE327701:CKE327704 CUA327701:CUA327704 DDW327701:DDW327704 DNS327701:DNS327704 DXO327701:DXO327704 EHK327701:EHK327704 ERG327701:ERG327704 FBC327701:FBC327704 FKY327701:FKY327704 FUU327701:FUU327704 GEQ327701:GEQ327704 GOM327701:GOM327704 GYI327701:GYI327704 HIE327701:HIE327704 HSA327701:HSA327704 IBW327701:IBW327704 ILS327701:ILS327704 IVO327701:IVO327704 JFK327701:JFK327704 JPG327701:JPG327704 JZC327701:JZC327704 KIY327701:KIY327704 KSU327701:KSU327704 LCQ327701:LCQ327704 LMM327701:LMM327704 LWI327701:LWI327704 MGE327701:MGE327704 MQA327701:MQA327704 MZW327701:MZW327704 NJS327701:NJS327704 NTO327701:NTO327704 ODK327701:ODK327704 ONG327701:ONG327704 OXC327701:OXC327704 PGY327701:PGY327704 PQU327701:PQU327704 QAQ327701:QAQ327704 QKM327701:QKM327704 QUI327701:QUI327704 REE327701:REE327704 ROA327701:ROA327704 RXW327701:RXW327704 SHS327701:SHS327704 SRO327701:SRO327704 TBK327701:TBK327704 TLG327701:TLG327704 TVC327701:TVC327704 UEY327701:UEY327704 UOU327701:UOU327704 UYQ327701:UYQ327704 VIM327701:VIM327704 VSI327701:VSI327704 WCE327701:WCE327704 WMA327701:WMA327704 WVW327701:WVW327704 O393237:O393240 JK393237:JK393240 TG393237:TG393240 ADC393237:ADC393240 AMY393237:AMY393240 AWU393237:AWU393240 BGQ393237:BGQ393240 BQM393237:BQM393240 CAI393237:CAI393240 CKE393237:CKE393240 CUA393237:CUA393240 DDW393237:DDW393240 DNS393237:DNS393240 DXO393237:DXO393240 EHK393237:EHK393240 ERG393237:ERG393240 FBC393237:FBC393240 FKY393237:FKY393240 FUU393237:FUU393240 GEQ393237:GEQ393240 GOM393237:GOM393240 GYI393237:GYI393240 HIE393237:HIE393240 HSA393237:HSA393240 IBW393237:IBW393240 ILS393237:ILS393240 IVO393237:IVO393240 JFK393237:JFK393240 JPG393237:JPG393240 JZC393237:JZC393240 KIY393237:KIY393240 KSU393237:KSU393240 LCQ393237:LCQ393240 LMM393237:LMM393240 LWI393237:LWI393240 MGE393237:MGE393240 MQA393237:MQA393240 MZW393237:MZW393240 NJS393237:NJS393240 NTO393237:NTO393240 ODK393237:ODK393240 ONG393237:ONG393240 OXC393237:OXC393240 PGY393237:PGY393240 PQU393237:PQU393240 QAQ393237:QAQ393240 QKM393237:QKM393240 QUI393237:QUI393240 REE393237:REE393240 ROA393237:ROA393240 RXW393237:RXW393240 SHS393237:SHS393240 SRO393237:SRO393240 TBK393237:TBK393240 TLG393237:TLG393240 TVC393237:TVC393240 UEY393237:UEY393240 UOU393237:UOU393240 UYQ393237:UYQ393240 VIM393237:VIM393240 VSI393237:VSI393240 WCE393237:WCE393240 WMA393237:WMA393240 WVW393237:WVW393240 O458773:O458776 JK458773:JK458776 TG458773:TG458776 ADC458773:ADC458776 AMY458773:AMY458776 AWU458773:AWU458776 BGQ458773:BGQ458776 BQM458773:BQM458776 CAI458773:CAI458776 CKE458773:CKE458776 CUA458773:CUA458776 DDW458773:DDW458776 DNS458773:DNS458776 DXO458773:DXO458776 EHK458773:EHK458776 ERG458773:ERG458776 FBC458773:FBC458776 FKY458773:FKY458776 FUU458773:FUU458776 GEQ458773:GEQ458776 GOM458773:GOM458776 GYI458773:GYI458776 HIE458773:HIE458776 HSA458773:HSA458776 IBW458773:IBW458776 ILS458773:ILS458776 IVO458773:IVO458776 JFK458773:JFK458776 JPG458773:JPG458776 JZC458773:JZC458776 KIY458773:KIY458776 KSU458773:KSU458776 LCQ458773:LCQ458776 LMM458773:LMM458776 LWI458773:LWI458776 MGE458773:MGE458776 MQA458773:MQA458776 MZW458773:MZW458776 NJS458773:NJS458776 NTO458773:NTO458776 ODK458773:ODK458776 ONG458773:ONG458776 OXC458773:OXC458776 PGY458773:PGY458776 PQU458773:PQU458776 QAQ458773:QAQ458776 QKM458773:QKM458776 QUI458773:QUI458776 REE458773:REE458776 ROA458773:ROA458776 RXW458773:RXW458776 SHS458773:SHS458776 SRO458773:SRO458776 TBK458773:TBK458776 TLG458773:TLG458776 TVC458773:TVC458776 UEY458773:UEY458776 UOU458773:UOU458776 UYQ458773:UYQ458776 VIM458773:VIM458776 VSI458773:VSI458776 WCE458773:WCE458776 WMA458773:WMA458776 WVW458773:WVW458776 O524309:O524312 JK524309:JK524312 TG524309:TG524312 ADC524309:ADC524312 AMY524309:AMY524312 AWU524309:AWU524312 BGQ524309:BGQ524312 BQM524309:BQM524312 CAI524309:CAI524312 CKE524309:CKE524312 CUA524309:CUA524312 DDW524309:DDW524312 DNS524309:DNS524312 DXO524309:DXO524312 EHK524309:EHK524312 ERG524309:ERG524312 FBC524309:FBC524312 FKY524309:FKY524312 FUU524309:FUU524312 GEQ524309:GEQ524312 GOM524309:GOM524312 GYI524309:GYI524312 HIE524309:HIE524312 HSA524309:HSA524312 IBW524309:IBW524312 ILS524309:ILS524312 IVO524309:IVO524312 JFK524309:JFK524312 JPG524309:JPG524312 JZC524309:JZC524312 KIY524309:KIY524312 KSU524309:KSU524312 LCQ524309:LCQ524312 LMM524309:LMM524312 LWI524309:LWI524312 MGE524309:MGE524312 MQA524309:MQA524312 MZW524309:MZW524312 NJS524309:NJS524312 NTO524309:NTO524312 ODK524309:ODK524312 ONG524309:ONG524312 OXC524309:OXC524312 PGY524309:PGY524312 PQU524309:PQU524312 QAQ524309:QAQ524312 QKM524309:QKM524312 QUI524309:QUI524312 REE524309:REE524312 ROA524309:ROA524312 RXW524309:RXW524312 SHS524309:SHS524312 SRO524309:SRO524312 TBK524309:TBK524312 TLG524309:TLG524312 TVC524309:TVC524312 UEY524309:UEY524312 UOU524309:UOU524312 UYQ524309:UYQ524312 VIM524309:VIM524312 VSI524309:VSI524312 WCE524309:WCE524312 WMA524309:WMA524312 WVW524309:WVW524312 O589845:O589848 JK589845:JK589848 TG589845:TG589848 ADC589845:ADC589848 AMY589845:AMY589848 AWU589845:AWU589848 BGQ589845:BGQ589848 BQM589845:BQM589848 CAI589845:CAI589848 CKE589845:CKE589848 CUA589845:CUA589848 DDW589845:DDW589848 DNS589845:DNS589848 DXO589845:DXO589848 EHK589845:EHK589848 ERG589845:ERG589848 FBC589845:FBC589848 FKY589845:FKY589848 FUU589845:FUU589848 GEQ589845:GEQ589848 GOM589845:GOM589848 GYI589845:GYI589848 HIE589845:HIE589848 HSA589845:HSA589848 IBW589845:IBW589848 ILS589845:ILS589848 IVO589845:IVO589848 JFK589845:JFK589848 JPG589845:JPG589848 JZC589845:JZC589848 KIY589845:KIY589848 KSU589845:KSU589848 LCQ589845:LCQ589848 LMM589845:LMM589848 LWI589845:LWI589848 MGE589845:MGE589848 MQA589845:MQA589848 MZW589845:MZW589848 NJS589845:NJS589848 NTO589845:NTO589848 ODK589845:ODK589848 ONG589845:ONG589848 OXC589845:OXC589848 PGY589845:PGY589848 PQU589845:PQU589848 QAQ589845:QAQ589848 QKM589845:QKM589848 QUI589845:QUI589848 REE589845:REE589848 ROA589845:ROA589848 RXW589845:RXW589848 SHS589845:SHS589848 SRO589845:SRO589848 TBK589845:TBK589848 TLG589845:TLG589848 TVC589845:TVC589848 UEY589845:UEY589848 UOU589845:UOU589848 UYQ589845:UYQ589848 VIM589845:VIM589848 VSI589845:VSI589848 WCE589845:WCE589848 WMA589845:WMA589848 WVW589845:WVW589848 O655381:O655384 JK655381:JK655384 TG655381:TG655384 ADC655381:ADC655384 AMY655381:AMY655384 AWU655381:AWU655384 BGQ655381:BGQ655384 BQM655381:BQM655384 CAI655381:CAI655384 CKE655381:CKE655384 CUA655381:CUA655384 DDW655381:DDW655384 DNS655381:DNS655384 DXO655381:DXO655384 EHK655381:EHK655384 ERG655381:ERG655384 FBC655381:FBC655384 FKY655381:FKY655384 FUU655381:FUU655384 GEQ655381:GEQ655384 GOM655381:GOM655384 GYI655381:GYI655384 HIE655381:HIE655384 HSA655381:HSA655384 IBW655381:IBW655384 ILS655381:ILS655384 IVO655381:IVO655384 JFK655381:JFK655384 JPG655381:JPG655384 JZC655381:JZC655384 KIY655381:KIY655384 KSU655381:KSU655384 LCQ655381:LCQ655384 LMM655381:LMM655384 LWI655381:LWI655384 MGE655381:MGE655384 MQA655381:MQA655384 MZW655381:MZW655384 NJS655381:NJS655384 NTO655381:NTO655384 ODK655381:ODK655384 ONG655381:ONG655384 OXC655381:OXC655384 PGY655381:PGY655384 PQU655381:PQU655384 QAQ655381:QAQ655384 QKM655381:QKM655384 QUI655381:QUI655384 REE655381:REE655384 ROA655381:ROA655384 RXW655381:RXW655384 SHS655381:SHS655384 SRO655381:SRO655384 TBK655381:TBK655384 TLG655381:TLG655384 TVC655381:TVC655384 UEY655381:UEY655384 UOU655381:UOU655384 UYQ655381:UYQ655384 VIM655381:VIM655384 VSI655381:VSI655384 WCE655381:WCE655384 WMA655381:WMA655384 WVW655381:WVW655384 O720917:O720920 JK720917:JK720920 TG720917:TG720920 ADC720917:ADC720920 AMY720917:AMY720920 AWU720917:AWU720920 BGQ720917:BGQ720920 BQM720917:BQM720920 CAI720917:CAI720920 CKE720917:CKE720920 CUA720917:CUA720920 DDW720917:DDW720920 DNS720917:DNS720920 DXO720917:DXO720920 EHK720917:EHK720920 ERG720917:ERG720920 FBC720917:FBC720920 FKY720917:FKY720920 FUU720917:FUU720920 GEQ720917:GEQ720920 GOM720917:GOM720920 GYI720917:GYI720920 HIE720917:HIE720920 HSA720917:HSA720920 IBW720917:IBW720920 ILS720917:ILS720920 IVO720917:IVO720920 JFK720917:JFK720920 JPG720917:JPG720920 JZC720917:JZC720920 KIY720917:KIY720920 KSU720917:KSU720920 LCQ720917:LCQ720920 LMM720917:LMM720920 LWI720917:LWI720920 MGE720917:MGE720920 MQA720917:MQA720920 MZW720917:MZW720920 NJS720917:NJS720920 NTO720917:NTO720920 ODK720917:ODK720920 ONG720917:ONG720920 OXC720917:OXC720920 PGY720917:PGY720920 PQU720917:PQU720920 QAQ720917:QAQ720920 QKM720917:QKM720920 QUI720917:QUI720920 REE720917:REE720920 ROA720917:ROA720920 RXW720917:RXW720920 SHS720917:SHS720920 SRO720917:SRO720920 TBK720917:TBK720920 TLG720917:TLG720920 TVC720917:TVC720920 UEY720917:UEY720920 UOU720917:UOU720920 UYQ720917:UYQ720920 VIM720917:VIM720920 VSI720917:VSI720920 WCE720917:WCE720920 WMA720917:WMA720920 WVW720917:WVW720920 O786453:O786456 JK786453:JK786456 TG786453:TG786456 ADC786453:ADC786456 AMY786453:AMY786456 AWU786453:AWU786456 BGQ786453:BGQ786456 BQM786453:BQM786456 CAI786453:CAI786456 CKE786453:CKE786456 CUA786453:CUA786456 DDW786453:DDW786456 DNS786453:DNS786456 DXO786453:DXO786456 EHK786453:EHK786456 ERG786453:ERG786456 FBC786453:FBC786456 FKY786453:FKY786456 FUU786453:FUU786456 GEQ786453:GEQ786456 GOM786453:GOM786456 GYI786453:GYI786456 HIE786453:HIE786456 HSA786453:HSA786456 IBW786453:IBW786456 ILS786453:ILS786456 IVO786453:IVO786456 JFK786453:JFK786456 JPG786453:JPG786456 JZC786453:JZC786456 KIY786453:KIY786456 KSU786453:KSU786456 LCQ786453:LCQ786456 LMM786453:LMM786456 LWI786453:LWI786456 MGE786453:MGE786456 MQA786453:MQA786456 MZW786453:MZW786456 NJS786453:NJS786456 NTO786453:NTO786456 ODK786453:ODK786456 ONG786453:ONG786456 OXC786453:OXC786456 PGY786453:PGY786456 PQU786453:PQU786456 QAQ786453:QAQ786456 QKM786453:QKM786456 QUI786453:QUI786456 REE786453:REE786456 ROA786453:ROA786456 RXW786453:RXW786456 SHS786453:SHS786456 SRO786453:SRO786456 TBK786453:TBK786456 TLG786453:TLG786456 TVC786453:TVC786456 UEY786453:UEY786456 UOU786453:UOU786456 UYQ786453:UYQ786456 VIM786453:VIM786456 VSI786453:VSI786456 WCE786453:WCE786456 WMA786453:WMA786456 WVW786453:WVW786456 O851989:O851992 JK851989:JK851992 TG851989:TG851992 ADC851989:ADC851992 AMY851989:AMY851992 AWU851989:AWU851992 BGQ851989:BGQ851992 BQM851989:BQM851992 CAI851989:CAI851992 CKE851989:CKE851992 CUA851989:CUA851992 DDW851989:DDW851992 DNS851989:DNS851992 DXO851989:DXO851992 EHK851989:EHK851992 ERG851989:ERG851992 FBC851989:FBC851992 FKY851989:FKY851992 FUU851989:FUU851992 GEQ851989:GEQ851992 GOM851989:GOM851992 GYI851989:GYI851992 HIE851989:HIE851992 HSA851989:HSA851992 IBW851989:IBW851992 ILS851989:ILS851992 IVO851989:IVO851992 JFK851989:JFK851992 JPG851989:JPG851992 JZC851989:JZC851992 KIY851989:KIY851992 KSU851989:KSU851992 LCQ851989:LCQ851992 LMM851989:LMM851992 LWI851989:LWI851992 MGE851989:MGE851992 MQA851989:MQA851992 MZW851989:MZW851992 NJS851989:NJS851992 NTO851989:NTO851992 ODK851989:ODK851992 ONG851989:ONG851992 OXC851989:OXC851992 PGY851989:PGY851992 PQU851989:PQU851992 QAQ851989:QAQ851992 QKM851989:QKM851992 QUI851989:QUI851992 REE851989:REE851992 ROA851989:ROA851992 RXW851989:RXW851992 SHS851989:SHS851992 SRO851989:SRO851992 TBK851989:TBK851992 TLG851989:TLG851992 TVC851989:TVC851992 UEY851989:UEY851992 UOU851989:UOU851992 UYQ851989:UYQ851992 VIM851989:VIM851992 VSI851989:VSI851992 WCE851989:WCE851992 WMA851989:WMA851992 WVW851989:WVW851992 O917525:O917528 JK917525:JK917528 TG917525:TG917528 ADC917525:ADC917528 AMY917525:AMY917528 AWU917525:AWU917528 BGQ917525:BGQ917528 BQM917525:BQM917528 CAI917525:CAI917528 CKE917525:CKE917528 CUA917525:CUA917528 DDW917525:DDW917528 DNS917525:DNS917528 DXO917525:DXO917528 EHK917525:EHK917528 ERG917525:ERG917528 FBC917525:FBC917528 FKY917525:FKY917528 FUU917525:FUU917528 GEQ917525:GEQ917528 GOM917525:GOM917528 GYI917525:GYI917528 HIE917525:HIE917528 HSA917525:HSA917528 IBW917525:IBW917528 ILS917525:ILS917528 IVO917525:IVO917528 JFK917525:JFK917528 JPG917525:JPG917528 JZC917525:JZC917528 KIY917525:KIY917528 KSU917525:KSU917528 LCQ917525:LCQ917528 LMM917525:LMM917528 LWI917525:LWI917528 MGE917525:MGE917528 MQA917525:MQA917528 MZW917525:MZW917528 NJS917525:NJS917528 NTO917525:NTO917528 ODK917525:ODK917528 ONG917525:ONG917528 OXC917525:OXC917528 PGY917525:PGY917528 PQU917525:PQU917528 QAQ917525:QAQ917528 QKM917525:QKM917528 QUI917525:QUI917528 REE917525:REE917528 ROA917525:ROA917528 RXW917525:RXW917528 SHS917525:SHS917528 SRO917525:SRO917528 TBK917525:TBK917528 TLG917525:TLG917528 TVC917525:TVC917528 UEY917525:UEY917528 UOU917525:UOU917528 UYQ917525:UYQ917528 VIM917525:VIM917528 VSI917525:VSI917528 WCE917525:WCE917528 WMA917525:WMA917528 WVW917525:WVW917528 O983061:O983064 JK983061:JK983064 TG983061:TG983064 ADC983061:ADC983064 AMY983061:AMY983064 AWU983061:AWU983064 BGQ983061:BGQ983064 BQM983061:BQM983064 CAI983061:CAI983064 CKE983061:CKE983064 CUA983061:CUA983064 DDW983061:DDW983064 DNS983061:DNS983064 DXO983061:DXO983064 EHK983061:EHK983064 ERG983061:ERG983064 FBC983061:FBC983064 FKY983061:FKY983064 FUU983061:FUU983064 GEQ983061:GEQ983064 GOM983061:GOM983064 GYI983061:GYI983064 HIE983061:HIE983064 HSA983061:HSA983064 IBW983061:IBW983064 ILS983061:ILS983064 IVO983061:IVO983064 JFK983061:JFK983064 JPG983061:JPG983064 JZC983061:JZC983064 KIY983061:KIY983064 KSU983061:KSU983064 LCQ983061:LCQ983064 LMM983061:LMM983064 LWI983061:LWI983064 MGE983061:MGE983064 MQA983061:MQA983064 MZW983061:MZW983064 NJS983061:NJS983064 NTO983061:NTO983064 ODK983061:ODK983064 ONG983061:ONG983064 OXC983061:OXC983064 PGY983061:PGY983064 PQU983061:PQU983064 QAQ983061:QAQ983064 QKM983061:QKM983064 QUI983061:QUI983064 REE983061:REE983064 ROA983061:ROA983064 RXW983061:RXW983064 SHS983061:SHS983064 SRO983061:SRO983064 TBK983061:TBK983064 TLG983061:TLG983064 TVC983061:TVC983064 UEY983061:UEY983064 UOU983061:UOU983064 UYQ983061:UYQ983064 VIM983061:VIM983064 VSI983061:VSI983064 WCE983061:WCE983064 WMA983061:WMA983064 WVW983061:WVW983064 M8:M13 JI8:JI13 TE8:TE13 ADA8:ADA13 AMW8:AMW13 AWS8:AWS13 BGO8:BGO13 BQK8:BQK13 CAG8:CAG13 CKC8:CKC13 CTY8:CTY13 DDU8:DDU13 DNQ8:DNQ13 DXM8:DXM13 EHI8:EHI13 ERE8:ERE13 FBA8:FBA13 FKW8:FKW13 FUS8:FUS13 GEO8:GEO13 GOK8:GOK13 GYG8:GYG13 HIC8:HIC13 HRY8:HRY13 IBU8:IBU13 ILQ8:ILQ13 IVM8:IVM13 JFI8:JFI13 JPE8:JPE13 JZA8:JZA13 KIW8:KIW13 KSS8:KSS13 LCO8:LCO13 LMK8:LMK13 LWG8:LWG13 MGC8:MGC13 MPY8:MPY13 MZU8:MZU13 NJQ8:NJQ13 NTM8:NTM13 ODI8:ODI13 ONE8:ONE13 OXA8:OXA13 PGW8:PGW13 PQS8:PQS13 QAO8:QAO13 QKK8:QKK13 QUG8:QUG13 REC8:REC13 RNY8:RNY13 RXU8:RXU13 SHQ8:SHQ13 SRM8:SRM13 TBI8:TBI13 TLE8:TLE13 TVA8:TVA13 UEW8:UEW13 UOS8:UOS13 UYO8:UYO13 VIK8:VIK13 VSG8:VSG13 WCC8:WCC13 WLY8:WLY13 WVU8:WVU13 M65544:M65549 JI65544:JI65549 TE65544:TE65549 ADA65544:ADA65549 AMW65544:AMW65549 AWS65544:AWS65549 BGO65544:BGO65549 BQK65544:BQK65549 CAG65544:CAG65549 CKC65544:CKC65549 CTY65544:CTY65549 DDU65544:DDU65549 DNQ65544:DNQ65549 DXM65544:DXM65549 EHI65544:EHI65549 ERE65544:ERE65549 FBA65544:FBA65549 FKW65544:FKW65549 FUS65544:FUS65549 GEO65544:GEO65549 GOK65544:GOK65549 GYG65544:GYG65549 HIC65544:HIC65549 HRY65544:HRY65549 IBU65544:IBU65549 ILQ65544:ILQ65549 IVM65544:IVM65549 JFI65544:JFI65549 JPE65544:JPE65549 JZA65544:JZA65549 KIW65544:KIW65549 KSS65544:KSS65549 LCO65544:LCO65549 LMK65544:LMK65549 LWG65544:LWG65549 MGC65544:MGC65549 MPY65544:MPY65549 MZU65544:MZU65549 NJQ65544:NJQ65549 NTM65544:NTM65549 ODI65544:ODI65549 ONE65544:ONE65549 OXA65544:OXA65549 PGW65544:PGW65549 PQS65544:PQS65549 QAO65544:QAO65549 QKK65544:QKK65549 QUG65544:QUG65549 REC65544:REC65549 RNY65544:RNY65549 RXU65544:RXU65549 SHQ65544:SHQ65549 SRM65544:SRM65549 TBI65544:TBI65549 TLE65544:TLE65549 TVA65544:TVA65549 UEW65544:UEW65549 UOS65544:UOS65549 UYO65544:UYO65549 VIK65544:VIK65549 VSG65544:VSG65549 WCC65544:WCC65549 WLY65544:WLY65549 WVU65544:WVU65549 M131080:M131085 JI131080:JI131085 TE131080:TE131085 ADA131080:ADA131085 AMW131080:AMW131085 AWS131080:AWS131085 BGO131080:BGO131085 BQK131080:BQK131085 CAG131080:CAG131085 CKC131080:CKC131085 CTY131080:CTY131085 DDU131080:DDU131085 DNQ131080:DNQ131085 DXM131080:DXM131085 EHI131080:EHI131085 ERE131080:ERE131085 FBA131080:FBA131085 FKW131080:FKW131085 FUS131080:FUS131085 GEO131080:GEO131085 GOK131080:GOK131085 GYG131080:GYG131085 HIC131080:HIC131085 HRY131080:HRY131085 IBU131080:IBU131085 ILQ131080:ILQ131085 IVM131080:IVM131085 JFI131080:JFI131085 JPE131080:JPE131085 JZA131080:JZA131085 KIW131080:KIW131085 KSS131080:KSS131085 LCO131080:LCO131085 LMK131080:LMK131085 LWG131080:LWG131085 MGC131080:MGC131085 MPY131080:MPY131085 MZU131080:MZU131085 NJQ131080:NJQ131085 NTM131080:NTM131085 ODI131080:ODI131085 ONE131080:ONE131085 OXA131080:OXA131085 PGW131080:PGW131085 PQS131080:PQS131085 QAO131080:QAO131085 QKK131080:QKK131085 QUG131080:QUG131085 REC131080:REC131085 RNY131080:RNY131085 RXU131080:RXU131085 SHQ131080:SHQ131085 SRM131080:SRM131085 TBI131080:TBI131085 TLE131080:TLE131085 TVA131080:TVA131085 UEW131080:UEW131085 UOS131080:UOS131085 UYO131080:UYO131085 VIK131080:VIK131085 VSG131080:VSG131085 WCC131080:WCC131085 WLY131080:WLY131085 WVU131080:WVU131085 M196616:M196621 JI196616:JI196621 TE196616:TE196621 ADA196616:ADA196621 AMW196616:AMW196621 AWS196616:AWS196621 BGO196616:BGO196621 BQK196616:BQK196621 CAG196616:CAG196621 CKC196616:CKC196621 CTY196616:CTY196621 DDU196616:DDU196621 DNQ196616:DNQ196621 DXM196616:DXM196621 EHI196616:EHI196621 ERE196616:ERE196621 FBA196616:FBA196621 FKW196616:FKW196621 FUS196616:FUS196621 GEO196616:GEO196621 GOK196616:GOK196621 GYG196616:GYG196621 HIC196616:HIC196621 HRY196616:HRY196621 IBU196616:IBU196621 ILQ196616:ILQ196621 IVM196616:IVM196621 JFI196616:JFI196621 JPE196616:JPE196621 JZA196616:JZA196621 KIW196616:KIW196621 KSS196616:KSS196621 LCO196616:LCO196621 LMK196616:LMK196621 LWG196616:LWG196621 MGC196616:MGC196621 MPY196616:MPY196621 MZU196616:MZU196621 NJQ196616:NJQ196621 NTM196616:NTM196621 ODI196616:ODI196621 ONE196616:ONE196621 OXA196616:OXA196621 PGW196616:PGW196621 PQS196616:PQS196621 QAO196616:QAO196621 QKK196616:QKK196621 QUG196616:QUG196621 REC196616:REC196621 RNY196616:RNY196621 RXU196616:RXU196621 SHQ196616:SHQ196621 SRM196616:SRM196621 TBI196616:TBI196621 TLE196616:TLE196621 TVA196616:TVA196621 UEW196616:UEW196621 UOS196616:UOS196621 UYO196616:UYO196621 VIK196616:VIK196621 VSG196616:VSG196621 WCC196616:WCC196621 WLY196616:WLY196621 WVU196616:WVU196621 M262152:M262157 JI262152:JI262157 TE262152:TE262157 ADA262152:ADA262157 AMW262152:AMW262157 AWS262152:AWS262157 BGO262152:BGO262157 BQK262152:BQK262157 CAG262152:CAG262157 CKC262152:CKC262157 CTY262152:CTY262157 DDU262152:DDU262157 DNQ262152:DNQ262157 DXM262152:DXM262157 EHI262152:EHI262157 ERE262152:ERE262157 FBA262152:FBA262157 FKW262152:FKW262157 FUS262152:FUS262157 GEO262152:GEO262157 GOK262152:GOK262157 GYG262152:GYG262157 HIC262152:HIC262157 HRY262152:HRY262157 IBU262152:IBU262157 ILQ262152:ILQ262157 IVM262152:IVM262157 JFI262152:JFI262157 JPE262152:JPE262157 JZA262152:JZA262157 KIW262152:KIW262157 KSS262152:KSS262157 LCO262152:LCO262157 LMK262152:LMK262157 LWG262152:LWG262157 MGC262152:MGC262157 MPY262152:MPY262157 MZU262152:MZU262157 NJQ262152:NJQ262157 NTM262152:NTM262157 ODI262152:ODI262157 ONE262152:ONE262157 OXA262152:OXA262157 PGW262152:PGW262157 PQS262152:PQS262157 QAO262152:QAO262157 QKK262152:QKK262157 QUG262152:QUG262157 REC262152:REC262157 RNY262152:RNY262157 RXU262152:RXU262157 SHQ262152:SHQ262157 SRM262152:SRM262157 TBI262152:TBI262157 TLE262152:TLE262157 TVA262152:TVA262157 UEW262152:UEW262157 UOS262152:UOS262157 UYO262152:UYO262157 VIK262152:VIK262157 VSG262152:VSG262157 WCC262152:WCC262157 WLY262152:WLY262157 WVU262152:WVU262157 M327688:M327693 JI327688:JI327693 TE327688:TE327693 ADA327688:ADA327693 AMW327688:AMW327693 AWS327688:AWS327693 BGO327688:BGO327693 BQK327688:BQK327693 CAG327688:CAG327693 CKC327688:CKC327693 CTY327688:CTY327693 DDU327688:DDU327693 DNQ327688:DNQ327693 DXM327688:DXM327693 EHI327688:EHI327693 ERE327688:ERE327693 FBA327688:FBA327693 FKW327688:FKW327693 FUS327688:FUS327693 GEO327688:GEO327693 GOK327688:GOK327693 GYG327688:GYG327693 HIC327688:HIC327693 HRY327688:HRY327693 IBU327688:IBU327693 ILQ327688:ILQ327693 IVM327688:IVM327693 JFI327688:JFI327693 JPE327688:JPE327693 JZA327688:JZA327693 KIW327688:KIW327693 KSS327688:KSS327693 LCO327688:LCO327693 LMK327688:LMK327693 LWG327688:LWG327693 MGC327688:MGC327693 MPY327688:MPY327693 MZU327688:MZU327693 NJQ327688:NJQ327693 NTM327688:NTM327693 ODI327688:ODI327693 ONE327688:ONE327693 OXA327688:OXA327693 PGW327688:PGW327693 PQS327688:PQS327693 QAO327688:QAO327693 QKK327688:QKK327693 QUG327688:QUG327693 REC327688:REC327693 RNY327688:RNY327693 RXU327688:RXU327693 SHQ327688:SHQ327693 SRM327688:SRM327693 TBI327688:TBI327693 TLE327688:TLE327693 TVA327688:TVA327693 UEW327688:UEW327693 UOS327688:UOS327693 UYO327688:UYO327693 VIK327688:VIK327693 VSG327688:VSG327693 WCC327688:WCC327693 WLY327688:WLY327693 WVU327688:WVU327693 M393224:M393229 JI393224:JI393229 TE393224:TE393229 ADA393224:ADA393229 AMW393224:AMW393229 AWS393224:AWS393229 BGO393224:BGO393229 BQK393224:BQK393229 CAG393224:CAG393229 CKC393224:CKC393229 CTY393224:CTY393229 DDU393224:DDU393229 DNQ393224:DNQ393229 DXM393224:DXM393229 EHI393224:EHI393229 ERE393224:ERE393229 FBA393224:FBA393229 FKW393224:FKW393229 FUS393224:FUS393229 GEO393224:GEO393229 GOK393224:GOK393229 GYG393224:GYG393229 HIC393224:HIC393229 HRY393224:HRY393229 IBU393224:IBU393229 ILQ393224:ILQ393229 IVM393224:IVM393229 JFI393224:JFI393229 JPE393224:JPE393229 JZA393224:JZA393229 KIW393224:KIW393229 KSS393224:KSS393229 LCO393224:LCO393229 LMK393224:LMK393229 LWG393224:LWG393229 MGC393224:MGC393229 MPY393224:MPY393229 MZU393224:MZU393229 NJQ393224:NJQ393229 NTM393224:NTM393229 ODI393224:ODI393229 ONE393224:ONE393229 OXA393224:OXA393229 PGW393224:PGW393229 PQS393224:PQS393229 QAO393224:QAO393229 QKK393224:QKK393229 QUG393224:QUG393229 REC393224:REC393229 RNY393224:RNY393229 RXU393224:RXU393229 SHQ393224:SHQ393229 SRM393224:SRM393229 TBI393224:TBI393229 TLE393224:TLE393229 TVA393224:TVA393229 UEW393224:UEW393229 UOS393224:UOS393229 UYO393224:UYO393229 VIK393224:VIK393229 VSG393224:VSG393229 WCC393224:WCC393229 WLY393224:WLY393229 WVU393224:WVU393229 M458760:M458765 JI458760:JI458765 TE458760:TE458765 ADA458760:ADA458765 AMW458760:AMW458765 AWS458760:AWS458765 BGO458760:BGO458765 BQK458760:BQK458765 CAG458760:CAG458765 CKC458760:CKC458765 CTY458760:CTY458765 DDU458760:DDU458765 DNQ458760:DNQ458765 DXM458760:DXM458765 EHI458760:EHI458765 ERE458760:ERE458765 FBA458760:FBA458765 FKW458760:FKW458765 FUS458760:FUS458765 GEO458760:GEO458765 GOK458760:GOK458765 GYG458760:GYG458765 HIC458760:HIC458765 HRY458760:HRY458765 IBU458760:IBU458765 ILQ458760:ILQ458765 IVM458760:IVM458765 JFI458760:JFI458765 JPE458760:JPE458765 JZA458760:JZA458765 KIW458760:KIW458765 KSS458760:KSS458765 LCO458760:LCO458765 LMK458760:LMK458765 LWG458760:LWG458765 MGC458760:MGC458765 MPY458760:MPY458765 MZU458760:MZU458765 NJQ458760:NJQ458765 NTM458760:NTM458765 ODI458760:ODI458765 ONE458760:ONE458765 OXA458760:OXA458765 PGW458760:PGW458765 PQS458760:PQS458765 QAO458760:QAO458765 QKK458760:QKK458765 QUG458760:QUG458765 REC458760:REC458765 RNY458760:RNY458765 RXU458760:RXU458765 SHQ458760:SHQ458765 SRM458760:SRM458765 TBI458760:TBI458765 TLE458760:TLE458765 TVA458760:TVA458765 UEW458760:UEW458765 UOS458760:UOS458765 UYO458760:UYO458765 VIK458760:VIK458765 VSG458760:VSG458765 WCC458760:WCC458765 WLY458760:WLY458765 WVU458760:WVU458765 M524296:M524301 JI524296:JI524301 TE524296:TE524301 ADA524296:ADA524301 AMW524296:AMW524301 AWS524296:AWS524301 BGO524296:BGO524301 BQK524296:BQK524301 CAG524296:CAG524301 CKC524296:CKC524301 CTY524296:CTY524301 DDU524296:DDU524301 DNQ524296:DNQ524301 DXM524296:DXM524301 EHI524296:EHI524301 ERE524296:ERE524301 FBA524296:FBA524301 FKW524296:FKW524301 FUS524296:FUS524301 GEO524296:GEO524301 GOK524296:GOK524301 GYG524296:GYG524301 HIC524296:HIC524301 HRY524296:HRY524301 IBU524296:IBU524301 ILQ524296:ILQ524301 IVM524296:IVM524301 JFI524296:JFI524301 JPE524296:JPE524301 JZA524296:JZA524301 KIW524296:KIW524301 KSS524296:KSS524301 LCO524296:LCO524301 LMK524296:LMK524301 LWG524296:LWG524301 MGC524296:MGC524301 MPY524296:MPY524301 MZU524296:MZU524301 NJQ524296:NJQ524301 NTM524296:NTM524301 ODI524296:ODI524301 ONE524296:ONE524301 OXA524296:OXA524301 PGW524296:PGW524301 PQS524296:PQS524301 QAO524296:QAO524301 QKK524296:QKK524301 QUG524296:QUG524301 REC524296:REC524301 RNY524296:RNY524301 RXU524296:RXU524301 SHQ524296:SHQ524301 SRM524296:SRM524301 TBI524296:TBI524301 TLE524296:TLE524301 TVA524296:TVA524301 UEW524296:UEW524301 UOS524296:UOS524301 UYO524296:UYO524301 VIK524296:VIK524301 VSG524296:VSG524301 WCC524296:WCC524301 WLY524296:WLY524301 WVU524296:WVU524301 M589832:M589837 JI589832:JI589837 TE589832:TE589837 ADA589832:ADA589837 AMW589832:AMW589837 AWS589832:AWS589837 BGO589832:BGO589837 BQK589832:BQK589837 CAG589832:CAG589837 CKC589832:CKC589837 CTY589832:CTY589837 DDU589832:DDU589837 DNQ589832:DNQ589837 DXM589832:DXM589837 EHI589832:EHI589837 ERE589832:ERE589837 FBA589832:FBA589837 FKW589832:FKW589837 FUS589832:FUS589837 GEO589832:GEO589837 GOK589832:GOK589837 GYG589832:GYG589837 HIC589832:HIC589837 HRY589832:HRY589837 IBU589832:IBU589837 ILQ589832:ILQ589837 IVM589832:IVM589837 JFI589832:JFI589837 JPE589832:JPE589837 JZA589832:JZA589837 KIW589832:KIW589837 KSS589832:KSS589837 LCO589832:LCO589837 LMK589832:LMK589837 LWG589832:LWG589837 MGC589832:MGC589837 MPY589832:MPY589837 MZU589832:MZU589837 NJQ589832:NJQ589837 NTM589832:NTM589837 ODI589832:ODI589837 ONE589832:ONE589837 OXA589832:OXA589837 PGW589832:PGW589837 PQS589832:PQS589837 QAO589832:QAO589837 QKK589832:QKK589837 QUG589832:QUG589837 REC589832:REC589837 RNY589832:RNY589837 RXU589832:RXU589837 SHQ589832:SHQ589837 SRM589832:SRM589837 TBI589832:TBI589837 TLE589832:TLE589837 TVA589832:TVA589837 UEW589832:UEW589837 UOS589832:UOS589837 UYO589832:UYO589837 VIK589832:VIK589837 VSG589832:VSG589837 WCC589832:WCC589837 WLY589832:WLY589837 WVU589832:WVU589837 M655368:M655373 JI655368:JI655373 TE655368:TE655373 ADA655368:ADA655373 AMW655368:AMW655373 AWS655368:AWS655373 BGO655368:BGO655373 BQK655368:BQK655373 CAG655368:CAG655373 CKC655368:CKC655373 CTY655368:CTY655373 DDU655368:DDU655373 DNQ655368:DNQ655373 DXM655368:DXM655373 EHI655368:EHI655373 ERE655368:ERE655373 FBA655368:FBA655373 FKW655368:FKW655373 FUS655368:FUS655373 GEO655368:GEO655373 GOK655368:GOK655373 GYG655368:GYG655373 HIC655368:HIC655373 HRY655368:HRY655373 IBU655368:IBU655373 ILQ655368:ILQ655373 IVM655368:IVM655373 JFI655368:JFI655373 JPE655368:JPE655373 JZA655368:JZA655373 KIW655368:KIW655373 KSS655368:KSS655373 LCO655368:LCO655373 LMK655368:LMK655373 LWG655368:LWG655373 MGC655368:MGC655373 MPY655368:MPY655373 MZU655368:MZU655373 NJQ655368:NJQ655373 NTM655368:NTM655373 ODI655368:ODI655373 ONE655368:ONE655373 OXA655368:OXA655373 PGW655368:PGW655373 PQS655368:PQS655373 QAO655368:QAO655373 QKK655368:QKK655373 QUG655368:QUG655373 REC655368:REC655373 RNY655368:RNY655373 RXU655368:RXU655373 SHQ655368:SHQ655373 SRM655368:SRM655373 TBI655368:TBI655373 TLE655368:TLE655373 TVA655368:TVA655373 UEW655368:UEW655373 UOS655368:UOS655373 UYO655368:UYO655373 VIK655368:VIK655373 VSG655368:VSG655373 WCC655368:WCC655373 WLY655368:WLY655373 WVU655368:WVU655373 M720904:M720909 JI720904:JI720909 TE720904:TE720909 ADA720904:ADA720909 AMW720904:AMW720909 AWS720904:AWS720909 BGO720904:BGO720909 BQK720904:BQK720909 CAG720904:CAG720909 CKC720904:CKC720909 CTY720904:CTY720909 DDU720904:DDU720909 DNQ720904:DNQ720909 DXM720904:DXM720909 EHI720904:EHI720909 ERE720904:ERE720909 FBA720904:FBA720909 FKW720904:FKW720909 FUS720904:FUS720909 GEO720904:GEO720909 GOK720904:GOK720909 GYG720904:GYG720909 HIC720904:HIC720909 HRY720904:HRY720909 IBU720904:IBU720909 ILQ720904:ILQ720909 IVM720904:IVM720909 JFI720904:JFI720909 JPE720904:JPE720909 JZA720904:JZA720909 KIW720904:KIW720909 KSS720904:KSS720909 LCO720904:LCO720909 LMK720904:LMK720909 LWG720904:LWG720909 MGC720904:MGC720909 MPY720904:MPY720909 MZU720904:MZU720909 NJQ720904:NJQ720909 NTM720904:NTM720909 ODI720904:ODI720909 ONE720904:ONE720909 OXA720904:OXA720909 PGW720904:PGW720909 PQS720904:PQS720909 QAO720904:QAO720909 QKK720904:QKK720909 QUG720904:QUG720909 REC720904:REC720909 RNY720904:RNY720909 RXU720904:RXU720909 SHQ720904:SHQ720909 SRM720904:SRM720909 TBI720904:TBI720909 TLE720904:TLE720909 TVA720904:TVA720909 UEW720904:UEW720909 UOS720904:UOS720909 UYO720904:UYO720909 VIK720904:VIK720909 VSG720904:VSG720909 WCC720904:WCC720909 WLY720904:WLY720909 WVU720904:WVU720909 M786440:M786445 JI786440:JI786445 TE786440:TE786445 ADA786440:ADA786445 AMW786440:AMW786445 AWS786440:AWS786445 BGO786440:BGO786445 BQK786440:BQK786445 CAG786440:CAG786445 CKC786440:CKC786445 CTY786440:CTY786445 DDU786440:DDU786445 DNQ786440:DNQ786445 DXM786440:DXM786445 EHI786440:EHI786445 ERE786440:ERE786445 FBA786440:FBA786445 FKW786440:FKW786445 FUS786440:FUS786445 GEO786440:GEO786445 GOK786440:GOK786445 GYG786440:GYG786445 HIC786440:HIC786445 HRY786440:HRY786445 IBU786440:IBU786445 ILQ786440:ILQ786445 IVM786440:IVM786445 JFI786440:JFI786445 JPE786440:JPE786445 JZA786440:JZA786445 KIW786440:KIW786445 KSS786440:KSS786445 LCO786440:LCO786445 LMK786440:LMK786445 LWG786440:LWG786445 MGC786440:MGC786445 MPY786440:MPY786445 MZU786440:MZU786445 NJQ786440:NJQ786445 NTM786440:NTM786445 ODI786440:ODI786445 ONE786440:ONE786445 OXA786440:OXA786445 PGW786440:PGW786445 PQS786440:PQS786445 QAO786440:QAO786445 QKK786440:QKK786445 QUG786440:QUG786445 REC786440:REC786445 RNY786440:RNY786445 RXU786440:RXU786445 SHQ786440:SHQ786445 SRM786440:SRM786445 TBI786440:TBI786445 TLE786440:TLE786445 TVA786440:TVA786445 UEW786440:UEW786445 UOS786440:UOS786445 UYO786440:UYO786445 VIK786440:VIK786445 VSG786440:VSG786445 WCC786440:WCC786445 WLY786440:WLY786445 WVU786440:WVU786445 M851976:M851981 JI851976:JI851981 TE851976:TE851981 ADA851976:ADA851981 AMW851976:AMW851981 AWS851976:AWS851981 BGO851976:BGO851981 BQK851976:BQK851981 CAG851976:CAG851981 CKC851976:CKC851981 CTY851976:CTY851981 DDU851976:DDU851981 DNQ851976:DNQ851981 DXM851976:DXM851981 EHI851976:EHI851981 ERE851976:ERE851981 FBA851976:FBA851981 FKW851976:FKW851981 FUS851976:FUS851981 GEO851976:GEO851981 GOK851976:GOK851981 GYG851976:GYG851981 HIC851976:HIC851981 HRY851976:HRY851981 IBU851976:IBU851981 ILQ851976:ILQ851981 IVM851976:IVM851981 JFI851976:JFI851981 JPE851976:JPE851981 JZA851976:JZA851981 KIW851976:KIW851981 KSS851976:KSS851981 LCO851976:LCO851981 LMK851976:LMK851981 LWG851976:LWG851981 MGC851976:MGC851981 MPY851976:MPY851981 MZU851976:MZU851981 NJQ851976:NJQ851981 NTM851976:NTM851981 ODI851976:ODI851981 ONE851976:ONE851981 OXA851976:OXA851981 PGW851976:PGW851981 PQS851976:PQS851981 QAO851976:QAO851981 QKK851976:QKK851981 QUG851976:QUG851981 REC851976:REC851981 RNY851976:RNY851981 RXU851976:RXU851981 SHQ851976:SHQ851981 SRM851976:SRM851981 TBI851976:TBI851981 TLE851976:TLE851981 TVA851976:TVA851981 UEW851976:UEW851981 UOS851976:UOS851981 UYO851976:UYO851981 VIK851976:VIK851981 VSG851976:VSG851981 WCC851976:WCC851981 WLY851976:WLY851981 WVU851976:WVU851981 M917512:M917517 JI917512:JI917517 TE917512:TE917517 ADA917512:ADA917517 AMW917512:AMW917517 AWS917512:AWS917517 BGO917512:BGO917517 BQK917512:BQK917517 CAG917512:CAG917517 CKC917512:CKC917517 CTY917512:CTY917517 DDU917512:DDU917517 DNQ917512:DNQ917517 DXM917512:DXM917517 EHI917512:EHI917517 ERE917512:ERE917517 FBA917512:FBA917517 FKW917512:FKW917517 FUS917512:FUS917517 GEO917512:GEO917517 GOK917512:GOK917517 GYG917512:GYG917517 HIC917512:HIC917517 HRY917512:HRY917517 IBU917512:IBU917517 ILQ917512:ILQ917517 IVM917512:IVM917517 JFI917512:JFI917517 JPE917512:JPE917517 JZA917512:JZA917517 KIW917512:KIW917517 KSS917512:KSS917517 LCO917512:LCO917517 LMK917512:LMK917517 LWG917512:LWG917517 MGC917512:MGC917517 MPY917512:MPY917517 MZU917512:MZU917517 NJQ917512:NJQ917517 NTM917512:NTM917517 ODI917512:ODI917517 ONE917512:ONE917517 OXA917512:OXA917517 PGW917512:PGW917517 PQS917512:PQS917517 QAO917512:QAO917517 QKK917512:QKK917517 QUG917512:QUG917517 REC917512:REC917517 RNY917512:RNY917517 RXU917512:RXU917517 SHQ917512:SHQ917517 SRM917512:SRM917517 TBI917512:TBI917517 TLE917512:TLE917517 TVA917512:TVA917517 UEW917512:UEW917517 UOS917512:UOS917517 UYO917512:UYO917517 VIK917512:VIK917517 VSG917512:VSG917517 WCC917512:WCC917517 WLY917512:WLY917517 WVU917512:WVU917517 M983048:M983053 JI983048:JI983053 TE983048:TE983053 ADA983048:ADA983053 AMW983048:AMW983053 AWS983048:AWS983053 BGO983048:BGO983053 BQK983048:BQK983053 CAG983048:CAG983053 CKC983048:CKC983053 CTY983048:CTY983053 DDU983048:DDU983053 DNQ983048:DNQ983053 DXM983048:DXM983053 EHI983048:EHI983053 ERE983048:ERE983053 FBA983048:FBA983053 FKW983048:FKW983053 FUS983048:FUS983053 GEO983048:GEO983053 GOK983048:GOK983053 GYG983048:GYG983053 HIC983048:HIC983053 HRY983048:HRY983053 IBU983048:IBU983053 ILQ983048:ILQ983053 IVM983048:IVM983053 JFI983048:JFI983053 JPE983048:JPE983053 JZA983048:JZA983053 KIW983048:KIW983053 KSS983048:KSS983053 LCO983048:LCO983053 LMK983048:LMK983053 LWG983048:LWG983053 MGC983048:MGC983053 MPY983048:MPY983053 MZU983048:MZU983053 NJQ983048:NJQ983053 NTM983048:NTM983053 ODI983048:ODI983053 ONE983048:ONE983053 OXA983048:OXA983053 PGW983048:PGW983053 PQS983048:PQS983053 QAO983048:QAO983053 QKK983048:QKK983053 QUG983048:QUG983053 REC983048:REC983053 RNY983048:RNY983053 RXU983048:RXU983053 SHQ983048:SHQ983053 SRM983048:SRM983053 TBI983048:TBI983053 TLE983048:TLE983053 TVA983048:TVA983053 UEW983048:UEW983053 UOS983048:UOS983053 UYO983048:UYO983053 VIK983048:VIK983053 VSG983048:VSG983053 WCC983048:WCC983053 WLY983048:WLY983053 WVU983048:WVU983053 O12:O14 JK12:JK14 TG12:TG14 ADC12:ADC14 AMY12:AMY14 AWU12:AWU14 BGQ12:BGQ14 BQM12:BQM14 CAI12:CAI14 CKE12:CKE14 CUA12:CUA14 DDW12:DDW14 DNS12:DNS14 DXO12:DXO14 EHK12:EHK14 ERG12:ERG14 FBC12:FBC14 FKY12:FKY14 FUU12:FUU14 GEQ12:GEQ14 GOM12:GOM14 GYI12:GYI14 HIE12:HIE14 HSA12:HSA14 IBW12:IBW14 ILS12:ILS14 IVO12:IVO14 JFK12:JFK14 JPG12:JPG14 JZC12:JZC14 KIY12:KIY14 KSU12:KSU14 LCQ12:LCQ14 LMM12:LMM14 LWI12:LWI14 MGE12:MGE14 MQA12:MQA14 MZW12:MZW14 NJS12:NJS14 NTO12:NTO14 ODK12:ODK14 ONG12:ONG14 OXC12:OXC14 PGY12:PGY14 PQU12:PQU14 QAQ12:QAQ14 QKM12:QKM14 QUI12:QUI14 REE12:REE14 ROA12:ROA14 RXW12:RXW14 SHS12:SHS14 SRO12:SRO14 TBK12:TBK14 TLG12:TLG14 TVC12:TVC14 UEY12:UEY14 UOU12:UOU14 UYQ12:UYQ14 VIM12:VIM14 VSI12:VSI14 WCE12:WCE14 WMA12:WMA14 WVW12:WVW14 O65548:O65550 JK65548:JK65550 TG65548:TG65550 ADC65548:ADC65550 AMY65548:AMY65550 AWU65548:AWU65550 BGQ65548:BGQ65550 BQM65548:BQM65550 CAI65548:CAI65550 CKE65548:CKE65550 CUA65548:CUA65550 DDW65548:DDW65550 DNS65548:DNS65550 DXO65548:DXO65550 EHK65548:EHK65550 ERG65548:ERG65550 FBC65548:FBC65550 FKY65548:FKY65550 FUU65548:FUU65550 GEQ65548:GEQ65550 GOM65548:GOM65550 GYI65548:GYI65550 HIE65548:HIE65550 HSA65548:HSA65550 IBW65548:IBW65550 ILS65548:ILS65550 IVO65548:IVO65550 JFK65548:JFK65550 JPG65548:JPG65550 JZC65548:JZC65550 KIY65548:KIY65550 KSU65548:KSU65550 LCQ65548:LCQ65550 LMM65548:LMM65550 LWI65548:LWI65550 MGE65548:MGE65550 MQA65548:MQA65550 MZW65548:MZW65550 NJS65548:NJS65550 NTO65548:NTO65550 ODK65548:ODK65550 ONG65548:ONG65550 OXC65548:OXC65550 PGY65548:PGY65550 PQU65548:PQU65550 QAQ65548:QAQ65550 QKM65548:QKM65550 QUI65548:QUI65550 REE65548:REE65550 ROA65548:ROA65550 RXW65548:RXW65550 SHS65548:SHS65550 SRO65548:SRO65550 TBK65548:TBK65550 TLG65548:TLG65550 TVC65548:TVC65550 UEY65548:UEY65550 UOU65548:UOU65550 UYQ65548:UYQ65550 VIM65548:VIM65550 VSI65548:VSI65550 WCE65548:WCE65550 WMA65548:WMA65550 WVW65548:WVW65550 O131084:O131086 JK131084:JK131086 TG131084:TG131086 ADC131084:ADC131086 AMY131084:AMY131086 AWU131084:AWU131086 BGQ131084:BGQ131086 BQM131084:BQM131086 CAI131084:CAI131086 CKE131084:CKE131086 CUA131084:CUA131086 DDW131084:DDW131086 DNS131084:DNS131086 DXO131084:DXO131086 EHK131084:EHK131086 ERG131084:ERG131086 FBC131084:FBC131086 FKY131084:FKY131086 FUU131084:FUU131086 GEQ131084:GEQ131086 GOM131084:GOM131086 GYI131084:GYI131086 HIE131084:HIE131086 HSA131084:HSA131086 IBW131084:IBW131086 ILS131084:ILS131086 IVO131084:IVO131086 JFK131084:JFK131086 JPG131084:JPG131086 JZC131084:JZC131086 KIY131084:KIY131086 KSU131084:KSU131086 LCQ131084:LCQ131086 LMM131084:LMM131086 LWI131084:LWI131086 MGE131084:MGE131086 MQA131084:MQA131086 MZW131084:MZW131086 NJS131084:NJS131086 NTO131084:NTO131086 ODK131084:ODK131086 ONG131084:ONG131086 OXC131084:OXC131086 PGY131084:PGY131086 PQU131084:PQU131086 QAQ131084:QAQ131086 QKM131084:QKM131086 QUI131084:QUI131086 REE131084:REE131086 ROA131084:ROA131086 RXW131084:RXW131086 SHS131084:SHS131086 SRO131084:SRO131086 TBK131084:TBK131086 TLG131084:TLG131086 TVC131084:TVC131086 UEY131084:UEY131086 UOU131084:UOU131086 UYQ131084:UYQ131086 VIM131084:VIM131086 VSI131084:VSI131086 WCE131084:WCE131086 WMA131084:WMA131086 WVW131084:WVW131086 O196620:O196622 JK196620:JK196622 TG196620:TG196622 ADC196620:ADC196622 AMY196620:AMY196622 AWU196620:AWU196622 BGQ196620:BGQ196622 BQM196620:BQM196622 CAI196620:CAI196622 CKE196620:CKE196622 CUA196620:CUA196622 DDW196620:DDW196622 DNS196620:DNS196622 DXO196620:DXO196622 EHK196620:EHK196622 ERG196620:ERG196622 FBC196620:FBC196622 FKY196620:FKY196622 FUU196620:FUU196622 GEQ196620:GEQ196622 GOM196620:GOM196622 GYI196620:GYI196622 HIE196620:HIE196622 HSA196620:HSA196622 IBW196620:IBW196622 ILS196620:ILS196622 IVO196620:IVO196622 JFK196620:JFK196622 JPG196620:JPG196622 JZC196620:JZC196622 KIY196620:KIY196622 KSU196620:KSU196622 LCQ196620:LCQ196622 LMM196620:LMM196622 LWI196620:LWI196622 MGE196620:MGE196622 MQA196620:MQA196622 MZW196620:MZW196622 NJS196620:NJS196622 NTO196620:NTO196622 ODK196620:ODK196622 ONG196620:ONG196622 OXC196620:OXC196622 PGY196620:PGY196622 PQU196620:PQU196622 QAQ196620:QAQ196622 QKM196620:QKM196622 QUI196620:QUI196622 REE196620:REE196622 ROA196620:ROA196622 RXW196620:RXW196622 SHS196620:SHS196622 SRO196620:SRO196622 TBK196620:TBK196622 TLG196620:TLG196622 TVC196620:TVC196622 UEY196620:UEY196622 UOU196620:UOU196622 UYQ196620:UYQ196622 VIM196620:VIM196622 VSI196620:VSI196622 WCE196620:WCE196622 WMA196620:WMA196622 WVW196620:WVW196622 O262156:O262158 JK262156:JK262158 TG262156:TG262158 ADC262156:ADC262158 AMY262156:AMY262158 AWU262156:AWU262158 BGQ262156:BGQ262158 BQM262156:BQM262158 CAI262156:CAI262158 CKE262156:CKE262158 CUA262156:CUA262158 DDW262156:DDW262158 DNS262156:DNS262158 DXO262156:DXO262158 EHK262156:EHK262158 ERG262156:ERG262158 FBC262156:FBC262158 FKY262156:FKY262158 FUU262156:FUU262158 GEQ262156:GEQ262158 GOM262156:GOM262158 GYI262156:GYI262158 HIE262156:HIE262158 HSA262156:HSA262158 IBW262156:IBW262158 ILS262156:ILS262158 IVO262156:IVO262158 JFK262156:JFK262158 JPG262156:JPG262158 JZC262156:JZC262158 KIY262156:KIY262158 KSU262156:KSU262158 LCQ262156:LCQ262158 LMM262156:LMM262158 LWI262156:LWI262158 MGE262156:MGE262158 MQA262156:MQA262158 MZW262156:MZW262158 NJS262156:NJS262158 NTO262156:NTO262158 ODK262156:ODK262158 ONG262156:ONG262158 OXC262156:OXC262158 PGY262156:PGY262158 PQU262156:PQU262158 QAQ262156:QAQ262158 QKM262156:QKM262158 QUI262156:QUI262158 REE262156:REE262158 ROA262156:ROA262158 RXW262156:RXW262158 SHS262156:SHS262158 SRO262156:SRO262158 TBK262156:TBK262158 TLG262156:TLG262158 TVC262156:TVC262158 UEY262156:UEY262158 UOU262156:UOU262158 UYQ262156:UYQ262158 VIM262156:VIM262158 VSI262156:VSI262158 WCE262156:WCE262158 WMA262156:WMA262158 WVW262156:WVW262158 O327692:O327694 JK327692:JK327694 TG327692:TG327694 ADC327692:ADC327694 AMY327692:AMY327694 AWU327692:AWU327694 BGQ327692:BGQ327694 BQM327692:BQM327694 CAI327692:CAI327694 CKE327692:CKE327694 CUA327692:CUA327694 DDW327692:DDW327694 DNS327692:DNS327694 DXO327692:DXO327694 EHK327692:EHK327694 ERG327692:ERG327694 FBC327692:FBC327694 FKY327692:FKY327694 FUU327692:FUU327694 GEQ327692:GEQ327694 GOM327692:GOM327694 GYI327692:GYI327694 HIE327692:HIE327694 HSA327692:HSA327694 IBW327692:IBW327694 ILS327692:ILS327694 IVO327692:IVO327694 JFK327692:JFK327694 JPG327692:JPG327694 JZC327692:JZC327694 KIY327692:KIY327694 KSU327692:KSU327694 LCQ327692:LCQ327694 LMM327692:LMM327694 LWI327692:LWI327694 MGE327692:MGE327694 MQA327692:MQA327694 MZW327692:MZW327694 NJS327692:NJS327694 NTO327692:NTO327694 ODK327692:ODK327694 ONG327692:ONG327694 OXC327692:OXC327694 PGY327692:PGY327694 PQU327692:PQU327694 QAQ327692:QAQ327694 QKM327692:QKM327694 QUI327692:QUI327694 REE327692:REE327694 ROA327692:ROA327694 RXW327692:RXW327694 SHS327692:SHS327694 SRO327692:SRO327694 TBK327692:TBK327694 TLG327692:TLG327694 TVC327692:TVC327694 UEY327692:UEY327694 UOU327692:UOU327694 UYQ327692:UYQ327694 VIM327692:VIM327694 VSI327692:VSI327694 WCE327692:WCE327694 WMA327692:WMA327694 WVW327692:WVW327694 O393228:O393230 JK393228:JK393230 TG393228:TG393230 ADC393228:ADC393230 AMY393228:AMY393230 AWU393228:AWU393230 BGQ393228:BGQ393230 BQM393228:BQM393230 CAI393228:CAI393230 CKE393228:CKE393230 CUA393228:CUA393230 DDW393228:DDW393230 DNS393228:DNS393230 DXO393228:DXO393230 EHK393228:EHK393230 ERG393228:ERG393230 FBC393228:FBC393230 FKY393228:FKY393230 FUU393228:FUU393230 GEQ393228:GEQ393230 GOM393228:GOM393230 GYI393228:GYI393230 HIE393228:HIE393230 HSA393228:HSA393230 IBW393228:IBW393230 ILS393228:ILS393230 IVO393228:IVO393230 JFK393228:JFK393230 JPG393228:JPG393230 JZC393228:JZC393230 KIY393228:KIY393230 KSU393228:KSU393230 LCQ393228:LCQ393230 LMM393228:LMM393230 LWI393228:LWI393230 MGE393228:MGE393230 MQA393228:MQA393230 MZW393228:MZW393230 NJS393228:NJS393230 NTO393228:NTO393230 ODK393228:ODK393230 ONG393228:ONG393230 OXC393228:OXC393230 PGY393228:PGY393230 PQU393228:PQU393230 QAQ393228:QAQ393230 QKM393228:QKM393230 QUI393228:QUI393230 REE393228:REE393230 ROA393228:ROA393230 RXW393228:RXW393230 SHS393228:SHS393230 SRO393228:SRO393230 TBK393228:TBK393230 TLG393228:TLG393230 TVC393228:TVC393230 UEY393228:UEY393230 UOU393228:UOU393230 UYQ393228:UYQ393230 VIM393228:VIM393230 VSI393228:VSI393230 WCE393228:WCE393230 WMA393228:WMA393230 WVW393228:WVW393230 O458764:O458766 JK458764:JK458766 TG458764:TG458766 ADC458764:ADC458766 AMY458764:AMY458766 AWU458764:AWU458766 BGQ458764:BGQ458766 BQM458764:BQM458766 CAI458764:CAI458766 CKE458764:CKE458766 CUA458764:CUA458766 DDW458764:DDW458766 DNS458764:DNS458766 DXO458764:DXO458766 EHK458764:EHK458766 ERG458764:ERG458766 FBC458764:FBC458766 FKY458764:FKY458766 FUU458764:FUU458766 GEQ458764:GEQ458766 GOM458764:GOM458766 GYI458764:GYI458766 HIE458764:HIE458766 HSA458764:HSA458766 IBW458764:IBW458766 ILS458764:ILS458766 IVO458764:IVO458766 JFK458764:JFK458766 JPG458764:JPG458766 JZC458764:JZC458766 KIY458764:KIY458766 KSU458764:KSU458766 LCQ458764:LCQ458766 LMM458764:LMM458766 LWI458764:LWI458766 MGE458764:MGE458766 MQA458764:MQA458766 MZW458764:MZW458766 NJS458764:NJS458766 NTO458764:NTO458766 ODK458764:ODK458766 ONG458764:ONG458766 OXC458764:OXC458766 PGY458764:PGY458766 PQU458764:PQU458766 QAQ458764:QAQ458766 QKM458764:QKM458766 QUI458764:QUI458766 REE458764:REE458766 ROA458764:ROA458766 RXW458764:RXW458766 SHS458764:SHS458766 SRO458764:SRO458766 TBK458764:TBK458766 TLG458764:TLG458766 TVC458764:TVC458766 UEY458764:UEY458766 UOU458764:UOU458766 UYQ458764:UYQ458766 VIM458764:VIM458766 VSI458764:VSI458766 WCE458764:WCE458766 WMA458764:WMA458766 WVW458764:WVW458766 O524300:O524302 JK524300:JK524302 TG524300:TG524302 ADC524300:ADC524302 AMY524300:AMY524302 AWU524300:AWU524302 BGQ524300:BGQ524302 BQM524300:BQM524302 CAI524300:CAI524302 CKE524300:CKE524302 CUA524300:CUA524302 DDW524300:DDW524302 DNS524300:DNS524302 DXO524300:DXO524302 EHK524300:EHK524302 ERG524300:ERG524302 FBC524300:FBC524302 FKY524300:FKY524302 FUU524300:FUU524302 GEQ524300:GEQ524302 GOM524300:GOM524302 GYI524300:GYI524302 HIE524300:HIE524302 HSA524300:HSA524302 IBW524300:IBW524302 ILS524300:ILS524302 IVO524300:IVO524302 JFK524300:JFK524302 JPG524300:JPG524302 JZC524300:JZC524302 KIY524300:KIY524302 KSU524300:KSU524302 LCQ524300:LCQ524302 LMM524300:LMM524302 LWI524300:LWI524302 MGE524300:MGE524302 MQA524300:MQA524302 MZW524300:MZW524302 NJS524300:NJS524302 NTO524300:NTO524302 ODK524300:ODK524302 ONG524300:ONG524302 OXC524300:OXC524302 PGY524300:PGY524302 PQU524300:PQU524302 QAQ524300:QAQ524302 QKM524300:QKM524302 QUI524300:QUI524302 REE524300:REE524302 ROA524300:ROA524302 RXW524300:RXW524302 SHS524300:SHS524302 SRO524300:SRO524302 TBK524300:TBK524302 TLG524300:TLG524302 TVC524300:TVC524302 UEY524300:UEY524302 UOU524300:UOU524302 UYQ524300:UYQ524302 VIM524300:VIM524302 VSI524300:VSI524302 WCE524300:WCE524302 WMA524300:WMA524302 WVW524300:WVW524302 O589836:O589838 JK589836:JK589838 TG589836:TG589838 ADC589836:ADC589838 AMY589836:AMY589838 AWU589836:AWU589838 BGQ589836:BGQ589838 BQM589836:BQM589838 CAI589836:CAI589838 CKE589836:CKE589838 CUA589836:CUA589838 DDW589836:DDW589838 DNS589836:DNS589838 DXO589836:DXO589838 EHK589836:EHK589838 ERG589836:ERG589838 FBC589836:FBC589838 FKY589836:FKY589838 FUU589836:FUU589838 GEQ589836:GEQ589838 GOM589836:GOM589838 GYI589836:GYI589838 HIE589836:HIE589838 HSA589836:HSA589838 IBW589836:IBW589838 ILS589836:ILS589838 IVO589836:IVO589838 JFK589836:JFK589838 JPG589836:JPG589838 JZC589836:JZC589838 KIY589836:KIY589838 KSU589836:KSU589838 LCQ589836:LCQ589838 LMM589836:LMM589838 LWI589836:LWI589838 MGE589836:MGE589838 MQA589836:MQA589838 MZW589836:MZW589838 NJS589836:NJS589838 NTO589836:NTO589838 ODK589836:ODK589838 ONG589836:ONG589838 OXC589836:OXC589838 PGY589836:PGY589838 PQU589836:PQU589838 QAQ589836:QAQ589838 QKM589836:QKM589838 QUI589836:QUI589838 REE589836:REE589838 ROA589836:ROA589838 RXW589836:RXW589838 SHS589836:SHS589838 SRO589836:SRO589838 TBK589836:TBK589838 TLG589836:TLG589838 TVC589836:TVC589838 UEY589836:UEY589838 UOU589836:UOU589838 UYQ589836:UYQ589838 VIM589836:VIM589838 VSI589836:VSI589838 WCE589836:WCE589838 WMA589836:WMA589838 WVW589836:WVW589838 O655372:O655374 JK655372:JK655374 TG655372:TG655374 ADC655372:ADC655374 AMY655372:AMY655374 AWU655372:AWU655374 BGQ655372:BGQ655374 BQM655372:BQM655374 CAI655372:CAI655374 CKE655372:CKE655374 CUA655372:CUA655374 DDW655372:DDW655374 DNS655372:DNS655374 DXO655372:DXO655374 EHK655372:EHK655374 ERG655372:ERG655374 FBC655372:FBC655374 FKY655372:FKY655374 FUU655372:FUU655374 GEQ655372:GEQ655374 GOM655372:GOM655374 GYI655372:GYI655374 HIE655372:HIE655374 HSA655372:HSA655374 IBW655372:IBW655374 ILS655372:ILS655374 IVO655372:IVO655374 JFK655372:JFK655374 JPG655372:JPG655374 JZC655372:JZC655374 KIY655372:KIY655374 KSU655372:KSU655374 LCQ655372:LCQ655374 LMM655372:LMM655374 LWI655372:LWI655374 MGE655372:MGE655374 MQA655372:MQA655374 MZW655372:MZW655374 NJS655372:NJS655374 NTO655372:NTO655374 ODK655372:ODK655374 ONG655372:ONG655374 OXC655372:OXC655374 PGY655372:PGY655374 PQU655372:PQU655374 QAQ655372:QAQ655374 QKM655372:QKM655374 QUI655372:QUI655374 REE655372:REE655374 ROA655372:ROA655374 RXW655372:RXW655374 SHS655372:SHS655374 SRO655372:SRO655374 TBK655372:TBK655374 TLG655372:TLG655374 TVC655372:TVC655374 UEY655372:UEY655374 UOU655372:UOU655374 UYQ655372:UYQ655374 VIM655372:VIM655374 VSI655372:VSI655374 WCE655372:WCE655374 WMA655372:WMA655374 WVW655372:WVW655374 O720908:O720910 JK720908:JK720910 TG720908:TG720910 ADC720908:ADC720910 AMY720908:AMY720910 AWU720908:AWU720910 BGQ720908:BGQ720910 BQM720908:BQM720910 CAI720908:CAI720910 CKE720908:CKE720910 CUA720908:CUA720910 DDW720908:DDW720910 DNS720908:DNS720910 DXO720908:DXO720910 EHK720908:EHK720910 ERG720908:ERG720910 FBC720908:FBC720910 FKY720908:FKY720910 FUU720908:FUU720910 GEQ720908:GEQ720910 GOM720908:GOM720910 GYI720908:GYI720910 HIE720908:HIE720910 HSA720908:HSA720910 IBW720908:IBW720910 ILS720908:ILS720910 IVO720908:IVO720910 JFK720908:JFK720910 JPG720908:JPG720910 JZC720908:JZC720910 KIY720908:KIY720910 KSU720908:KSU720910 LCQ720908:LCQ720910 LMM720908:LMM720910 LWI720908:LWI720910 MGE720908:MGE720910 MQA720908:MQA720910 MZW720908:MZW720910 NJS720908:NJS720910 NTO720908:NTO720910 ODK720908:ODK720910 ONG720908:ONG720910 OXC720908:OXC720910 PGY720908:PGY720910 PQU720908:PQU720910 QAQ720908:QAQ720910 QKM720908:QKM720910 QUI720908:QUI720910 REE720908:REE720910 ROA720908:ROA720910 RXW720908:RXW720910 SHS720908:SHS720910 SRO720908:SRO720910 TBK720908:TBK720910 TLG720908:TLG720910 TVC720908:TVC720910 UEY720908:UEY720910 UOU720908:UOU720910 UYQ720908:UYQ720910 VIM720908:VIM720910 VSI720908:VSI720910 WCE720908:WCE720910 WMA720908:WMA720910 WVW720908:WVW720910 O786444:O786446 JK786444:JK786446 TG786444:TG786446 ADC786444:ADC786446 AMY786444:AMY786446 AWU786444:AWU786446 BGQ786444:BGQ786446 BQM786444:BQM786446 CAI786444:CAI786446 CKE786444:CKE786446 CUA786444:CUA786446 DDW786444:DDW786446 DNS786444:DNS786446 DXO786444:DXO786446 EHK786444:EHK786446 ERG786444:ERG786446 FBC786444:FBC786446 FKY786444:FKY786446 FUU786444:FUU786446 GEQ786444:GEQ786446 GOM786444:GOM786446 GYI786444:GYI786446 HIE786444:HIE786446 HSA786444:HSA786446 IBW786444:IBW786446 ILS786444:ILS786446 IVO786444:IVO786446 JFK786444:JFK786446 JPG786444:JPG786446 JZC786444:JZC786446 KIY786444:KIY786446 KSU786444:KSU786446 LCQ786444:LCQ786446 LMM786444:LMM786446 LWI786444:LWI786446 MGE786444:MGE786446 MQA786444:MQA786446 MZW786444:MZW786446 NJS786444:NJS786446 NTO786444:NTO786446 ODK786444:ODK786446 ONG786444:ONG786446 OXC786444:OXC786446 PGY786444:PGY786446 PQU786444:PQU786446 QAQ786444:QAQ786446 QKM786444:QKM786446 QUI786444:QUI786446 REE786444:REE786446 ROA786444:ROA786446 RXW786444:RXW786446 SHS786444:SHS786446 SRO786444:SRO786446 TBK786444:TBK786446 TLG786444:TLG786446 TVC786444:TVC786446 UEY786444:UEY786446 UOU786444:UOU786446 UYQ786444:UYQ786446 VIM786444:VIM786446 VSI786444:VSI786446 WCE786444:WCE786446 WMA786444:WMA786446 WVW786444:WVW786446 O851980:O851982 JK851980:JK851982 TG851980:TG851982 ADC851980:ADC851982 AMY851980:AMY851982 AWU851980:AWU851982 BGQ851980:BGQ851982 BQM851980:BQM851982 CAI851980:CAI851982 CKE851980:CKE851982 CUA851980:CUA851982 DDW851980:DDW851982 DNS851980:DNS851982 DXO851980:DXO851982 EHK851980:EHK851982 ERG851980:ERG851982 FBC851980:FBC851982 FKY851980:FKY851982 FUU851980:FUU851982 GEQ851980:GEQ851982 GOM851980:GOM851982 GYI851980:GYI851982 HIE851980:HIE851982 HSA851980:HSA851982 IBW851980:IBW851982 ILS851980:ILS851982 IVO851980:IVO851982 JFK851980:JFK851982 JPG851980:JPG851982 JZC851980:JZC851982 KIY851980:KIY851982 KSU851980:KSU851982 LCQ851980:LCQ851982 LMM851980:LMM851982 LWI851980:LWI851982 MGE851980:MGE851982 MQA851980:MQA851982 MZW851980:MZW851982 NJS851980:NJS851982 NTO851980:NTO851982 ODK851980:ODK851982 ONG851980:ONG851982 OXC851980:OXC851982 PGY851980:PGY851982 PQU851980:PQU851982 QAQ851980:QAQ851982 QKM851980:QKM851982 QUI851980:QUI851982 REE851980:REE851982 ROA851980:ROA851982 RXW851980:RXW851982 SHS851980:SHS851982 SRO851980:SRO851982 TBK851980:TBK851982 TLG851980:TLG851982 TVC851980:TVC851982 UEY851980:UEY851982 UOU851980:UOU851982 UYQ851980:UYQ851982 VIM851980:VIM851982 VSI851980:VSI851982 WCE851980:WCE851982 WMA851980:WMA851982 WVW851980:WVW851982 O917516:O917518 JK917516:JK917518 TG917516:TG917518 ADC917516:ADC917518 AMY917516:AMY917518 AWU917516:AWU917518 BGQ917516:BGQ917518 BQM917516:BQM917518 CAI917516:CAI917518 CKE917516:CKE917518 CUA917516:CUA917518 DDW917516:DDW917518 DNS917516:DNS917518 DXO917516:DXO917518 EHK917516:EHK917518 ERG917516:ERG917518 FBC917516:FBC917518 FKY917516:FKY917518 FUU917516:FUU917518 GEQ917516:GEQ917518 GOM917516:GOM917518 GYI917516:GYI917518 HIE917516:HIE917518 HSA917516:HSA917518 IBW917516:IBW917518 ILS917516:ILS917518 IVO917516:IVO917518 JFK917516:JFK917518 JPG917516:JPG917518 JZC917516:JZC917518 KIY917516:KIY917518 KSU917516:KSU917518 LCQ917516:LCQ917518 LMM917516:LMM917518 LWI917516:LWI917518 MGE917516:MGE917518 MQA917516:MQA917518 MZW917516:MZW917518 NJS917516:NJS917518 NTO917516:NTO917518 ODK917516:ODK917518 ONG917516:ONG917518 OXC917516:OXC917518 PGY917516:PGY917518 PQU917516:PQU917518 QAQ917516:QAQ917518 QKM917516:QKM917518 QUI917516:QUI917518 REE917516:REE917518 ROA917516:ROA917518 RXW917516:RXW917518 SHS917516:SHS917518 SRO917516:SRO917518 TBK917516:TBK917518 TLG917516:TLG917518 TVC917516:TVC917518 UEY917516:UEY917518 UOU917516:UOU917518 UYQ917516:UYQ917518 VIM917516:VIM917518 VSI917516:VSI917518 WCE917516:WCE917518 WMA917516:WMA917518 WVW917516:WVW917518 O983052:O983054 JK983052:JK983054 TG983052:TG983054 ADC983052:ADC983054 AMY983052:AMY983054 AWU983052:AWU983054 BGQ983052:BGQ983054 BQM983052:BQM983054 CAI983052:CAI983054 CKE983052:CKE983054 CUA983052:CUA983054 DDW983052:DDW983054 DNS983052:DNS983054 DXO983052:DXO983054 EHK983052:EHK983054 ERG983052:ERG983054 FBC983052:FBC983054 FKY983052:FKY983054 FUU983052:FUU983054 GEQ983052:GEQ983054 GOM983052:GOM983054 GYI983052:GYI983054 HIE983052:HIE983054 HSA983052:HSA983054 IBW983052:IBW983054 ILS983052:ILS983054 IVO983052:IVO983054 JFK983052:JFK983054 JPG983052:JPG983054 JZC983052:JZC983054 KIY983052:KIY983054 KSU983052:KSU983054 LCQ983052:LCQ983054 LMM983052:LMM983054 LWI983052:LWI983054 MGE983052:MGE983054 MQA983052:MQA983054 MZW983052:MZW983054 NJS983052:NJS983054 NTO983052:NTO983054 ODK983052:ODK983054 ONG983052:ONG983054 OXC983052:OXC983054 PGY983052:PGY983054 PQU983052:PQU983054 QAQ983052:QAQ983054 QKM983052:QKM983054 QUI983052:QUI983054 REE983052:REE983054 ROA983052:ROA983054 RXW983052:RXW983054 SHS983052:SHS983054 SRO983052:SRO983054 TBK983052:TBK983054 TLG983052:TLG983054 TVC983052:TVC983054 UEY983052:UEY983054 UOU983052:UOU983054 UYQ983052:UYQ983054 VIM983052:VIM983054 VSI983052:VSI983054 WCE983052:WCE983054 WMA983052:WMA983054 WVW983052:WVW983054 L14:L25 JH14:JH25 TD14:TD25 ACZ14:ACZ25 AMV14:AMV25 AWR14:AWR25 BGN14:BGN25 BQJ14:BQJ25 CAF14:CAF25 CKB14:CKB25 CTX14:CTX25 DDT14:DDT25 DNP14:DNP25 DXL14:DXL25 EHH14:EHH25 ERD14:ERD25 FAZ14:FAZ25 FKV14:FKV25 FUR14:FUR25 GEN14:GEN25 GOJ14:GOJ25 GYF14:GYF25 HIB14:HIB25 HRX14:HRX25 IBT14:IBT25 ILP14:ILP25 IVL14:IVL25 JFH14:JFH25 JPD14:JPD25 JYZ14:JYZ25 KIV14:KIV25 KSR14:KSR25 LCN14:LCN25 LMJ14:LMJ25 LWF14:LWF25 MGB14:MGB25 MPX14:MPX25 MZT14:MZT25 NJP14:NJP25 NTL14:NTL25 ODH14:ODH25 OND14:OND25 OWZ14:OWZ25 PGV14:PGV25 PQR14:PQR25 QAN14:QAN25 QKJ14:QKJ25 QUF14:QUF25 REB14:REB25 RNX14:RNX25 RXT14:RXT25 SHP14:SHP25 SRL14:SRL25 TBH14:TBH25 TLD14:TLD25 TUZ14:TUZ25 UEV14:UEV25 UOR14:UOR25 UYN14:UYN25 VIJ14:VIJ25 VSF14:VSF25 WCB14:WCB25 WLX14:WLX25 WVT14:WVT25 L65550:L65561 JH65550:JH65561 TD65550:TD65561 ACZ65550:ACZ65561 AMV65550:AMV65561 AWR65550:AWR65561 BGN65550:BGN65561 BQJ65550:BQJ65561 CAF65550:CAF65561 CKB65550:CKB65561 CTX65550:CTX65561 DDT65550:DDT65561 DNP65550:DNP65561 DXL65550:DXL65561 EHH65550:EHH65561 ERD65550:ERD65561 FAZ65550:FAZ65561 FKV65550:FKV65561 FUR65550:FUR65561 GEN65550:GEN65561 GOJ65550:GOJ65561 GYF65550:GYF65561 HIB65550:HIB65561 HRX65550:HRX65561 IBT65550:IBT65561 ILP65550:ILP65561 IVL65550:IVL65561 JFH65550:JFH65561 JPD65550:JPD65561 JYZ65550:JYZ65561 KIV65550:KIV65561 KSR65550:KSR65561 LCN65550:LCN65561 LMJ65550:LMJ65561 LWF65550:LWF65561 MGB65550:MGB65561 MPX65550:MPX65561 MZT65550:MZT65561 NJP65550:NJP65561 NTL65550:NTL65561 ODH65550:ODH65561 OND65550:OND65561 OWZ65550:OWZ65561 PGV65550:PGV65561 PQR65550:PQR65561 QAN65550:QAN65561 QKJ65550:QKJ65561 QUF65550:QUF65561 REB65550:REB65561 RNX65550:RNX65561 RXT65550:RXT65561 SHP65550:SHP65561 SRL65550:SRL65561 TBH65550:TBH65561 TLD65550:TLD65561 TUZ65550:TUZ65561 UEV65550:UEV65561 UOR65550:UOR65561 UYN65550:UYN65561 VIJ65550:VIJ65561 VSF65550:VSF65561 WCB65550:WCB65561 WLX65550:WLX65561 WVT65550:WVT65561 L131086:L131097 JH131086:JH131097 TD131086:TD131097 ACZ131086:ACZ131097 AMV131086:AMV131097 AWR131086:AWR131097 BGN131086:BGN131097 BQJ131086:BQJ131097 CAF131086:CAF131097 CKB131086:CKB131097 CTX131086:CTX131097 DDT131086:DDT131097 DNP131086:DNP131097 DXL131086:DXL131097 EHH131086:EHH131097 ERD131086:ERD131097 FAZ131086:FAZ131097 FKV131086:FKV131097 FUR131086:FUR131097 GEN131086:GEN131097 GOJ131086:GOJ131097 GYF131086:GYF131097 HIB131086:HIB131097 HRX131086:HRX131097 IBT131086:IBT131097 ILP131086:ILP131097 IVL131086:IVL131097 JFH131086:JFH131097 JPD131086:JPD131097 JYZ131086:JYZ131097 KIV131086:KIV131097 KSR131086:KSR131097 LCN131086:LCN131097 LMJ131086:LMJ131097 LWF131086:LWF131097 MGB131086:MGB131097 MPX131086:MPX131097 MZT131086:MZT131097 NJP131086:NJP131097 NTL131086:NTL131097 ODH131086:ODH131097 OND131086:OND131097 OWZ131086:OWZ131097 PGV131086:PGV131097 PQR131086:PQR131097 QAN131086:QAN131097 QKJ131086:QKJ131097 QUF131086:QUF131097 REB131086:REB131097 RNX131086:RNX131097 RXT131086:RXT131097 SHP131086:SHP131097 SRL131086:SRL131097 TBH131086:TBH131097 TLD131086:TLD131097 TUZ131086:TUZ131097 UEV131086:UEV131097 UOR131086:UOR131097 UYN131086:UYN131097 VIJ131086:VIJ131097 VSF131086:VSF131097 WCB131086:WCB131097 WLX131086:WLX131097 WVT131086:WVT131097 L196622:L196633 JH196622:JH196633 TD196622:TD196633 ACZ196622:ACZ196633 AMV196622:AMV196633 AWR196622:AWR196633 BGN196622:BGN196633 BQJ196622:BQJ196633 CAF196622:CAF196633 CKB196622:CKB196633 CTX196622:CTX196633 DDT196622:DDT196633 DNP196622:DNP196633 DXL196622:DXL196633 EHH196622:EHH196633 ERD196622:ERD196633 FAZ196622:FAZ196633 FKV196622:FKV196633 FUR196622:FUR196633 GEN196622:GEN196633 GOJ196622:GOJ196633 GYF196622:GYF196633 HIB196622:HIB196633 HRX196622:HRX196633 IBT196622:IBT196633 ILP196622:ILP196633 IVL196622:IVL196633 JFH196622:JFH196633 JPD196622:JPD196633 JYZ196622:JYZ196633 KIV196622:KIV196633 KSR196622:KSR196633 LCN196622:LCN196633 LMJ196622:LMJ196633 LWF196622:LWF196633 MGB196622:MGB196633 MPX196622:MPX196633 MZT196622:MZT196633 NJP196622:NJP196633 NTL196622:NTL196633 ODH196622:ODH196633 OND196622:OND196633 OWZ196622:OWZ196633 PGV196622:PGV196633 PQR196622:PQR196633 QAN196622:QAN196633 QKJ196622:QKJ196633 QUF196622:QUF196633 REB196622:REB196633 RNX196622:RNX196633 RXT196622:RXT196633 SHP196622:SHP196633 SRL196622:SRL196633 TBH196622:TBH196633 TLD196622:TLD196633 TUZ196622:TUZ196633 UEV196622:UEV196633 UOR196622:UOR196633 UYN196622:UYN196633 VIJ196622:VIJ196633 VSF196622:VSF196633 WCB196622:WCB196633 WLX196622:WLX196633 WVT196622:WVT196633 L262158:L262169 JH262158:JH262169 TD262158:TD262169 ACZ262158:ACZ262169 AMV262158:AMV262169 AWR262158:AWR262169 BGN262158:BGN262169 BQJ262158:BQJ262169 CAF262158:CAF262169 CKB262158:CKB262169 CTX262158:CTX262169 DDT262158:DDT262169 DNP262158:DNP262169 DXL262158:DXL262169 EHH262158:EHH262169 ERD262158:ERD262169 FAZ262158:FAZ262169 FKV262158:FKV262169 FUR262158:FUR262169 GEN262158:GEN262169 GOJ262158:GOJ262169 GYF262158:GYF262169 HIB262158:HIB262169 HRX262158:HRX262169 IBT262158:IBT262169 ILP262158:ILP262169 IVL262158:IVL262169 JFH262158:JFH262169 JPD262158:JPD262169 JYZ262158:JYZ262169 KIV262158:KIV262169 KSR262158:KSR262169 LCN262158:LCN262169 LMJ262158:LMJ262169 LWF262158:LWF262169 MGB262158:MGB262169 MPX262158:MPX262169 MZT262158:MZT262169 NJP262158:NJP262169 NTL262158:NTL262169 ODH262158:ODH262169 OND262158:OND262169 OWZ262158:OWZ262169 PGV262158:PGV262169 PQR262158:PQR262169 QAN262158:QAN262169 QKJ262158:QKJ262169 QUF262158:QUF262169 REB262158:REB262169 RNX262158:RNX262169 RXT262158:RXT262169 SHP262158:SHP262169 SRL262158:SRL262169 TBH262158:TBH262169 TLD262158:TLD262169 TUZ262158:TUZ262169 UEV262158:UEV262169 UOR262158:UOR262169 UYN262158:UYN262169 VIJ262158:VIJ262169 VSF262158:VSF262169 WCB262158:WCB262169 WLX262158:WLX262169 WVT262158:WVT262169 L327694:L327705 JH327694:JH327705 TD327694:TD327705 ACZ327694:ACZ327705 AMV327694:AMV327705 AWR327694:AWR327705 BGN327694:BGN327705 BQJ327694:BQJ327705 CAF327694:CAF327705 CKB327694:CKB327705 CTX327694:CTX327705 DDT327694:DDT327705 DNP327694:DNP327705 DXL327694:DXL327705 EHH327694:EHH327705 ERD327694:ERD327705 FAZ327694:FAZ327705 FKV327694:FKV327705 FUR327694:FUR327705 GEN327694:GEN327705 GOJ327694:GOJ327705 GYF327694:GYF327705 HIB327694:HIB327705 HRX327694:HRX327705 IBT327694:IBT327705 ILP327694:ILP327705 IVL327694:IVL327705 JFH327694:JFH327705 JPD327694:JPD327705 JYZ327694:JYZ327705 KIV327694:KIV327705 KSR327694:KSR327705 LCN327694:LCN327705 LMJ327694:LMJ327705 LWF327694:LWF327705 MGB327694:MGB327705 MPX327694:MPX327705 MZT327694:MZT327705 NJP327694:NJP327705 NTL327694:NTL327705 ODH327694:ODH327705 OND327694:OND327705 OWZ327694:OWZ327705 PGV327694:PGV327705 PQR327694:PQR327705 QAN327694:QAN327705 QKJ327694:QKJ327705 QUF327694:QUF327705 REB327694:REB327705 RNX327694:RNX327705 RXT327694:RXT327705 SHP327694:SHP327705 SRL327694:SRL327705 TBH327694:TBH327705 TLD327694:TLD327705 TUZ327694:TUZ327705 UEV327694:UEV327705 UOR327694:UOR327705 UYN327694:UYN327705 VIJ327694:VIJ327705 VSF327694:VSF327705 WCB327694:WCB327705 WLX327694:WLX327705 WVT327694:WVT327705 L393230:L393241 JH393230:JH393241 TD393230:TD393241 ACZ393230:ACZ393241 AMV393230:AMV393241 AWR393230:AWR393241 BGN393230:BGN393241 BQJ393230:BQJ393241 CAF393230:CAF393241 CKB393230:CKB393241 CTX393230:CTX393241 DDT393230:DDT393241 DNP393230:DNP393241 DXL393230:DXL393241 EHH393230:EHH393241 ERD393230:ERD393241 FAZ393230:FAZ393241 FKV393230:FKV393241 FUR393230:FUR393241 GEN393230:GEN393241 GOJ393230:GOJ393241 GYF393230:GYF393241 HIB393230:HIB393241 HRX393230:HRX393241 IBT393230:IBT393241 ILP393230:ILP393241 IVL393230:IVL393241 JFH393230:JFH393241 JPD393230:JPD393241 JYZ393230:JYZ393241 KIV393230:KIV393241 KSR393230:KSR393241 LCN393230:LCN393241 LMJ393230:LMJ393241 LWF393230:LWF393241 MGB393230:MGB393241 MPX393230:MPX393241 MZT393230:MZT393241 NJP393230:NJP393241 NTL393230:NTL393241 ODH393230:ODH393241 OND393230:OND393241 OWZ393230:OWZ393241 PGV393230:PGV393241 PQR393230:PQR393241 QAN393230:QAN393241 QKJ393230:QKJ393241 QUF393230:QUF393241 REB393230:REB393241 RNX393230:RNX393241 RXT393230:RXT393241 SHP393230:SHP393241 SRL393230:SRL393241 TBH393230:TBH393241 TLD393230:TLD393241 TUZ393230:TUZ393241 UEV393230:UEV393241 UOR393230:UOR393241 UYN393230:UYN393241 VIJ393230:VIJ393241 VSF393230:VSF393241 WCB393230:WCB393241 WLX393230:WLX393241 WVT393230:WVT393241 L458766:L458777 JH458766:JH458777 TD458766:TD458777 ACZ458766:ACZ458777 AMV458766:AMV458777 AWR458766:AWR458777 BGN458766:BGN458777 BQJ458766:BQJ458777 CAF458766:CAF458777 CKB458766:CKB458777 CTX458766:CTX458777 DDT458766:DDT458777 DNP458766:DNP458777 DXL458766:DXL458777 EHH458766:EHH458777 ERD458766:ERD458777 FAZ458766:FAZ458777 FKV458766:FKV458777 FUR458766:FUR458777 GEN458766:GEN458777 GOJ458766:GOJ458777 GYF458766:GYF458777 HIB458766:HIB458777 HRX458766:HRX458777 IBT458766:IBT458777 ILP458766:ILP458777 IVL458766:IVL458777 JFH458766:JFH458777 JPD458766:JPD458777 JYZ458766:JYZ458777 KIV458766:KIV458777 KSR458766:KSR458777 LCN458766:LCN458777 LMJ458766:LMJ458777 LWF458766:LWF458777 MGB458766:MGB458777 MPX458766:MPX458777 MZT458766:MZT458777 NJP458766:NJP458777 NTL458766:NTL458777 ODH458766:ODH458777 OND458766:OND458777 OWZ458766:OWZ458777 PGV458766:PGV458777 PQR458766:PQR458777 QAN458766:QAN458777 QKJ458766:QKJ458777 QUF458766:QUF458777 REB458766:REB458777 RNX458766:RNX458777 RXT458766:RXT458777 SHP458766:SHP458777 SRL458766:SRL458777 TBH458766:TBH458777 TLD458766:TLD458777 TUZ458766:TUZ458777 UEV458766:UEV458777 UOR458766:UOR458777 UYN458766:UYN458777 VIJ458766:VIJ458777 VSF458766:VSF458777 WCB458766:WCB458777 WLX458766:WLX458777 WVT458766:WVT458777 L524302:L524313 JH524302:JH524313 TD524302:TD524313 ACZ524302:ACZ524313 AMV524302:AMV524313 AWR524302:AWR524313 BGN524302:BGN524313 BQJ524302:BQJ524313 CAF524302:CAF524313 CKB524302:CKB524313 CTX524302:CTX524313 DDT524302:DDT524313 DNP524302:DNP524313 DXL524302:DXL524313 EHH524302:EHH524313 ERD524302:ERD524313 FAZ524302:FAZ524313 FKV524302:FKV524313 FUR524302:FUR524313 GEN524302:GEN524313 GOJ524302:GOJ524313 GYF524302:GYF524313 HIB524302:HIB524313 HRX524302:HRX524313 IBT524302:IBT524313 ILP524302:ILP524313 IVL524302:IVL524313 JFH524302:JFH524313 JPD524302:JPD524313 JYZ524302:JYZ524313 KIV524302:KIV524313 KSR524302:KSR524313 LCN524302:LCN524313 LMJ524302:LMJ524313 LWF524302:LWF524313 MGB524302:MGB524313 MPX524302:MPX524313 MZT524302:MZT524313 NJP524302:NJP524313 NTL524302:NTL524313 ODH524302:ODH524313 OND524302:OND524313 OWZ524302:OWZ524313 PGV524302:PGV524313 PQR524302:PQR524313 QAN524302:QAN524313 QKJ524302:QKJ524313 QUF524302:QUF524313 REB524302:REB524313 RNX524302:RNX524313 RXT524302:RXT524313 SHP524302:SHP524313 SRL524302:SRL524313 TBH524302:TBH524313 TLD524302:TLD524313 TUZ524302:TUZ524313 UEV524302:UEV524313 UOR524302:UOR524313 UYN524302:UYN524313 VIJ524302:VIJ524313 VSF524302:VSF524313 WCB524302:WCB524313 WLX524302:WLX524313 WVT524302:WVT524313 L589838:L589849 JH589838:JH589849 TD589838:TD589849 ACZ589838:ACZ589849 AMV589838:AMV589849 AWR589838:AWR589849 BGN589838:BGN589849 BQJ589838:BQJ589849 CAF589838:CAF589849 CKB589838:CKB589849 CTX589838:CTX589849 DDT589838:DDT589849 DNP589838:DNP589849 DXL589838:DXL589849 EHH589838:EHH589849 ERD589838:ERD589849 FAZ589838:FAZ589849 FKV589838:FKV589849 FUR589838:FUR589849 GEN589838:GEN589849 GOJ589838:GOJ589849 GYF589838:GYF589849 HIB589838:HIB589849 HRX589838:HRX589849 IBT589838:IBT589849 ILP589838:ILP589849 IVL589838:IVL589849 JFH589838:JFH589849 JPD589838:JPD589849 JYZ589838:JYZ589849 KIV589838:KIV589849 KSR589838:KSR589849 LCN589838:LCN589849 LMJ589838:LMJ589849 LWF589838:LWF589849 MGB589838:MGB589849 MPX589838:MPX589849 MZT589838:MZT589849 NJP589838:NJP589849 NTL589838:NTL589849 ODH589838:ODH589849 OND589838:OND589849 OWZ589838:OWZ589849 PGV589838:PGV589849 PQR589838:PQR589849 QAN589838:QAN589849 QKJ589838:QKJ589849 QUF589838:QUF589849 REB589838:REB589849 RNX589838:RNX589849 RXT589838:RXT589849 SHP589838:SHP589849 SRL589838:SRL589849 TBH589838:TBH589849 TLD589838:TLD589849 TUZ589838:TUZ589849 UEV589838:UEV589849 UOR589838:UOR589849 UYN589838:UYN589849 VIJ589838:VIJ589849 VSF589838:VSF589849 WCB589838:WCB589849 WLX589838:WLX589849 WVT589838:WVT589849 L655374:L655385 JH655374:JH655385 TD655374:TD655385 ACZ655374:ACZ655385 AMV655374:AMV655385 AWR655374:AWR655385 BGN655374:BGN655385 BQJ655374:BQJ655385 CAF655374:CAF655385 CKB655374:CKB655385 CTX655374:CTX655385 DDT655374:DDT655385 DNP655374:DNP655385 DXL655374:DXL655385 EHH655374:EHH655385 ERD655374:ERD655385 FAZ655374:FAZ655385 FKV655374:FKV655385 FUR655374:FUR655385 GEN655374:GEN655385 GOJ655374:GOJ655385 GYF655374:GYF655385 HIB655374:HIB655385 HRX655374:HRX655385 IBT655374:IBT655385 ILP655374:ILP655385 IVL655374:IVL655385 JFH655374:JFH655385 JPD655374:JPD655385 JYZ655374:JYZ655385 KIV655374:KIV655385 KSR655374:KSR655385 LCN655374:LCN655385 LMJ655374:LMJ655385 LWF655374:LWF655385 MGB655374:MGB655385 MPX655374:MPX655385 MZT655374:MZT655385 NJP655374:NJP655385 NTL655374:NTL655385 ODH655374:ODH655385 OND655374:OND655385 OWZ655374:OWZ655385 PGV655374:PGV655385 PQR655374:PQR655385 QAN655374:QAN655385 QKJ655374:QKJ655385 QUF655374:QUF655385 REB655374:REB655385 RNX655374:RNX655385 RXT655374:RXT655385 SHP655374:SHP655385 SRL655374:SRL655385 TBH655374:TBH655385 TLD655374:TLD655385 TUZ655374:TUZ655385 UEV655374:UEV655385 UOR655374:UOR655385 UYN655374:UYN655385 VIJ655374:VIJ655385 VSF655374:VSF655385 WCB655374:WCB655385 WLX655374:WLX655385 WVT655374:WVT655385 L720910:L720921 JH720910:JH720921 TD720910:TD720921 ACZ720910:ACZ720921 AMV720910:AMV720921 AWR720910:AWR720921 BGN720910:BGN720921 BQJ720910:BQJ720921 CAF720910:CAF720921 CKB720910:CKB720921 CTX720910:CTX720921 DDT720910:DDT720921 DNP720910:DNP720921 DXL720910:DXL720921 EHH720910:EHH720921 ERD720910:ERD720921 FAZ720910:FAZ720921 FKV720910:FKV720921 FUR720910:FUR720921 GEN720910:GEN720921 GOJ720910:GOJ720921 GYF720910:GYF720921 HIB720910:HIB720921 HRX720910:HRX720921 IBT720910:IBT720921 ILP720910:ILP720921 IVL720910:IVL720921 JFH720910:JFH720921 JPD720910:JPD720921 JYZ720910:JYZ720921 KIV720910:KIV720921 KSR720910:KSR720921 LCN720910:LCN720921 LMJ720910:LMJ720921 LWF720910:LWF720921 MGB720910:MGB720921 MPX720910:MPX720921 MZT720910:MZT720921 NJP720910:NJP720921 NTL720910:NTL720921 ODH720910:ODH720921 OND720910:OND720921 OWZ720910:OWZ720921 PGV720910:PGV720921 PQR720910:PQR720921 QAN720910:QAN720921 QKJ720910:QKJ720921 QUF720910:QUF720921 REB720910:REB720921 RNX720910:RNX720921 RXT720910:RXT720921 SHP720910:SHP720921 SRL720910:SRL720921 TBH720910:TBH720921 TLD720910:TLD720921 TUZ720910:TUZ720921 UEV720910:UEV720921 UOR720910:UOR720921 UYN720910:UYN720921 VIJ720910:VIJ720921 VSF720910:VSF720921 WCB720910:WCB720921 WLX720910:WLX720921 WVT720910:WVT720921 L786446:L786457 JH786446:JH786457 TD786446:TD786457 ACZ786446:ACZ786457 AMV786446:AMV786457 AWR786446:AWR786457 BGN786446:BGN786457 BQJ786446:BQJ786457 CAF786446:CAF786457 CKB786446:CKB786457 CTX786446:CTX786457 DDT786446:DDT786457 DNP786446:DNP786457 DXL786446:DXL786457 EHH786446:EHH786457 ERD786446:ERD786457 FAZ786446:FAZ786457 FKV786446:FKV786457 FUR786446:FUR786457 GEN786446:GEN786457 GOJ786446:GOJ786457 GYF786446:GYF786457 HIB786446:HIB786457 HRX786446:HRX786457 IBT786446:IBT786457 ILP786446:ILP786457 IVL786446:IVL786457 JFH786446:JFH786457 JPD786446:JPD786457 JYZ786446:JYZ786457 KIV786446:KIV786457 KSR786446:KSR786457 LCN786446:LCN786457 LMJ786446:LMJ786457 LWF786446:LWF786457 MGB786446:MGB786457 MPX786446:MPX786457 MZT786446:MZT786457 NJP786446:NJP786457 NTL786446:NTL786457 ODH786446:ODH786457 OND786446:OND786457 OWZ786446:OWZ786457 PGV786446:PGV786457 PQR786446:PQR786457 QAN786446:QAN786457 QKJ786446:QKJ786457 QUF786446:QUF786457 REB786446:REB786457 RNX786446:RNX786457 RXT786446:RXT786457 SHP786446:SHP786457 SRL786446:SRL786457 TBH786446:TBH786457 TLD786446:TLD786457 TUZ786446:TUZ786457 UEV786446:UEV786457 UOR786446:UOR786457 UYN786446:UYN786457 VIJ786446:VIJ786457 VSF786446:VSF786457 WCB786446:WCB786457 WLX786446:WLX786457 WVT786446:WVT786457 L851982:L851993 JH851982:JH851993 TD851982:TD851993 ACZ851982:ACZ851993 AMV851982:AMV851993 AWR851982:AWR851993 BGN851982:BGN851993 BQJ851982:BQJ851993 CAF851982:CAF851993 CKB851982:CKB851993 CTX851982:CTX851993 DDT851982:DDT851993 DNP851982:DNP851993 DXL851982:DXL851993 EHH851982:EHH851993 ERD851982:ERD851993 FAZ851982:FAZ851993 FKV851982:FKV851993 FUR851982:FUR851993 GEN851982:GEN851993 GOJ851982:GOJ851993 GYF851982:GYF851993 HIB851982:HIB851993 HRX851982:HRX851993 IBT851982:IBT851993 ILP851982:ILP851993 IVL851982:IVL851993 JFH851982:JFH851993 JPD851982:JPD851993 JYZ851982:JYZ851993 KIV851982:KIV851993 KSR851982:KSR851993 LCN851982:LCN851993 LMJ851982:LMJ851993 LWF851982:LWF851993 MGB851982:MGB851993 MPX851982:MPX851993 MZT851982:MZT851993 NJP851982:NJP851993 NTL851982:NTL851993 ODH851982:ODH851993 OND851982:OND851993 OWZ851982:OWZ851993 PGV851982:PGV851993 PQR851982:PQR851993 QAN851982:QAN851993 QKJ851982:QKJ851993 QUF851982:QUF851993 REB851982:REB851993 RNX851982:RNX851993 RXT851982:RXT851993 SHP851982:SHP851993 SRL851982:SRL851993 TBH851982:TBH851993 TLD851982:TLD851993 TUZ851982:TUZ851993 UEV851982:UEV851993 UOR851982:UOR851993 UYN851982:UYN851993 VIJ851982:VIJ851993 VSF851982:VSF851993 WCB851982:WCB851993 WLX851982:WLX851993 WVT851982:WVT851993 L917518:L917529 JH917518:JH917529 TD917518:TD917529 ACZ917518:ACZ917529 AMV917518:AMV917529 AWR917518:AWR917529 BGN917518:BGN917529 BQJ917518:BQJ917529 CAF917518:CAF917529 CKB917518:CKB917529 CTX917518:CTX917529 DDT917518:DDT917529 DNP917518:DNP917529 DXL917518:DXL917529 EHH917518:EHH917529 ERD917518:ERD917529 FAZ917518:FAZ917529 FKV917518:FKV917529 FUR917518:FUR917529 GEN917518:GEN917529 GOJ917518:GOJ917529 GYF917518:GYF917529 HIB917518:HIB917529 HRX917518:HRX917529 IBT917518:IBT917529 ILP917518:ILP917529 IVL917518:IVL917529 JFH917518:JFH917529 JPD917518:JPD917529 JYZ917518:JYZ917529 KIV917518:KIV917529 KSR917518:KSR917529 LCN917518:LCN917529 LMJ917518:LMJ917529 LWF917518:LWF917529 MGB917518:MGB917529 MPX917518:MPX917529 MZT917518:MZT917529 NJP917518:NJP917529 NTL917518:NTL917529 ODH917518:ODH917529 OND917518:OND917529 OWZ917518:OWZ917529 PGV917518:PGV917529 PQR917518:PQR917529 QAN917518:QAN917529 QKJ917518:QKJ917529 QUF917518:QUF917529 REB917518:REB917529 RNX917518:RNX917529 RXT917518:RXT917529 SHP917518:SHP917529 SRL917518:SRL917529 TBH917518:TBH917529 TLD917518:TLD917529 TUZ917518:TUZ917529 UEV917518:UEV917529 UOR917518:UOR917529 UYN917518:UYN917529 VIJ917518:VIJ917529 VSF917518:VSF917529 WCB917518:WCB917529 WLX917518:WLX917529 WVT917518:WVT917529 L983054:L983065 JH983054:JH983065 TD983054:TD983065 ACZ983054:ACZ983065 AMV983054:AMV983065 AWR983054:AWR983065 BGN983054:BGN983065 BQJ983054:BQJ983065 CAF983054:CAF983065 CKB983054:CKB983065 CTX983054:CTX983065 DDT983054:DDT983065 DNP983054:DNP983065 DXL983054:DXL983065 EHH983054:EHH983065 ERD983054:ERD983065 FAZ983054:FAZ983065 FKV983054:FKV983065 FUR983054:FUR983065 GEN983054:GEN983065 GOJ983054:GOJ983065 GYF983054:GYF983065 HIB983054:HIB983065 HRX983054:HRX983065 IBT983054:IBT983065 ILP983054:ILP983065 IVL983054:IVL983065 JFH983054:JFH983065 JPD983054:JPD983065 JYZ983054:JYZ983065 KIV983054:KIV983065 KSR983054:KSR983065 LCN983054:LCN983065 LMJ983054:LMJ983065 LWF983054:LWF983065 MGB983054:MGB983065 MPX983054:MPX983065 MZT983054:MZT983065 NJP983054:NJP983065 NTL983054:NTL983065 ODH983054:ODH983065 OND983054:OND983065 OWZ983054:OWZ983065 PGV983054:PGV983065 PQR983054:PQR983065 QAN983054:QAN983065 QKJ983054:QKJ983065 QUF983054:QUF983065 REB983054:REB983065 RNX983054:RNX983065 RXT983054:RXT983065 SHP983054:SHP983065 SRL983054:SRL983065 TBH983054:TBH983065 TLD983054:TLD983065 TUZ983054:TUZ983065 UEV983054:UEV983065 UOR983054:UOR983065 UYN983054:UYN983065 VIJ983054:VIJ983065 VSF983054:VSF983065 WCB983054:WCB983065 WLX983054:WLX983065 WVT983054:WVT983065 I8:I25 JE8:JE25 TA8:TA25 ACW8:ACW25 AMS8:AMS25 AWO8:AWO25 BGK8:BGK25 BQG8:BQG25 CAC8:CAC25 CJY8:CJY25 CTU8:CTU25 DDQ8:DDQ25 DNM8:DNM25 DXI8:DXI25 EHE8:EHE25 ERA8:ERA25 FAW8:FAW25 FKS8:FKS25 FUO8:FUO25 GEK8:GEK25 GOG8:GOG25 GYC8:GYC25 HHY8:HHY25 HRU8:HRU25 IBQ8:IBQ25 ILM8:ILM25 IVI8:IVI25 JFE8:JFE25 JPA8:JPA25 JYW8:JYW25 KIS8:KIS25 KSO8:KSO25 LCK8:LCK25 LMG8:LMG25 LWC8:LWC25 MFY8:MFY25 MPU8:MPU25 MZQ8:MZQ25 NJM8:NJM25 NTI8:NTI25 ODE8:ODE25 ONA8:ONA25 OWW8:OWW25 PGS8:PGS25 PQO8:PQO25 QAK8:QAK25 QKG8:QKG25 QUC8:QUC25 RDY8:RDY25 RNU8:RNU25 RXQ8:RXQ25 SHM8:SHM25 SRI8:SRI25 TBE8:TBE25 TLA8:TLA25 TUW8:TUW25 UES8:UES25 UOO8:UOO25 UYK8:UYK25 VIG8:VIG25 VSC8:VSC25 WBY8:WBY25 WLU8:WLU25 WVQ8:WVQ25 I65544:I65561 JE65544:JE65561 TA65544:TA65561 ACW65544:ACW65561 AMS65544:AMS65561 AWO65544:AWO65561 BGK65544:BGK65561 BQG65544:BQG65561 CAC65544:CAC65561 CJY65544:CJY65561 CTU65544:CTU65561 DDQ65544:DDQ65561 DNM65544:DNM65561 DXI65544:DXI65561 EHE65544:EHE65561 ERA65544:ERA65561 FAW65544:FAW65561 FKS65544:FKS65561 FUO65544:FUO65561 GEK65544:GEK65561 GOG65544:GOG65561 GYC65544:GYC65561 HHY65544:HHY65561 HRU65544:HRU65561 IBQ65544:IBQ65561 ILM65544:ILM65561 IVI65544:IVI65561 JFE65544:JFE65561 JPA65544:JPA65561 JYW65544:JYW65561 KIS65544:KIS65561 KSO65544:KSO65561 LCK65544:LCK65561 LMG65544:LMG65561 LWC65544:LWC65561 MFY65544:MFY65561 MPU65544:MPU65561 MZQ65544:MZQ65561 NJM65544:NJM65561 NTI65544:NTI65561 ODE65544:ODE65561 ONA65544:ONA65561 OWW65544:OWW65561 PGS65544:PGS65561 PQO65544:PQO65561 QAK65544:QAK65561 QKG65544:QKG65561 QUC65544:QUC65561 RDY65544:RDY65561 RNU65544:RNU65561 RXQ65544:RXQ65561 SHM65544:SHM65561 SRI65544:SRI65561 TBE65544:TBE65561 TLA65544:TLA65561 TUW65544:TUW65561 UES65544:UES65561 UOO65544:UOO65561 UYK65544:UYK65561 VIG65544:VIG65561 VSC65544:VSC65561 WBY65544:WBY65561 WLU65544:WLU65561 WVQ65544:WVQ65561 I131080:I131097 JE131080:JE131097 TA131080:TA131097 ACW131080:ACW131097 AMS131080:AMS131097 AWO131080:AWO131097 BGK131080:BGK131097 BQG131080:BQG131097 CAC131080:CAC131097 CJY131080:CJY131097 CTU131080:CTU131097 DDQ131080:DDQ131097 DNM131080:DNM131097 DXI131080:DXI131097 EHE131080:EHE131097 ERA131080:ERA131097 FAW131080:FAW131097 FKS131080:FKS131097 FUO131080:FUO131097 GEK131080:GEK131097 GOG131080:GOG131097 GYC131080:GYC131097 HHY131080:HHY131097 HRU131080:HRU131097 IBQ131080:IBQ131097 ILM131080:ILM131097 IVI131080:IVI131097 JFE131080:JFE131097 JPA131080:JPA131097 JYW131080:JYW131097 KIS131080:KIS131097 KSO131080:KSO131097 LCK131080:LCK131097 LMG131080:LMG131097 LWC131080:LWC131097 MFY131080:MFY131097 MPU131080:MPU131097 MZQ131080:MZQ131097 NJM131080:NJM131097 NTI131080:NTI131097 ODE131080:ODE131097 ONA131080:ONA131097 OWW131080:OWW131097 PGS131080:PGS131097 PQO131080:PQO131097 QAK131080:QAK131097 QKG131080:QKG131097 QUC131080:QUC131097 RDY131080:RDY131097 RNU131080:RNU131097 RXQ131080:RXQ131097 SHM131080:SHM131097 SRI131080:SRI131097 TBE131080:TBE131097 TLA131080:TLA131097 TUW131080:TUW131097 UES131080:UES131097 UOO131080:UOO131097 UYK131080:UYK131097 VIG131080:VIG131097 VSC131080:VSC131097 WBY131080:WBY131097 WLU131080:WLU131097 WVQ131080:WVQ131097 I196616:I196633 JE196616:JE196633 TA196616:TA196633 ACW196616:ACW196633 AMS196616:AMS196633 AWO196616:AWO196633 BGK196616:BGK196633 BQG196616:BQG196633 CAC196616:CAC196633 CJY196616:CJY196633 CTU196616:CTU196633 DDQ196616:DDQ196633 DNM196616:DNM196633 DXI196616:DXI196633 EHE196616:EHE196633 ERA196616:ERA196633 FAW196616:FAW196633 FKS196616:FKS196633 FUO196616:FUO196633 GEK196616:GEK196633 GOG196616:GOG196633 GYC196616:GYC196633 HHY196616:HHY196633 HRU196616:HRU196633 IBQ196616:IBQ196633 ILM196616:ILM196633 IVI196616:IVI196633 JFE196616:JFE196633 JPA196616:JPA196633 JYW196616:JYW196633 KIS196616:KIS196633 KSO196616:KSO196633 LCK196616:LCK196633 LMG196616:LMG196633 LWC196616:LWC196633 MFY196616:MFY196633 MPU196616:MPU196633 MZQ196616:MZQ196633 NJM196616:NJM196633 NTI196616:NTI196633 ODE196616:ODE196633 ONA196616:ONA196633 OWW196616:OWW196633 PGS196616:PGS196633 PQO196616:PQO196633 QAK196616:QAK196633 QKG196616:QKG196633 QUC196616:QUC196633 RDY196616:RDY196633 RNU196616:RNU196633 RXQ196616:RXQ196633 SHM196616:SHM196633 SRI196616:SRI196633 TBE196616:TBE196633 TLA196616:TLA196633 TUW196616:TUW196633 UES196616:UES196633 UOO196616:UOO196633 UYK196616:UYK196633 VIG196616:VIG196633 VSC196616:VSC196633 WBY196616:WBY196633 WLU196616:WLU196633 WVQ196616:WVQ196633 I262152:I262169 JE262152:JE262169 TA262152:TA262169 ACW262152:ACW262169 AMS262152:AMS262169 AWO262152:AWO262169 BGK262152:BGK262169 BQG262152:BQG262169 CAC262152:CAC262169 CJY262152:CJY262169 CTU262152:CTU262169 DDQ262152:DDQ262169 DNM262152:DNM262169 DXI262152:DXI262169 EHE262152:EHE262169 ERA262152:ERA262169 FAW262152:FAW262169 FKS262152:FKS262169 FUO262152:FUO262169 GEK262152:GEK262169 GOG262152:GOG262169 GYC262152:GYC262169 HHY262152:HHY262169 HRU262152:HRU262169 IBQ262152:IBQ262169 ILM262152:ILM262169 IVI262152:IVI262169 JFE262152:JFE262169 JPA262152:JPA262169 JYW262152:JYW262169 KIS262152:KIS262169 KSO262152:KSO262169 LCK262152:LCK262169 LMG262152:LMG262169 LWC262152:LWC262169 MFY262152:MFY262169 MPU262152:MPU262169 MZQ262152:MZQ262169 NJM262152:NJM262169 NTI262152:NTI262169 ODE262152:ODE262169 ONA262152:ONA262169 OWW262152:OWW262169 PGS262152:PGS262169 PQO262152:PQO262169 QAK262152:QAK262169 QKG262152:QKG262169 QUC262152:QUC262169 RDY262152:RDY262169 RNU262152:RNU262169 RXQ262152:RXQ262169 SHM262152:SHM262169 SRI262152:SRI262169 TBE262152:TBE262169 TLA262152:TLA262169 TUW262152:TUW262169 UES262152:UES262169 UOO262152:UOO262169 UYK262152:UYK262169 VIG262152:VIG262169 VSC262152:VSC262169 WBY262152:WBY262169 WLU262152:WLU262169 WVQ262152:WVQ262169 I327688:I327705 JE327688:JE327705 TA327688:TA327705 ACW327688:ACW327705 AMS327688:AMS327705 AWO327688:AWO327705 BGK327688:BGK327705 BQG327688:BQG327705 CAC327688:CAC327705 CJY327688:CJY327705 CTU327688:CTU327705 DDQ327688:DDQ327705 DNM327688:DNM327705 DXI327688:DXI327705 EHE327688:EHE327705 ERA327688:ERA327705 FAW327688:FAW327705 FKS327688:FKS327705 FUO327688:FUO327705 GEK327688:GEK327705 GOG327688:GOG327705 GYC327688:GYC327705 HHY327688:HHY327705 HRU327688:HRU327705 IBQ327688:IBQ327705 ILM327688:ILM327705 IVI327688:IVI327705 JFE327688:JFE327705 JPA327688:JPA327705 JYW327688:JYW327705 KIS327688:KIS327705 KSO327688:KSO327705 LCK327688:LCK327705 LMG327688:LMG327705 LWC327688:LWC327705 MFY327688:MFY327705 MPU327688:MPU327705 MZQ327688:MZQ327705 NJM327688:NJM327705 NTI327688:NTI327705 ODE327688:ODE327705 ONA327688:ONA327705 OWW327688:OWW327705 PGS327688:PGS327705 PQO327688:PQO327705 QAK327688:QAK327705 QKG327688:QKG327705 QUC327688:QUC327705 RDY327688:RDY327705 RNU327688:RNU327705 RXQ327688:RXQ327705 SHM327688:SHM327705 SRI327688:SRI327705 TBE327688:TBE327705 TLA327688:TLA327705 TUW327688:TUW327705 UES327688:UES327705 UOO327688:UOO327705 UYK327688:UYK327705 VIG327688:VIG327705 VSC327688:VSC327705 WBY327688:WBY327705 WLU327688:WLU327705 WVQ327688:WVQ327705 I393224:I393241 JE393224:JE393241 TA393224:TA393241 ACW393224:ACW393241 AMS393224:AMS393241 AWO393224:AWO393241 BGK393224:BGK393241 BQG393224:BQG393241 CAC393224:CAC393241 CJY393224:CJY393241 CTU393224:CTU393241 DDQ393224:DDQ393241 DNM393224:DNM393241 DXI393224:DXI393241 EHE393224:EHE393241 ERA393224:ERA393241 FAW393224:FAW393241 FKS393224:FKS393241 FUO393224:FUO393241 GEK393224:GEK393241 GOG393224:GOG393241 GYC393224:GYC393241 HHY393224:HHY393241 HRU393224:HRU393241 IBQ393224:IBQ393241 ILM393224:ILM393241 IVI393224:IVI393241 JFE393224:JFE393241 JPA393224:JPA393241 JYW393224:JYW393241 KIS393224:KIS393241 KSO393224:KSO393241 LCK393224:LCK393241 LMG393224:LMG393241 LWC393224:LWC393241 MFY393224:MFY393241 MPU393224:MPU393241 MZQ393224:MZQ393241 NJM393224:NJM393241 NTI393224:NTI393241 ODE393224:ODE393241 ONA393224:ONA393241 OWW393224:OWW393241 PGS393224:PGS393241 PQO393224:PQO393241 QAK393224:QAK393241 QKG393224:QKG393241 QUC393224:QUC393241 RDY393224:RDY393241 RNU393224:RNU393241 RXQ393224:RXQ393241 SHM393224:SHM393241 SRI393224:SRI393241 TBE393224:TBE393241 TLA393224:TLA393241 TUW393224:TUW393241 UES393224:UES393241 UOO393224:UOO393241 UYK393224:UYK393241 VIG393224:VIG393241 VSC393224:VSC393241 WBY393224:WBY393241 WLU393224:WLU393241 WVQ393224:WVQ393241 I458760:I458777 JE458760:JE458777 TA458760:TA458777 ACW458760:ACW458777 AMS458760:AMS458777 AWO458760:AWO458777 BGK458760:BGK458777 BQG458760:BQG458777 CAC458760:CAC458777 CJY458760:CJY458777 CTU458760:CTU458777 DDQ458760:DDQ458777 DNM458760:DNM458777 DXI458760:DXI458777 EHE458760:EHE458777 ERA458760:ERA458777 FAW458760:FAW458777 FKS458760:FKS458777 FUO458760:FUO458777 GEK458760:GEK458777 GOG458760:GOG458777 GYC458760:GYC458777 HHY458760:HHY458777 HRU458760:HRU458777 IBQ458760:IBQ458777 ILM458760:ILM458777 IVI458760:IVI458777 JFE458760:JFE458777 JPA458760:JPA458777 JYW458760:JYW458777 KIS458760:KIS458777 KSO458760:KSO458777 LCK458760:LCK458777 LMG458760:LMG458777 LWC458760:LWC458777 MFY458760:MFY458777 MPU458760:MPU458777 MZQ458760:MZQ458777 NJM458760:NJM458777 NTI458760:NTI458777 ODE458760:ODE458777 ONA458760:ONA458777 OWW458760:OWW458777 PGS458760:PGS458777 PQO458760:PQO458777 QAK458760:QAK458777 QKG458760:QKG458777 QUC458760:QUC458777 RDY458760:RDY458777 RNU458760:RNU458777 RXQ458760:RXQ458777 SHM458760:SHM458777 SRI458760:SRI458777 TBE458760:TBE458777 TLA458760:TLA458777 TUW458760:TUW458777 UES458760:UES458777 UOO458760:UOO458777 UYK458760:UYK458777 VIG458760:VIG458777 VSC458760:VSC458777 WBY458760:WBY458777 WLU458760:WLU458777 WVQ458760:WVQ458777 I524296:I524313 JE524296:JE524313 TA524296:TA524313 ACW524296:ACW524313 AMS524296:AMS524313 AWO524296:AWO524313 BGK524296:BGK524313 BQG524296:BQG524313 CAC524296:CAC524313 CJY524296:CJY524313 CTU524296:CTU524313 DDQ524296:DDQ524313 DNM524296:DNM524313 DXI524296:DXI524313 EHE524296:EHE524313 ERA524296:ERA524313 FAW524296:FAW524313 FKS524296:FKS524313 FUO524296:FUO524313 GEK524296:GEK524313 GOG524296:GOG524313 GYC524296:GYC524313 HHY524296:HHY524313 HRU524296:HRU524313 IBQ524296:IBQ524313 ILM524296:ILM524313 IVI524296:IVI524313 JFE524296:JFE524313 JPA524296:JPA524313 JYW524296:JYW524313 KIS524296:KIS524313 KSO524296:KSO524313 LCK524296:LCK524313 LMG524296:LMG524313 LWC524296:LWC524313 MFY524296:MFY524313 MPU524296:MPU524313 MZQ524296:MZQ524313 NJM524296:NJM524313 NTI524296:NTI524313 ODE524296:ODE524313 ONA524296:ONA524313 OWW524296:OWW524313 PGS524296:PGS524313 PQO524296:PQO524313 QAK524296:QAK524313 QKG524296:QKG524313 QUC524296:QUC524313 RDY524296:RDY524313 RNU524296:RNU524313 RXQ524296:RXQ524313 SHM524296:SHM524313 SRI524296:SRI524313 TBE524296:TBE524313 TLA524296:TLA524313 TUW524296:TUW524313 UES524296:UES524313 UOO524296:UOO524313 UYK524296:UYK524313 VIG524296:VIG524313 VSC524296:VSC524313 WBY524296:WBY524313 WLU524296:WLU524313 WVQ524296:WVQ524313 I589832:I589849 JE589832:JE589849 TA589832:TA589849 ACW589832:ACW589849 AMS589832:AMS589849 AWO589832:AWO589849 BGK589832:BGK589849 BQG589832:BQG589849 CAC589832:CAC589849 CJY589832:CJY589849 CTU589832:CTU589849 DDQ589832:DDQ589849 DNM589832:DNM589849 DXI589832:DXI589849 EHE589832:EHE589849 ERA589832:ERA589849 FAW589832:FAW589849 FKS589832:FKS589849 FUO589832:FUO589849 GEK589832:GEK589849 GOG589832:GOG589849 GYC589832:GYC589849 HHY589832:HHY589849 HRU589832:HRU589849 IBQ589832:IBQ589849 ILM589832:ILM589849 IVI589832:IVI589849 JFE589832:JFE589849 JPA589832:JPA589849 JYW589832:JYW589849 KIS589832:KIS589849 KSO589832:KSO589849 LCK589832:LCK589849 LMG589832:LMG589849 LWC589832:LWC589849 MFY589832:MFY589849 MPU589832:MPU589849 MZQ589832:MZQ589849 NJM589832:NJM589849 NTI589832:NTI589849 ODE589832:ODE589849 ONA589832:ONA589849 OWW589832:OWW589849 PGS589832:PGS589849 PQO589832:PQO589849 QAK589832:QAK589849 QKG589832:QKG589849 QUC589832:QUC589849 RDY589832:RDY589849 RNU589832:RNU589849 RXQ589832:RXQ589849 SHM589832:SHM589849 SRI589832:SRI589849 TBE589832:TBE589849 TLA589832:TLA589849 TUW589832:TUW589849 UES589832:UES589849 UOO589832:UOO589849 UYK589832:UYK589849 VIG589832:VIG589849 VSC589832:VSC589849 WBY589832:WBY589849 WLU589832:WLU589849 WVQ589832:WVQ589849 I655368:I655385 JE655368:JE655385 TA655368:TA655385 ACW655368:ACW655385 AMS655368:AMS655385 AWO655368:AWO655385 BGK655368:BGK655385 BQG655368:BQG655385 CAC655368:CAC655385 CJY655368:CJY655385 CTU655368:CTU655385 DDQ655368:DDQ655385 DNM655368:DNM655385 DXI655368:DXI655385 EHE655368:EHE655385 ERA655368:ERA655385 FAW655368:FAW655385 FKS655368:FKS655385 FUO655368:FUO655385 GEK655368:GEK655385 GOG655368:GOG655385 GYC655368:GYC655385 HHY655368:HHY655385 HRU655368:HRU655385 IBQ655368:IBQ655385 ILM655368:ILM655385 IVI655368:IVI655385 JFE655368:JFE655385 JPA655368:JPA655385 JYW655368:JYW655385 KIS655368:KIS655385 KSO655368:KSO655385 LCK655368:LCK655385 LMG655368:LMG655385 LWC655368:LWC655385 MFY655368:MFY655385 MPU655368:MPU655385 MZQ655368:MZQ655385 NJM655368:NJM655385 NTI655368:NTI655385 ODE655368:ODE655385 ONA655368:ONA655385 OWW655368:OWW655385 PGS655368:PGS655385 PQO655368:PQO655385 QAK655368:QAK655385 QKG655368:QKG655385 QUC655368:QUC655385 RDY655368:RDY655385 RNU655368:RNU655385 RXQ655368:RXQ655385 SHM655368:SHM655385 SRI655368:SRI655385 TBE655368:TBE655385 TLA655368:TLA655385 TUW655368:TUW655385 UES655368:UES655385 UOO655368:UOO655385 UYK655368:UYK655385 VIG655368:VIG655385 VSC655368:VSC655385 WBY655368:WBY655385 WLU655368:WLU655385 WVQ655368:WVQ655385 I720904:I720921 JE720904:JE720921 TA720904:TA720921 ACW720904:ACW720921 AMS720904:AMS720921 AWO720904:AWO720921 BGK720904:BGK720921 BQG720904:BQG720921 CAC720904:CAC720921 CJY720904:CJY720921 CTU720904:CTU720921 DDQ720904:DDQ720921 DNM720904:DNM720921 DXI720904:DXI720921 EHE720904:EHE720921 ERA720904:ERA720921 FAW720904:FAW720921 FKS720904:FKS720921 FUO720904:FUO720921 GEK720904:GEK720921 GOG720904:GOG720921 GYC720904:GYC720921 HHY720904:HHY720921 HRU720904:HRU720921 IBQ720904:IBQ720921 ILM720904:ILM720921 IVI720904:IVI720921 JFE720904:JFE720921 JPA720904:JPA720921 JYW720904:JYW720921 KIS720904:KIS720921 KSO720904:KSO720921 LCK720904:LCK720921 LMG720904:LMG720921 LWC720904:LWC720921 MFY720904:MFY720921 MPU720904:MPU720921 MZQ720904:MZQ720921 NJM720904:NJM720921 NTI720904:NTI720921 ODE720904:ODE720921 ONA720904:ONA720921 OWW720904:OWW720921 PGS720904:PGS720921 PQO720904:PQO720921 QAK720904:QAK720921 QKG720904:QKG720921 QUC720904:QUC720921 RDY720904:RDY720921 RNU720904:RNU720921 RXQ720904:RXQ720921 SHM720904:SHM720921 SRI720904:SRI720921 TBE720904:TBE720921 TLA720904:TLA720921 TUW720904:TUW720921 UES720904:UES720921 UOO720904:UOO720921 UYK720904:UYK720921 VIG720904:VIG720921 VSC720904:VSC720921 WBY720904:WBY720921 WLU720904:WLU720921 WVQ720904:WVQ720921 I786440:I786457 JE786440:JE786457 TA786440:TA786457 ACW786440:ACW786457 AMS786440:AMS786457 AWO786440:AWO786457 BGK786440:BGK786457 BQG786440:BQG786457 CAC786440:CAC786457 CJY786440:CJY786457 CTU786440:CTU786457 DDQ786440:DDQ786457 DNM786440:DNM786457 DXI786440:DXI786457 EHE786440:EHE786457 ERA786440:ERA786457 FAW786440:FAW786457 FKS786440:FKS786457 FUO786440:FUO786457 GEK786440:GEK786457 GOG786440:GOG786457 GYC786440:GYC786457 HHY786440:HHY786457 HRU786440:HRU786457 IBQ786440:IBQ786457 ILM786440:ILM786457 IVI786440:IVI786457 JFE786440:JFE786457 JPA786440:JPA786457 JYW786440:JYW786457 KIS786440:KIS786457 KSO786440:KSO786457 LCK786440:LCK786457 LMG786440:LMG786457 LWC786440:LWC786457 MFY786440:MFY786457 MPU786440:MPU786457 MZQ786440:MZQ786457 NJM786440:NJM786457 NTI786440:NTI786457 ODE786440:ODE786457 ONA786440:ONA786457 OWW786440:OWW786457 PGS786440:PGS786457 PQO786440:PQO786457 QAK786440:QAK786457 QKG786440:QKG786457 QUC786440:QUC786457 RDY786440:RDY786457 RNU786440:RNU786457 RXQ786440:RXQ786457 SHM786440:SHM786457 SRI786440:SRI786457 TBE786440:TBE786457 TLA786440:TLA786457 TUW786440:TUW786457 UES786440:UES786457 UOO786440:UOO786457 UYK786440:UYK786457 VIG786440:VIG786457 VSC786440:VSC786457 WBY786440:WBY786457 WLU786440:WLU786457 WVQ786440:WVQ786457 I851976:I851993 JE851976:JE851993 TA851976:TA851993 ACW851976:ACW851993 AMS851976:AMS851993 AWO851976:AWO851993 BGK851976:BGK851993 BQG851976:BQG851993 CAC851976:CAC851993 CJY851976:CJY851993 CTU851976:CTU851993 DDQ851976:DDQ851993 DNM851976:DNM851993 DXI851976:DXI851993 EHE851976:EHE851993 ERA851976:ERA851993 FAW851976:FAW851993 FKS851976:FKS851993 FUO851976:FUO851993 GEK851976:GEK851993 GOG851976:GOG851993 GYC851976:GYC851993 HHY851976:HHY851993 HRU851976:HRU851993 IBQ851976:IBQ851993 ILM851976:ILM851993 IVI851976:IVI851993 JFE851976:JFE851993 JPA851976:JPA851993 JYW851976:JYW851993 KIS851976:KIS851993 KSO851976:KSO851993 LCK851976:LCK851993 LMG851976:LMG851993 LWC851976:LWC851993 MFY851976:MFY851993 MPU851976:MPU851993 MZQ851976:MZQ851993 NJM851976:NJM851993 NTI851976:NTI851993 ODE851976:ODE851993 ONA851976:ONA851993 OWW851976:OWW851993 PGS851976:PGS851993 PQO851976:PQO851993 QAK851976:QAK851993 QKG851976:QKG851993 QUC851976:QUC851993 RDY851976:RDY851993 RNU851976:RNU851993 RXQ851976:RXQ851993 SHM851976:SHM851993 SRI851976:SRI851993 TBE851976:TBE851993 TLA851976:TLA851993 TUW851976:TUW851993 UES851976:UES851993 UOO851976:UOO851993 UYK851976:UYK851993 VIG851976:VIG851993 VSC851976:VSC851993 WBY851976:WBY851993 WLU851976:WLU851993 WVQ851976:WVQ851993 I917512:I917529 JE917512:JE917529 TA917512:TA917529 ACW917512:ACW917529 AMS917512:AMS917529 AWO917512:AWO917529 BGK917512:BGK917529 BQG917512:BQG917529 CAC917512:CAC917529 CJY917512:CJY917529 CTU917512:CTU917529 DDQ917512:DDQ917529 DNM917512:DNM917529 DXI917512:DXI917529 EHE917512:EHE917529 ERA917512:ERA917529 FAW917512:FAW917529 FKS917512:FKS917529 FUO917512:FUO917529 GEK917512:GEK917529 GOG917512:GOG917529 GYC917512:GYC917529 HHY917512:HHY917529 HRU917512:HRU917529 IBQ917512:IBQ917529 ILM917512:ILM917529 IVI917512:IVI917529 JFE917512:JFE917529 JPA917512:JPA917529 JYW917512:JYW917529 KIS917512:KIS917529 KSO917512:KSO917529 LCK917512:LCK917529 LMG917512:LMG917529 LWC917512:LWC917529 MFY917512:MFY917529 MPU917512:MPU917529 MZQ917512:MZQ917529 NJM917512:NJM917529 NTI917512:NTI917529 ODE917512:ODE917529 ONA917512:ONA917529 OWW917512:OWW917529 PGS917512:PGS917529 PQO917512:PQO917529 QAK917512:QAK917529 QKG917512:QKG917529 QUC917512:QUC917529 RDY917512:RDY917529 RNU917512:RNU917529 RXQ917512:RXQ917529 SHM917512:SHM917529 SRI917512:SRI917529 TBE917512:TBE917529 TLA917512:TLA917529 TUW917512:TUW917529 UES917512:UES917529 UOO917512:UOO917529 UYK917512:UYK917529 VIG917512:VIG917529 VSC917512:VSC917529 WBY917512:WBY917529 WLU917512:WLU917529 WVQ917512:WVQ917529 I983048:I983065 JE983048:JE983065 TA983048:TA983065 ACW983048:ACW983065 AMS983048:AMS983065 AWO983048:AWO983065 BGK983048:BGK983065 BQG983048:BQG983065 CAC983048:CAC983065 CJY983048:CJY983065 CTU983048:CTU983065 DDQ983048:DDQ983065 DNM983048:DNM983065 DXI983048:DXI983065 EHE983048:EHE983065 ERA983048:ERA983065 FAW983048:FAW983065 FKS983048:FKS983065 FUO983048:FUO983065 GEK983048:GEK983065 GOG983048:GOG983065 GYC983048:GYC983065 HHY983048:HHY983065 HRU983048:HRU983065 IBQ983048:IBQ983065 ILM983048:ILM983065 IVI983048:IVI983065 JFE983048:JFE983065 JPA983048:JPA983065 JYW983048:JYW983065 KIS983048:KIS983065 KSO983048:KSO983065 LCK983048:LCK983065 LMG983048:LMG983065 LWC983048:LWC983065 MFY983048:MFY983065 MPU983048:MPU983065 MZQ983048:MZQ983065 NJM983048:NJM983065 NTI983048:NTI983065 ODE983048:ODE983065 ONA983048:ONA983065 OWW983048:OWW983065 PGS983048:PGS983065 PQO983048:PQO983065 QAK983048:QAK983065 QKG983048:QKG983065 QUC983048:QUC983065 RDY983048:RDY983065 RNU983048:RNU983065 RXQ983048:RXQ983065 SHM983048:SHM983065 SRI983048:SRI983065 TBE983048:TBE983065 TLA983048:TLA983065 TUW983048:TUW983065 UES983048:UES983065 UOO983048:UOO983065 UYK983048:UYK983065 VIG983048:VIG983065 VSC983048:VSC983065 WBY983048:WBY983065 WLU983048:WLU983065 WVQ983048:WVQ983065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80" zoomScaleNormal="100" zoomScaleSheetLayoutView="80" workbookViewId="0">
      <selection activeCell="B11" sqref="B11:I11"/>
    </sheetView>
  </sheetViews>
  <sheetFormatPr defaultColWidth="8.09765625" defaultRowHeight="20.25" customHeight="1" x14ac:dyDescent="0.45"/>
  <cols>
    <col min="1" max="1" width="2.09765625" style="271" customWidth="1"/>
    <col min="2" max="2" width="22.5" style="264" bestFit="1" customWidth="1"/>
    <col min="3" max="3" width="37.59765625" style="264" customWidth="1"/>
    <col min="4" max="4" width="13.69921875" style="264" customWidth="1"/>
    <col min="5" max="5" width="39.796875" style="264" customWidth="1"/>
    <col min="6" max="6" width="37.796875" style="264" customWidth="1"/>
    <col min="7" max="7" width="20.19921875" style="264" customWidth="1"/>
    <col min="8" max="11" width="4.796875" style="264" customWidth="1"/>
    <col min="12" max="14" width="5.796875" style="264" customWidth="1"/>
    <col min="15" max="17" width="4.796875" style="264" customWidth="1"/>
    <col min="18" max="256" width="8.09765625" style="264"/>
    <col min="257" max="257" width="2.09765625" style="264" customWidth="1"/>
    <col min="258" max="258" width="22.5" style="264" bestFit="1" customWidth="1"/>
    <col min="259" max="259" width="37.59765625" style="264" customWidth="1"/>
    <col min="260" max="260" width="13.69921875" style="264" customWidth="1"/>
    <col min="261" max="261" width="39.796875" style="264" customWidth="1"/>
    <col min="262" max="262" width="37.796875" style="264" customWidth="1"/>
    <col min="263" max="263" width="20.19921875" style="264" customWidth="1"/>
    <col min="264" max="267" width="4.796875" style="264" customWidth="1"/>
    <col min="268" max="270" width="5.796875" style="264" customWidth="1"/>
    <col min="271" max="273" width="4.796875" style="264" customWidth="1"/>
    <col min="274" max="512" width="8.09765625" style="264"/>
    <col min="513" max="513" width="2.09765625" style="264" customWidth="1"/>
    <col min="514" max="514" width="22.5" style="264" bestFit="1" customWidth="1"/>
    <col min="515" max="515" width="37.59765625" style="264" customWidth="1"/>
    <col min="516" max="516" width="13.69921875" style="264" customWidth="1"/>
    <col min="517" max="517" width="39.796875" style="264" customWidth="1"/>
    <col min="518" max="518" width="37.796875" style="264" customWidth="1"/>
    <col min="519" max="519" width="20.19921875" style="264" customWidth="1"/>
    <col min="520" max="523" width="4.796875" style="264" customWidth="1"/>
    <col min="524" max="526" width="5.796875" style="264" customWidth="1"/>
    <col min="527" max="529" width="4.796875" style="264" customWidth="1"/>
    <col min="530" max="768" width="8.09765625" style="264"/>
    <col min="769" max="769" width="2.09765625" style="264" customWidth="1"/>
    <col min="770" max="770" width="22.5" style="264" bestFit="1" customWidth="1"/>
    <col min="771" max="771" width="37.59765625" style="264" customWidth="1"/>
    <col min="772" max="772" width="13.69921875" style="264" customWidth="1"/>
    <col min="773" max="773" width="39.796875" style="264" customWidth="1"/>
    <col min="774" max="774" width="37.796875" style="264" customWidth="1"/>
    <col min="775" max="775" width="20.19921875" style="264" customWidth="1"/>
    <col min="776" max="779" width="4.796875" style="264" customWidth="1"/>
    <col min="780" max="782" width="5.796875" style="264" customWidth="1"/>
    <col min="783" max="785" width="4.796875" style="264" customWidth="1"/>
    <col min="786" max="1024" width="8.09765625" style="264"/>
    <col min="1025" max="1025" width="2.09765625" style="264" customWidth="1"/>
    <col min="1026" max="1026" width="22.5" style="264" bestFit="1" customWidth="1"/>
    <col min="1027" max="1027" width="37.59765625" style="264" customWidth="1"/>
    <col min="1028" max="1028" width="13.69921875" style="264" customWidth="1"/>
    <col min="1029" max="1029" width="39.796875" style="264" customWidth="1"/>
    <col min="1030" max="1030" width="37.796875" style="264" customWidth="1"/>
    <col min="1031" max="1031" width="20.19921875" style="264" customWidth="1"/>
    <col min="1032" max="1035" width="4.796875" style="264" customWidth="1"/>
    <col min="1036" max="1038" width="5.796875" style="264" customWidth="1"/>
    <col min="1039" max="1041" width="4.796875" style="264" customWidth="1"/>
    <col min="1042" max="1280" width="8.09765625" style="264"/>
    <col min="1281" max="1281" width="2.09765625" style="264" customWidth="1"/>
    <col min="1282" max="1282" width="22.5" style="264" bestFit="1" customWidth="1"/>
    <col min="1283" max="1283" width="37.59765625" style="264" customWidth="1"/>
    <col min="1284" max="1284" width="13.69921875" style="264" customWidth="1"/>
    <col min="1285" max="1285" width="39.796875" style="264" customWidth="1"/>
    <col min="1286" max="1286" width="37.796875" style="264" customWidth="1"/>
    <col min="1287" max="1287" width="20.19921875" style="264" customWidth="1"/>
    <col min="1288" max="1291" width="4.796875" style="264" customWidth="1"/>
    <col min="1292" max="1294" width="5.796875" style="264" customWidth="1"/>
    <col min="1295" max="1297" width="4.796875" style="264" customWidth="1"/>
    <col min="1298" max="1536" width="8.09765625" style="264"/>
    <col min="1537" max="1537" width="2.09765625" style="264" customWidth="1"/>
    <col min="1538" max="1538" width="22.5" style="264" bestFit="1" customWidth="1"/>
    <col min="1539" max="1539" width="37.59765625" style="264" customWidth="1"/>
    <col min="1540" max="1540" width="13.69921875" style="264" customWidth="1"/>
    <col min="1541" max="1541" width="39.796875" style="264" customWidth="1"/>
    <col min="1542" max="1542" width="37.796875" style="264" customWidth="1"/>
    <col min="1543" max="1543" width="20.19921875" style="264" customWidth="1"/>
    <col min="1544" max="1547" width="4.796875" style="264" customWidth="1"/>
    <col min="1548" max="1550" width="5.796875" style="264" customWidth="1"/>
    <col min="1551" max="1553" width="4.796875" style="264" customWidth="1"/>
    <col min="1554" max="1792" width="8.09765625" style="264"/>
    <col min="1793" max="1793" width="2.09765625" style="264" customWidth="1"/>
    <col min="1794" max="1794" width="22.5" style="264" bestFit="1" customWidth="1"/>
    <col min="1795" max="1795" width="37.59765625" style="264" customWidth="1"/>
    <col min="1796" max="1796" width="13.69921875" style="264" customWidth="1"/>
    <col min="1797" max="1797" width="39.796875" style="264" customWidth="1"/>
    <col min="1798" max="1798" width="37.796875" style="264" customWidth="1"/>
    <col min="1799" max="1799" width="20.19921875" style="264" customWidth="1"/>
    <col min="1800" max="1803" width="4.796875" style="264" customWidth="1"/>
    <col min="1804" max="1806" width="5.796875" style="264" customWidth="1"/>
    <col min="1807" max="1809" width="4.796875" style="264" customWidth="1"/>
    <col min="1810" max="2048" width="8.09765625" style="264"/>
    <col min="2049" max="2049" width="2.09765625" style="264" customWidth="1"/>
    <col min="2050" max="2050" width="22.5" style="264" bestFit="1" customWidth="1"/>
    <col min="2051" max="2051" width="37.59765625" style="264" customWidth="1"/>
    <col min="2052" max="2052" width="13.69921875" style="264" customWidth="1"/>
    <col min="2053" max="2053" width="39.796875" style="264" customWidth="1"/>
    <col min="2054" max="2054" width="37.796875" style="264" customWidth="1"/>
    <col min="2055" max="2055" width="20.19921875" style="264" customWidth="1"/>
    <col min="2056" max="2059" width="4.796875" style="264" customWidth="1"/>
    <col min="2060" max="2062" width="5.796875" style="264" customWidth="1"/>
    <col min="2063" max="2065" width="4.796875" style="264" customWidth="1"/>
    <col min="2066" max="2304" width="8.09765625" style="264"/>
    <col min="2305" max="2305" width="2.09765625" style="264" customWidth="1"/>
    <col min="2306" max="2306" width="22.5" style="264" bestFit="1" customWidth="1"/>
    <col min="2307" max="2307" width="37.59765625" style="264" customWidth="1"/>
    <col min="2308" max="2308" width="13.69921875" style="264" customWidth="1"/>
    <col min="2309" max="2309" width="39.796875" style="264" customWidth="1"/>
    <col min="2310" max="2310" width="37.796875" style="264" customWidth="1"/>
    <col min="2311" max="2311" width="20.19921875" style="264" customWidth="1"/>
    <col min="2312" max="2315" width="4.796875" style="264" customWidth="1"/>
    <col min="2316" max="2318" width="5.796875" style="264" customWidth="1"/>
    <col min="2319" max="2321" width="4.796875" style="264" customWidth="1"/>
    <col min="2322" max="2560" width="8.09765625" style="264"/>
    <col min="2561" max="2561" width="2.09765625" style="264" customWidth="1"/>
    <col min="2562" max="2562" width="22.5" style="264" bestFit="1" customWidth="1"/>
    <col min="2563" max="2563" width="37.59765625" style="264" customWidth="1"/>
    <col min="2564" max="2564" width="13.69921875" style="264" customWidth="1"/>
    <col min="2565" max="2565" width="39.796875" style="264" customWidth="1"/>
    <col min="2566" max="2566" width="37.796875" style="264" customWidth="1"/>
    <col min="2567" max="2567" width="20.19921875" style="264" customWidth="1"/>
    <col min="2568" max="2571" width="4.796875" style="264" customWidth="1"/>
    <col min="2572" max="2574" width="5.796875" style="264" customWidth="1"/>
    <col min="2575" max="2577" width="4.796875" style="264" customWidth="1"/>
    <col min="2578" max="2816" width="8.09765625" style="264"/>
    <col min="2817" max="2817" width="2.09765625" style="264" customWidth="1"/>
    <col min="2818" max="2818" width="22.5" style="264" bestFit="1" customWidth="1"/>
    <col min="2819" max="2819" width="37.59765625" style="264" customWidth="1"/>
    <col min="2820" max="2820" width="13.69921875" style="264" customWidth="1"/>
    <col min="2821" max="2821" width="39.796875" style="264" customWidth="1"/>
    <col min="2822" max="2822" width="37.796875" style="264" customWidth="1"/>
    <col min="2823" max="2823" width="20.19921875" style="264" customWidth="1"/>
    <col min="2824" max="2827" width="4.796875" style="264" customWidth="1"/>
    <col min="2828" max="2830" width="5.796875" style="264" customWidth="1"/>
    <col min="2831" max="2833" width="4.796875" style="264" customWidth="1"/>
    <col min="2834" max="3072" width="8.09765625" style="264"/>
    <col min="3073" max="3073" width="2.09765625" style="264" customWidth="1"/>
    <col min="3074" max="3074" width="22.5" style="264" bestFit="1" customWidth="1"/>
    <col min="3075" max="3075" width="37.59765625" style="264" customWidth="1"/>
    <col min="3076" max="3076" width="13.69921875" style="264" customWidth="1"/>
    <col min="3077" max="3077" width="39.796875" style="264" customWidth="1"/>
    <col min="3078" max="3078" width="37.796875" style="264" customWidth="1"/>
    <col min="3079" max="3079" width="20.19921875" style="264" customWidth="1"/>
    <col min="3080" max="3083" width="4.796875" style="264" customWidth="1"/>
    <col min="3084" max="3086" width="5.796875" style="264" customWidth="1"/>
    <col min="3087" max="3089" width="4.796875" style="264" customWidth="1"/>
    <col min="3090" max="3328" width="8.09765625" style="264"/>
    <col min="3329" max="3329" width="2.09765625" style="264" customWidth="1"/>
    <col min="3330" max="3330" width="22.5" style="264" bestFit="1" customWidth="1"/>
    <col min="3331" max="3331" width="37.59765625" style="264" customWidth="1"/>
    <col min="3332" max="3332" width="13.69921875" style="264" customWidth="1"/>
    <col min="3333" max="3333" width="39.796875" style="264" customWidth="1"/>
    <col min="3334" max="3334" width="37.796875" style="264" customWidth="1"/>
    <col min="3335" max="3335" width="20.19921875" style="264" customWidth="1"/>
    <col min="3336" max="3339" width="4.796875" style="264" customWidth="1"/>
    <col min="3340" max="3342" width="5.796875" style="264" customWidth="1"/>
    <col min="3343" max="3345" width="4.796875" style="264" customWidth="1"/>
    <col min="3346" max="3584" width="8.09765625" style="264"/>
    <col min="3585" max="3585" width="2.09765625" style="264" customWidth="1"/>
    <col min="3586" max="3586" width="22.5" style="264" bestFit="1" customWidth="1"/>
    <col min="3587" max="3587" width="37.59765625" style="264" customWidth="1"/>
    <col min="3588" max="3588" width="13.69921875" style="264" customWidth="1"/>
    <col min="3589" max="3589" width="39.796875" style="264" customWidth="1"/>
    <col min="3590" max="3590" width="37.796875" style="264" customWidth="1"/>
    <col min="3591" max="3591" width="20.19921875" style="264" customWidth="1"/>
    <col min="3592" max="3595" width="4.796875" style="264" customWidth="1"/>
    <col min="3596" max="3598" width="5.796875" style="264" customWidth="1"/>
    <col min="3599" max="3601" width="4.796875" style="264" customWidth="1"/>
    <col min="3602" max="3840" width="8.09765625" style="264"/>
    <col min="3841" max="3841" width="2.09765625" style="264" customWidth="1"/>
    <col min="3842" max="3842" width="22.5" style="264" bestFit="1" customWidth="1"/>
    <col min="3843" max="3843" width="37.59765625" style="264" customWidth="1"/>
    <col min="3844" max="3844" width="13.69921875" style="264" customWidth="1"/>
    <col min="3845" max="3845" width="39.796875" style="264" customWidth="1"/>
    <col min="3846" max="3846" width="37.796875" style="264" customWidth="1"/>
    <col min="3847" max="3847" width="20.19921875" style="264" customWidth="1"/>
    <col min="3848" max="3851" width="4.796875" style="264" customWidth="1"/>
    <col min="3852" max="3854" width="5.796875" style="264" customWidth="1"/>
    <col min="3855" max="3857" width="4.796875" style="264" customWidth="1"/>
    <col min="3858" max="4096" width="8.09765625" style="264"/>
    <col min="4097" max="4097" width="2.09765625" style="264" customWidth="1"/>
    <col min="4098" max="4098" width="22.5" style="264" bestFit="1" customWidth="1"/>
    <col min="4099" max="4099" width="37.59765625" style="264" customWidth="1"/>
    <col min="4100" max="4100" width="13.69921875" style="264" customWidth="1"/>
    <col min="4101" max="4101" width="39.796875" style="264" customWidth="1"/>
    <col min="4102" max="4102" width="37.796875" style="264" customWidth="1"/>
    <col min="4103" max="4103" width="20.19921875" style="264" customWidth="1"/>
    <col min="4104" max="4107" width="4.796875" style="264" customWidth="1"/>
    <col min="4108" max="4110" width="5.796875" style="264" customWidth="1"/>
    <col min="4111" max="4113" width="4.796875" style="264" customWidth="1"/>
    <col min="4114" max="4352" width="8.09765625" style="264"/>
    <col min="4353" max="4353" width="2.09765625" style="264" customWidth="1"/>
    <col min="4354" max="4354" width="22.5" style="264" bestFit="1" customWidth="1"/>
    <col min="4355" max="4355" width="37.59765625" style="264" customWidth="1"/>
    <col min="4356" max="4356" width="13.69921875" style="264" customWidth="1"/>
    <col min="4357" max="4357" width="39.796875" style="264" customWidth="1"/>
    <col min="4358" max="4358" width="37.796875" style="264" customWidth="1"/>
    <col min="4359" max="4359" width="20.19921875" style="264" customWidth="1"/>
    <col min="4360" max="4363" width="4.796875" style="264" customWidth="1"/>
    <col min="4364" max="4366" width="5.796875" style="264" customWidth="1"/>
    <col min="4367" max="4369" width="4.796875" style="264" customWidth="1"/>
    <col min="4370" max="4608" width="8.09765625" style="264"/>
    <col min="4609" max="4609" width="2.09765625" style="264" customWidth="1"/>
    <col min="4610" max="4610" width="22.5" style="264" bestFit="1" customWidth="1"/>
    <col min="4611" max="4611" width="37.59765625" style="264" customWidth="1"/>
    <col min="4612" max="4612" width="13.69921875" style="264" customWidth="1"/>
    <col min="4613" max="4613" width="39.796875" style="264" customWidth="1"/>
    <col min="4614" max="4614" width="37.796875" style="264" customWidth="1"/>
    <col min="4615" max="4615" width="20.19921875" style="264" customWidth="1"/>
    <col min="4616" max="4619" width="4.796875" style="264" customWidth="1"/>
    <col min="4620" max="4622" width="5.796875" style="264" customWidth="1"/>
    <col min="4623" max="4625" width="4.796875" style="264" customWidth="1"/>
    <col min="4626" max="4864" width="8.09765625" style="264"/>
    <col min="4865" max="4865" width="2.09765625" style="264" customWidth="1"/>
    <col min="4866" max="4866" width="22.5" style="264" bestFit="1" customWidth="1"/>
    <col min="4867" max="4867" width="37.59765625" style="264" customWidth="1"/>
    <col min="4868" max="4868" width="13.69921875" style="264" customWidth="1"/>
    <col min="4869" max="4869" width="39.796875" style="264" customWidth="1"/>
    <col min="4870" max="4870" width="37.796875" style="264" customWidth="1"/>
    <col min="4871" max="4871" width="20.19921875" style="264" customWidth="1"/>
    <col min="4872" max="4875" width="4.796875" style="264" customWidth="1"/>
    <col min="4876" max="4878" width="5.796875" style="264" customWidth="1"/>
    <col min="4879" max="4881" width="4.796875" style="264" customWidth="1"/>
    <col min="4882" max="5120" width="8.09765625" style="264"/>
    <col min="5121" max="5121" width="2.09765625" style="264" customWidth="1"/>
    <col min="5122" max="5122" width="22.5" style="264" bestFit="1" customWidth="1"/>
    <col min="5123" max="5123" width="37.59765625" style="264" customWidth="1"/>
    <col min="5124" max="5124" width="13.69921875" style="264" customWidth="1"/>
    <col min="5125" max="5125" width="39.796875" style="264" customWidth="1"/>
    <col min="5126" max="5126" width="37.796875" style="264" customWidth="1"/>
    <col min="5127" max="5127" width="20.19921875" style="264" customWidth="1"/>
    <col min="5128" max="5131" width="4.796875" style="264" customWidth="1"/>
    <col min="5132" max="5134" width="5.796875" style="264" customWidth="1"/>
    <col min="5135" max="5137" width="4.796875" style="264" customWidth="1"/>
    <col min="5138" max="5376" width="8.09765625" style="264"/>
    <col min="5377" max="5377" width="2.09765625" style="264" customWidth="1"/>
    <col min="5378" max="5378" width="22.5" style="264" bestFit="1" customWidth="1"/>
    <col min="5379" max="5379" width="37.59765625" style="264" customWidth="1"/>
    <col min="5380" max="5380" width="13.69921875" style="264" customWidth="1"/>
    <col min="5381" max="5381" width="39.796875" style="264" customWidth="1"/>
    <col min="5382" max="5382" width="37.796875" style="264" customWidth="1"/>
    <col min="5383" max="5383" width="20.19921875" style="264" customWidth="1"/>
    <col min="5384" max="5387" width="4.796875" style="264" customWidth="1"/>
    <col min="5388" max="5390" width="5.796875" style="264" customWidth="1"/>
    <col min="5391" max="5393" width="4.796875" style="264" customWidth="1"/>
    <col min="5394" max="5632" width="8.09765625" style="264"/>
    <col min="5633" max="5633" width="2.09765625" style="264" customWidth="1"/>
    <col min="5634" max="5634" width="22.5" style="264" bestFit="1" customWidth="1"/>
    <col min="5635" max="5635" width="37.59765625" style="264" customWidth="1"/>
    <col min="5636" max="5636" width="13.69921875" style="264" customWidth="1"/>
    <col min="5637" max="5637" width="39.796875" style="264" customWidth="1"/>
    <col min="5638" max="5638" width="37.796875" style="264" customWidth="1"/>
    <col min="5639" max="5639" width="20.19921875" style="264" customWidth="1"/>
    <col min="5640" max="5643" width="4.796875" style="264" customWidth="1"/>
    <col min="5644" max="5646" width="5.796875" style="264" customWidth="1"/>
    <col min="5647" max="5649" width="4.796875" style="264" customWidth="1"/>
    <col min="5650" max="5888" width="8.09765625" style="264"/>
    <col min="5889" max="5889" width="2.09765625" style="264" customWidth="1"/>
    <col min="5890" max="5890" width="22.5" style="264" bestFit="1" customWidth="1"/>
    <col min="5891" max="5891" width="37.59765625" style="264" customWidth="1"/>
    <col min="5892" max="5892" width="13.69921875" style="264" customWidth="1"/>
    <col min="5893" max="5893" width="39.796875" style="264" customWidth="1"/>
    <col min="5894" max="5894" width="37.796875" style="264" customWidth="1"/>
    <col min="5895" max="5895" width="20.19921875" style="264" customWidth="1"/>
    <col min="5896" max="5899" width="4.796875" style="264" customWidth="1"/>
    <col min="5900" max="5902" width="5.796875" style="264" customWidth="1"/>
    <col min="5903" max="5905" width="4.796875" style="264" customWidth="1"/>
    <col min="5906" max="6144" width="8.09765625" style="264"/>
    <col min="6145" max="6145" width="2.09765625" style="264" customWidth="1"/>
    <col min="6146" max="6146" width="22.5" style="264" bestFit="1" customWidth="1"/>
    <col min="6147" max="6147" width="37.59765625" style="264" customWidth="1"/>
    <col min="6148" max="6148" width="13.69921875" style="264" customWidth="1"/>
    <col min="6149" max="6149" width="39.796875" style="264" customWidth="1"/>
    <col min="6150" max="6150" width="37.796875" style="264" customWidth="1"/>
    <col min="6151" max="6151" width="20.19921875" style="264" customWidth="1"/>
    <col min="6152" max="6155" width="4.796875" style="264" customWidth="1"/>
    <col min="6156" max="6158" width="5.796875" style="264" customWidth="1"/>
    <col min="6159" max="6161" width="4.796875" style="264" customWidth="1"/>
    <col min="6162" max="6400" width="8.09765625" style="264"/>
    <col min="6401" max="6401" width="2.09765625" style="264" customWidth="1"/>
    <col min="6402" max="6402" width="22.5" style="264" bestFit="1" customWidth="1"/>
    <col min="6403" max="6403" width="37.59765625" style="264" customWidth="1"/>
    <col min="6404" max="6404" width="13.69921875" style="264" customWidth="1"/>
    <col min="6405" max="6405" width="39.796875" style="264" customWidth="1"/>
    <col min="6406" max="6406" width="37.796875" style="264" customWidth="1"/>
    <col min="6407" max="6407" width="20.19921875" style="264" customWidth="1"/>
    <col min="6408" max="6411" width="4.796875" style="264" customWidth="1"/>
    <col min="6412" max="6414" width="5.796875" style="264" customWidth="1"/>
    <col min="6415" max="6417" width="4.796875" style="264" customWidth="1"/>
    <col min="6418" max="6656" width="8.09765625" style="264"/>
    <col min="6657" max="6657" width="2.09765625" style="264" customWidth="1"/>
    <col min="6658" max="6658" width="22.5" style="264" bestFit="1" customWidth="1"/>
    <col min="6659" max="6659" width="37.59765625" style="264" customWidth="1"/>
    <col min="6660" max="6660" width="13.69921875" style="264" customWidth="1"/>
    <col min="6661" max="6661" width="39.796875" style="264" customWidth="1"/>
    <col min="6662" max="6662" width="37.796875" style="264" customWidth="1"/>
    <col min="6663" max="6663" width="20.19921875" style="264" customWidth="1"/>
    <col min="6664" max="6667" width="4.796875" style="264" customWidth="1"/>
    <col min="6668" max="6670" width="5.796875" style="264" customWidth="1"/>
    <col min="6671" max="6673" width="4.796875" style="264" customWidth="1"/>
    <col min="6674" max="6912" width="8.09765625" style="264"/>
    <col min="6913" max="6913" width="2.09765625" style="264" customWidth="1"/>
    <col min="6914" max="6914" width="22.5" style="264" bestFit="1" customWidth="1"/>
    <col min="6915" max="6915" width="37.59765625" style="264" customWidth="1"/>
    <col min="6916" max="6916" width="13.69921875" style="264" customWidth="1"/>
    <col min="6917" max="6917" width="39.796875" style="264" customWidth="1"/>
    <col min="6918" max="6918" width="37.796875" style="264" customWidth="1"/>
    <col min="6919" max="6919" width="20.19921875" style="264" customWidth="1"/>
    <col min="6920" max="6923" width="4.796875" style="264" customWidth="1"/>
    <col min="6924" max="6926" width="5.796875" style="264" customWidth="1"/>
    <col min="6927" max="6929" width="4.796875" style="264" customWidth="1"/>
    <col min="6930" max="7168" width="8.09765625" style="264"/>
    <col min="7169" max="7169" width="2.09765625" style="264" customWidth="1"/>
    <col min="7170" max="7170" width="22.5" style="264" bestFit="1" customWidth="1"/>
    <col min="7171" max="7171" width="37.59765625" style="264" customWidth="1"/>
    <col min="7172" max="7172" width="13.69921875" style="264" customWidth="1"/>
    <col min="7173" max="7173" width="39.796875" style="264" customWidth="1"/>
    <col min="7174" max="7174" width="37.796875" style="264" customWidth="1"/>
    <col min="7175" max="7175" width="20.19921875" style="264" customWidth="1"/>
    <col min="7176" max="7179" width="4.796875" style="264" customWidth="1"/>
    <col min="7180" max="7182" width="5.796875" style="264" customWidth="1"/>
    <col min="7183" max="7185" width="4.796875" style="264" customWidth="1"/>
    <col min="7186" max="7424" width="8.09765625" style="264"/>
    <col min="7425" max="7425" width="2.09765625" style="264" customWidth="1"/>
    <col min="7426" max="7426" width="22.5" style="264" bestFit="1" customWidth="1"/>
    <col min="7427" max="7427" width="37.59765625" style="264" customWidth="1"/>
    <col min="7428" max="7428" width="13.69921875" style="264" customWidth="1"/>
    <col min="7429" max="7429" width="39.796875" style="264" customWidth="1"/>
    <col min="7430" max="7430" width="37.796875" style="264" customWidth="1"/>
    <col min="7431" max="7431" width="20.19921875" style="264" customWidth="1"/>
    <col min="7432" max="7435" width="4.796875" style="264" customWidth="1"/>
    <col min="7436" max="7438" width="5.796875" style="264" customWidth="1"/>
    <col min="7439" max="7441" width="4.796875" style="264" customWidth="1"/>
    <col min="7442" max="7680" width="8.09765625" style="264"/>
    <col min="7681" max="7681" width="2.09765625" style="264" customWidth="1"/>
    <col min="7682" max="7682" width="22.5" style="264" bestFit="1" customWidth="1"/>
    <col min="7683" max="7683" width="37.59765625" style="264" customWidth="1"/>
    <col min="7684" max="7684" width="13.69921875" style="264" customWidth="1"/>
    <col min="7685" max="7685" width="39.796875" style="264" customWidth="1"/>
    <col min="7686" max="7686" width="37.796875" style="264" customWidth="1"/>
    <col min="7687" max="7687" width="20.19921875" style="264" customWidth="1"/>
    <col min="7688" max="7691" width="4.796875" style="264" customWidth="1"/>
    <col min="7692" max="7694" width="5.796875" style="264" customWidth="1"/>
    <col min="7695" max="7697" width="4.796875" style="264" customWidth="1"/>
    <col min="7698" max="7936" width="8.09765625" style="264"/>
    <col min="7937" max="7937" width="2.09765625" style="264" customWidth="1"/>
    <col min="7938" max="7938" width="22.5" style="264" bestFit="1" customWidth="1"/>
    <col min="7939" max="7939" width="37.59765625" style="264" customWidth="1"/>
    <col min="7940" max="7940" width="13.69921875" style="264" customWidth="1"/>
    <col min="7941" max="7941" width="39.796875" style="264" customWidth="1"/>
    <col min="7942" max="7942" width="37.796875" style="264" customWidth="1"/>
    <col min="7943" max="7943" width="20.19921875" style="264" customWidth="1"/>
    <col min="7944" max="7947" width="4.796875" style="264" customWidth="1"/>
    <col min="7948" max="7950" width="5.796875" style="264" customWidth="1"/>
    <col min="7951" max="7953" width="4.796875" style="264" customWidth="1"/>
    <col min="7954" max="8192" width="8.09765625" style="264"/>
    <col min="8193" max="8193" width="2.09765625" style="264" customWidth="1"/>
    <col min="8194" max="8194" width="22.5" style="264" bestFit="1" customWidth="1"/>
    <col min="8195" max="8195" width="37.59765625" style="264" customWidth="1"/>
    <col min="8196" max="8196" width="13.69921875" style="264" customWidth="1"/>
    <col min="8197" max="8197" width="39.796875" style="264" customWidth="1"/>
    <col min="8198" max="8198" width="37.796875" style="264" customWidth="1"/>
    <col min="8199" max="8199" width="20.19921875" style="264" customWidth="1"/>
    <col min="8200" max="8203" width="4.796875" style="264" customWidth="1"/>
    <col min="8204" max="8206" width="5.796875" style="264" customWidth="1"/>
    <col min="8207" max="8209" width="4.796875" style="264" customWidth="1"/>
    <col min="8210" max="8448" width="8.09765625" style="264"/>
    <col min="8449" max="8449" width="2.09765625" style="264" customWidth="1"/>
    <col min="8450" max="8450" width="22.5" style="264" bestFit="1" customWidth="1"/>
    <col min="8451" max="8451" width="37.59765625" style="264" customWidth="1"/>
    <col min="8452" max="8452" width="13.69921875" style="264" customWidth="1"/>
    <col min="8453" max="8453" width="39.796875" style="264" customWidth="1"/>
    <col min="8454" max="8454" width="37.796875" style="264" customWidth="1"/>
    <col min="8455" max="8455" width="20.19921875" style="264" customWidth="1"/>
    <col min="8456" max="8459" width="4.796875" style="264" customWidth="1"/>
    <col min="8460" max="8462" width="5.796875" style="264" customWidth="1"/>
    <col min="8463" max="8465" width="4.796875" style="264" customWidth="1"/>
    <col min="8466" max="8704" width="8.09765625" style="264"/>
    <col min="8705" max="8705" width="2.09765625" style="264" customWidth="1"/>
    <col min="8706" max="8706" width="22.5" style="264" bestFit="1" customWidth="1"/>
    <col min="8707" max="8707" width="37.59765625" style="264" customWidth="1"/>
    <col min="8708" max="8708" width="13.69921875" style="264" customWidth="1"/>
    <col min="8709" max="8709" width="39.796875" style="264" customWidth="1"/>
    <col min="8710" max="8710" width="37.796875" style="264" customWidth="1"/>
    <col min="8711" max="8711" width="20.19921875" style="264" customWidth="1"/>
    <col min="8712" max="8715" width="4.796875" style="264" customWidth="1"/>
    <col min="8716" max="8718" width="5.796875" style="264" customWidth="1"/>
    <col min="8719" max="8721" width="4.796875" style="264" customWidth="1"/>
    <col min="8722" max="8960" width="8.09765625" style="264"/>
    <col min="8961" max="8961" width="2.09765625" style="264" customWidth="1"/>
    <col min="8962" max="8962" width="22.5" style="264" bestFit="1" customWidth="1"/>
    <col min="8963" max="8963" width="37.59765625" style="264" customWidth="1"/>
    <col min="8964" max="8964" width="13.69921875" style="264" customWidth="1"/>
    <col min="8965" max="8965" width="39.796875" style="264" customWidth="1"/>
    <col min="8966" max="8966" width="37.796875" style="264" customWidth="1"/>
    <col min="8967" max="8967" width="20.19921875" style="264" customWidth="1"/>
    <col min="8968" max="8971" width="4.796875" style="264" customWidth="1"/>
    <col min="8972" max="8974" width="5.796875" style="264" customWidth="1"/>
    <col min="8975" max="8977" width="4.796875" style="264" customWidth="1"/>
    <col min="8978" max="9216" width="8.09765625" style="264"/>
    <col min="9217" max="9217" width="2.09765625" style="264" customWidth="1"/>
    <col min="9218" max="9218" width="22.5" style="264" bestFit="1" customWidth="1"/>
    <col min="9219" max="9219" width="37.59765625" style="264" customWidth="1"/>
    <col min="9220" max="9220" width="13.69921875" style="264" customWidth="1"/>
    <col min="9221" max="9221" width="39.796875" style="264" customWidth="1"/>
    <col min="9222" max="9222" width="37.796875" style="264" customWidth="1"/>
    <col min="9223" max="9223" width="20.19921875" style="264" customWidth="1"/>
    <col min="9224" max="9227" width="4.796875" style="264" customWidth="1"/>
    <col min="9228" max="9230" width="5.796875" style="264" customWidth="1"/>
    <col min="9231" max="9233" width="4.796875" style="264" customWidth="1"/>
    <col min="9234" max="9472" width="8.09765625" style="264"/>
    <col min="9473" max="9473" width="2.09765625" style="264" customWidth="1"/>
    <col min="9474" max="9474" width="22.5" style="264" bestFit="1" customWidth="1"/>
    <col min="9475" max="9475" width="37.59765625" style="264" customWidth="1"/>
    <col min="9476" max="9476" width="13.69921875" style="264" customWidth="1"/>
    <col min="9477" max="9477" width="39.796875" style="264" customWidth="1"/>
    <col min="9478" max="9478" width="37.796875" style="264" customWidth="1"/>
    <col min="9479" max="9479" width="20.19921875" style="264" customWidth="1"/>
    <col min="9480" max="9483" width="4.796875" style="264" customWidth="1"/>
    <col min="9484" max="9486" width="5.796875" style="264" customWidth="1"/>
    <col min="9487" max="9489" width="4.796875" style="264" customWidth="1"/>
    <col min="9490" max="9728" width="8.09765625" style="264"/>
    <col min="9729" max="9729" width="2.09765625" style="264" customWidth="1"/>
    <col min="9730" max="9730" width="22.5" style="264" bestFit="1" customWidth="1"/>
    <col min="9731" max="9731" width="37.59765625" style="264" customWidth="1"/>
    <col min="9732" max="9732" width="13.69921875" style="264" customWidth="1"/>
    <col min="9733" max="9733" width="39.796875" style="264" customWidth="1"/>
    <col min="9734" max="9734" width="37.796875" style="264" customWidth="1"/>
    <col min="9735" max="9735" width="20.19921875" style="264" customWidth="1"/>
    <col min="9736" max="9739" width="4.796875" style="264" customWidth="1"/>
    <col min="9740" max="9742" width="5.796875" style="264" customWidth="1"/>
    <col min="9743" max="9745" width="4.796875" style="264" customWidth="1"/>
    <col min="9746" max="9984" width="8.09765625" style="264"/>
    <col min="9985" max="9985" width="2.09765625" style="264" customWidth="1"/>
    <col min="9986" max="9986" width="22.5" style="264" bestFit="1" customWidth="1"/>
    <col min="9987" max="9987" width="37.59765625" style="264" customWidth="1"/>
    <col min="9988" max="9988" width="13.69921875" style="264" customWidth="1"/>
    <col min="9989" max="9989" width="39.796875" style="264" customWidth="1"/>
    <col min="9990" max="9990" width="37.796875" style="264" customWidth="1"/>
    <col min="9991" max="9991" width="20.19921875" style="264" customWidth="1"/>
    <col min="9992" max="9995" width="4.796875" style="264" customWidth="1"/>
    <col min="9996" max="9998" width="5.796875" style="264" customWidth="1"/>
    <col min="9999" max="10001" width="4.796875" style="264" customWidth="1"/>
    <col min="10002" max="10240" width="8.09765625" style="264"/>
    <col min="10241" max="10241" width="2.09765625" style="264" customWidth="1"/>
    <col min="10242" max="10242" width="22.5" style="264" bestFit="1" customWidth="1"/>
    <col min="10243" max="10243" width="37.59765625" style="264" customWidth="1"/>
    <col min="10244" max="10244" width="13.69921875" style="264" customWidth="1"/>
    <col min="10245" max="10245" width="39.796875" style="264" customWidth="1"/>
    <col min="10246" max="10246" width="37.796875" style="264" customWidth="1"/>
    <col min="10247" max="10247" width="20.19921875" style="264" customWidth="1"/>
    <col min="10248" max="10251" width="4.796875" style="264" customWidth="1"/>
    <col min="10252" max="10254" width="5.796875" style="264" customWidth="1"/>
    <col min="10255" max="10257" width="4.796875" style="264" customWidth="1"/>
    <col min="10258" max="10496" width="8.09765625" style="264"/>
    <col min="10497" max="10497" width="2.09765625" style="264" customWidth="1"/>
    <col min="10498" max="10498" width="22.5" style="264" bestFit="1" customWidth="1"/>
    <col min="10499" max="10499" width="37.59765625" style="264" customWidth="1"/>
    <col min="10500" max="10500" width="13.69921875" style="264" customWidth="1"/>
    <col min="10501" max="10501" width="39.796875" style="264" customWidth="1"/>
    <col min="10502" max="10502" width="37.796875" style="264" customWidth="1"/>
    <col min="10503" max="10503" width="20.19921875" style="264" customWidth="1"/>
    <col min="10504" max="10507" width="4.796875" style="264" customWidth="1"/>
    <col min="10508" max="10510" width="5.796875" style="264" customWidth="1"/>
    <col min="10511" max="10513" width="4.796875" style="264" customWidth="1"/>
    <col min="10514" max="10752" width="8.09765625" style="264"/>
    <col min="10753" max="10753" width="2.09765625" style="264" customWidth="1"/>
    <col min="10754" max="10754" width="22.5" style="264" bestFit="1" customWidth="1"/>
    <col min="10755" max="10755" width="37.59765625" style="264" customWidth="1"/>
    <col min="10756" max="10756" width="13.69921875" style="264" customWidth="1"/>
    <col min="10757" max="10757" width="39.796875" style="264" customWidth="1"/>
    <col min="10758" max="10758" width="37.796875" style="264" customWidth="1"/>
    <col min="10759" max="10759" width="20.19921875" style="264" customWidth="1"/>
    <col min="10760" max="10763" width="4.796875" style="264" customWidth="1"/>
    <col min="10764" max="10766" width="5.796875" style="264" customWidth="1"/>
    <col min="10767" max="10769" width="4.796875" style="264" customWidth="1"/>
    <col min="10770" max="11008" width="8.09765625" style="264"/>
    <col min="11009" max="11009" width="2.09765625" style="264" customWidth="1"/>
    <col min="11010" max="11010" width="22.5" style="264" bestFit="1" customWidth="1"/>
    <col min="11011" max="11011" width="37.59765625" style="264" customWidth="1"/>
    <col min="11012" max="11012" width="13.69921875" style="264" customWidth="1"/>
    <col min="11013" max="11013" width="39.796875" style="264" customWidth="1"/>
    <col min="11014" max="11014" width="37.796875" style="264" customWidth="1"/>
    <col min="11015" max="11015" width="20.19921875" style="264" customWidth="1"/>
    <col min="11016" max="11019" width="4.796875" style="264" customWidth="1"/>
    <col min="11020" max="11022" width="5.796875" style="264" customWidth="1"/>
    <col min="11023" max="11025" width="4.796875" style="264" customWidth="1"/>
    <col min="11026" max="11264" width="8.09765625" style="264"/>
    <col min="11265" max="11265" width="2.09765625" style="264" customWidth="1"/>
    <col min="11266" max="11266" width="22.5" style="264" bestFit="1" customWidth="1"/>
    <col min="11267" max="11267" width="37.59765625" style="264" customWidth="1"/>
    <col min="11268" max="11268" width="13.69921875" style="264" customWidth="1"/>
    <col min="11269" max="11269" width="39.796875" style="264" customWidth="1"/>
    <col min="11270" max="11270" width="37.796875" style="264" customWidth="1"/>
    <col min="11271" max="11271" width="20.19921875" style="264" customWidth="1"/>
    <col min="11272" max="11275" width="4.796875" style="264" customWidth="1"/>
    <col min="11276" max="11278" width="5.796875" style="264" customWidth="1"/>
    <col min="11279" max="11281" width="4.796875" style="264" customWidth="1"/>
    <col min="11282" max="11520" width="8.09765625" style="264"/>
    <col min="11521" max="11521" width="2.09765625" style="264" customWidth="1"/>
    <col min="11522" max="11522" width="22.5" style="264" bestFit="1" customWidth="1"/>
    <col min="11523" max="11523" width="37.59765625" style="264" customWidth="1"/>
    <col min="11524" max="11524" width="13.69921875" style="264" customWidth="1"/>
    <col min="11525" max="11525" width="39.796875" style="264" customWidth="1"/>
    <col min="11526" max="11526" width="37.796875" style="264" customWidth="1"/>
    <col min="11527" max="11527" width="20.19921875" style="264" customWidth="1"/>
    <col min="11528" max="11531" width="4.796875" style="264" customWidth="1"/>
    <col min="11532" max="11534" width="5.796875" style="264" customWidth="1"/>
    <col min="11535" max="11537" width="4.796875" style="264" customWidth="1"/>
    <col min="11538" max="11776" width="8.09765625" style="264"/>
    <col min="11777" max="11777" width="2.09765625" style="264" customWidth="1"/>
    <col min="11778" max="11778" width="22.5" style="264" bestFit="1" customWidth="1"/>
    <col min="11779" max="11779" width="37.59765625" style="264" customWidth="1"/>
    <col min="11780" max="11780" width="13.69921875" style="264" customWidth="1"/>
    <col min="11781" max="11781" width="39.796875" style="264" customWidth="1"/>
    <col min="11782" max="11782" width="37.796875" style="264" customWidth="1"/>
    <col min="11783" max="11783" width="20.19921875" style="264" customWidth="1"/>
    <col min="11784" max="11787" width="4.796875" style="264" customWidth="1"/>
    <col min="11788" max="11790" width="5.796875" style="264" customWidth="1"/>
    <col min="11791" max="11793" width="4.796875" style="264" customWidth="1"/>
    <col min="11794" max="12032" width="8.09765625" style="264"/>
    <col min="12033" max="12033" width="2.09765625" style="264" customWidth="1"/>
    <col min="12034" max="12034" width="22.5" style="264" bestFit="1" customWidth="1"/>
    <col min="12035" max="12035" width="37.59765625" style="264" customWidth="1"/>
    <col min="12036" max="12036" width="13.69921875" style="264" customWidth="1"/>
    <col min="12037" max="12037" width="39.796875" style="264" customWidth="1"/>
    <col min="12038" max="12038" width="37.796875" style="264" customWidth="1"/>
    <col min="12039" max="12039" width="20.19921875" style="264" customWidth="1"/>
    <col min="12040" max="12043" width="4.796875" style="264" customWidth="1"/>
    <col min="12044" max="12046" width="5.796875" style="264" customWidth="1"/>
    <col min="12047" max="12049" width="4.796875" style="264" customWidth="1"/>
    <col min="12050" max="12288" width="8.09765625" style="264"/>
    <col min="12289" max="12289" width="2.09765625" style="264" customWidth="1"/>
    <col min="12290" max="12290" width="22.5" style="264" bestFit="1" customWidth="1"/>
    <col min="12291" max="12291" width="37.59765625" style="264" customWidth="1"/>
    <col min="12292" max="12292" width="13.69921875" style="264" customWidth="1"/>
    <col min="12293" max="12293" width="39.796875" style="264" customWidth="1"/>
    <col min="12294" max="12294" width="37.796875" style="264" customWidth="1"/>
    <col min="12295" max="12295" width="20.19921875" style="264" customWidth="1"/>
    <col min="12296" max="12299" width="4.796875" style="264" customWidth="1"/>
    <col min="12300" max="12302" width="5.796875" style="264" customWidth="1"/>
    <col min="12303" max="12305" width="4.796875" style="264" customWidth="1"/>
    <col min="12306" max="12544" width="8.09765625" style="264"/>
    <col min="12545" max="12545" width="2.09765625" style="264" customWidth="1"/>
    <col min="12546" max="12546" width="22.5" style="264" bestFit="1" customWidth="1"/>
    <col min="12547" max="12547" width="37.59765625" style="264" customWidth="1"/>
    <col min="12548" max="12548" width="13.69921875" style="264" customWidth="1"/>
    <col min="12549" max="12549" width="39.796875" style="264" customWidth="1"/>
    <col min="12550" max="12550" width="37.796875" style="264" customWidth="1"/>
    <col min="12551" max="12551" width="20.19921875" style="264" customWidth="1"/>
    <col min="12552" max="12555" width="4.796875" style="264" customWidth="1"/>
    <col min="12556" max="12558" width="5.796875" style="264" customWidth="1"/>
    <col min="12559" max="12561" width="4.796875" style="264" customWidth="1"/>
    <col min="12562" max="12800" width="8.09765625" style="264"/>
    <col min="12801" max="12801" width="2.09765625" style="264" customWidth="1"/>
    <col min="12802" max="12802" width="22.5" style="264" bestFit="1" customWidth="1"/>
    <col min="12803" max="12803" width="37.59765625" style="264" customWidth="1"/>
    <col min="12804" max="12804" width="13.69921875" style="264" customWidth="1"/>
    <col min="12805" max="12805" width="39.796875" style="264" customWidth="1"/>
    <col min="12806" max="12806" width="37.796875" style="264" customWidth="1"/>
    <col min="12807" max="12807" width="20.19921875" style="264" customWidth="1"/>
    <col min="12808" max="12811" width="4.796875" style="264" customWidth="1"/>
    <col min="12812" max="12814" width="5.796875" style="264" customWidth="1"/>
    <col min="12815" max="12817" width="4.796875" style="264" customWidth="1"/>
    <col min="12818" max="13056" width="8.09765625" style="264"/>
    <col min="13057" max="13057" width="2.09765625" style="264" customWidth="1"/>
    <col min="13058" max="13058" width="22.5" style="264" bestFit="1" customWidth="1"/>
    <col min="13059" max="13059" width="37.59765625" style="264" customWidth="1"/>
    <col min="13060" max="13060" width="13.69921875" style="264" customWidth="1"/>
    <col min="13061" max="13061" width="39.796875" style="264" customWidth="1"/>
    <col min="13062" max="13062" width="37.796875" style="264" customWidth="1"/>
    <col min="13063" max="13063" width="20.19921875" style="264" customWidth="1"/>
    <col min="13064" max="13067" width="4.796875" style="264" customWidth="1"/>
    <col min="13068" max="13070" width="5.796875" style="264" customWidth="1"/>
    <col min="13071" max="13073" width="4.796875" style="264" customWidth="1"/>
    <col min="13074" max="13312" width="8.09765625" style="264"/>
    <col min="13313" max="13313" width="2.09765625" style="264" customWidth="1"/>
    <col min="13314" max="13314" width="22.5" style="264" bestFit="1" customWidth="1"/>
    <col min="13315" max="13315" width="37.59765625" style="264" customWidth="1"/>
    <col min="13316" max="13316" width="13.69921875" style="264" customWidth="1"/>
    <col min="13317" max="13317" width="39.796875" style="264" customWidth="1"/>
    <col min="13318" max="13318" width="37.796875" style="264" customWidth="1"/>
    <col min="13319" max="13319" width="20.19921875" style="264" customWidth="1"/>
    <col min="13320" max="13323" width="4.796875" style="264" customWidth="1"/>
    <col min="13324" max="13326" width="5.796875" style="264" customWidth="1"/>
    <col min="13327" max="13329" width="4.796875" style="264" customWidth="1"/>
    <col min="13330" max="13568" width="8.09765625" style="264"/>
    <col min="13569" max="13569" width="2.09765625" style="264" customWidth="1"/>
    <col min="13570" max="13570" width="22.5" style="264" bestFit="1" customWidth="1"/>
    <col min="13571" max="13571" width="37.59765625" style="264" customWidth="1"/>
    <col min="13572" max="13572" width="13.69921875" style="264" customWidth="1"/>
    <col min="13573" max="13573" width="39.796875" style="264" customWidth="1"/>
    <col min="13574" max="13574" width="37.796875" style="264" customWidth="1"/>
    <col min="13575" max="13575" width="20.19921875" style="264" customWidth="1"/>
    <col min="13576" max="13579" width="4.796875" style="264" customWidth="1"/>
    <col min="13580" max="13582" width="5.796875" style="264" customWidth="1"/>
    <col min="13583" max="13585" width="4.796875" style="264" customWidth="1"/>
    <col min="13586" max="13824" width="8.09765625" style="264"/>
    <col min="13825" max="13825" width="2.09765625" style="264" customWidth="1"/>
    <col min="13826" max="13826" width="22.5" style="264" bestFit="1" customWidth="1"/>
    <col min="13827" max="13827" width="37.59765625" style="264" customWidth="1"/>
    <col min="13828" max="13828" width="13.69921875" style="264" customWidth="1"/>
    <col min="13829" max="13829" width="39.796875" style="264" customWidth="1"/>
    <col min="13830" max="13830" width="37.796875" style="264" customWidth="1"/>
    <col min="13831" max="13831" width="20.19921875" style="264" customWidth="1"/>
    <col min="13832" max="13835" width="4.796875" style="264" customWidth="1"/>
    <col min="13836" max="13838" width="5.796875" style="264" customWidth="1"/>
    <col min="13839" max="13841" width="4.796875" style="264" customWidth="1"/>
    <col min="13842" max="14080" width="8.09765625" style="264"/>
    <col min="14081" max="14081" width="2.09765625" style="264" customWidth="1"/>
    <col min="14082" max="14082" width="22.5" style="264" bestFit="1" customWidth="1"/>
    <col min="14083" max="14083" width="37.59765625" style="264" customWidth="1"/>
    <col min="14084" max="14084" width="13.69921875" style="264" customWidth="1"/>
    <col min="14085" max="14085" width="39.796875" style="264" customWidth="1"/>
    <col min="14086" max="14086" width="37.796875" style="264" customWidth="1"/>
    <col min="14087" max="14087" width="20.19921875" style="264" customWidth="1"/>
    <col min="14088" max="14091" width="4.796875" style="264" customWidth="1"/>
    <col min="14092" max="14094" width="5.796875" style="264" customWidth="1"/>
    <col min="14095" max="14097" width="4.796875" style="264" customWidth="1"/>
    <col min="14098" max="14336" width="8.09765625" style="264"/>
    <col min="14337" max="14337" width="2.09765625" style="264" customWidth="1"/>
    <col min="14338" max="14338" width="22.5" style="264" bestFit="1" customWidth="1"/>
    <col min="14339" max="14339" width="37.59765625" style="264" customWidth="1"/>
    <col min="14340" max="14340" width="13.69921875" style="264" customWidth="1"/>
    <col min="14341" max="14341" width="39.796875" style="264" customWidth="1"/>
    <col min="14342" max="14342" width="37.796875" style="264" customWidth="1"/>
    <col min="14343" max="14343" width="20.19921875" style="264" customWidth="1"/>
    <col min="14344" max="14347" width="4.796875" style="264" customWidth="1"/>
    <col min="14348" max="14350" width="5.796875" style="264" customWidth="1"/>
    <col min="14351" max="14353" width="4.796875" style="264" customWidth="1"/>
    <col min="14354" max="14592" width="8.09765625" style="264"/>
    <col min="14593" max="14593" width="2.09765625" style="264" customWidth="1"/>
    <col min="14594" max="14594" width="22.5" style="264" bestFit="1" customWidth="1"/>
    <col min="14595" max="14595" width="37.59765625" style="264" customWidth="1"/>
    <col min="14596" max="14596" width="13.69921875" style="264" customWidth="1"/>
    <col min="14597" max="14597" width="39.796875" style="264" customWidth="1"/>
    <col min="14598" max="14598" width="37.796875" style="264" customWidth="1"/>
    <col min="14599" max="14599" width="20.19921875" style="264" customWidth="1"/>
    <col min="14600" max="14603" width="4.796875" style="264" customWidth="1"/>
    <col min="14604" max="14606" width="5.796875" style="264" customWidth="1"/>
    <col min="14607" max="14609" width="4.796875" style="264" customWidth="1"/>
    <col min="14610" max="14848" width="8.09765625" style="264"/>
    <col min="14849" max="14849" width="2.09765625" style="264" customWidth="1"/>
    <col min="14850" max="14850" width="22.5" style="264" bestFit="1" customWidth="1"/>
    <col min="14851" max="14851" width="37.59765625" style="264" customWidth="1"/>
    <col min="14852" max="14852" width="13.69921875" style="264" customWidth="1"/>
    <col min="14853" max="14853" width="39.796875" style="264" customWidth="1"/>
    <col min="14854" max="14854" width="37.796875" style="264" customWidth="1"/>
    <col min="14855" max="14855" width="20.19921875" style="264" customWidth="1"/>
    <col min="14856" max="14859" width="4.796875" style="264" customWidth="1"/>
    <col min="14860" max="14862" width="5.796875" style="264" customWidth="1"/>
    <col min="14863" max="14865" width="4.796875" style="264" customWidth="1"/>
    <col min="14866" max="15104" width="8.09765625" style="264"/>
    <col min="15105" max="15105" width="2.09765625" style="264" customWidth="1"/>
    <col min="15106" max="15106" width="22.5" style="264" bestFit="1" customWidth="1"/>
    <col min="15107" max="15107" width="37.59765625" style="264" customWidth="1"/>
    <col min="15108" max="15108" width="13.69921875" style="264" customWidth="1"/>
    <col min="15109" max="15109" width="39.796875" style="264" customWidth="1"/>
    <col min="15110" max="15110" width="37.796875" style="264" customWidth="1"/>
    <col min="15111" max="15111" width="20.19921875" style="264" customWidth="1"/>
    <col min="15112" max="15115" width="4.796875" style="264" customWidth="1"/>
    <col min="15116" max="15118" width="5.796875" style="264" customWidth="1"/>
    <col min="15119" max="15121" width="4.796875" style="264" customWidth="1"/>
    <col min="15122" max="15360" width="8.09765625" style="264"/>
    <col min="15361" max="15361" width="2.09765625" style="264" customWidth="1"/>
    <col min="15362" max="15362" width="22.5" style="264" bestFit="1" customWidth="1"/>
    <col min="15363" max="15363" width="37.59765625" style="264" customWidth="1"/>
    <col min="15364" max="15364" width="13.69921875" style="264" customWidth="1"/>
    <col min="15365" max="15365" width="39.796875" style="264" customWidth="1"/>
    <col min="15366" max="15366" width="37.796875" style="264" customWidth="1"/>
    <col min="15367" max="15367" width="20.19921875" style="264" customWidth="1"/>
    <col min="15368" max="15371" width="4.796875" style="264" customWidth="1"/>
    <col min="15372" max="15374" width="5.796875" style="264" customWidth="1"/>
    <col min="15375" max="15377" width="4.796875" style="264" customWidth="1"/>
    <col min="15378" max="15616" width="8.09765625" style="264"/>
    <col min="15617" max="15617" width="2.09765625" style="264" customWidth="1"/>
    <col min="15618" max="15618" width="22.5" style="264" bestFit="1" customWidth="1"/>
    <col min="15619" max="15619" width="37.59765625" style="264" customWidth="1"/>
    <col min="15620" max="15620" width="13.69921875" style="264" customWidth="1"/>
    <col min="15621" max="15621" width="39.796875" style="264" customWidth="1"/>
    <col min="15622" max="15622" width="37.796875" style="264" customWidth="1"/>
    <col min="15623" max="15623" width="20.19921875" style="264" customWidth="1"/>
    <col min="15624" max="15627" width="4.796875" style="264" customWidth="1"/>
    <col min="15628" max="15630" width="5.796875" style="264" customWidth="1"/>
    <col min="15631" max="15633" width="4.796875" style="264" customWidth="1"/>
    <col min="15634" max="15872" width="8.09765625" style="264"/>
    <col min="15873" max="15873" width="2.09765625" style="264" customWidth="1"/>
    <col min="15874" max="15874" width="22.5" style="264" bestFit="1" customWidth="1"/>
    <col min="15875" max="15875" width="37.59765625" style="264" customWidth="1"/>
    <col min="15876" max="15876" width="13.69921875" style="264" customWidth="1"/>
    <col min="15877" max="15877" width="39.796875" style="264" customWidth="1"/>
    <col min="15878" max="15878" width="37.796875" style="264" customWidth="1"/>
    <col min="15879" max="15879" width="20.19921875" style="264" customWidth="1"/>
    <col min="15880" max="15883" width="4.796875" style="264" customWidth="1"/>
    <col min="15884" max="15886" width="5.796875" style="264" customWidth="1"/>
    <col min="15887" max="15889" width="4.796875" style="264" customWidth="1"/>
    <col min="15890" max="16128" width="8.09765625" style="264"/>
    <col min="16129" max="16129" width="2.09765625" style="264" customWidth="1"/>
    <col min="16130" max="16130" width="22.5" style="264" bestFit="1" customWidth="1"/>
    <col min="16131" max="16131" width="37.59765625" style="264" customWidth="1"/>
    <col min="16132" max="16132" width="13.69921875" style="264" customWidth="1"/>
    <col min="16133" max="16133" width="39.796875" style="264" customWidth="1"/>
    <col min="16134" max="16134" width="37.796875" style="264" customWidth="1"/>
    <col min="16135" max="16135" width="20.19921875" style="264" customWidth="1"/>
    <col min="16136" max="16139" width="4.796875" style="264" customWidth="1"/>
    <col min="16140" max="16142" width="5.796875" style="264" customWidth="1"/>
    <col min="16143" max="16145" width="4.796875" style="264" customWidth="1"/>
    <col min="16146" max="16384" width="8.09765625" style="264"/>
  </cols>
  <sheetData>
    <row r="1" spans="1:14" ht="20.25" customHeight="1" x14ac:dyDescent="0.2">
      <c r="A1" s="274"/>
      <c r="B1" s="263" t="s">
        <v>336</v>
      </c>
      <c r="C1" s="274"/>
      <c r="D1" s="274"/>
      <c r="E1" s="274"/>
      <c r="F1" s="274"/>
      <c r="G1" s="274"/>
      <c r="H1" s="274"/>
      <c r="I1" s="274"/>
      <c r="J1" s="274"/>
      <c r="K1" s="274"/>
    </row>
    <row r="3" spans="1:14" ht="21" customHeight="1" x14ac:dyDescent="0.2">
      <c r="A3" s="265"/>
      <c r="B3" s="934" t="s">
        <v>337</v>
      </c>
      <c r="C3" s="934"/>
      <c r="D3" s="934"/>
      <c r="E3" s="934"/>
      <c r="F3" s="934"/>
      <c r="G3" s="934"/>
      <c r="H3" s="934"/>
      <c r="I3" s="934"/>
      <c r="J3" s="934"/>
      <c r="K3" s="934"/>
      <c r="L3" s="934"/>
      <c r="M3" s="934"/>
      <c r="N3" s="934"/>
    </row>
    <row r="4" spans="1:14" ht="20.25" customHeight="1" x14ac:dyDescent="0.2">
      <c r="A4" s="265"/>
      <c r="B4" s="266" t="s">
        <v>296</v>
      </c>
      <c r="C4" s="267"/>
      <c r="D4" s="267"/>
      <c r="E4" s="267"/>
      <c r="F4" s="267"/>
      <c r="G4" s="267"/>
      <c r="H4" s="267"/>
      <c r="I4" s="267"/>
      <c r="J4" s="267"/>
      <c r="K4" s="267"/>
    </row>
    <row r="5" spans="1:14" ht="20.25" customHeight="1" x14ac:dyDescent="0.2">
      <c r="A5" s="265"/>
      <c r="B5" s="266" t="s">
        <v>297</v>
      </c>
      <c r="C5" s="267"/>
      <c r="D5" s="267"/>
      <c r="E5" s="267"/>
      <c r="F5" s="267"/>
      <c r="G5" s="267"/>
      <c r="H5" s="267"/>
      <c r="I5" s="267"/>
      <c r="J5" s="267"/>
      <c r="K5" s="267"/>
    </row>
    <row r="6" spans="1:14" ht="20.25" customHeight="1" x14ac:dyDescent="0.2">
      <c r="A6" s="265"/>
      <c r="B6" s="266" t="s">
        <v>368</v>
      </c>
      <c r="C6" s="267"/>
      <c r="D6" s="267"/>
      <c r="E6" s="267"/>
      <c r="F6" s="267"/>
      <c r="G6" s="267"/>
      <c r="H6" s="267"/>
      <c r="I6" s="267"/>
      <c r="J6" s="267"/>
      <c r="K6" s="267"/>
    </row>
    <row r="7" spans="1:14" ht="20.25" customHeight="1" x14ac:dyDescent="0.2">
      <c r="A7" s="265"/>
      <c r="B7" s="266" t="s">
        <v>369</v>
      </c>
      <c r="C7" s="267"/>
      <c r="D7" s="267"/>
      <c r="E7" s="267"/>
      <c r="F7" s="267"/>
      <c r="G7" s="267"/>
      <c r="H7" s="267"/>
      <c r="I7" s="267"/>
      <c r="J7" s="267"/>
      <c r="K7" s="267"/>
    </row>
    <row r="8" spans="1:14" ht="20.25" customHeight="1" x14ac:dyDescent="0.2">
      <c r="A8" s="265"/>
      <c r="B8" s="266" t="s">
        <v>370</v>
      </c>
      <c r="C8" s="267"/>
      <c r="D8" s="267"/>
      <c r="E8" s="267"/>
      <c r="F8" s="267"/>
      <c r="G8" s="267"/>
      <c r="H8" s="267"/>
      <c r="I8" s="267"/>
      <c r="J8" s="267"/>
      <c r="K8" s="267"/>
    </row>
    <row r="9" spans="1:14" ht="20.25" customHeight="1" x14ac:dyDescent="0.2">
      <c r="A9" s="265"/>
      <c r="B9" s="266" t="s">
        <v>338</v>
      </c>
      <c r="C9" s="267"/>
      <c r="D9" s="267"/>
      <c r="E9" s="267"/>
      <c r="F9" s="267"/>
      <c r="G9" s="267"/>
      <c r="H9" s="267"/>
      <c r="I9" s="267"/>
      <c r="J9" s="267"/>
      <c r="K9" s="267"/>
    </row>
    <row r="10" spans="1:14" ht="20.25" customHeight="1" x14ac:dyDescent="0.2">
      <c r="A10" s="274"/>
      <c r="B10" s="266" t="s">
        <v>339</v>
      </c>
      <c r="C10" s="274"/>
      <c r="D10" s="274"/>
      <c r="E10" s="274"/>
      <c r="F10" s="274"/>
      <c r="G10" s="274"/>
      <c r="H10" s="274"/>
      <c r="I10" s="274"/>
      <c r="J10" s="274"/>
      <c r="K10" s="274"/>
    </row>
    <row r="11" spans="1:14" ht="59.25" customHeight="1" x14ac:dyDescent="0.2">
      <c r="A11" s="274"/>
      <c r="B11" s="935" t="s">
        <v>406</v>
      </c>
      <c r="C11" s="934"/>
      <c r="D11" s="934"/>
      <c r="E11" s="934"/>
      <c r="F11" s="934"/>
      <c r="G11" s="934"/>
      <c r="H11" s="934"/>
      <c r="I11" s="934"/>
      <c r="J11" s="274"/>
      <c r="K11" s="274"/>
    </row>
    <row r="12" spans="1:14" ht="20.25" customHeight="1" x14ac:dyDescent="0.2">
      <c r="A12" s="274"/>
      <c r="B12" s="266" t="s">
        <v>407</v>
      </c>
      <c r="C12" s="274"/>
      <c r="D12" s="274"/>
      <c r="E12" s="274"/>
      <c r="F12" s="274"/>
      <c r="G12" s="274"/>
      <c r="H12" s="274"/>
      <c r="I12" s="274"/>
      <c r="J12" s="274"/>
      <c r="K12" s="274"/>
    </row>
    <row r="13" spans="1:14" ht="20.25" customHeight="1" x14ac:dyDescent="0.2">
      <c r="A13" s="274"/>
      <c r="B13" s="266" t="s">
        <v>408</v>
      </c>
      <c r="C13" s="274"/>
      <c r="D13" s="274"/>
      <c r="E13" s="274"/>
      <c r="F13" s="274"/>
      <c r="G13" s="274"/>
      <c r="H13" s="274"/>
      <c r="I13" s="274"/>
      <c r="J13" s="274"/>
      <c r="K13" s="274"/>
    </row>
    <row r="14" spans="1:14" ht="20.25" customHeight="1" x14ac:dyDescent="0.2">
      <c r="A14" s="274"/>
      <c r="B14" s="266" t="s">
        <v>340</v>
      </c>
      <c r="C14" s="274"/>
      <c r="D14" s="274"/>
      <c r="E14" s="274"/>
      <c r="F14" s="274"/>
      <c r="G14" s="274"/>
      <c r="H14" s="274"/>
      <c r="I14" s="274"/>
      <c r="J14" s="274"/>
      <c r="K14" s="274"/>
    </row>
    <row r="15" spans="1:14" ht="20.25" customHeight="1" x14ac:dyDescent="0.2">
      <c r="A15" s="274"/>
      <c r="B15" s="266" t="s">
        <v>304</v>
      </c>
      <c r="C15" s="274"/>
      <c r="D15" s="274"/>
      <c r="E15" s="274"/>
      <c r="F15" s="274"/>
      <c r="G15" s="274"/>
      <c r="H15" s="274"/>
      <c r="I15" s="274"/>
      <c r="J15" s="274"/>
      <c r="K15" s="274"/>
    </row>
    <row r="16" spans="1:14" ht="20.25" customHeight="1" x14ac:dyDescent="0.2">
      <c r="A16" s="274"/>
      <c r="B16" s="266" t="s">
        <v>341</v>
      </c>
      <c r="C16" s="274"/>
      <c r="D16" s="274"/>
      <c r="E16" s="274"/>
      <c r="F16" s="274"/>
      <c r="G16" s="274"/>
      <c r="H16" s="274"/>
      <c r="I16" s="274"/>
      <c r="J16" s="274"/>
      <c r="K16" s="274"/>
    </row>
    <row r="17" spans="1:11" ht="20.25" customHeight="1" x14ac:dyDescent="0.2">
      <c r="A17" s="274"/>
      <c r="B17" s="266" t="s">
        <v>342</v>
      </c>
      <c r="C17" s="274"/>
      <c r="D17" s="274"/>
      <c r="E17" s="274"/>
      <c r="F17" s="274"/>
      <c r="G17" s="274"/>
      <c r="H17" s="274"/>
      <c r="I17" s="274"/>
      <c r="J17" s="274"/>
      <c r="K17" s="274"/>
    </row>
    <row r="18" spans="1:11" ht="20.25" customHeight="1" x14ac:dyDescent="0.2">
      <c r="A18" s="274"/>
      <c r="B18" s="266" t="s">
        <v>409</v>
      </c>
      <c r="C18" s="274"/>
      <c r="D18" s="274"/>
      <c r="E18" s="274"/>
      <c r="F18" s="274"/>
      <c r="G18" s="274"/>
      <c r="H18" s="274"/>
      <c r="I18" s="274"/>
      <c r="J18" s="274"/>
      <c r="K18" s="274"/>
    </row>
    <row r="19" spans="1:11" ht="20.25" customHeight="1" x14ac:dyDescent="0.2">
      <c r="A19" s="274"/>
      <c r="B19" s="266" t="s">
        <v>410</v>
      </c>
      <c r="C19" s="274"/>
      <c r="D19" s="274"/>
      <c r="E19" s="274"/>
      <c r="F19" s="274"/>
      <c r="G19" s="274"/>
      <c r="H19" s="274"/>
      <c r="I19" s="274"/>
      <c r="J19" s="274"/>
      <c r="K19" s="274"/>
    </row>
    <row r="20" spans="1:11" s="276" customFormat="1" ht="20.25" customHeight="1" x14ac:dyDescent="0.45">
      <c r="A20" s="275"/>
      <c r="B20" s="266" t="s">
        <v>343</v>
      </c>
    </row>
    <row r="21" spans="1:11" ht="20.25" customHeight="1" x14ac:dyDescent="0.45">
      <c r="A21" s="264"/>
      <c r="B21" s="266" t="s">
        <v>344</v>
      </c>
    </row>
    <row r="22" spans="1:11" ht="20.25" customHeight="1" x14ac:dyDescent="0.45">
      <c r="A22" s="264"/>
      <c r="B22" s="266" t="s">
        <v>345</v>
      </c>
    </row>
    <row r="23" spans="1:11" ht="20.25" customHeight="1" x14ac:dyDescent="0.45">
      <c r="A23" s="264"/>
      <c r="B23" s="266" t="s">
        <v>411</v>
      </c>
    </row>
    <row r="24" spans="1:11" ht="20.25" customHeight="1" x14ac:dyDescent="0.45">
      <c r="A24" s="264"/>
      <c r="B24" s="266" t="s">
        <v>311</v>
      </c>
    </row>
    <row r="25" spans="1:11" s="268" customFormat="1" ht="20.25" customHeight="1" x14ac:dyDescent="0.45">
      <c r="B25" s="266" t="s">
        <v>312</v>
      </c>
    </row>
    <row r="26" spans="1:11" s="268" customFormat="1" ht="20.25" customHeight="1" x14ac:dyDescent="0.45">
      <c r="B26" s="266" t="s">
        <v>313</v>
      </c>
    </row>
    <row r="27" spans="1:11" s="268" customFormat="1" ht="20.25" customHeight="1" x14ac:dyDescent="0.45">
      <c r="B27" s="266"/>
    </row>
    <row r="28" spans="1:11" s="268" customFormat="1" ht="20.25" customHeight="1" x14ac:dyDescent="0.45">
      <c r="B28" s="266" t="s">
        <v>314</v>
      </c>
    </row>
    <row r="29" spans="1:11" s="268" customFormat="1" ht="20.25" customHeight="1" x14ac:dyDescent="0.45">
      <c r="B29" s="266" t="s">
        <v>315</v>
      </c>
    </row>
    <row r="30" spans="1:11" s="268" customFormat="1" ht="20.25" customHeight="1" x14ac:dyDescent="0.45">
      <c r="B30" s="266" t="s">
        <v>316</v>
      </c>
    </row>
    <row r="31" spans="1:11" s="268" customFormat="1" ht="20.25" customHeight="1" x14ac:dyDescent="0.45">
      <c r="B31" s="266" t="s">
        <v>317</v>
      </c>
    </row>
    <row r="32" spans="1:11" s="268" customFormat="1" ht="20.25" customHeight="1" x14ac:dyDescent="0.45">
      <c r="B32" s="266" t="s">
        <v>318</v>
      </c>
    </row>
    <row r="33" spans="1:19" s="268" customFormat="1" ht="20.25" customHeight="1" x14ac:dyDescent="0.45">
      <c r="B33" s="266" t="s">
        <v>319</v>
      </c>
    </row>
    <row r="34" spans="1:19" s="268" customFormat="1" ht="20.25" customHeight="1" x14ac:dyDescent="0.45"/>
    <row r="35" spans="1:19" s="268" customFormat="1" ht="20.25" customHeight="1" x14ac:dyDescent="0.45">
      <c r="B35" s="266" t="s">
        <v>346</v>
      </c>
    </row>
    <row r="36" spans="1:19" s="268" customFormat="1" ht="20.25" customHeight="1" x14ac:dyDescent="0.45">
      <c r="B36" s="266" t="s">
        <v>347</v>
      </c>
    </row>
    <row r="37" spans="1:19" s="268" customFormat="1" ht="20.25" customHeight="1" x14ac:dyDescent="0.45">
      <c r="B37" s="266" t="s">
        <v>412</v>
      </c>
      <c r="C37" s="269"/>
      <c r="D37" s="269"/>
      <c r="E37" s="269"/>
      <c r="F37" s="269"/>
      <c r="G37" s="269"/>
    </row>
    <row r="38" spans="1:19" s="268" customFormat="1" ht="20.25" customHeight="1" x14ac:dyDescent="0.45">
      <c r="B38" s="266" t="s">
        <v>413</v>
      </c>
      <c r="C38" s="269"/>
      <c r="D38" s="269"/>
      <c r="E38" s="269"/>
    </row>
    <row r="39" spans="1:19" s="268" customFormat="1" ht="20.25" customHeight="1" x14ac:dyDescent="0.45">
      <c r="B39" s="935" t="s">
        <v>414</v>
      </c>
      <c r="C39" s="935"/>
      <c r="D39" s="935"/>
      <c r="E39" s="935"/>
      <c r="F39" s="935"/>
      <c r="G39" s="935"/>
      <c r="H39" s="935"/>
      <c r="I39" s="935"/>
      <c r="J39" s="935"/>
      <c r="K39" s="935"/>
      <c r="L39" s="935"/>
      <c r="M39" s="935"/>
      <c r="N39" s="935"/>
      <c r="O39" s="935"/>
      <c r="P39" s="935"/>
      <c r="Q39" s="935"/>
      <c r="S39" s="270"/>
    </row>
    <row r="40" spans="1:19" s="268" customFormat="1" ht="20.25" customHeight="1" x14ac:dyDescent="0.45">
      <c r="B40" s="266" t="s">
        <v>348</v>
      </c>
    </row>
    <row r="41" spans="1:19" s="268" customFormat="1" ht="20.25" customHeight="1" x14ac:dyDescent="0.45">
      <c r="B41" s="266" t="s">
        <v>349</v>
      </c>
    </row>
    <row r="42" spans="1:19" s="268" customFormat="1" ht="20.25" customHeight="1" x14ac:dyDescent="0.45">
      <c r="B42" s="266" t="s">
        <v>415</v>
      </c>
    </row>
    <row r="43" spans="1:19" ht="20.25" customHeight="1" x14ac:dyDescent="0.2">
      <c r="A43" s="274"/>
      <c r="B43" s="266" t="s">
        <v>416</v>
      </c>
      <c r="C43" s="274"/>
      <c r="D43" s="274"/>
      <c r="E43" s="274"/>
      <c r="F43" s="274"/>
      <c r="G43" s="274"/>
      <c r="H43" s="274"/>
      <c r="I43" s="274"/>
      <c r="J43" s="274"/>
      <c r="K43" s="274"/>
    </row>
    <row r="44" spans="1:19" ht="20.25" customHeight="1" x14ac:dyDescent="0.45">
      <c r="B44" s="266" t="s">
        <v>417</v>
      </c>
    </row>
    <row r="45" spans="1:19" s="276" customFormat="1" ht="20.25" customHeight="1" x14ac:dyDescent="0.45">
      <c r="A45" s="275"/>
      <c r="B45" s="264"/>
    </row>
    <row r="46" spans="1:19" ht="20.25" customHeight="1" x14ac:dyDescent="0.45">
      <c r="B46" s="263" t="s">
        <v>350</v>
      </c>
    </row>
    <row r="47" spans="1:19" ht="20.25" customHeight="1" x14ac:dyDescent="0.2">
      <c r="A47" s="265"/>
      <c r="C47" s="267"/>
      <c r="D47" s="267"/>
      <c r="E47" s="267"/>
      <c r="F47" s="267"/>
      <c r="G47" s="267"/>
      <c r="H47" s="267"/>
      <c r="I47" s="267"/>
      <c r="J47" s="267"/>
      <c r="K47" s="267"/>
    </row>
    <row r="48" spans="1:19" ht="20.25" customHeight="1" x14ac:dyDescent="0.45">
      <c r="B48" s="266" t="s">
        <v>326</v>
      </c>
    </row>
    <row r="49" spans="1:11" ht="20.25" customHeight="1" x14ac:dyDescent="0.2">
      <c r="A49" s="265"/>
      <c r="C49" s="267"/>
      <c r="D49" s="267"/>
      <c r="E49" s="267"/>
      <c r="F49" s="267"/>
      <c r="G49" s="267"/>
      <c r="H49" s="267"/>
      <c r="I49" s="267"/>
      <c r="J49" s="267"/>
      <c r="K49" s="267"/>
    </row>
    <row r="50" spans="1:11" ht="20.25" customHeight="1" x14ac:dyDescent="0.2">
      <c r="A50" s="274"/>
      <c r="B50" s="266"/>
      <c r="C50" s="274"/>
      <c r="D50" s="274"/>
      <c r="E50" s="274"/>
      <c r="F50" s="274"/>
      <c r="G50" s="274"/>
      <c r="H50" s="274"/>
      <c r="I50" s="274"/>
      <c r="J50" s="274"/>
      <c r="K50" s="274"/>
    </row>
    <row r="51" spans="1:11" ht="20.25" customHeight="1" x14ac:dyDescent="0.2">
      <c r="A51" s="274"/>
      <c r="B51" s="266"/>
      <c r="C51" s="274"/>
      <c r="D51" s="274"/>
      <c r="E51" s="274"/>
      <c r="F51" s="274"/>
      <c r="G51" s="274"/>
      <c r="H51" s="274"/>
      <c r="I51" s="274"/>
      <c r="J51" s="274"/>
      <c r="K51" s="274"/>
    </row>
    <row r="52" spans="1:11" ht="20.25" customHeight="1" x14ac:dyDescent="0.2">
      <c r="A52" s="274"/>
      <c r="B52" s="266"/>
      <c r="C52" s="274"/>
      <c r="D52" s="274"/>
      <c r="E52" s="274"/>
      <c r="F52" s="274"/>
      <c r="G52" s="274"/>
      <c r="H52" s="274"/>
      <c r="I52" s="274"/>
      <c r="J52" s="274"/>
      <c r="K52" s="274"/>
    </row>
    <row r="53" spans="1:11" ht="20.25" customHeight="1" x14ac:dyDescent="0.2">
      <c r="A53" s="274"/>
      <c r="B53" s="266"/>
      <c r="C53" s="274"/>
      <c r="D53" s="274"/>
      <c r="E53" s="274"/>
      <c r="F53" s="274"/>
      <c r="G53" s="274"/>
      <c r="H53" s="274"/>
      <c r="I53" s="274"/>
      <c r="J53" s="274"/>
      <c r="K53" s="274"/>
    </row>
    <row r="54" spans="1:11" ht="20.25" customHeight="1" x14ac:dyDescent="0.2">
      <c r="A54" s="274"/>
      <c r="B54" s="266"/>
      <c r="C54" s="274"/>
      <c r="D54" s="274"/>
      <c r="E54" s="274"/>
      <c r="F54" s="274"/>
      <c r="G54" s="274"/>
      <c r="H54" s="274"/>
      <c r="I54" s="274"/>
      <c r="J54" s="274"/>
      <c r="K54" s="274"/>
    </row>
    <row r="55" spans="1:11" ht="20.25" customHeight="1" x14ac:dyDescent="0.2">
      <c r="A55" s="274"/>
      <c r="B55" s="266"/>
      <c r="C55" s="274"/>
      <c r="D55" s="274"/>
      <c r="E55" s="274"/>
      <c r="F55" s="266"/>
      <c r="G55" s="266"/>
    </row>
    <row r="56" spans="1:11" ht="20.25" customHeight="1" x14ac:dyDescent="0.2">
      <c r="A56" s="274"/>
      <c r="B56" s="266"/>
      <c r="C56" s="274"/>
      <c r="D56" s="274"/>
      <c r="E56" s="274"/>
      <c r="F56" s="266"/>
      <c r="G56" s="266"/>
    </row>
    <row r="57" spans="1:11" ht="20.25" customHeight="1" x14ac:dyDescent="0.2">
      <c r="A57" s="274"/>
      <c r="B57" s="266"/>
      <c r="C57" s="274"/>
      <c r="D57" s="274"/>
      <c r="E57" s="274"/>
      <c r="F57" s="266"/>
      <c r="G57" s="266"/>
    </row>
    <row r="58" spans="1:11" ht="21.75" customHeight="1" x14ac:dyDescent="0.2">
      <c r="A58" s="274"/>
      <c r="B58" s="266"/>
      <c r="C58" s="274"/>
      <c r="D58" s="274"/>
      <c r="E58" s="274"/>
      <c r="F58" s="274"/>
      <c r="G58" s="274"/>
    </row>
    <row r="59" spans="1:11" s="273" customFormat="1" ht="19.5" customHeight="1" x14ac:dyDescent="0.45">
      <c r="A59" s="272"/>
      <c r="B59" s="266"/>
    </row>
    <row r="60" spans="1:11" ht="20.25" customHeight="1" x14ac:dyDescent="0.2">
      <c r="A60" s="264"/>
      <c r="B60" s="266"/>
      <c r="C60" s="274"/>
      <c r="D60" s="274"/>
      <c r="E60" s="274"/>
      <c r="F60" s="274"/>
      <c r="G60" s="274"/>
    </row>
    <row r="61" spans="1:11" ht="19.5" customHeight="1" x14ac:dyDescent="0.2">
      <c r="A61" s="264"/>
      <c r="B61" s="266"/>
      <c r="C61" s="274"/>
      <c r="D61" s="274"/>
      <c r="E61" s="274"/>
      <c r="F61" s="274"/>
      <c r="G61" s="274"/>
    </row>
    <row r="62" spans="1:11" ht="20.25" customHeight="1" x14ac:dyDescent="0.45">
      <c r="B62" s="266"/>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40" orientation="portrait" r:id="rId1"/>
  <headerFooter alignWithMargins="0"/>
  <rowBreaks count="2" manualBreakCount="2">
    <brk id="39" max="18" man="1"/>
    <brk id="158"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2:AJ123"/>
  <sheetViews>
    <sheetView view="pageBreakPreview" zoomScaleNormal="100" zoomScaleSheetLayoutView="100" zoomScalePageLayoutView="85" workbookViewId="0">
      <selection activeCell="AW27" sqref="AW27"/>
    </sheetView>
  </sheetViews>
  <sheetFormatPr defaultColWidth="3.59765625" defaultRowHeight="13.2" x14ac:dyDescent="0.45"/>
  <cols>
    <col min="1" max="1" width="2.59765625" style="264" customWidth="1"/>
    <col min="2" max="2" width="2.09765625" style="264" customWidth="1"/>
    <col min="3" max="3" width="3.09765625" style="264" customWidth="1"/>
    <col min="4" max="15" width="3.296875" style="264" customWidth="1"/>
    <col min="16" max="16" width="1.296875" style="264" customWidth="1"/>
    <col min="17" max="18" width="3.296875" style="264" customWidth="1"/>
    <col min="19" max="19" width="2.5" style="264" customWidth="1"/>
    <col min="20" max="31" width="3.296875" style="264" customWidth="1"/>
    <col min="32" max="256" width="3.59765625" style="264"/>
    <col min="257" max="257" width="2.59765625" style="264" customWidth="1"/>
    <col min="258" max="258" width="2.09765625" style="264" customWidth="1"/>
    <col min="259" max="259" width="3.09765625" style="264" customWidth="1"/>
    <col min="260" max="271" width="3.296875" style="264" customWidth="1"/>
    <col min="272" max="272" width="1.296875" style="264" customWidth="1"/>
    <col min="273" max="274" width="3.296875" style="264" customWidth="1"/>
    <col min="275" max="275" width="2.5" style="264" customWidth="1"/>
    <col min="276" max="287" width="3.296875" style="264" customWidth="1"/>
    <col min="288" max="512" width="3.59765625" style="264"/>
    <col min="513" max="513" width="2.59765625" style="264" customWidth="1"/>
    <col min="514" max="514" width="2.09765625" style="264" customWidth="1"/>
    <col min="515" max="515" width="3.09765625" style="264" customWidth="1"/>
    <col min="516" max="527" width="3.296875" style="264" customWidth="1"/>
    <col min="528" max="528" width="1.296875" style="264" customWidth="1"/>
    <col min="529" max="530" width="3.296875" style="264" customWidth="1"/>
    <col min="531" max="531" width="2.5" style="264" customWidth="1"/>
    <col min="532" max="543" width="3.296875" style="264" customWidth="1"/>
    <col min="544" max="768" width="3.59765625" style="264"/>
    <col min="769" max="769" width="2.59765625" style="264" customWidth="1"/>
    <col min="770" max="770" width="2.09765625" style="264" customWidth="1"/>
    <col min="771" max="771" width="3.09765625" style="264" customWidth="1"/>
    <col min="772" max="783" width="3.296875" style="264" customWidth="1"/>
    <col min="784" max="784" width="1.296875" style="264" customWidth="1"/>
    <col min="785" max="786" width="3.296875" style="264" customWidth="1"/>
    <col min="787" max="787" width="2.5" style="264" customWidth="1"/>
    <col min="788" max="799" width="3.296875" style="264" customWidth="1"/>
    <col min="800" max="1024" width="3.59765625" style="264"/>
    <col min="1025" max="1025" width="2.59765625" style="264" customWidth="1"/>
    <col min="1026" max="1026" width="2.09765625" style="264" customWidth="1"/>
    <col min="1027" max="1027" width="3.09765625" style="264" customWidth="1"/>
    <col min="1028" max="1039" width="3.296875" style="264" customWidth="1"/>
    <col min="1040" max="1040" width="1.296875" style="264" customWidth="1"/>
    <col min="1041" max="1042" width="3.296875" style="264" customWidth="1"/>
    <col min="1043" max="1043" width="2.5" style="264" customWidth="1"/>
    <col min="1044" max="1055" width="3.296875" style="264" customWidth="1"/>
    <col min="1056" max="1280" width="3.59765625" style="264"/>
    <col min="1281" max="1281" width="2.59765625" style="264" customWidth="1"/>
    <col min="1282" max="1282" width="2.09765625" style="264" customWidth="1"/>
    <col min="1283" max="1283" width="3.09765625" style="264" customWidth="1"/>
    <col min="1284" max="1295" width="3.296875" style="264" customWidth="1"/>
    <col min="1296" max="1296" width="1.296875" style="264" customWidth="1"/>
    <col min="1297" max="1298" width="3.296875" style="264" customWidth="1"/>
    <col min="1299" max="1299" width="2.5" style="264" customWidth="1"/>
    <col min="1300" max="1311" width="3.296875" style="264" customWidth="1"/>
    <col min="1312" max="1536" width="3.59765625" style="264"/>
    <col min="1537" max="1537" width="2.59765625" style="264" customWidth="1"/>
    <col min="1538" max="1538" width="2.09765625" style="264" customWidth="1"/>
    <col min="1539" max="1539" width="3.09765625" style="264" customWidth="1"/>
    <col min="1540" max="1551" width="3.296875" style="264" customWidth="1"/>
    <col min="1552" max="1552" width="1.296875" style="264" customWidth="1"/>
    <col min="1553" max="1554" width="3.296875" style="264" customWidth="1"/>
    <col min="1555" max="1555" width="2.5" style="264" customWidth="1"/>
    <col min="1556" max="1567" width="3.296875" style="264" customWidth="1"/>
    <col min="1568" max="1792" width="3.59765625" style="264"/>
    <col min="1793" max="1793" width="2.59765625" style="264" customWidth="1"/>
    <col min="1794" max="1794" width="2.09765625" style="264" customWidth="1"/>
    <col min="1795" max="1795" width="3.09765625" style="264" customWidth="1"/>
    <col min="1796" max="1807" width="3.296875" style="264" customWidth="1"/>
    <col min="1808" max="1808" width="1.296875" style="264" customWidth="1"/>
    <col min="1809" max="1810" width="3.296875" style="264" customWidth="1"/>
    <col min="1811" max="1811" width="2.5" style="264" customWidth="1"/>
    <col min="1812" max="1823" width="3.296875" style="264" customWidth="1"/>
    <col min="1824" max="2048" width="3.59765625" style="264"/>
    <col min="2049" max="2049" width="2.59765625" style="264" customWidth="1"/>
    <col min="2050" max="2050" width="2.09765625" style="264" customWidth="1"/>
    <col min="2051" max="2051" width="3.09765625" style="264" customWidth="1"/>
    <col min="2052" max="2063" width="3.296875" style="264" customWidth="1"/>
    <col min="2064" max="2064" width="1.296875" style="264" customWidth="1"/>
    <col min="2065" max="2066" width="3.296875" style="264" customWidth="1"/>
    <col min="2067" max="2067" width="2.5" style="264" customWidth="1"/>
    <col min="2068" max="2079" width="3.296875" style="264" customWidth="1"/>
    <col min="2080" max="2304" width="3.59765625" style="264"/>
    <col min="2305" max="2305" width="2.59765625" style="264" customWidth="1"/>
    <col min="2306" max="2306" width="2.09765625" style="264" customWidth="1"/>
    <col min="2307" max="2307" width="3.09765625" style="264" customWidth="1"/>
    <col min="2308" max="2319" width="3.296875" style="264" customWidth="1"/>
    <col min="2320" max="2320" width="1.296875" style="264" customWidth="1"/>
    <col min="2321" max="2322" width="3.296875" style="264" customWidth="1"/>
    <col min="2323" max="2323" width="2.5" style="264" customWidth="1"/>
    <col min="2324" max="2335" width="3.296875" style="264" customWidth="1"/>
    <col min="2336" max="2560" width="3.59765625" style="264"/>
    <col min="2561" max="2561" width="2.59765625" style="264" customWidth="1"/>
    <col min="2562" max="2562" width="2.09765625" style="264" customWidth="1"/>
    <col min="2563" max="2563" width="3.09765625" style="264" customWidth="1"/>
    <col min="2564" max="2575" width="3.296875" style="264" customWidth="1"/>
    <col min="2576" max="2576" width="1.296875" style="264" customWidth="1"/>
    <col min="2577" max="2578" width="3.296875" style="264" customWidth="1"/>
    <col min="2579" max="2579" width="2.5" style="264" customWidth="1"/>
    <col min="2580" max="2591" width="3.296875" style="264" customWidth="1"/>
    <col min="2592" max="2816" width="3.59765625" style="264"/>
    <col min="2817" max="2817" width="2.59765625" style="264" customWidth="1"/>
    <col min="2818" max="2818" width="2.09765625" style="264" customWidth="1"/>
    <col min="2819" max="2819" width="3.09765625" style="264" customWidth="1"/>
    <col min="2820" max="2831" width="3.296875" style="264" customWidth="1"/>
    <col min="2832" max="2832" width="1.296875" style="264" customWidth="1"/>
    <col min="2833" max="2834" width="3.296875" style="264" customWidth="1"/>
    <col min="2835" max="2835" width="2.5" style="264" customWidth="1"/>
    <col min="2836" max="2847" width="3.296875" style="264" customWidth="1"/>
    <col min="2848" max="3072" width="3.59765625" style="264"/>
    <col min="3073" max="3073" width="2.59765625" style="264" customWidth="1"/>
    <col min="3074" max="3074" width="2.09765625" style="264" customWidth="1"/>
    <col min="3075" max="3075" width="3.09765625" style="264" customWidth="1"/>
    <col min="3076" max="3087" width="3.296875" style="264" customWidth="1"/>
    <col min="3088" max="3088" width="1.296875" style="264" customWidth="1"/>
    <col min="3089" max="3090" width="3.296875" style="264" customWidth="1"/>
    <col min="3091" max="3091" width="2.5" style="264" customWidth="1"/>
    <col min="3092" max="3103" width="3.296875" style="264" customWidth="1"/>
    <col min="3104" max="3328" width="3.59765625" style="264"/>
    <col min="3329" max="3329" width="2.59765625" style="264" customWidth="1"/>
    <col min="3330" max="3330" width="2.09765625" style="264" customWidth="1"/>
    <col min="3331" max="3331" width="3.09765625" style="264" customWidth="1"/>
    <col min="3332" max="3343" width="3.296875" style="264" customWidth="1"/>
    <col min="3344" max="3344" width="1.296875" style="264" customWidth="1"/>
    <col min="3345" max="3346" width="3.296875" style="264" customWidth="1"/>
    <col min="3347" max="3347" width="2.5" style="264" customWidth="1"/>
    <col min="3348" max="3359" width="3.296875" style="264" customWidth="1"/>
    <col min="3360" max="3584" width="3.59765625" style="264"/>
    <col min="3585" max="3585" width="2.59765625" style="264" customWidth="1"/>
    <col min="3586" max="3586" width="2.09765625" style="264" customWidth="1"/>
    <col min="3587" max="3587" width="3.09765625" style="264" customWidth="1"/>
    <col min="3588" max="3599" width="3.296875" style="264" customWidth="1"/>
    <col min="3600" max="3600" width="1.296875" style="264" customWidth="1"/>
    <col min="3601" max="3602" width="3.296875" style="264" customWidth="1"/>
    <col min="3603" max="3603" width="2.5" style="264" customWidth="1"/>
    <col min="3604" max="3615" width="3.296875" style="264" customWidth="1"/>
    <col min="3616" max="3840" width="3.59765625" style="264"/>
    <col min="3841" max="3841" width="2.59765625" style="264" customWidth="1"/>
    <col min="3842" max="3842" width="2.09765625" style="264" customWidth="1"/>
    <col min="3843" max="3843" width="3.09765625" style="264" customWidth="1"/>
    <col min="3844" max="3855" width="3.296875" style="264" customWidth="1"/>
    <col min="3856" max="3856" width="1.296875" style="264" customWidth="1"/>
    <col min="3857" max="3858" width="3.296875" style="264" customWidth="1"/>
    <col min="3859" max="3859" width="2.5" style="264" customWidth="1"/>
    <col min="3860" max="3871" width="3.296875" style="264" customWidth="1"/>
    <col min="3872" max="4096" width="3.59765625" style="264"/>
    <col min="4097" max="4097" width="2.59765625" style="264" customWidth="1"/>
    <col min="4098" max="4098" width="2.09765625" style="264" customWidth="1"/>
    <col min="4099" max="4099" width="3.09765625" style="264" customWidth="1"/>
    <col min="4100" max="4111" width="3.296875" style="264" customWidth="1"/>
    <col min="4112" max="4112" width="1.296875" style="264" customWidth="1"/>
    <col min="4113" max="4114" width="3.296875" style="264" customWidth="1"/>
    <col min="4115" max="4115" width="2.5" style="264" customWidth="1"/>
    <col min="4116" max="4127" width="3.296875" style="264" customWidth="1"/>
    <col min="4128" max="4352" width="3.59765625" style="264"/>
    <col min="4353" max="4353" width="2.59765625" style="264" customWidth="1"/>
    <col min="4354" max="4354" width="2.09765625" style="264" customWidth="1"/>
    <col min="4355" max="4355" width="3.09765625" style="264" customWidth="1"/>
    <col min="4356" max="4367" width="3.296875" style="264" customWidth="1"/>
    <col min="4368" max="4368" width="1.296875" style="264" customWidth="1"/>
    <col min="4369" max="4370" width="3.296875" style="264" customWidth="1"/>
    <col min="4371" max="4371" width="2.5" style="264" customWidth="1"/>
    <col min="4372" max="4383" width="3.296875" style="264" customWidth="1"/>
    <col min="4384" max="4608" width="3.59765625" style="264"/>
    <col min="4609" max="4609" width="2.59765625" style="264" customWidth="1"/>
    <col min="4610" max="4610" width="2.09765625" style="264" customWidth="1"/>
    <col min="4611" max="4611" width="3.09765625" style="264" customWidth="1"/>
    <col min="4612" max="4623" width="3.296875" style="264" customWidth="1"/>
    <col min="4624" max="4624" width="1.296875" style="264" customWidth="1"/>
    <col min="4625" max="4626" width="3.296875" style="264" customWidth="1"/>
    <col min="4627" max="4627" width="2.5" style="264" customWidth="1"/>
    <col min="4628" max="4639" width="3.296875" style="264" customWidth="1"/>
    <col min="4640" max="4864" width="3.59765625" style="264"/>
    <col min="4865" max="4865" width="2.59765625" style="264" customWidth="1"/>
    <col min="4866" max="4866" width="2.09765625" style="264" customWidth="1"/>
    <col min="4867" max="4867" width="3.09765625" style="264" customWidth="1"/>
    <col min="4868" max="4879" width="3.296875" style="264" customWidth="1"/>
    <col min="4880" max="4880" width="1.296875" style="264" customWidth="1"/>
    <col min="4881" max="4882" width="3.296875" style="264" customWidth="1"/>
    <col min="4883" max="4883" width="2.5" style="264" customWidth="1"/>
    <col min="4884" max="4895" width="3.296875" style="264" customWidth="1"/>
    <col min="4896" max="5120" width="3.59765625" style="264"/>
    <col min="5121" max="5121" width="2.59765625" style="264" customWidth="1"/>
    <col min="5122" max="5122" width="2.09765625" style="264" customWidth="1"/>
    <col min="5123" max="5123" width="3.09765625" style="264" customWidth="1"/>
    <col min="5124" max="5135" width="3.296875" style="264" customWidth="1"/>
    <col min="5136" max="5136" width="1.296875" style="264" customWidth="1"/>
    <col min="5137" max="5138" width="3.296875" style="264" customWidth="1"/>
    <col min="5139" max="5139" width="2.5" style="264" customWidth="1"/>
    <col min="5140" max="5151" width="3.296875" style="264" customWidth="1"/>
    <col min="5152" max="5376" width="3.59765625" style="264"/>
    <col min="5377" max="5377" width="2.59765625" style="264" customWidth="1"/>
    <col min="5378" max="5378" width="2.09765625" style="264" customWidth="1"/>
    <col min="5379" max="5379" width="3.09765625" style="264" customWidth="1"/>
    <col min="5380" max="5391" width="3.296875" style="264" customWidth="1"/>
    <col min="5392" max="5392" width="1.296875" style="264" customWidth="1"/>
    <col min="5393" max="5394" width="3.296875" style="264" customWidth="1"/>
    <col min="5395" max="5395" width="2.5" style="264" customWidth="1"/>
    <col min="5396" max="5407" width="3.296875" style="264" customWidth="1"/>
    <col min="5408" max="5632" width="3.59765625" style="264"/>
    <col min="5633" max="5633" width="2.59765625" style="264" customWidth="1"/>
    <col min="5634" max="5634" width="2.09765625" style="264" customWidth="1"/>
    <col min="5635" max="5635" width="3.09765625" style="264" customWidth="1"/>
    <col min="5636" max="5647" width="3.296875" style="264" customWidth="1"/>
    <col min="5648" max="5648" width="1.296875" style="264" customWidth="1"/>
    <col min="5649" max="5650" width="3.296875" style="264" customWidth="1"/>
    <col min="5651" max="5651" width="2.5" style="264" customWidth="1"/>
    <col min="5652" max="5663" width="3.296875" style="264" customWidth="1"/>
    <col min="5664" max="5888" width="3.59765625" style="264"/>
    <col min="5889" max="5889" width="2.59765625" style="264" customWidth="1"/>
    <col min="5890" max="5890" width="2.09765625" style="264" customWidth="1"/>
    <col min="5891" max="5891" width="3.09765625" style="264" customWidth="1"/>
    <col min="5892" max="5903" width="3.296875" style="264" customWidth="1"/>
    <col min="5904" max="5904" width="1.296875" style="264" customWidth="1"/>
    <col min="5905" max="5906" width="3.296875" style="264" customWidth="1"/>
    <col min="5907" max="5907" width="2.5" style="264" customWidth="1"/>
    <col min="5908" max="5919" width="3.296875" style="264" customWidth="1"/>
    <col min="5920" max="6144" width="3.59765625" style="264"/>
    <col min="6145" max="6145" width="2.59765625" style="264" customWidth="1"/>
    <col min="6146" max="6146" width="2.09765625" style="264" customWidth="1"/>
    <col min="6147" max="6147" width="3.09765625" style="264" customWidth="1"/>
    <col min="6148" max="6159" width="3.296875" style="264" customWidth="1"/>
    <col min="6160" max="6160" width="1.296875" style="264" customWidth="1"/>
    <col min="6161" max="6162" width="3.296875" style="264" customWidth="1"/>
    <col min="6163" max="6163" width="2.5" style="264" customWidth="1"/>
    <col min="6164" max="6175" width="3.296875" style="264" customWidth="1"/>
    <col min="6176" max="6400" width="3.59765625" style="264"/>
    <col min="6401" max="6401" width="2.59765625" style="264" customWidth="1"/>
    <col min="6402" max="6402" width="2.09765625" style="264" customWidth="1"/>
    <col min="6403" max="6403" width="3.09765625" style="264" customWidth="1"/>
    <col min="6404" max="6415" width="3.296875" style="264" customWidth="1"/>
    <col min="6416" max="6416" width="1.296875" style="264" customWidth="1"/>
    <col min="6417" max="6418" width="3.296875" style="264" customWidth="1"/>
    <col min="6419" max="6419" width="2.5" style="264" customWidth="1"/>
    <col min="6420" max="6431" width="3.296875" style="264" customWidth="1"/>
    <col min="6432" max="6656" width="3.59765625" style="264"/>
    <col min="6657" max="6657" width="2.59765625" style="264" customWidth="1"/>
    <col min="6658" max="6658" width="2.09765625" style="264" customWidth="1"/>
    <col min="6659" max="6659" width="3.09765625" style="264" customWidth="1"/>
    <col min="6660" max="6671" width="3.296875" style="264" customWidth="1"/>
    <col min="6672" max="6672" width="1.296875" style="264" customWidth="1"/>
    <col min="6673" max="6674" width="3.296875" style="264" customWidth="1"/>
    <col min="6675" max="6675" width="2.5" style="264" customWidth="1"/>
    <col min="6676" max="6687" width="3.296875" style="264" customWidth="1"/>
    <col min="6688" max="6912" width="3.59765625" style="264"/>
    <col min="6913" max="6913" width="2.59765625" style="264" customWidth="1"/>
    <col min="6914" max="6914" width="2.09765625" style="264" customWidth="1"/>
    <col min="6915" max="6915" width="3.09765625" style="264" customWidth="1"/>
    <col min="6916" max="6927" width="3.296875" style="264" customWidth="1"/>
    <col min="6928" max="6928" width="1.296875" style="264" customWidth="1"/>
    <col min="6929" max="6930" width="3.296875" style="264" customWidth="1"/>
    <col min="6931" max="6931" width="2.5" style="264" customWidth="1"/>
    <col min="6932" max="6943" width="3.296875" style="264" customWidth="1"/>
    <col min="6944" max="7168" width="3.59765625" style="264"/>
    <col min="7169" max="7169" width="2.59765625" style="264" customWidth="1"/>
    <col min="7170" max="7170" width="2.09765625" style="264" customWidth="1"/>
    <col min="7171" max="7171" width="3.09765625" style="264" customWidth="1"/>
    <col min="7172" max="7183" width="3.296875" style="264" customWidth="1"/>
    <col min="7184" max="7184" width="1.296875" style="264" customWidth="1"/>
    <col min="7185" max="7186" width="3.296875" style="264" customWidth="1"/>
    <col min="7187" max="7187" width="2.5" style="264" customWidth="1"/>
    <col min="7188" max="7199" width="3.296875" style="264" customWidth="1"/>
    <col min="7200" max="7424" width="3.59765625" style="264"/>
    <col min="7425" max="7425" width="2.59765625" style="264" customWidth="1"/>
    <col min="7426" max="7426" width="2.09765625" style="264" customWidth="1"/>
    <col min="7427" max="7427" width="3.09765625" style="264" customWidth="1"/>
    <col min="7428" max="7439" width="3.296875" style="264" customWidth="1"/>
    <col min="7440" max="7440" width="1.296875" style="264" customWidth="1"/>
    <col min="7441" max="7442" width="3.296875" style="264" customWidth="1"/>
    <col min="7443" max="7443" width="2.5" style="264" customWidth="1"/>
    <col min="7444" max="7455" width="3.296875" style="264" customWidth="1"/>
    <col min="7456" max="7680" width="3.59765625" style="264"/>
    <col min="7681" max="7681" width="2.59765625" style="264" customWidth="1"/>
    <col min="7682" max="7682" width="2.09765625" style="264" customWidth="1"/>
    <col min="7683" max="7683" width="3.09765625" style="264" customWidth="1"/>
    <col min="7684" max="7695" width="3.296875" style="264" customWidth="1"/>
    <col min="7696" max="7696" width="1.296875" style="264" customWidth="1"/>
    <col min="7697" max="7698" width="3.296875" style="264" customWidth="1"/>
    <col min="7699" max="7699" width="2.5" style="264" customWidth="1"/>
    <col min="7700" max="7711" width="3.296875" style="264" customWidth="1"/>
    <col min="7712" max="7936" width="3.59765625" style="264"/>
    <col min="7937" max="7937" width="2.59765625" style="264" customWidth="1"/>
    <col min="7938" max="7938" width="2.09765625" style="264" customWidth="1"/>
    <col min="7939" max="7939" width="3.09765625" style="264" customWidth="1"/>
    <col min="7940" max="7951" width="3.296875" style="264" customWidth="1"/>
    <col min="7952" max="7952" width="1.296875" style="264" customWidth="1"/>
    <col min="7953" max="7954" width="3.296875" style="264" customWidth="1"/>
    <col min="7955" max="7955" width="2.5" style="264" customWidth="1"/>
    <col min="7956" max="7967" width="3.296875" style="264" customWidth="1"/>
    <col min="7968" max="8192" width="3.59765625" style="264"/>
    <col min="8193" max="8193" width="2.59765625" style="264" customWidth="1"/>
    <col min="8194" max="8194" width="2.09765625" style="264" customWidth="1"/>
    <col min="8195" max="8195" width="3.09765625" style="264" customWidth="1"/>
    <col min="8196" max="8207" width="3.296875" style="264" customWidth="1"/>
    <col min="8208" max="8208" width="1.296875" style="264" customWidth="1"/>
    <col min="8209" max="8210" width="3.296875" style="264" customWidth="1"/>
    <col min="8211" max="8211" width="2.5" style="264" customWidth="1"/>
    <col min="8212" max="8223" width="3.296875" style="264" customWidth="1"/>
    <col min="8224" max="8448" width="3.59765625" style="264"/>
    <col min="8449" max="8449" width="2.59765625" style="264" customWidth="1"/>
    <col min="8450" max="8450" width="2.09765625" style="264" customWidth="1"/>
    <col min="8451" max="8451" width="3.09765625" style="264" customWidth="1"/>
    <col min="8452" max="8463" width="3.296875" style="264" customWidth="1"/>
    <col min="8464" max="8464" width="1.296875" style="264" customWidth="1"/>
    <col min="8465" max="8466" width="3.296875" style="264" customWidth="1"/>
    <col min="8467" max="8467" width="2.5" style="264" customWidth="1"/>
    <col min="8468" max="8479" width="3.296875" style="264" customWidth="1"/>
    <col min="8480" max="8704" width="3.59765625" style="264"/>
    <col min="8705" max="8705" width="2.59765625" style="264" customWidth="1"/>
    <col min="8706" max="8706" width="2.09765625" style="264" customWidth="1"/>
    <col min="8707" max="8707" width="3.09765625" style="264" customWidth="1"/>
    <col min="8708" max="8719" width="3.296875" style="264" customWidth="1"/>
    <col min="8720" max="8720" width="1.296875" style="264" customWidth="1"/>
    <col min="8721" max="8722" width="3.296875" style="264" customWidth="1"/>
    <col min="8723" max="8723" width="2.5" style="264" customWidth="1"/>
    <col min="8724" max="8735" width="3.296875" style="264" customWidth="1"/>
    <col min="8736" max="8960" width="3.59765625" style="264"/>
    <col min="8961" max="8961" width="2.59765625" style="264" customWidth="1"/>
    <col min="8962" max="8962" width="2.09765625" style="264" customWidth="1"/>
    <col min="8963" max="8963" width="3.09765625" style="264" customWidth="1"/>
    <col min="8964" max="8975" width="3.296875" style="264" customWidth="1"/>
    <col min="8976" max="8976" width="1.296875" style="264" customWidth="1"/>
    <col min="8977" max="8978" width="3.296875" style="264" customWidth="1"/>
    <col min="8979" max="8979" width="2.5" style="264" customWidth="1"/>
    <col min="8980" max="8991" width="3.296875" style="264" customWidth="1"/>
    <col min="8992" max="9216" width="3.59765625" style="264"/>
    <col min="9217" max="9217" width="2.59765625" style="264" customWidth="1"/>
    <col min="9218" max="9218" width="2.09765625" style="264" customWidth="1"/>
    <col min="9219" max="9219" width="3.09765625" style="264" customWidth="1"/>
    <col min="9220" max="9231" width="3.296875" style="264" customWidth="1"/>
    <col min="9232" max="9232" width="1.296875" style="264" customWidth="1"/>
    <col min="9233" max="9234" width="3.296875" style="264" customWidth="1"/>
    <col min="9235" max="9235" width="2.5" style="264" customWidth="1"/>
    <col min="9236" max="9247" width="3.296875" style="264" customWidth="1"/>
    <col min="9248" max="9472" width="3.59765625" style="264"/>
    <col min="9473" max="9473" width="2.59765625" style="264" customWidth="1"/>
    <col min="9474" max="9474" width="2.09765625" style="264" customWidth="1"/>
    <col min="9475" max="9475" width="3.09765625" style="264" customWidth="1"/>
    <col min="9476" max="9487" width="3.296875" style="264" customWidth="1"/>
    <col min="9488" max="9488" width="1.296875" style="264" customWidth="1"/>
    <col min="9489" max="9490" width="3.296875" style="264" customWidth="1"/>
    <col min="9491" max="9491" width="2.5" style="264" customWidth="1"/>
    <col min="9492" max="9503" width="3.296875" style="264" customWidth="1"/>
    <col min="9504" max="9728" width="3.59765625" style="264"/>
    <col min="9729" max="9729" width="2.59765625" style="264" customWidth="1"/>
    <col min="9730" max="9730" width="2.09765625" style="264" customWidth="1"/>
    <col min="9731" max="9731" width="3.09765625" style="264" customWidth="1"/>
    <col min="9732" max="9743" width="3.296875" style="264" customWidth="1"/>
    <col min="9744" max="9744" width="1.296875" style="264" customWidth="1"/>
    <col min="9745" max="9746" width="3.296875" style="264" customWidth="1"/>
    <col min="9747" max="9747" width="2.5" style="264" customWidth="1"/>
    <col min="9748" max="9759" width="3.296875" style="264" customWidth="1"/>
    <col min="9760" max="9984" width="3.59765625" style="264"/>
    <col min="9985" max="9985" width="2.59765625" style="264" customWidth="1"/>
    <col min="9986" max="9986" width="2.09765625" style="264" customWidth="1"/>
    <col min="9987" max="9987" width="3.09765625" style="264" customWidth="1"/>
    <col min="9988" max="9999" width="3.296875" style="264" customWidth="1"/>
    <col min="10000" max="10000" width="1.296875" style="264" customWidth="1"/>
    <col min="10001" max="10002" width="3.296875" style="264" customWidth="1"/>
    <col min="10003" max="10003" width="2.5" style="264" customWidth="1"/>
    <col min="10004" max="10015" width="3.296875" style="264" customWidth="1"/>
    <col min="10016" max="10240" width="3.59765625" style="264"/>
    <col min="10241" max="10241" width="2.59765625" style="264" customWidth="1"/>
    <col min="10242" max="10242" width="2.09765625" style="264" customWidth="1"/>
    <col min="10243" max="10243" width="3.09765625" style="264" customWidth="1"/>
    <col min="10244" max="10255" width="3.296875" style="264" customWidth="1"/>
    <col min="10256" max="10256" width="1.296875" style="264" customWidth="1"/>
    <col min="10257" max="10258" width="3.296875" style="264" customWidth="1"/>
    <col min="10259" max="10259" width="2.5" style="264" customWidth="1"/>
    <col min="10260" max="10271" width="3.296875" style="264" customWidth="1"/>
    <col min="10272" max="10496" width="3.59765625" style="264"/>
    <col min="10497" max="10497" width="2.59765625" style="264" customWidth="1"/>
    <col min="10498" max="10498" width="2.09765625" style="264" customWidth="1"/>
    <col min="10499" max="10499" width="3.09765625" style="264" customWidth="1"/>
    <col min="10500" max="10511" width="3.296875" style="264" customWidth="1"/>
    <col min="10512" max="10512" width="1.296875" style="264" customWidth="1"/>
    <col min="10513" max="10514" width="3.296875" style="264" customWidth="1"/>
    <col min="10515" max="10515" width="2.5" style="264" customWidth="1"/>
    <col min="10516" max="10527" width="3.296875" style="264" customWidth="1"/>
    <col min="10528" max="10752" width="3.59765625" style="264"/>
    <col min="10753" max="10753" width="2.59765625" style="264" customWidth="1"/>
    <col min="10754" max="10754" width="2.09765625" style="264" customWidth="1"/>
    <col min="10755" max="10755" width="3.09765625" style="264" customWidth="1"/>
    <col min="10756" max="10767" width="3.296875" style="264" customWidth="1"/>
    <col min="10768" max="10768" width="1.296875" style="264" customWidth="1"/>
    <col min="10769" max="10770" width="3.296875" style="264" customWidth="1"/>
    <col min="10771" max="10771" width="2.5" style="264" customWidth="1"/>
    <col min="10772" max="10783" width="3.296875" style="264" customWidth="1"/>
    <col min="10784" max="11008" width="3.59765625" style="264"/>
    <col min="11009" max="11009" width="2.59765625" style="264" customWidth="1"/>
    <col min="11010" max="11010" width="2.09765625" style="264" customWidth="1"/>
    <col min="11011" max="11011" width="3.09765625" style="264" customWidth="1"/>
    <col min="11012" max="11023" width="3.296875" style="264" customWidth="1"/>
    <col min="11024" max="11024" width="1.296875" style="264" customWidth="1"/>
    <col min="11025" max="11026" width="3.296875" style="264" customWidth="1"/>
    <col min="11027" max="11027" width="2.5" style="264" customWidth="1"/>
    <col min="11028" max="11039" width="3.296875" style="264" customWidth="1"/>
    <col min="11040" max="11264" width="3.59765625" style="264"/>
    <col min="11265" max="11265" width="2.59765625" style="264" customWidth="1"/>
    <col min="11266" max="11266" width="2.09765625" style="264" customWidth="1"/>
    <col min="11267" max="11267" width="3.09765625" style="264" customWidth="1"/>
    <col min="11268" max="11279" width="3.296875" style="264" customWidth="1"/>
    <col min="11280" max="11280" width="1.296875" style="264" customWidth="1"/>
    <col min="11281" max="11282" width="3.296875" style="264" customWidth="1"/>
    <col min="11283" max="11283" width="2.5" style="264" customWidth="1"/>
    <col min="11284" max="11295" width="3.296875" style="264" customWidth="1"/>
    <col min="11296" max="11520" width="3.59765625" style="264"/>
    <col min="11521" max="11521" width="2.59765625" style="264" customWidth="1"/>
    <col min="11522" max="11522" width="2.09765625" style="264" customWidth="1"/>
    <col min="11523" max="11523" width="3.09765625" style="264" customWidth="1"/>
    <col min="11524" max="11535" width="3.296875" style="264" customWidth="1"/>
    <col min="11536" max="11536" width="1.296875" style="264" customWidth="1"/>
    <col min="11537" max="11538" width="3.296875" style="264" customWidth="1"/>
    <col min="11539" max="11539" width="2.5" style="264" customWidth="1"/>
    <col min="11540" max="11551" width="3.296875" style="264" customWidth="1"/>
    <col min="11552" max="11776" width="3.59765625" style="264"/>
    <col min="11777" max="11777" width="2.59765625" style="264" customWidth="1"/>
    <col min="11778" max="11778" width="2.09765625" style="264" customWidth="1"/>
    <col min="11779" max="11779" width="3.09765625" style="264" customWidth="1"/>
    <col min="11780" max="11791" width="3.296875" style="264" customWidth="1"/>
    <col min="11792" max="11792" width="1.296875" style="264" customWidth="1"/>
    <col min="11793" max="11794" width="3.296875" style="264" customWidth="1"/>
    <col min="11795" max="11795" width="2.5" style="264" customWidth="1"/>
    <col min="11796" max="11807" width="3.296875" style="264" customWidth="1"/>
    <col min="11808" max="12032" width="3.59765625" style="264"/>
    <col min="12033" max="12033" width="2.59765625" style="264" customWidth="1"/>
    <col min="12034" max="12034" width="2.09765625" style="264" customWidth="1"/>
    <col min="12035" max="12035" width="3.09765625" style="264" customWidth="1"/>
    <col min="12036" max="12047" width="3.296875" style="264" customWidth="1"/>
    <col min="12048" max="12048" width="1.296875" style="264" customWidth="1"/>
    <col min="12049" max="12050" width="3.296875" style="264" customWidth="1"/>
    <col min="12051" max="12051" width="2.5" style="264" customWidth="1"/>
    <col min="12052" max="12063" width="3.296875" style="264" customWidth="1"/>
    <col min="12064" max="12288" width="3.59765625" style="264"/>
    <col min="12289" max="12289" width="2.59765625" style="264" customWidth="1"/>
    <col min="12290" max="12290" width="2.09765625" style="264" customWidth="1"/>
    <col min="12291" max="12291" width="3.09765625" style="264" customWidth="1"/>
    <col min="12292" max="12303" width="3.296875" style="264" customWidth="1"/>
    <col min="12304" max="12304" width="1.296875" style="264" customWidth="1"/>
    <col min="12305" max="12306" width="3.296875" style="264" customWidth="1"/>
    <col min="12307" max="12307" width="2.5" style="264" customWidth="1"/>
    <col min="12308" max="12319" width="3.296875" style="264" customWidth="1"/>
    <col min="12320" max="12544" width="3.59765625" style="264"/>
    <col min="12545" max="12545" width="2.59765625" style="264" customWidth="1"/>
    <col min="12546" max="12546" width="2.09765625" style="264" customWidth="1"/>
    <col min="12547" max="12547" width="3.09765625" style="264" customWidth="1"/>
    <col min="12548" max="12559" width="3.296875" style="264" customWidth="1"/>
    <col min="12560" max="12560" width="1.296875" style="264" customWidth="1"/>
    <col min="12561" max="12562" width="3.296875" style="264" customWidth="1"/>
    <col min="12563" max="12563" width="2.5" style="264" customWidth="1"/>
    <col min="12564" max="12575" width="3.296875" style="264" customWidth="1"/>
    <col min="12576" max="12800" width="3.59765625" style="264"/>
    <col min="12801" max="12801" width="2.59765625" style="264" customWidth="1"/>
    <col min="12802" max="12802" width="2.09765625" style="264" customWidth="1"/>
    <col min="12803" max="12803" width="3.09765625" style="264" customWidth="1"/>
    <col min="12804" max="12815" width="3.296875" style="264" customWidth="1"/>
    <col min="12816" max="12816" width="1.296875" style="264" customWidth="1"/>
    <col min="12817" max="12818" width="3.296875" style="264" customWidth="1"/>
    <col min="12819" max="12819" width="2.5" style="264" customWidth="1"/>
    <col min="12820" max="12831" width="3.296875" style="264" customWidth="1"/>
    <col min="12832" max="13056" width="3.59765625" style="264"/>
    <col min="13057" max="13057" width="2.59765625" style="264" customWidth="1"/>
    <col min="13058" max="13058" width="2.09765625" style="264" customWidth="1"/>
    <col min="13059" max="13059" width="3.09765625" style="264" customWidth="1"/>
    <col min="13060" max="13071" width="3.296875" style="264" customWidth="1"/>
    <col min="13072" max="13072" width="1.296875" style="264" customWidth="1"/>
    <col min="13073" max="13074" width="3.296875" style="264" customWidth="1"/>
    <col min="13075" max="13075" width="2.5" style="264" customWidth="1"/>
    <col min="13076" max="13087" width="3.296875" style="264" customWidth="1"/>
    <col min="13088" max="13312" width="3.59765625" style="264"/>
    <col min="13313" max="13313" width="2.59765625" style="264" customWidth="1"/>
    <col min="13314" max="13314" width="2.09765625" style="264" customWidth="1"/>
    <col min="13315" max="13315" width="3.09765625" style="264" customWidth="1"/>
    <col min="13316" max="13327" width="3.296875" style="264" customWidth="1"/>
    <col min="13328" max="13328" width="1.296875" style="264" customWidth="1"/>
    <col min="13329" max="13330" width="3.296875" style="264" customWidth="1"/>
    <col min="13331" max="13331" width="2.5" style="264" customWidth="1"/>
    <col min="13332" max="13343" width="3.296875" style="264" customWidth="1"/>
    <col min="13344" max="13568" width="3.59765625" style="264"/>
    <col min="13569" max="13569" width="2.59765625" style="264" customWidth="1"/>
    <col min="13570" max="13570" width="2.09765625" style="264" customWidth="1"/>
    <col min="13571" max="13571" width="3.09765625" style="264" customWidth="1"/>
    <col min="13572" max="13583" width="3.296875" style="264" customWidth="1"/>
    <col min="13584" max="13584" width="1.296875" style="264" customWidth="1"/>
    <col min="13585" max="13586" width="3.296875" style="264" customWidth="1"/>
    <col min="13587" max="13587" width="2.5" style="264" customWidth="1"/>
    <col min="13588" max="13599" width="3.296875" style="264" customWidth="1"/>
    <col min="13600" max="13824" width="3.59765625" style="264"/>
    <col min="13825" max="13825" width="2.59765625" style="264" customWidth="1"/>
    <col min="13826" max="13826" width="2.09765625" style="264" customWidth="1"/>
    <col min="13827" max="13827" width="3.09765625" style="264" customWidth="1"/>
    <col min="13828" max="13839" width="3.296875" style="264" customWidth="1"/>
    <col min="13840" max="13840" width="1.296875" style="264" customWidth="1"/>
    <col min="13841" max="13842" width="3.296875" style="264" customWidth="1"/>
    <col min="13843" max="13843" width="2.5" style="264" customWidth="1"/>
    <col min="13844" max="13855" width="3.296875" style="264" customWidth="1"/>
    <col min="13856" max="14080" width="3.59765625" style="264"/>
    <col min="14081" max="14081" width="2.59765625" style="264" customWidth="1"/>
    <col min="14082" max="14082" width="2.09765625" style="264" customWidth="1"/>
    <col min="14083" max="14083" width="3.09765625" style="264" customWidth="1"/>
    <col min="14084" max="14095" width="3.296875" style="264" customWidth="1"/>
    <col min="14096" max="14096" width="1.296875" style="264" customWidth="1"/>
    <col min="14097" max="14098" width="3.296875" style="264" customWidth="1"/>
    <col min="14099" max="14099" width="2.5" style="264" customWidth="1"/>
    <col min="14100" max="14111" width="3.296875" style="264" customWidth="1"/>
    <col min="14112" max="14336" width="3.59765625" style="264"/>
    <col min="14337" max="14337" width="2.59765625" style="264" customWidth="1"/>
    <col min="14338" max="14338" width="2.09765625" style="264" customWidth="1"/>
    <col min="14339" max="14339" width="3.09765625" style="264" customWidth="1"/>
    <col min="14340" max="14351" width="3.296875" style="264" customWidth="1"/>
    <col min="14352" max="14352" width="1.296875" style="264" customWidth="1"/>
    <col min="14353" max="14354" width="3.296875" style="264" customWidth="1"/>
    <col min="14355" max="14355" width="2.5" style="264" customWidth="1"/>
    <col min="14356" max="14367" width="3.296875" style="264" customWidth="1"/>
    <col min="14368" max="14592" width="3.59765625" style="264"/>
    <col min="14593" max="14593" width="2.59765625" style="264" customWidth="1"/>
    <col min="14594" max="14594" width="2.09765625" style="264" customWidth="1"/>
    <col min="14595" max="14595" width="3.09765625" style="264" customWidth="1"/>
    <col min="14596" max="14607" width="3.296875" style="264" customWidth="1"/>
    <col min="14608" max="14608" width="1.296875" style="264" customWidth="1"/>
    <col min="14609" max="14610" width="3.296875" style="264" customWidth="1"/>
    <col min="14611" max="14611" width="2.5" style="264" customWidth="1"/>
    <col min="14612" max="14623" width="3.296875" style="264" customWidth="1"/>
    <col min="14624" max="14848" width="3.59765625" style="264"/>
    <col min="14849" max="14849" width="2.59765625" style="264" customWidth="1"/>
    <col min="14850" max="14850" width="2.09765625" style="264" customWidth="1"/>
    <col min="14851" max="14851" width="3.09765625" style="264" customWidth="1"/>
    <col min="14852" max="14863" width="3.296875" style="264" customWidth="1"/>
    <col min="14864" max="14864" width="1.296875" style="264" customWidth="1"/>
    <col min="14865" max="14866" width="3.296875" style="264" customWidth="1"/>
    <col min="14867" max="14867" width="2.5" style="264" customWidth="1"/>
    <col min="14868" max="14879" width="3.296875" style="264" customWidth="1"/>
    <col min="14880" max="15104" width="3.59765625" style="264"/>
    <col min="15105" max="15105" width="2.59765625" style="264" customWidth="1"/>
    <col min="15106" max="15106" width="2.09765625" style="264" customWidth="1"/>
    <col min="15107" max="15107" width="3.09765625" style="264" customWidth="1"/>
    <col min="15108" max="15119" width="3.296875" style="264" customWidth="1"/>
    <col min="15120" max="15120" width="1.296875" style="264" customWidth="1"/>
    <col min="15121" max="15122" width="3.296875" style="264" customWidth="1"/>
    <col min="15123" max="15123" width="2.5" style="264" customWidth="1"/>
    <col min="15124" max="15135" width="3.296875" style="264" customWidth="1"/>
    <col min="15136" max="15360" width="3.59765625" style="264"/>
    <col min="15361" max="15361" width="2.59765625" style="264" customWidth="1"/>
    <col min="15362" max="15362" width="2.09765625" style="264" customWidth="1"/>
    <col min="15363" max="15363" width="3.09765625" style="264" customWidth="1"/>
    <col min="15364" max="15375" width="3.296875" style="264" customWidth="1"/>
    <col min="15376" max="15376" width="1.296875" style="264" customWidth="1"/>
    <col min="15377" max="15378" width="3.296875" style="264" customWidth="1"/>
    <col min="15379" max="15379" width="2.5" style="264" customWidth="1"/>
    <col min="15380" max="15391" width="3.296875" style="264" customWidth="1"/>
    <col min="15392" max="15616" width="3.59765625" style="264"/>
    <col min="15617" max="15617" width="2.59765625" style="264" customWidth="1"/>
    <col min="15618" max="15618" width="2.09765625" style="264" customWidth="1"/>
    <col min="15619" max="15619" width="3.09765625" style="264" customWidth="1"/>
    <col min="15620" max="15631" width="3.296875" style="264" customWidth="1"/>
    <col min="15632" max="15632" width="1.296875" style="264" customWidth="1"/>
    <col min="15633" max="15634" width="3.296875" style="264" customWidth="1"/>
    <col min="15635" max="15635" width="2.5" style="264" customWidth="1"/>
    <col min="15636" max="15647" width="3.296875" style="264" customWidth="1"/>
    <col min="15648" max="15872" width="3.59765625" style="264"/>
    <col min="15873" max="15873" width="2.59765625" style="264" customWidth="1"/>
    <col min="15874" max="15874" width="2.09765625" style="264" customWidth="1"/>
    <col min="15875" max="15875" width="3.09765625" style="264" customWidth="1"/>
    <col min="15876" max="15887" width="3.296875" style="264" customWidth="1"/>
    <col min="15888" max="15888" width="1.296875" style="264" customWidth="1"/>
    <col min="15889" max="15890" width="3.296875" style="264" customWidth="1"/>
    <col min="15891" max="15891" width="2.5" style="264" customWidth="1"/>
    <col min="15892" max="15903" width="3.296875" style="264" customWidth="1"/>
    <col min="15904" max="16128" width="3.59765625" style="264"/>
    <col min="16129" max="16129" width="2.59765625" style="264" customWidth="1"/>
    <col min="16130" max="16130" width="2.09765625" style="264" customWidth="1"/>
    <col min="16131" max="16131" width="3.09765625" style="264" customWidth="1"/>
    <col min="16132" max="16143" width="3.296875" style="264" customWidth="1"/>
    <col min="16144" max="16144" width="1.296875" style="264" customWidth="1"/>
    <col min="16145" max="16146" width="3.296875" style="264" customWidth="1"/>
    <col min="16147" max="16147" width="2.5" style="264" customWidth="1"/>
    <col min="16148" max="16159" width="3.296875" style="264" customWidth="1"/>
    <col min="16160" max="16384" width="3.59765625" style="264"/>
  </cols>
  <sheetData>
    <row r="2" spans="2:34" x14ac:dyDescent="0.45">
      <c r="B2" s="264" t="s">
        <v>703</v>
      </c>
    </row>
    <row r="3" spans="2:34" x14ac:dyDescent="0.45">
      <c r="U3" s="266"/>
      <c r="X3" s="527" t="s">
        <v>130</v>
      </c>
      <c r="Y3" s="884"/>
      <c r="Z3" s="884"/>
      <c r="AA3" s="527" t="s">
        <v>131</v>
      </c>
      <c r="AB3" s="565"/>
      <c r="AC3" s="527" t="s">
        <v>701</v>
      </c>
      <c r="AD3" s="565"/>
      <c r="AE3" s="527" t="s">
        <v>702</v>
      </c>
    </row>
    <row r="4" spans="2:34" x14ac:dyDescent="0.45">
      <c r="T4" s="268"/>
      <c r="U4" s="268"/>
      <c r="V4" s="268"/>
    </row>
    <row r="5" spans="2:34" x14ac:dyDescent="0.45">
      <c r="B5" s="936" t="s">
        <v>704</v>
      </c>
      <c r="C5" s="936"/>
      <c r="D5" s="936"/>
      <c r="E5" s="936"/>
      <c r="F5" s="936"/>
      <c r="G5" s="936"/>
      <c r="H5" s="936"/>
      <c r="I5" s="936"/>
      <c r="J5" s="936"/>
      <c r="K5" s="936"/>
      <c r="L5" s="936"/>
      <c r="M5" s="936"/>
      <c r="N5" s="936"/>
      <c r="O5" s="936"/>
      <c r="P5" s="936"/>
      <c r="Q5" s="936"/>
      <c r="R5" s="936"/>
      <c r="S5" s="936"/>
      <c r="T5" s="936"/>
      <c r="U5" s="936"/>
      <c r="V5" s="936"/>
      <c r="W5" s="936"/>
      <c r="X5" s="936"/>
      <c r="Y5" s="936"/>
      <c r="Z5" s="936"/>
      <c r="AA5" s="936"/>
      <c r="AB5" s="936"/>
      <c r="AC5" s="936"/>
      <c r="AD5" s="936"/>
      <c r="AE5" s="936"/>
    </row>
    <row r="6" spans="2:34" ht="65.25" customHeight="1" x14ac:dyDescent="0.45">
      <c r="B6" s="942" t="s">
        <v>705</v>
      </c>
      <c r="C6" s="942"/>
      <c r="D6" s="942"/>
      <c r="E6" s="942"/>
      <c r="F6" s="942"/>
      <c r="G6" s="942"/>
      <c r="H6" s="942"/>
      <c r="I6" s="942"/>
      <c r="J6" s="942"/>
      <c r="K6" s="942"/>
      <c r="L6" s="942"/>
      <c r="M6" s="942"/>
      <c r="N6" s="942"/>
      <c r="O6" s="942"/>
      <c r="P6" s="942"/>
      <c r="Q6" s="942"/>
      <c r="R6" s="942"/>
      <c r="S6" s="942"/>
      <c r="T6" s="942"/>
      <c r="U6" s="942"/>
      <c r="V6" s="942"/>
      <c r="W6" s="942"/>
      <c r="X6" s="942"/>
      <c r="Y6" s="942"/>
      <c r="Z6" s="942"/>
      <c r="AA6" s="942"/>
      <c r="AB6" s="942"/>
      <c r="AC6" s="942"/>
      <c r="AD6" s="942"/>
      <c r="AE6" s="271"/>
    </row>
    <row r="7" spans="2:34" ht="23.25" customHeight="1" x14ac:dyDescent="0.45"/>
    <row r="8" spans="2:34" ht="23.25" customHeight="1" x14ac:dyDescent="0.45">
      <c r="B8" s="528" t="s">
        <v>706</v>
      </c>
      <c r="C8" s="528"/>
      <c r="D8" s="528"/>
      <c r="E8" s="528"/>
      <c r="F8" s="778"/>
      <c r="G8" s="779"/>
      <c r="H8" s="779"/>
      <c r="I8" s="779"/>
      <c r="J8" s="779"/>
      <c r="K8" s="779"/>
      <c r="L8" s="779"/>
      <c r="M8" s="779"/>
      <c r="N8" s="779"/>
      <c r="O8" s="779"/>
      <c r="P8" s="779"/>
      <c r="Q8" s="779"/>
      <c r="R8" s="779"/>
      <c r="S8" s="779"/>
      <c r="T8" s="779"/>
      <c r="U8" s="779"/>
      <c r="V8" s="779"/>
      <c r="W8" s="779"/>
      <c r="X8" s="779"/>
      <c r="Y8" s="779"/>
      <c r="Z8" s="779"/>
      <c r="AA8" s="779"/>
      <c r="AB8" s="779"/>
      <c r="AC8" s="779"/>
      <c r="AD8" s="779"/>
      <c r="AE8" s="780"/>
    </row>
    <row r="9" spans="2:34" ht="24.9" customHeight="1" x14ac:dyDescent="0.45">
      <c r="B9" s="528" t="s">
        <v>707</v>
      </c>
      <c r="C9" s="528"/>
      <c r="D9" s="528"/>
      <c r="E9" s="528"/>
      <c r="F9" s="568" t="s">
        <v>178</v>
      </c>
      <c r="G9" s="530" t="s">
        <v>708</v>
      </c>
      <c r="H9" s="530"/>
      <c r="I9" s="530"/>
      <c r="J9" s="530"/>
      <c r="K9" s="569" t="s">
        <v>178</v>
      </c>
      <c r="L9" s="530" t="s">
        <v>709</v>
      </c>
      <c r="M9" s="530"/>
      <c r="N9" s="530"/>
      <c r="O9" s="530"/>
      <c r="P9" s="530"/>
      <c r="Q9" s="569" t="s">
        <v>178</v>
      </c>
      <c r="R9" s="530" t="s">
        <v>710</v>
      </c>
      <c r="S9" s="530"/>
      <c r="T9" s="530"/>
      <c r="U9" s="530"/>
      <c r="V9" s="530"/>
      <c r="W9" s="530"/>
      <c r="X9" s="530"/>
      <c r="Y9" s="530"/>
      <c r="Z9" s="530"/>
      <c r="AA9" s="530"/>
      <c r="AB9" s="530"/>
      <c r="AC9" s="530"/>
      <c r="AD9" s="532"/>
      <c r="AE9" s="533"/>
      <c r="AH9" s="567"/>
    </row>
    <row r="10" spans="2:34" ht="24.9" customHeight="1" x14ac:dyDescent="0.45">
      <c r="B10" s="943" t="s">
        <v>711</v>
      </c>
      <c r="C10" s="944"/>
      <c r="D10" s="944"/>
      <c r="E10" s="945"/>
      <c r="F10" s="271" t="s">
        <v>178</v>
      </c>
      <c r="G10" s="266" t="s">
        <v>712</v>
      </c>
      <c r="H10" s="266"/>
      <c r="I10" s="266"/>
      <c r="J10" s="266"/>
      <c r="K10" s="266"/>
      <c r="L10" s="266"/>
      <c r="M10" s="266"/>
      <c r="N10" s="266"/>
      <c r="O10" s="266"/>
      <c r="Q10" s="534"/>
      <c r="R10" s="535" t="s">
        <v>178</v>
      </c>
      <c r="S10" s="266" t="s">
        <v>713</v>
      </c>
      <c r="T10" s="266"/>
      <c r="U10" s="266"/>
      <c r="V10" s="266"/>
      <c r="W10" s="536"/>
      <c r="X10" s="536"/>
      <c r="Y10" s="536"/>
      <c r="Z10" s="536"/>
      <c r="AA10" s="536"/>
      <c r="AB10" s="536"/>
      <c r="AC10" s="536"/>
      <c r="AD10" s="534"/>
      <c r="AE10" s="537"/>
    </row>
    <row r="11" spans="2:34" ht="24.9" customHeight="1" x14ac:dyDescent="0.45">
      <c r="B11" s="946"/>
      <c r="C11" s="936"/>
      <c r="D11" s="936"/>
      <c r="E11" s="947"/>
      <c r="F11" s="565" t="s">
        <v>178</v>
      </c>
      <c r="G11" s="566" t="s">
        <v>1013</v>
      </c>
      <c r="H11" s="566"/>
      <c r="I11" s="566"/>
      <c r="J11" s="566"/>
      <c r="K11" s="566"/>
      <c r="L11" s="566"/>
      <c r="M11" s="566"/>
      <c r="N11" s="566"/>
      <c r="O11" s="566"/>
      <c r="P11" s="567"/>
      <c r="Q11" s="567"/>
      <c r="R11" s="271" t="s">
        <v>178</v>
      </c>
      <c r="S11" s="266" t="s">
        <v>714</v>
      </c>
      <c r="T11" s="266"/>
      <c r="U11" s="266"/>
      <c r="V11" s="266"/>
      <c r="W11" s="266"/>
      <c r="X11" s="266"/>
      <c r="Y11" s="266"/>
      <c r="Z11" s="266"/>
      <c r="AA11" s="266"/>
      <c r="AB11" s="266"/>
      <c r="AC11" s="266"/>
      <c r="AE11" s="538"/>
    </row>
    <row r="12" spans="2:34" ht="24.9" customHeight="1" x14ac:dyDescent="0.45">
      <c r="B12" s="946"/>
      <c r="C12" s="936"/>
      <c r="D12" s="936"/>
      <c r="E12" s="947"/>
      <c r="F12" s="271" t="s">
        <v>178</v>
      </c>
      <c r="G12" s="539" t="s">
        <v>715</v>
      </c>
      <c r="H12" s="266"/>
      <c r="I12" s="266"/>
      <c r="J12" s="266"/>
      <c r="K12" s="266"/>
      <c r="L12" s="266"/>
      <c r="M12" s="266"/>
      <c r="N12" s="266"/>
      <c r="O12" s="266"/>
      <c r="R12" s="271" t="s">
        <v>178</v>
      </c>
      <c r="S12" s="539" t="s">
        <v>716</v>
      </c>
      <c r="T12" s="266"/>
      <c r="U12" s="266"/>
      <c r="V12" s="266"/>
      <c r="W12" s="266"/>
      <c r="X12" s="266"/>
      <c r="Y12" s="266"/>
      <c r="Z12" s="266"/>
      <c r="AA12" s="266"/>
      <c r="AB12" s="266"/>
      <c r="AC12" s="266"/>
      <c r="AE12" s="538"/>
    </row>
    <row r="13" spans="2:34" ht="24.9" customHeight="1" x14ac:dyDescent="0.2">
      <c r="B13" s="946"/>
      <c r="C13" s="936"/>
      <c r="D13" s="936"/>
      <c r="E13" s="947"/>
      <c r="F13" s="271" t="s">
        <v>178</v>
      </c>
      <c r="G13" s="266" t="s">
        <v>717</v>
      </c>
      <c r="H13" s="266"/>
      <c r="I13" s="266"/>
      <c r="J13" s="266"/>
      <c r="K13" s="266"/>
      <c r="L13" s="266"/>
      <c r="M13" s="274"/>
      <c r="N13" s="266"/>
      <c r="O13" s="266"/>
      <c r="R13" s="271" t="s">
        <v>178</v>
      </c>
      <c r="S13" s="266" t="s">
        <v>718</v>
      </c>
      <c r="T13" s="266"/>
      <c r="U13" s="266"/>
      <c r="V13" s="266"/>
      <c r="W13" s="266"/>
      <c r="X13" s="266"/>
      <c r="Y13" s="266"/>
      <c r="Z13" s="266"/>
      <c r="AA13" s="266"/>
      <c r="AB13" s="266"/>
      <c r="AC13" s="266"/>
      <c r="AE13" s="538"/>
    </row>
    <row r="14" spans="2:34" ht="24.9" customHeight="1" x14ac:dyDescent="0.2">
      <c r="B14" s="946"/>
      <c r="C14" s="936"/>
      <c r="D14" s="936"/>
      <c r="E14" s="947"/>
      <c r="F14" s="271" t="s">
        <v>178</v>
      </c>
      <c r="G14" s="266" t="s">
        <v>719</v>
      </c>
      <c r="H14" s="266"/>
      <c r="I14" s="266"/>
      <c r="J14" s="266"/>
      <c r="K14" s="274"/>
      <c r="L14" s="539"/>
      <c r="M14" s="540"/>
      <c r="N14" s="540"/>
      <c r="O14" s="539"/>
      <c r="R14" s="271"/>
      <c r="S14" s="266"/>
      <c r="T14" s="539"/>
      <c r="U14" s="539"/>
      <c r="V14" s="539"/>
      <c r="W14" s="539"/>
      <c r="X14" s="539"/>
      <c r="Y14" s="539"/>
      <c r="Z14" s="539"/>
      <c r="AA14" s="539"/>
      <c r="AB14" s="539"/>
      <c r="AC14" s="539"/>
      <c r="AE14" s="538"/>
    </row>
    <row r="15" spans="2:34" ht="24.9" customHeight="1" x14ac:dyDescent="0.45">
      <c r="B15" s="528" t="s">
        <v>720</v>
      </c>
      <c r="C15" s="528"/>
      <c r="D15" s="528"/>
      <c r="E15" s="528"/>
      <c r="F15" s="568" t="s">
        <v>178</v>
      </c>
      <c r="G15" s="530" t="s">
        <v>721</v>
      </c>
      <c r="H15" s="541"/>
      <c r="I15" s="541"/>
      <c r="J15" s="541"/>
      <c r="K15" s="541"/>
      <c r="L15" s="541"/>
      <c r="M15" s="541"/>
      <c r="N15" s="541"/>
      <c r="O15" s="541"/>
      <c r="P15" s="541"/>
      <c r="Q15" s="532"/>
      <c r="R15" s="569" t="s">
        <v>178</v>
      </c>
      <c r="S15" s="530" t="s">
        <v>722</v>
      </c>
      <c r="T15" s="541"/>
      <c r="U15" s="541"/>
      <c r="V15" s="541"/>
      <c r="W15" s="541"/>
      <c r="X15" s="541"/>
      <c r="Y15" s="541"/>
      <c r="Z15" s="541"/>
      <c r="AA15" s="541"/>
      <c r="AB15" s="541"/>
      <c r="AC15" s="541"/>
      <c r="AD15" s="532"/>
      <c r="AE15" s="533"/>
    </row>
    <row r="16" spans="2:34" ht="30.75" customHeight="1" x14ac:dyDescent="0.45"/>
    <row r="17" spans="2:31" x14ac:dyDescent="0.45">
      <c r="B17" s="542"/>
      <c r="C17" s="532"/>
      <c r="D17" s="532"/>
      <c r="E17" s="532"/>
      <c r="F17" s="532"/>
      <c r="G17" s="532"/>
      <c r="H17" s="532"/>
      <c r="I17" s="532"/>
      <c r="J17" s="532"/>
      <c r="K17" s="532"/>
      <c r="L17" s="532"/>
      <c r="M17" s="532"/>
      <c r="N17" s="532"/>
      <c r="O17" s="532"/>
      <c r="P17" s="532"/>
      <c r="Q17" s="532"/>
      <c r="R17" s="532"/>
      <c r="S17" s="532"/>
      <c r="T17" s="532"/>
      <c r="U17" s="532"/>
      <c r="V17" s="532"/>
      <c r="W17" s="532"/>
      <c r="X17" s="532"/>
      <c r="Y17" s="532"/>
      <c r="Z17" s="533"/>
      <c r="AA17" s="529"/>
      <c r="AB17" s="531" t="s">
        <v>723</v>
      </c>
      <c r="AC17" s="531" t="s">
        <v>724</v>
      </c>
      <c r="AD17" s="531" t="s">
        <v>725</v>
      </c>
      <c r="AE17" s="533"/>
    </row>
    <row r="18" spans="2:31" x14ac:dyDescent="0.45">
      <c r="B18" s="543" t="s">
        <v>726</v>
      </c>
      <c r="C18" s="534"/>
      <c r="D18" s="534"/>
      <c r="E18" s="534"/>
      <c r="F18" s="534"/>
      <c r="G18" s="534"/>
      <c r="H18" s="534"/>
      <c r="I18" s="534"/>
      <c r="J18" s="534"/>
      <c r="K18" s="534"/>
      <c r="L18" s="534"/>
      <c r="M18" s="534"/>
      <c r="N18" s="534"/>
      <c r="O18" s="534"/>
      <c r="P18" s="534"/>
      <c r="Q18" s="534"/>
      <c r="R18" s="534"/>
      <c r="S18" s="534"/>
      <c r="T18" s="534"/>
      <c r="U18" s="534"/>
      <c r="V18" s="534"/>
      <c r="W18" s="534"/>
      <c r="X18" s="534"/>
      <c r="Y18" s="534"/>
      <c r="Z18" s="544"/>
      <c r="AA18" s="545"/>
      <c r="AB18" s="535"/>
      <c r="AC18" s="535"/>
      <c r="AD18" s="534"/>
      <c r="AE18" s="537"/>
    </row>
    <row r="19" spans="2:31" x14ac:dyDescent="0.45">
      <c r="B19" s="546"/>
      <c r="C19" s="547" t="s">
        <v>727</v>
      </c>
      <c r="D19" s="264" t="s">
        <v>728</v>
      </c>
      <c r="Z19" s="548"/>
      <c r="AA19" s="549"/>
      <c r="AB19" s="565" t="s">
        <v>178</v>
      </c>
      <c r="AC19" s="271" t="s">
        <v>724</v>
      </c>
      <c r="AD19" s="565" t="s">
        <v>178</v>
      </c>
      <c r="AE19" s="538"/>
    </row>
    <row r="20" spans="2:31" x14ac:dyDescent="0.45">
      <c r="B20" s="546"/>
      <c r="D20" s="264" t="s">
        <v>729</v>
      </c>
      <c r="Z20" s="550"/>
      <c r="AA20" s="551"/>
      <c r="AB20" s="271"/>
      <c r="AC20" s="271"/>
      <c r="AE20" s="538"/>
    </row>
    <row r="21" spans="2:31" x14ac:dyDescent="0.45">
      <c r="B21" s="546"/>
      <c r="Z21" s="550"/>
      <c r="AA21" s="551"/>
      <c r="AB21" s="271"/>
      <c r="AC21" s="271"/>
      <c r="AE21" s="538"/>
    </row>
    <row r="22" spans="2:31" ht="13.5" customHeight="1" x14ac:dyDescent="0.45">
      <c r="B22" s="546"/>
      <c r="D22" s="552" t="s">
        <v>730</v>
      </c>
      <c r="E22" s="530"/>
      <c r="F22" s="530"/>
      <c r="G22" s="530"/>
      <c r="H22" s="530"/>
      <c r="I22" s="530"/>
      <c r="J22" s="530"/>
      <c r="K22" s="530"/>
      <c r="L22" s="530"/>
      <c r="M22" s="530"/>
      <c r="N22" s="530"/>
      <c r="O22" s="532"/>
      <c r="P22" s="532"/>
      <c r="Q22" s="532"/>
      <c r="R22" s="532"/>
      <c r="S22" s="530"/>
      <c r="T22" s="530"/>
      <c r="U22" s="778"/>
      <c r="V22" s="779"/>
      <c r="W22" s="779"/>
      <c r="X22" s="532" t="s">
        <v>731</v>
      </c>
      <c r="Y22" s="546"/>
      <c r="Z22" s="550"/>
      <c r="AA22" s="551"/>
      <c r="AB22" s="271"/>
      <c r="AC22" s="271"/>
      <c r="AE22" s="538"/>
    </row>
    <row r="23" spans="2:31" x14ac:dyDescent="0.45">
      <c r="B23" s="546"/>
      <c r="D23" s="552" t="s">
        <v>732</v>
      </c>
      <c r="E23" s="530"/>
      <c r="F23" s="530"/>
      <c r="G23" s="530"/>
      <c r="H23" s="530"/>
      <c r="I23" s="530"/>
      <c r="J23" s="530"/>
      <c r="K23" s="530"/>
      <c r="L23" s="530"/>
      <c r="M23" s="530"/>
      <c r="N23" s="530"/>
      <c r="O23" s="532"/>
      <c r="P23" s="532"/>
      <c r="Q23" s="532"/>
      <c r="R23" s="532"/>
      <c r="S23" s="530"/>
      <c r="T23" s="530"/>
      <c r="U23" s="778"/>
      <c r="V23" s="779"/>
      <c r="W23" s="779"/>
      <c r="X23" s="532" t="s">
        <v>731</v>
      </c>
      <c r="Y23" s="546"/>
      <c r="Z23" s="538"/>
      <c r="AA23" s="551"/>
      <c r="AB23" s="271"/>
      <c r="AC23" s="271"/>
      <c r="AE23" s="538"/>
    </row>
    <row r="24" spans="2:31" x14ac:dyDescent="0.45">
      <c r="B24" s="546"/>
      <c r="D24" s="552" t="s">
        <v>733</v>
      </c>
      <c r="E24" s="530"/>
      <c r="F24" s="530"/>
      <c r="G24" s="530"/>
      <c r="H24" s="530"/>
      <c r="I24" s="530"/>
      <c r="J24" s="530"/>
      <c r="K24" s="530"/>
      <c r="L24" s="530"/>
      <c r="M24" s="530"/>
      <c r="N24" s="530"/>
      <c r="O24" s="532"/>
      <c r="P24" s="532"/>
      <c r="Q24" s="532"/>
      <c r="R24" s="532"/>
      <c r="S24" s="530"/>
      <c r="T24" s="553" t="str">
        <f>(IFERROR(ROUNDDOWN(T23/T22*100,0),""))</f>
        <v/>
      </c>
      <c r="U24" s="948" t="str">
        <f>(IFERROR(ROUNDDOWN(U23/U22*100,0),""))</f>
        <v/>
      </c>
      <c r="V24" s="949"/>
      <c r="W24" s="949"/>
      <c r="X24" s="532" t="s">
        <v>734</v>
      </c>
      <c r="Y24" s="546"/>
      <c r="Z24" s="554"/>
      <c r="AA24" s="551"/>
      <c r="AB24" s="271"/>
      <c r="AC24" s="271"/>
      <c r="AE24" s="538"/>
    </row>
    <row r="25" spans="2:31" x14ac:dyDescent="0.45">
      <c r="B25" s="546"/>
      <c r="D25" s="264" t="s">
        <v>735</v>
      </c>
      <c r="Z25" s="554"/>
      <c r="AA25" s="551"/>
      <c r="AB25" s="271"/>
      <c r="AC25" s="271"/>
      <c r="AE25" s="538"/>
    </row>
    <row r="26" spans="2:31" x14ac:dyDescent="0.45">
      <c r="B26" s="546"/>
      <c r="E26" s="264" t="s">
        <v>736</v>
      </c>
      <c r="Z26" s="554"/>
      <c r="AA26" s="551"/>
      <c r="AB26" s="271"/>
      <c r="AC26" s="271"/>
      <c r="AE26" s="538"/>
    </row>
    <row r="27" spans="2:31" x14ac:dyDescent="0.45">
      <c r="B27" s="546"/>
      <c r="Z27" s="554"/>
      <c r="AA27" s="551"/>
      <c r="AB27" s="271"/>
      <c r="AC27" s="271"/>
      <c r="AE27" s="538"/>
    </row>
    <row r="28" spans="2:31" x14ac:dyDescent="0.45">
      <c r="B28" s="546"/>
      <c r="C28" s="547" t="s">
        <v>737</v>
      </c>
      <c r="D28" s="264" t="s">
        <v>738</v>
      </c>
      <c r="Z28" s="548"/>
      <c r="AA28" s="551"/>
      <c r="AB28" s="565" t="s">
        <v>178</v>
      </c>
      <c r="AC28" s="271" t="s">
        <v>724</v>
      </c>
      <c r="AD28" s="565" t="s">
        <v>178</v>
      </c>
      <c r="AE28" s="538"/>
    </row>
    <row r="29" spans="2:31" x14ac:dyDescent="0.45">
      <c r="B29" s="546"/>
      <c r="C29" s="547"/>
      <c r="D29" s="264" t="s">
        <v>739</v>
      </c>
      <c r="Z29" s="548"/>
      <c r="AA29" s="551"/>
      <c r="AB29" s="271"/>
      <c r="AC29" s="271"/>
      <c r="AD29" s="271"/>
      <c r="AE29" s="538"/>
    </row>
    <row r="30" spans="2:31" x14ac:dyDescent="0.45">
      <c r="B30" s="546"/>
      <c r="C30" s="547"/>
      <c r="D30" s="264" t="s">
        <v>740</v>
      </c>
      <c r="Z30" s="548"/>
      <c r="AA30" s="549"/>
      <c r="AB30" s="271"/>
      <c r="AC30" s="555"/>
      <c r="AE30" s="538"/>
    </row>
    <row r="31" spans="2:31" x14ac:dyDescent="0.45">
      <c r="B31" s="546"/>
      <c r="Z31" s="554"/>
      <c r="AA31" s="551"/>
      <c r="AB31" s="271"/>
      <c r="AC31" s="271"/>
      <c r="AE31" s="538"/>
    </row>
    <row r="32" spans="2:31" ht="13.5" customHeight="1" x14ac:dyDescent="0.45">
      <c r="B32" s="546"/>
      <c r="C32" s="547"/>
      <c r="D32" s="552" t="s">
        <v>741</v>
      </c>
      <c r="E32" s="530"/>
      <c r="F32" s="530"/>
      <c r="G32" s="530"/>
      <c r="H32" s="530"/>
      <c r="I32" s="530"/>
      <c r="J32" s="530"/>
      <c r="K32" s="530"/>
      <c r="L32" s="530"/>
      <c r="M32" s="530"/>
      <c r="N32" s="530"/>
      <c r="O32" s="532"/>
      <c r="P32" s="532"/>
      <c r="Q32" s="532"/>
      <c r="R32" s="532"/>
      <c r="S32" s="532"/>
      <c r="T32" s="533"/>
      <c r="U32" s="778"/>
      <c r="V32" s="779"/>
      <c r="W32" s="779"/>
      <c r="X32" s="533" t="s">
        <v>731</v>
      </c>
      <c r="Y32" s="546"/>
      <c r="Z32" s="554"/>
      <c r="AA32" s="551"/>
      <c r="AB32" s="271"/>
      <c r="AC32" s="271"/>
      <c r="AE32" s="538"/>
    </row>
    <row r="33" spans="2:32" x14ac:dyDescent="0.45">
      <c r="B33" s="546"/>
      <c r="C33" s="547"/>
      <c r="D33" s="266"/>
      <c r="E33" s="266"/>
      <c r="F33" s="266"/>
      <c r="G33" s="266"/>
      <c r="H33" s="266"/>
      <c r="I33" s="266"/>
      <c r="J33" s="266"/>
      <c r="K33" s="266"/>
      <c r="L33" s="266"/>
      <c r="M33" s="266"/>
      <c r="N33" s="266"/>
      <c r="U33" s="271"/>
      <c r="V33" s="271"/>
      <c r="W33" s="271"/>
      <c r="Z33" s="554"/>
      <c r="AA33" s="551"/>
      <c r="AB33" s="271"/>
      <c r="AC33" s="271"/>
      <c r="AE33" s="538"/>
    </row>
    <row r="34" spans="2:32" ht="13.5" customHeight="1" x14ac:dyDescent="0.45">
      <c r="B34" s="546"/>
      <c r="C34" s="547"/>
      <c r="E34" s="556" t="s">
        <v>742</v>
      </c>
      <c r="Z34" s="554"/>
      <c r="AA34" s="551"/>
      <c r="AB34" s="271"/>
      <c r="AC34" s="271"/>
      <c r="AE34" s="538"/>
    </row>
    <row r="35" spans="2:32" x14ac:dyDescent="0.45">
      <c r="B35" s="546"/>
      <c r="C35" s="547"/>
      <c r="E35" s="938" t="s">
        <v>743</v>
      </c>
      <c r="F35" s="938"/>
      <c r="G35" s="938"/>
      <c r="H35" s="938"/>
      <c r="I35" s="938"/>
      <c r="J35" s="938"/>
      <c r="K35" s="938"/>
      <c r="L35" s="938"/>
      <c r="M35" s="938"/>
      <c r="N35" s="938"/>
      <c r="O35" s="938" t="s">
        <v>744</v>
      </c>
      <c r="P35" s="938"/>
      <c r="Q35" s="938"/>
      <c r="R35" s="938"/>
      <c r="S35" s="938"/>
      <c r="Z35" s="554"/>
      <c r="AA35" s="551"/>
      <c r="AB35" s="271"/>
      <c r="AC35" s="271"/>
      <c r="AE35" s="538"/>
    </row>
    <row r="36" spans="2:32" x14ac:dyDescent="0.45">
      <c r="B36" s="546"/>
      <c r="C36" s="547"/>
      <c r="E36" s="938" t="s">
        <v>745</v>
      </c>
      <c r="F36" s="938"/>
      <c r="G36" s="938"/>
      <c r="H36" s="938"/>
      <c r="I36" s="938"/>
      <c r="J36" s="938"/>
      <c r="K36" s="938"/>
      <c r="L36" s="938"/>
      <c r="M36" s="938"/>
      <c r="N36" s="938"/>
      <c r="O36" s="938" t="s">
        <v>746</v>
      </c>
      <c r="P36" s="938"/>
      <c r="Q36" s="938"/>
      <c r="R36" s="938"/>
      <c r="S36" s="938"/>
      <c r="Z36" s="554"/>
      <c r="AA36" s="551"/>
      <c r="AB36" s="271"/>
      <c r="AC36" s="271"/>
      <c r="AE36" s="538"/>
    </row>
    <row r="37" spans="2:32" x14ac:dyDescent="0.45">
      <c r="B37" s="546"/>
      <c r="C37" s="547"/>
      <c r="E37" s="938" t="s">
        <v>747</v>
      </c>
      <c r="F37" s="938"/>
      <c r="G37" s="938"/>
      <c r="H37" s="938"/>
      <c r="I37" s="938"/>
      <c r="J37" s="938"/>
      <c r="K37" s="938"/>
      <c r="L37" s="938"/>
      <c r="M37" s="938"/>
      <c r="N37" s="938"/>
      <c r="O37" s="938" t="s">
        <v>748</v>
      </c>
      <c r="P37" s="938"/>
      <c r="Q37" s="938"/>
      <c r="R37" s="938"/>
      <c r="S37" s="938"/>
      <c r="Z37" s="554"/>
      <c r="AA37" s="551"/>
      <c r="AB37" s="271"/>
      <c r="AC37" s="271"/>
      <c r="AE37" s="538"/>
    </row>
    <row r="38" spans="2:32" x14ac:dyDescent="0.45">
      <c r="B38" s="546"/>
      <c r="C38" s="547"/>
      <c r="D38" s="538"/>
      <c r="E38" s="939" t="s">
        <v>749</v>
      </c>
      <c r="F38" s="938"/>
      <c r="G38" s="938"/>
      <c r="H38" s="938"/>
      <c r="I38" s="938"/>
      <c r="J38" s="938"/>
      <c r="K38" s="938"/>
      <c r="L38" s="938"/>
      <c r="M38" s="938"/>
      <c r="N38" s="938"/>
      <c r="O38" s="938" t="s">
        <v>750</v>
      </c>
      <c r="P38" s="938"/>
      <c r="Q38" s="938"/>
      <c r="R38" s="938"/>
      <c r="S38" s="940"/>
      <c r="T38" s="546"/>
      <c r="Z38" s="554"/>
      <c r="AA38" s="551"/>
      <c r="AB38" s="271"/>
      <c r="AC38" s="271"/>
      <c r="AE38" s="538"/>
    </row>
    <row r="39" spans="2:32" x14ac:dyDescent="0.45">
      <c r="B39" s="546"/>
      <c r="C39" s="547"/>
      <c r="E39" s="941" t="s">
        <v>751</v>
      </c>
      <c r="F39" s="941"/>
      <c r="G39" s="941"/>
      <c r="H39" s="941"/>
      <c r="I39" s="941"/>
      <c r="J39" s="941"/>
      <c r="K39" s="941"/>
      <c r="L39" s="941"/>
      <c r="M39" s="941"/>
      <c r="N39" s="941"/>
      <c r="O39" s="941" t="s">
        <v>752</v>
      </c>
      <c r="P39" s="941"/>
      <c r="Q39" s="941"/>
      <c r="R39" s="941"/>
      <c r="S39" s="941"/>
      <c r="Z39" s="554"/>
      <c r="AA39" s="551"/>
      <c r="AB39" s="271"/>
      <c r="AC39" s="271"/>
      <c r="AE39" s="538"/>
      <c r="AF39" s="546"/>
    </row>
    <row r="40" spans="2:32" x14ac:dyDescent="0.45">
      <c r="B40" s="546"/>
      <c r="C40" s="547"/>
      <c r="E40" s="938" t="s">
        <v>753</v>
      </c>
      <c r="F40" s="938"/>
      <c r="G40" s="938"/>
      <c r="H40" s="938"/>
      <c r="I40" s="938"/>
      <c r="J40" s="938"/>
      <c r="K40" s="938"/>
      <c r="L40" s="938"/>
      <c r="M40" s="938"/>
      <c r="N40" s="938"/>
      <c r="O40" s="938" t="s">
        <v>754</v>
      </c>
      <c r="P40" s="938"/>
      <c r="Q40" s="938"/>
      <c r="R40" s="938"/>
      <c r="S40" s="938"/>
      <c r="Z40" s="554"/>
      <c r="AA40" s="551"/>
      <c r="AB40" s="271"/>
      <c r="AC40" s="271"/>
      <c r="AE40" s="538"/>
    </row>
    <row r="41" spans="2:32" x14ac:dyDescent="0.45">
      <c r="B41" s="546"/>
      <c r="C41" s="547"/>
      <c r="E41" s="938" t="s">
        <v>755</v>
      </c>
      <c r="F41" s="938"/>
      <c r="G41" s="938"/>
      <c r="H41" s="938"/>
      <c r="I41" s="938"/>
      <c r="J41" s="938"/>
      <c r="K41" s="938"/>
      <c r="L41" s="938"/>
      <c r="M41" s="938"/>
      <c r="N41" s="938"/>
      <c r="O41" s="938" t="s">
        <v>756</v>
      </c>
      <c r="P41" s="938"/>
      <c r="Q41" s="938"/>
      <c r="R41" s="938"/>
      <c r="S41" s="938"/>
      <c r="Z41" s="554"/>
      <c r="AA41" s="551"/>
      <c r="AB41" s="271"/>
      <c r="AC41" s="271"/>
      <c r="AE41" s="538"/>
    </row>
    <row r="42" spans="2:32" x14ac:dyDescent="0.45">
      <c r="B42" s="546"/>
      <c r="C42" s="547"/>
      <c r="E42" s="938" t="s">
        <v>757</v>
      </c>
      <c r="F42" s="938"/>
      <c r="G42" s="938"/>
      <c r="H42" s="938"/>
      <c r="I42" s="938"/>
      <c r="J42" s="938"/>
      <c r="K42" s="938"/>
      <c r="L42" s="938"/>
      <c r="M42" s="938"/>
      <c r="N42" s="938"/>
      <c r="O42" s="938" t="s">
        <v>757</v>
      </c>
      <c r="P42" s="938"/>
      <c r="Q42" s="938"/>
      <c r="R42" s="938"/>
      <c r="S42" s="938"/>
      <c r="Z42" s="550"/>
      <c r="AA42" s="551"/>
      <c r="AB42" s="271"/>
      <c r="AC42" s="271"/>
      <c r="AE42" s="538"/>
    </row>
    <row r="43" spans="2:32" x14ac:dyDescent="0.45">
      <c r="B43" s="546"/>
      <c r="C43" s="547"/>
      <c r="J43" s="936"/>
      <c r="K43" s="936"/>
      <c r="L43" s="936"/>
      <c r="M43" s="936"/>
      <c r="N43" s="936"/>
      <c r="O43" s="936"/>
      <c r="P43" s="936"/>
      <c r="Q43" s="936"/>
      <c r="R43" s="936"/>
      <c r="S43" s="936"/>
      <c r="T43" s="936"/>
      <c r="U43" s="936"/>
      <c r="V43" s="936"/>
      <c r="Z43" s="550"/>
      <c r="AA43" s="551"/>
      <c r="AB43" s="271"/>
      <c r="AC43" s="271"/>
      <c r="AE43" s="538"/>
    </row>
    <row r="44" spans="2:32" x14ac:dyDescent="0.45">
      <c r="B44" s="546"/>
      <c r="C44" s="547" t="s">
        <v>758</v>
      </c>
      <c r="D44" s="264" t="s">
        <v>759</v>
      </c>
      <c r="Z44" s="548"/>
      <c r="AA44" s="549"/>
      <c r="AB44" s="565" t="s">
        <v>178</v>
      </c>
      <c r="AC44" s="271" t="s">
        <v>724</v>
      </c>
      <c r="AD44" s="565" t="s">
        <v>178</v>
      </c>
      <c r="AE44" s="538"/>
    </row>
    <row r="45" spans="2:32" ht="14.25" customHeight="1" x14ac:dyDescent="0.45">
      <c r="B45" s="546"/>
      <c r="D45" s="264" t="s">
        <v>760</v>
      </c>
      <c r="Z45" s="554"/>
      <c r="AA45" s="551"/>
      <c r="AB45" s="271"/>
      <c r="AC45" s="271"/>
      <c r="AE45" s="538"/>
    </row>
    <row r="46" spans="2:32" x14ac:dyDescent="0.45">
      <c r="B46" s="546"/>
      <c r="Z46" s="550"/>
      <c r="AA46" s="551"/>
      <c r="AB46" s="271"/>
      <c r="AC46" s="271"/>
      <c r="AE46" s="538"/>
    </row>
    <row r="47" spans="2:32" x14ac:dyDescent="0.45">
      <c r="B47" s="546" t="s">
        <v>761</v>
      </c>
      <c r="Z47" s="554"/>
      <c r="AA47" s="551"/>
      <c r="AB47" s="271"/>
      <c r="AC47" s="271"/>
      <c r="AE47" s="538"/>
    </row>
    <row r="48" spans="2:32" x14ac:dyDescent="0.45">
      <c r="B48" s="546"/>
      <c r="C48" s="547" t="s">
        <v>727</v>
      </c>
      <c r="D48" s="264" t="s">
        <v>762</v>
      </c>
      <c r="Z48" s="548"/>
      <c r="AA48" s="549"/>
      <c r="AB48" s="565" t="s">
        <v>178</v>
      </c>
      <c r="AC48" s="271" t="s">
        <v>724</v>
      </c>
      <c r="AD48" s="565" t="s">
        <v>178</v>
      </c>
      <c r="AE48" s="538"/>
    </row>
    <row r="49" spans="2:36" ht="17.25" customHeight="1" x14ac:dyDescent="0.45">
      <c r="B49" s="546"/>
      <c r="D49" s="264" t="s">
        <v>763</v>
      </c>
      <c r="Z49" s="554"/>
      <c r="AA49" s="551"/>
      <c r="AB49" s="271"/>
      <c r="AC49" s="271"/>
      <c r="AE49" s="538"/>
    </row>
    <row r="50" spans="2:36" ht="18.75" customHeight="1" x14ac:dyDescent="0.45">
      <c r="B50" s="546"/>
      <c r="W50" s="557"/>
      <c r="Z50" s="538"/>
      <c r="AA50" s="551"/>
      <c r="AB50" s="271"/>
      <c r="AC50" s="271"/>
      <c r="AE50" s="538"/>
      <c r="AJ50" s="269"/>
    </row>
    <row r="51" spans="2:36" ht="13.5" customHeight="1" x14ac:dyDescent="0.45">
      <c r="B51" s="546"/>
      <c r="C51" s="547" t="s">
        <v>737</v>
      </c>
      <c r="D51" s="264" t="s">
        <v>764</v>
      </c>
      <c r="Z51" s="548"/>
      <c r="AA51" s="549"/>
      <c r="AB51" s="565" t="s">
        <v>178</v>
      </c>
      <c r="AC51" s="271" t="s">
        <v>724</v>
      </c>
      <c r="AD51" s="565" t="s">
        <v>178</v>
      </c>
      <c r="AE51" s="538"/>
    </row>
    <row r="52" spans="2:36" x14ac:dyDescent="0.45">
      <c r="B52" s="546"/>
      <c r="D52" s="264" t="s">
        <v>765</v>
      </c>
      <c r="E52" s="266"/>
      <c r="F52" s="266"/>
      <c r="G52" s="266"/>
      <c r="H52" s="266"/>
      <c r="I52" s="266"/>
      <c r="J52" s="266"/>
      <c r="K52" s="266"/>
      <c r="L52" s="266"/>
      <c r="M52" s="266"/>
      <c r="N52" s="266"/>
      <c r="O52" s="269"/>
      <c r="P52" s="269"/>
      <c r="Q52" s="269"/>
      <c r="Z52" s="554"/>
      <c r="AA52" s="551"/>
      <c r="AB52" s="271"/>
      <c r="AC52" s="271"/>
      <c r="AE52" s="538"/>
    </row>
    <row r="53" spans="2:36" x14ac:dyDescent="0.45">
      <c r="B53" s="546"/>
      <c r="D53" s="271"/>
      <c r="E53" s="937"/>
      <c r="F53" s="937"/>
      <c r="G53" s="937"/>
      <c r="H53" s="937"/>
      <c r="I53" s="937"/>
      <c r="J53" s="937"/>
      <c r="K53" s="937"/>
      <c r="L53" s="937"/>
      <c r="M53" s="937"/>
      <c r="N53" s="937"/>
      <c r="Q53" s="271"/>
      <c r="S53" s="557"/>
      <c r="T53" s="557"/>
      <c r="U53" s="557"/>
      <c r="V53" s="557"/>
      <c r="Z53" s="550"/>
      <c r="AA53" s="551"/>
      <c r="AB53" s="271"/>
      <c r="AC53" s="271"/>
      <c r="AE53" s="538"/>
    </row>
    <row r="54" spans="2:36" x14ac:dyDescent="0.45">
      <c r="B54" s="546"/>
      <c r="C54" s="547" t="s">
        <v>758</v>
      </c>
      <c r="D54" s="264" t="s">
        <v>766</v>
      </c>
      <c r="Z54" s="548"/>
      <c r="AA54" s="549"/>
      <c r="AB54" s="565" t="s">
        <v>178</v>
      </c>
      <c r="AC54" s="271" t="s">
        <v>724</v>
      </c>
      <c r="AD54" s="565" t="s">
        <v>178</v>
      </c>
      <c r="AE54" s="538"/>
    </row>
    <row r="55" spans="2:36" x14ac:dyDescent="0.45">
      <c r="B55" s="558"/>
      <c r="C55" s="559"/>
      <c r="D55" s="560" t="s">
        <v>767</v>
      </c>
      <c r="E55" s="560"/>
      <c r="F55" s="560"/>
      <c r="G55" s="560"/>
      <c r="H55" s="560"/>
      <c r="I55" s="560"/>
      <c r="J55" s="560"/>
      <c r="K55" s="560"/>
      <c r="L55" s="560"/>
      <c r="M55" s="560"/>
      <c r="N55" s="560"/>
      <c r="O55" s="560"/>
      <c r="P55" s="560"/>
      <c r="Q55" s="560"/>
      <c r="R55" s="560"/>
      <c r="S55" s="560"/>
      <c r="T55" s="560"/>
      <c r="U55" s="560"/>
      <c r="V55" s="560"/>
      <c r="W55" s="560"/>
      <c r="X55" s="560"/>
      <c r="Y55" s="560"/>
      <c r="Z55" s="561"/>
      <c r="AA55" s="562"/>
      <c r="AB55" s="563"/>
      <c r="AC55" s="563"/>
      <c r="AD55" s="560"/>
      <c r="AE55" s="561"/>
    </row>
    <row r="56" spans="2:36" x14ac:dyDescent="0.45">
      <c r="B56" s="264" t="s">
        <v>768</v>
      </c>
    </row>
    <row r="57" spans="2:36" x14ac:dyDescent="0.45">
      <c r="C57" s="264" t="s">
        <v>769</v>
      </c>
    </row>
    <row r="58" spans="2:36" x14ac:dyDescent="0.45">
      <c r="B58" s="264" t="s">
        <v>770</v>
      </c>
    </row>
    <row r="59" spans="2:36" x14ac:dyDescent="0.45">
      <c r="C59" s="264" t="s">
        <v>771</v>
      </c>
    </row>
    <row r="60" spans="2:36" x14ac:dyDescent="0.45">
      <c r="C60" s="264" t="s">
        <v>772</v>
      </c>
    </row>
    <row r="61" spans="2:36" x14ac:dyDescent="0.45">
      <c r="C61" s="264" t="s">
        <v>773</v>
      </c>
      <c r="K61" s="264" t="s">
        <v>774</v>
      </c>
    </row>
    <row r="62" spans="2:36" x14ac:dyDescent="0.45">
      <c r="K62" s="264" t="s">
        <v>775</v>
      </c>
    </row>
    <row r="63" spans="2:36" x14ac:dyDescent="0.45">
      <c r="K63" s="264" t="s">
        <v>776</v>
      </c>
    </row>
    <row r="64" spans="2:36" x14ac:dyDescent="0.45">
      <c r="K64" s="264" t="s">
        <v>777</v>
      </c>
    </row>
    <row r="65" spans="2:11" x14ac:dyDescent="0.45">
      <c r="K65" s="264" t="s">
        <v>778</v>
      </c>
    </row>
    <row r="66" spans="2:11" x14ac:dyDescent="0.45">
      <c r="B66" s="264" t="s">
        <v>779</v>
      </c>
    </row>
    <row r="67" spans="2:11" x14ac:dyDescent="0.45">
      <c r="C67" s="264" t="s">
        <v>780</v>
      </c>
    </row>
    <row r="68" spans="2:11" x14ac:dyDescent="0.45">
      <c r="C68" s="264" t="s">
        <v>781</v>
      </c>
    </row>
    <row r="69" spans="2:11" x14ac:dyDescent="0.45">
      <c r="C69" s="264" t="s">
        <v>782</v>
      </c>
    </row>
    <row r="81" spans="12:12" x14ac:dyDescent="0.45">
      <c r="L81" s="564"/>
    </row>
    <row r="122" spans="3:7" x14ac:dyDescent="0.45">
      <c r="C122" s="560"/>
      <c r="D122" s="560"/>
      <c r="E122" s="560"/>
      <c r="F122" s="560"/>
      <c r="G122" s="560"/>
    </row>
    <row r="123" spans="3:7" x14ac:dyDescent="0.45">
      <c r="C123" s="53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printOptions horizontalCentered="1"/>
  <pageMargins left="0.70866141732283472" right="0.39370078740157483" top="0.51181102362204722" bottom="0.35433070866141736"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70"/>
  <sheetViews>
    <sheetView view="pageBreakPreview" zoomScaleNormal="100" zoomScaleSheetLayoutView="100" workbookViewId="0">
      <selection activeCell="J2" sqref="J2"/>
    </sheetView>
  </sheetViews>
  <sheetFormatPr defaultColWidth="3.09765625" defaultRowHeight="17.25" customHeight="1" x14ac:dyDescent="0.2"/>
  <cols>
    <col min="1" max="1" width="1.09765625" style="178" customWidth="1"/>
    <col min="2" max="2" width="2.796875" style="177" customWidth="1"/>
    <col min="3" max="30" width="2.796875" style="178" customWidth="1"/>
    <col min="31" max="31" width="1.09765625" style="178" customWidth="1"/>
    <col min="32" max="256" width="3.09765625" style="178"/>
    <col min="257" max="257" width="1.09765625" style="178" customWidth="1"/>
    <col min="258" max="286" width="2.796875" style="178" customWidth="1"/>
    <col min="287" max="287" width="1.09765625" style="178" customWidth="1"/>
    <col min="288" max="512" width="3.09765625" style="178"/>
    <col min="513" max="513" width="1.09765625" style="178" customWidth="1"/>
    <col min="514" max="542" width="2.796875" style="178" customWidth="1"/>
    <col min="543" max="543" width="1.09765625" style="178" customWidth="1"/>
    <col min="544" max="768" width="3.09765625" style="178"/>
    <col min="769" max="769" width="1.09765625" style="178" customWidth="1"/>
    <col min="770" max="798" width="2.796875" style="178" customWidth="1"/>
    <col min="799" max="799" width="1.09765625" style="178" customWidth="1"/>
    <col min="800" max="1024" width="3.09765625" style="178"/>
    <col min="1025" max="1025" width="1.09765625" style="178" customWidth="1"/>
    <col min="1026" max="1054" width="2.796875" style="178" customWidth="1"/>
    <col min="1055" max="1055" width="1.09765625" style="178" customWidth="1"/>
    <col min="1056" max="1280" width="3.09765625" style="178"/>
    <col min="1281" max="1281" width="1.09765625" style="178" customWidth="1"/>
    <col min="1282" max="1310" width="2.796875" style="178" customWidth="1"/>
    <col min="1311" max="1311" width="1.09765625" style="178" customWidth="1"/>
    <col min="1312" max="1536" width="3.09765625" style="178"/>
    <col min="1537" max="1537" width="1.09765625" style="178" customWidth="1"/>
    <col min="1538" max="1566" width="2.796875" style="178" customWidth="1"/>
    <col min="1567" max="1567" width="1.09765625" style="178" customWidth="1"/>
    <col min="1568" max="1792" width="3.09765625" style="178"/>
    <col min="1793" max="1793" width="1.09765625" style="178" customWidth="1"/>
    <col min="1794" max="1822" width="2.796875" style="178" customWidth="1"/>
    <col min="1823" max="1823" width="1.09765625" style="178" customWidth="1"/>
    <col min="1824" max="2048" width="3.09765625" style="178"/>
    <col min="2049" max="2049" width="1.09765625" style="178" customWidth="1"/>
    <col min="2050" max="2078" width="2.796875" style="178" customWidth="1"/>
    <col min="2079" max="2079" width="1.09765625" style="178" customWidth="1"/>
    <col min="2080" max="2304" width="3.09765625" style="178"/>
    <col min="2305" max="2305" width="1.09765625" style="178" customWidth="1"/>
    <col min="2306" max="2334" width="2.796875" style="178" customWidth="1"/>
    <col min="2335" max="2335" width="1.09765625" style="178" customWidth="1"/>
    <col min="2336" max="2560" width="3.09765625" style="178"/>
    <col min="2561" max="2561" width="1.09765625" style="178" customWidth="1"/>
    <col min="2562" max="2590" width="2.796875" style="178" customWidth="1"/>
    <col min="2591" max="2591" width="1.09765625" style="178" customWidth="1"/>
    <col min="2592" max="2816" width="3.09765625" style="178"/>
    <col min="2817" max="2817" width="1.09765625" style="178" customWidth="1"/>
    <col min="2818" max="2846" width="2.796875" style="178" customWidth="1"/>
    <col min="2847" max="2847" width="1.09765625" style="178" customWidth="1"/>
    <col min="2848" max="3072" width="3.09765625" style="178"/>
    <col min="3073" max="3073" width="1.09765625" style="178" customWidth="1"/>
    <col min="3074" max="3102" width="2.796875" style="178" customWidth="1"/>
    <col min="3103" max="3103" width="1.09765625" style="178" customWidth="1"/>
    <col min="3104" max="3328" width="3.09765625" style="178"/>
    <col min="3329" max="3329" width="1.09765625" style="178" customWidth="1"/>
    <col min="3330" max="3358" width="2.796875" style="178" customWidth="1"/>
    <col min="3359" max="3359" width="1.09765625" style="178" customWidth="1"/>
    <col min="3360" max="3584" width="3.09765625" style="178"/>
    <col min="3585" max="3585" width="1.09765625" style="178" customWidth="1"/>
    <col min="3586" max="3614" width="2.796875" style="178" customWidth="1"/>
    <col min="3615" max="3615" width="1.09765625" style="178" customWidth="1"/>
    <col min="3616" max="3840" width="3.09765625" style="178"/>
    <col min="3841" max="3841" width="1.09765625" style="178" customWidth="1"/>
    <col min="3842" max="3870" width="2.796875" style="178" customWidth="1"/>
    <col min="3871" max="3871" width="1.09765625" style="178" customWidth="1"/>
    <col min="3872" max="4096" width="3.09765625" style="178"/>
    <col min="4097" max="4097" width="1.09765625" style="178" customWidth="1"/>
    <col min="4098" max="4126" width="2.796875" style="178" customWidth="1"/>
    <col min="4127" max="4127" width="1.09765625" style="178" customWidth="1"/>
    <col min="4128" max="4352" width="3.09765625" style="178"/>
    <col min="4353" max="4353" width="1.09765625" style="178" customWidth="1"/>
    <col min="4354" max="4382" width="2.796875" style="178" customWidth="1"/>
    <col min="4383" max="4383" width="1.09765625" style="178" customWidth="1"/>
    <col min="4384" max="4608" width="3.09765625" style="178"/>
    <col min="4609" max="4609" width="1.09765625" style="178" customWidth="1"/>
    <col min="4610" max="4638" width="2.796875" style="178" customWidth="1"/>
    <col min="4639" max="4639" width="1.09765625" style="178" customWidth="1"/>
    <col min="4640" max="4864" width="3.09765625" style="178"/>
    <col min="4865" max="4865" width="1.09765625" style="178" customWidth="1"/>
    <col min="4866" max="4894" width="2.796875" style="178" customWidth="1"/>
    <col min="4895" max="4895" width="1.09765625" style="178" customWidth="1"/>
    <col min="4896" max="5120" width="3.09765625" style="178"/>
    <col min="5121" max="5121" width="1.09765625" style="178" customWidth="1"/>
    <col min="5122" max="5150" width="2.796875" style="178" customWidth="1"/>
    <col min="5151" max="5151" width="1.09765625" style="178" customWidth="1"/>
    <col min="5152" max="5376" width="3.09765625" style="178"/>
    <col min="5377" max="5377" width="1.09765625" style="178" customWidth="1"/>
    <col min="5378" max="5406" width="2.796875" style="178" customWidth="1"/>
    <col min="5407" max="5407" width="1.09765625" style="178" customWidth="1"/>
    <col min="5408" max="5632" width="3.09765625" style="178"/>
    <col min="5633" max="5633" width="1.09765625" style="178" customWidth="1"/>
    <col min="5634" max="5662" width="2.796875" style="178" customWidth="1"/>
    <col min="5663" max="5663" width="1.09765625" style="178" customWidth="1"/>
    <col min="5664" max="5888" width="3.09765625" style="178"/>
    <col min="5889" max="5889" width="1.09765625" style="178" customWidth="1"/>
    <col min="5890" max="5918" width="2.796875" style="178" customWidth="1"/>
    <col min="5919" max="5919" width="1.09765625" style="178" customWidth="1"/>
    <col min="5920" max="6144" width="3.09765625" style="178"/>
    <col min="6145" max="6145" width="1.09765625" style="178" customWidth="1"/>
    <col min="6146" max="6174" width="2.796875" style="178" customWidth="1"/>
    <col min="6175" max="6175" width="1.09765625" style="178" customWidth="1"/>
    <col min="6176" max="6400" width="3.09765625" style="178"/>
    <col min="6401" max="6401" width="1.09765625" style="178" customWidth="1"/>
    <col min="6402" max="6430" width="2.796875" style="178" customWidth="1"/>
    <col min="6431" max="6431" width="1.09765625" style="178" customWidth="1"/>
    <col min="6432" max="6656" width="3.09765625" style="178"/>
    <col min="6657" max="6657" width="1.09765625" style="178" customWidth="1"/>
    <col min="6658" max="6686" width="2.796875" style="178" customWidth="1"/>
    <col min="6687" max="6687" width="1.09765625" style="178" customWidth="1"/>
    <col min="6688" max="6912" width="3.09765625" style="178"/>
    <col min="6913" max="6913" width="1.09765625" style="178" customWidth="1"/>
    <col min="6914" max="6942" width="2.796875" style="178" customWidth="1"/>
    <col min="6943" max="6943" width="1.09765625" style="178" customWidth="1"/>
    <col min="6944" max="7168" width="3.09765625" style="178"/>
    <col min="7169" max="7169" width="1.09765625" style="178" customWidth="1"/>
    <col min="7170" max="7198" width="2.796875" style="178" customWidth="1"/>
    <col min="7199" max="7199" width="1.09765625" style="178" customWidth="1"/>
    <col min="7200" max="7424" width="3.09765625" style="178"/>
    <col min="7425" max="7425" width="1.09765625" style="178" customWidth="1"/>
    <col min="7426" max="7454" width="2.796875" style="178" customWidth="1"/>
    <col min="7455" max="7455" width="1.09765625" style="178" customWidth="1"/>
    <col min="7456" max="7680" width="3.09765625" style="178"/>
    <col min="7681" max="7681" width="1.09765625" style="178" customWidth="1"/>
    <col min="7682" max="7710" width="2.796875" style="178" customWidth="1"/>
    <col min="7711" max="7711" width="1.09765625" style="178" customWidth="1"/>
    <col min="7712" max="7936" width="3.09765625" style="178"/>
    <col min="7937" max="7937" width="1.09765625" style="178" customWidth="1"/>
    <col min="7938" max="7966" width="2.796875" style="178" customWidth="1"/>
    <col min="7967" max="7967" width="1.09765625" style="178" customWidth="1"/>
    <col min="7968" max="8192" width="3.09765625" style="178"/>
    <col min="8193" max="8193" width="1.09765625" style="178" customWidth="1"/>
    <col min="8194" max="8222" width="2.796875" style="178" customWidth="1"/>
    <col min="8223" max="8223" width="1.09765625" style="178" customWidth="1"/>
    <col min="8224" max="8448" width="3.09765625" style="178"/>
    <col min="8449" max="8449" width="1.09765625" style="178" customWidth="1"/>
    <col min="8450" max="8478" width="2.796875" style="178" customWidth="1"/>
    <col min="8479" max="8479" width="1.09765625" style="178" customWidth="1"/>
    <col min="8480" max="8704" width="3.09765625" style="178"/>
    <col min="8705" max="8705" width="1.09765625" style="178" customWidth="1"/>
    <col min="8706" max="8734" width="2.796875" style="178" customWidth="1"/>
    <col min="8735" max="8735" width="1.09765625" style="178" customWidth="1"/>
    <col min="8736" max="8960" width="3.09765625" style="178"/>
    <col min="8961" max="8961" width="1.09765625" style="178" customWidth="1"/>
    <col min="8962" max="8990" width="2.796875" style="178" customWidth="1"/>
    <col min="8991" max="8991" width="1.09765625" style="178" customWidth="1"/>
    <col min="8992" max="9216" width="3.09765625" style="178"/>
    <col min="9217" max="9217" width="1.09765625" style="178" customWidth="1"/>
    <col min="9218" max="9246" width="2.796875" style="178" customWidth="1"/>
    <col min="9247" max="9247" width="1.09765625" style="178" customWidth="1"/>
    <col min="9248" max="9472" width="3.09765625" style="178"/>
    <col min="9473" max="9473" width="1.09765625" style="178" customWidth="1"/>
    <col min="9474" max="9502" width="2.796875" style="178" customWidth="1"/>
    <col min="9503" max="9503" width="1.09765625" style="178" customWidth="1"/>
    <col min="9504" max="9728" width="3.09765625" style="178"/>
    <col min="9729" max="9729" width="1.09765625" style="178" customWidth="1"/>
    <col min="9730" max="9758" width="2.796875" style="178" customWidth="1"/>
    <col min="9759" max="9759" width="1.09765625" style="178" customWidth="1"/>
    <col min="9760" max="9984" width="3.09765625" style="178"/>
    <col min="9985" max="9985" width="1.09765625" style="178" customWidth="1"/>
    <col min="9986" max="10014" width="2.796875" style="178" customWidth="1"/>
    <col min="10015" max="10015" width="1.09765625" style="178" customWidth="1"/>
    <col min="10016" max="10240" width="3.09765625" style="178"/>
    <col min="10241" max="10241" width="1.09765625" style="178" customWidth="1"/>
    <col min="10242" max="10270" width="2.796875" style="178" customWidth="1"/>
    <col min="10271" max="10271" width="1.09765625" style="178" customWidth="1"/>
    <col min="10272" max="10496" width="3.09765625" style="178"/>
    <col min="10497" max="10497" width="1.09765625" style="178" customWidth="1"/>
    <col min="10498" max="10526" width="2.796875" style="178" customWidth="1"/>
    <col min="10527" max="10527" width="1.09765625" style="178" customWidth="1"/>
    <col min="10528" max="10752" width="3.09765625" style="178"/>
    <col min="10753" max="10753" width="1.09765625" style="178" customWidth="1"/>
    <col min="10754" max="10782" width="2.796875" style="178" customWidth="1"/>
    <col min="10783" max="10783" width="1.09765625" style="178" customWidth="1"/>
    <col min="10784" max="11008" width="3.09765625" style="178"/>
    <col min="11009" max="11009" width="1.09765625" style="178" customWidth="1"/>
    <col min="11010" max="11038" width="2.796875" style="178" customWidth="1"/>
    <col min="11039" max="11039" width="1.09765625" style="178" customWidth="1"/>
    <col min="11040" max="11264" width="3.09765625" style="178"/>
    <col min="11265" max="11265" width="1.09765625" style="178" customWidth="1"/>
    <col min="11266" max="11294" width="2.796875" style="178" customWidth="1"/>
    <col min="11295" max="11295" width="1.09765625" style="178" customWidth="1"/>
    <col min="11296" max="11520" width="3.09765625" style="178"/>
    <col min="11521" max="11521" width="1.09765625" style="178" customWidth="1"/>
    <col min="11522" max="11550" width="2.796875" style="178" customWidth="1"/>
    <col min="11551" max="11551" width="1.09765625" style="178" customWidth="1"/>
    <col min="11552" max="11776" width="3.09765625" style="178"/>
    <col min="11777" max="11777" width="1.09765625" style="178" customWidth="1"/>
    <col min="11778" max="11806" width="2.796875" style="178" customWidth="1"/>
    <col min="11807" max="11807" width="1.09765625" style="178" customWidth="1"/>
    <col min="11808" max="12032" width="3.09765625" style="178"/>
    <col min="12033" max="12033" width="1.09765625" style="178" customWidth="1"/>
    <col min="12034" max="12062" width="2.796875" style="178" customWidth="1"/>
    <col min="12063" max="12063" width="1.09765625" style="178" customWidth="1"/>
    <col min="12064" max="12288" width="3.09765625" style="178"/>
    <col min="12289" max="12289" width="1.09765625" style="178" customWidth="1"/>
    <col min="12290" max="12318" width="2.796875" style="178" customWidth="1"/>
    <col min="12319" max="12319" width="1.09765625" style="178" customWidth="1"/>
    <col min="12320" max="12544" width="3.09765625" style="178"/>
    <col min="12545" max="12545" width="1.09765625" style="178" customWidth="1"/>
    <col min="12546" max="12574" width="2.796875" style="178" customWidth="1"/>
    <col min="12575" max="12575" width="1.09765625" style="178" customWidth="1"/>
    <col min="12576" max="12800" width="3.09765625" style="178"/>
    <col min="12801" max="12801" width="1.09765625" style="178" customWidth="1"/>
    <col min="12802" max="12830" width="2.796875" style="178" customWidth="1"/>
    <col min="12831" max="12831" width="1.09765625" style="178" customWidth="1"/>
    <col min="12832" max="13056" width="3.09765625" style="178"/>
    <col min="13057" max="13057" width="1.09765625" style="178" customWidth="1"/>
    <col min="13058" max="13086" width="2.796875" style="178" customWidth="1"/>
    <col min="13087" max="13087" width="1.09765625" style="178" customWidth="1"/>
    <col min="13088" max="13312" width="3.09765625" style="178"/>
    <col min="13313" max="13313" width="1.09765625" style="178" customWidth="1"/>
    <col min="13314" max="13342" width="2.796875" style="178" customWidth="1"/>
    <col min="13343" max="13343" width="1.09765625" style="178" customWidth="1"/>
    <col min="13344" max="13568" width="3.09765625" style="178"/>
    <col min="13569" max="13569" width="1.09765625" style="178" customWidth="1"/>
    <col min="13570" max="13598" width="2.796875" style="178" customWidth="1"/>
    <col min="13599" max="13599" width="1.09765625" style="178" customWidth="1"/>
    <col min="13600" max="13824" width="3.09765625" style="178"/>
    <col min="13825" max="13825" width="1.09765625" style="178" customWidth="1"/>
    <col min="13826" max="13854" width="2.796875" style="178" customWidth="1"/>
    <col min="13855" max="13855" width="1.09765625" style="178" customWidth="1"/>
    <col min="13856" max="14080" width="3.09765625" style="178"/>
    <col min="14081" max="14081" width="1.09765625" style="178" customWidth="1"/>
    <col min="14082" max="14110" width="2.796875" style="178" customWidth="1"/>
    <col min="14111" max="14111" width="1.09765625" style="178" customWidth="1"/>
    <col min="14112" max="14336" width="3.09765625" style="178"/>
    <col min="14337" max="14337" width="1.09765625" style="178" customWidth="1"/>
    <col min="14338" max="14366" width="2.796875" style="178" customWidth="1"/>
    <col min="14367" max="14367" width="1.09765625" style="178" customWidth="1"/>
    <col min="14368" max="14592" width="3.09765625" style="178"/>
    <col min="14593" max="14593" width="1.09765625" style="178" customWidth="1"/>
    <col min="14594" max="14622" width="2.796875" style="178" customWidth="1"/>
    <col min="14623" max="14623" width="1.09765625" style="178" customWidth="1"/>
    <col min="14624" max="14848" width="3.09765625" style="178"/>
    <col min="14849" max="14849" width="1.09765625" style="178" customWidth="1"/>
    <col min="14850" max="14878" width="2.796875" style="178" customWidth="1"/>
    <col min="14879" max="14879" width="1.09765625" style="178" customWidth="1"/>
    <col min="14880" max="15104" width="3.09765625" style="178"/>
    <col min="15105" max="15105" width="1.09765625" style="178" customWidth="1"/>
    <col min="15106" max="15134" width="2.796875" style="178" customWidth="1"/>
    <col min="15135" max="15135" width="1.09765625" style="178" customWidth="1"/>
    <col min="15136" max="15360" width="3.09765625" style="178"/>
    <col min="15361" max="15361" width="1.09765625" style="178" customWidth="1"/>
    <col min="15362" max="15390" width="2.796875" style="178" customWidth="1"/>
    <col min="15391" max="15391" width="1.09765625" style="178" customWidth="1"/>
    <col min="15392" max="15616" width="3.09765625" style="178"/>
    <col min="15617" max="15617" width="1.09765625" style="178" customWidth="1"/>
    <col min="15618" max="15646" width="2.796875" style="178" customWidth="1"/>
    <col min="15647" max="15647" width="1.09765625" style="178" customWidth="1"/>
    <col min="15648" max="15872" width="3.09765625" style="178"/>
    <col min="15873" max="15873" width="1.09765625" style="178" customWidth="1"/>
    <col min="15874" max="15902" width="2.796875" style="178" customWidth="1"/>
    <col min="15903" max="15903" width="1.09765625" style="178" customWidth="1"/>
    <col min="15904" max="16128" width="3.09765625" style="178"/>
    <col min="16129" max="16129" width="1.09765625" style="178" customWidth="1"/>
    <col min="16130" max="16158" width="2.796875" style="178" customWidth="1"/>
    <col min="16159" max="16159" width="1.09765625" style="178" customWidth="1"/>
    <col min="16160" max="16384" width="3.09765625" style="178"/>
  </cols>
  <sheetData>
    <row r="1" spans="2:30" s="96" customFormat="1" ht="17.25" customHeight="1" x14ac:dyDescent="0.45"/>
    <row r="2" spans="2:30" s="96" customFormat="1" ht="17.25" customHeight="1" x14ac:dyDescent="0.45">
      <c r="B2" s="264" t="s">
        <v>783</v>
      </c>
      <c r="C2" s="264"/>
      <c r="D2" s="264"/>
      <c r="E2" s="264"/>
      <c r="F2" s="264"/>
    </row>
    <row r="3" spans="2:30" s="96" customFormat="1" ht="16.5" customHeight="1" x14ac:dyDescent="0.45">
      <c r="U3" s="87" t="s">
        <v>130</v>
      </c>
      <c r="V3" s="884"/>
      <c r="W3" s="884"/>
      <c r="X3" s="87" t="s">
        <v>131</v>
      </c>
      <c r="Y3" s="884"/>
      <c r="Z3" s="884"/>
      <c r="AA3" s="87" t="s">
        <v>132</v>
      </c>
      <c r="AB3" s="884"/>
      <c r="AC3" s="884"/>
      <c r="AD3" s="87" t="s">
        <v>702</v>
      </c>
    </row>
    <row r="4" spans="2:30" s="96" customFormat="1" ht="9.75" customHeight="1" x14ac:dyDescent="0.45">
      <c r="AD4" s="87"/>
    </row>
    <row r="5" spans="2:30" s="96" customFormat="1" ht="17.25" customHeight="1" x14ac:dyDescent="0.45">
      <c r="B5" s="906" t="s">
        <v>784</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row>
    <row r="6" spans="2:30" s="96" customFormat="1" ht="32.25" customHeight="1" x14ac:dyDescent="0.45">
      <c r="B6" s="960" t="s">
        <v>785</v>
      </c>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row>
    <row r="7" spans="2:30" s="96" customFormat="1" ht="17.25" customHeight="1" x14ac:dyDescent="0.45"/>
    <row r="8" spans="2:30" s="96" customFormat="1" ht="17.25" customHeight="1" x14ac:dyDescent="0.45">
      <c r="B8" s="989" t="s">
        <v>786</v>
      </c>
      <c r="C8" s="989"/>
      <c r="D8" s="989"/>
      <c r="E8" s="989"/>
      <c r="F8" s="977"/>
      <c r="G8" s="990"/>
      <c r="H8" s="991"/>
      <c r="I8" s="991"/>
      <c r="J8" s="991"/>
      <c r="K8" s="991"/>
      <c r="L8" s="991"/>
      <c r="M8" s="991"/>
      <c r="N8" s="991"/>
      <c r="O8" s="991"/>
      <c r="P8" s="991"/>
      <c r="Q8" s="991"/>
      <c r="R8" s="991"/>
      <c r="S8" s="991"/>
      <c r="T8" s="991"/>
      <c r="U8" s="991"/>
      <c r="V8" s="991"/>
      <c r="W8" s="991"/>
      <c r="X8" s="991"/>
      <c r="Y8" s="991"/>
      <c r="Z8" s="991"/>
      <c r="AA8" s="991"/>
      <c r="AB8" s="991"/>
      <c r="AC8" s="991"/>
      <c r="AD8" s="992"/>
    </row>
    <row r="9" spans="2:30" ht="17.25" customHeight="1" x14ac:dyDescent="0.2">
      <c r="B9" s="977" t="s">
        <v>787</v>
      </c>
      <c r="C9" s="978"/>
      <c r="D9" s="978"/>
      <c r="E9" s="978"/>
      <c r="F9" s="978"/>
      <c r="G9" s="568" t="s">
        <v>178</v>
      </c>
      <c r="H9" s="463" t="s">
        <v>788</v>
      </c>
      <c r="I9" s="463"/>
      <c r="J9" s="463"/>
      <c r="K9" s="463"/>
      <c r="L9" s="569" t="s">
        <v>178</v>
      </c>
      <c r="M9" s="463" t="s">
        <v>789</v>
      </c>
      <c r="N9" s="463"/>
      <c r="O9" s="463"/>
      <c r="P9" s="463"/>
      <c r="Q9" s="569" t="s">
        <v>178</v>
      </c>
      <c r="R9" s="463" t="s">
        <v>790</v>
      </c>
      <c r="S9" s="479"/>
      <c r="T9" s="479"/>
      <c r="U9" s="479"/>
      <c r="V9" s="479"/>
      <c r="W9" s="479"/>
      <c r="X9" s="479"/>
      <c r="Y9" s="479"/>
      <c r="Z9" s="479"/>
      <c r="AA9" s="479"/>
      <c r="AB9" s="479"/>
      <c r="AC9" s="479"/>
      <c r="AD9" s="480"/>
    </row>
    <row r="10" spans="2:30" ht="17.25" customHeight="1" x14ac:dyDescent="0.2">
      <c r="B10" s="979" t="s">
        <v>791</v>
      </c>
      <c r="C10" s="980"/>
      <c r="D10" s="980"/>
      <c r="E10" s="980"/>
      <c r="F10" s="981"/>
      <c r="G10" s="565" t="s">
        <v>178</v>
      </c>
      <c r="H10" s="567" t="s">
        <v>792</v>
      </c>
      <c r="I10" s="566"/>
      <c r="J10" s="566"/>
      <c r="K10" s="566"/>
      <c r="L10" s="566"/>
      <c r="M10" s="566"/>
      <c r="N10" s="566"/>
      <c r="O10" s="566"/>
      <c r="P10" s="566"/>
      <c r="Q10" s="566"/>
      <c r="R10" s="566"/>
      <c r="S10" s="570"/>
      <c r="T10" s="570"/>
      <c r="U10" s="570"/>
      <c r="V10" s="481"/>
      <c r="W10" s="481"/>
      <c r="X10" s="481"/>
      <c r="Y10" s="481"/>
      <c r="Z10" s="481"/>
      <c r="AA10" s="481"/>
      <c r="AB10" s="481"/>
      <c r="AC10" s="481"/>
      <c r="AD10" s="482"/>
    </row>
    <row r="11" spans="2:30" ht="17.25" customHeight="1" x14ac:dyDescent="0.2">
      <c r="B11" s="982"/>
      <c r="C11" s="926"/>
      <c r="D11" s="926"/>
      <c r="E11" s="926"/>
      <c r="F11" s="983"/>
      <c r="G11" s="85" t="s">
        <v>178</v>
      </c>
      <c r="H11" s="96" t="s">
        <v>793</v>
      </c>
      <c r="I11" s="86"/>
      <c r="J11" s="86"/>
      <c r="K11" s="86"/>
      <c r="L11" s="86"/>
      <c r="M11" s="86"/>
      <c r="N11" s="86"/>
      <c r="O11" s="86"/>
      <c r="P11" s="86"/>
      <c r="Q11" s="86"/>
      <c r="R11" s="86"/>
      <c r="S11" s="481"/>
      <c r="T11" s="481"/>
      <c r="U11" s="481"/>
      <c r="V11" s="481"/>
      <c r="W11" s="481"/>
      <c r="X11" s="481"/>
      <c r="Y11" s="481"/>
      <c r="Z11" s="481"/>
      <c r="AA11" s="481"/>
      <c r="AB11" s="481"/>
      <c r="AC11" s="481"/>
      <c r="AD11" s="482"/>
    </row>
    <row r="12" spans="2:30" ht="17.25" customHeight="1" x14ac:dyDescent="0.2">
      <c r="B12" s="984"/>
      <c r="C12" s="985"/>
      <c r="D12" s="985"/>
      <c r="E12" s="985"/>
      <c r="F12" s="986"/>
      <c r="G12" s="85" t="s">
        <v>178</v>
      </c>
      <c r="H12" s="96" t="s">
        <v>794</v>
      </c>
      <c r="I12" s="86"/>
      <c r="J12" s="86"/>
      <c r="K12" s="86"/>
      <c r="L12" s="86"/>
      <c r="M12" s="86"/>
      <c r="N12" s="86"/>
      <c r="O12" s="86"/>
      <c r="P12" s="86"/>
      <c r="Q12" s="86"/>
      <c r="R12" s="86"/>
      <c r="S12" s="481"/>
      <c r="T12" s="481"/>
      <c r="U12" s="481"/>
      <c r="V12" s="481"/>
      <c r="W12" s="481"/>
      <c r="X12" s="481"/>
      <c r="Y12" s="481"/>
      <c r="Z12" s="481"/>
      <c r="AA12" s="481"/>
      <c r="AB12" s="481"/>
      <c r="AC12" s="481"/>
      <c r="AD12" s="482"/>
    </row>
    <row r="13" spans="2:30" ht="17.25" customHeight="1" x14ac:dyDescent="0.2">
      <c r="B13" s="979" t="s">
        <v>795</v>
      </c>
      <c r="C13" s="980"/>
      <c r="D13" s="980"/>
      <c r="E13" s="980"/>
      <c r="F13" s="981"/>
      <c r="G13" s="571" t="s">
        <v>178</v>
      </c>
      <c r="H13" s="467" t="s">
        <v>796</v>
      </c>
      <c r="I13" s="119"/>
      <c r="J13" s="119"/>
      <c r="K13" s="119"/>
      <c r="L13" s="119"/>
      <c r="M13" s="119"/>
      <c r="N13" s="119"/>
      <c r="O13" s="119"/>
      <c r="P13" s="119"/>
      <c r="Q13" s="119"/>
      <c r="R13" s="119"/>
      <c r="S13" s="573" t="s">
        <v>178</v>
      </c>
      <c r="T13" s="467" t="s">
        <v>797</v>
      </c>
      <c r="U13" s="483"/>
      <c r="V13" s="483"/>
      <c r="W13" s="483"/>
      <c r="X13" s="483"/>
      <c r="Y13" s="483"/>
      <c r="Z13" s="483"/>
      <c r="AA13" s="483"/>
      <c r="AB13" s="483"/>
      <c r="AC13" s="483"/>
      <c r="AD13" s="484"/>
    </row>
    <row r="14" spans="2:30" ht="17.25" customHeight="1" x14ac:dyDescent="0.2">
      <c r="B14" s="984"/>
      <c r="C14" s="985"/>
      <c r="D14" s="985"/>
      <c r="E14" s="985"/>
      <c r="F14" s="986"/>
      <c r="G14" s="572" t="s">
        <v>178</v>
      </c>
      <c r="H14" s="475" t="s">
        <v>798</v>
      </c>
      <c r="I14" s="485"/>
      <c r="J14" s="485"/>
      <c r="K14" s="485"/>
      <c r="L14" s="485"/>
      <c r="M14" s="485"/>
      <c r="N14" s="485"/>
      <c r="O14" s="485"/>
      <c r="P14" s="485"/>
      <c r="Q14" s="485"/>
      <c r="R14" s="485"/>
      <c r="S14" s="486"/>
      <c r="T14" s="486"/>
      <c r="U14" s="486"/>
      <c r="V14" s="486"/>
      <c r="W14" s="486"/>
      <c r="X14" s="486"/>
      <c r="Y14" s="486"/>
      <c r="Z14" s="486"/>
      <c r="AA14" s="486"/>
      <c r="AB14" s="486"/>
      <c r="AC14" s="486"/>
      <c r="AD14" s="487"/>
    </row>
    <row r="15" spans="2:30" s="96" customFormat="1" ht="17.25" customHeight="1" x14ac:dyDescent="0.45"/>
    <row r="16" spans="2:30" s="96" customFormat="1" ht="17.25" customHeight="1" x14ac:dyDescent="0.45">
      <c r="B16" s="96" t="s">
        <v>799</v>
      </c>
    </row>
    <row r="17" spans="2:30" s="96" customFormat="1" ht="17.25" customHeight="1" x14ac:dyDescent="0.45">
      <c r="B17" s="96" t="s">
        <v>800</v>
      </c>
      <c r="AC17" s="86"/>
      <c r="AD17" s="86"/>
    </row>
    <row r="18" spans="2:30" s="96" customFormat="1" ht="17.25" customHeight="1" x14ac:dyDescent="0.45"/>
    <row r="19" spans="2:30" s="96" customFormat="1" ht="17.25" customHeight="1" x14ac:dyDescent="0.45">
      <c r="B19" s="850" t="s">
        <v>801</v>
      </c>
      <c r="C19" s="851"/>
      <c r="D19" s="851"/>
      <c r="E19" s="851"/>
      <c r="F19" s="877"/>
      <c r="G19" s="107"/>
      <c r="H19" s="467"/>
      <c r="I19" s="467"/>
      <c r="J19" s="467"/>
      <c r="K19" s="467"/>
      <c r="L19" s="467"/>
      <c r="M19" s="467"/>
      <c r="N19" s="467"/>
      <c r="O19" s="467"/>
      <c r="P19" s="467"/>
      <c r="Q19" s="467"/>
      <c r="R19" s="467"/>
      <c r="S19" s="467"/>
      <c r="T19" s="467"/>
      <c r="U19" s="467"/>
      <c r="V19" s="467"/>
      <c r="W19" s="467"/>
      <c r="X19" s="467"/>
      <c r="Y19" s="467"/>
      <c r="Z19" s="107"/>
      <c r="AA19" s="467"/>
      <c r="AB19" s="467"/>
      <c r="AC19" s="119"/>
      <c r="AD19" s="174"/>
    </row>
    <row r="20" spans="2:30" s="96" customFormat="1" ht="17.25" customHeight="1" x14ac:dyDescent="0.45">
      <c r="B20" s="959"/>
      <c r="C20" s="960"/>
      <c r="D20" s="960"/>
      <c r="E20" s="960"/>
      <c r="F20" s="961"/>
      <c r="G20" s="124"/>
      <c r="H20" s="96" t="s">
        <v>802</v>
      </c>
      <c r="Z20" s="124"/>
      <c r="AA20" s="488" t="s">
        <v>723</v>
      </c>
      <c r="AB20" s="488" t="s">
        <v>724</v>
      </c>
      <c r="AC20" s="488" t="s">
        <v>725</v>
      </c>
      <c r="AD20" s="489"/>
    </row>
    <row r="21" spans="2:30" s="96" customFormat="1" ht="17.25" customHeight="1" x14ac:dyDescent="0.45">
      <c r="B21" s="959"/>
      <c r="C21" s="960"/>
      <c r="D21" s="960"/>
      <c r="E21" s="960"/>
      <c r="F21" s="961"/>
      <c r="G21" s="124"/>
      <c r="I21" s="490" t="s">
        <v>803</v>
      </c>
      <c r="J21" s="972" t="s">
        <v>804</v>
      </c>
      <c r="K21" s="973"/>
      <c r="L21" s="973"/>
      <c r="M21" s="973"/>
      <c r="N21" s="973"/>
      <c r="O21" s="973"/>
      <c r="P21" s="973"/>
      <c r="Q21" s="973"/>
      <c r="R21" s="973"/>
      <c r="S21" s="973"/>
      <c r="T21" s="973"/>
      <c r="U21" s="778"/>
      <c r="V21" s="779"/>
      <c r="W21" s="466" t="s">
        <v>32</v>
      </c>
      <c r="Z21" s="124"/>
      <c r="AA21" s="473"/>
      <c r="AB21" s="85"/>
      <c r="AC21" s="473"/>
      <c r="AD21" s="138"/>
    </row>
    <row r="22" spans="2:30" s="96" customFormat="1" ht="17.25" customHeight="1" x14ac:dyDescent="0.45">
      <c r="B22" s="959"/>
      <c r="C22" s="960"/>
      <c r="D22" s="960"/>
      <c r="E22" s="960"/>
      <c r="F22" s="961"/>
      <c r="G22" s="124"/>
      <c r="I22" s="491" t="s">
        <v>805</v>
      </c>
      <c r="J22" s="574" t="s">
        <v>806</v>
      </c>
      <c r="K22" s="475"/>
      <c r="L22" s="475"/>
      <c r="M22" s="475"/>
      <c r="N22" s="475"/>
      <c r="O22" s="475"/>
      <c r="P22" s="475"/>
      <c r="Q22" s="475"/>
      <c r="R22" s="475"/>
      <c r="S22" s="475"/>
      <c r="T22" s="475"/>
      <c r="U22" s="987"/>
      <c r="V22" s="988"/>
      <c r="W22" s="476" t="s">
        <v>32</v>
      </c>
      <c r="Y22" s="492"/>
      <c r="Z22" s="121"/>
      <c r="AA22" s="565" t="s">
        <v>178</v>
      </c>
      <c r="AB22" s="85" t="s">
        <v>724</v>
      </c>
      <c r="AC22" s="565" t="s">
        <v>178</v>
      </c>
      <c r="AD22" s="138"/>
    </row>
    <row r="23" spans="2:30" s="96" customFormat="1" ht="17.25" customHeight="1" x14ac:dyDescent="0.45">
      <c r="B23" s="959"/>
      <c r="C23" s="960"/>
      <c r="D23" s="960"/>
      <c r="E23" s="960"/>
      <c r="F23" s="961"/>
      <c r="G23" s="124"/>
      <c r="H23" s="96" t="s">
        <v>807</v>
      </c>
      <c r="U23" s="85"/>
      <c r="V23" s="85"/>
      <c r="Z23" s="124"/>
      <c r="AC23" s="86"/>
      <c r="AD23" s="138"/>
    </row>
    <row r="24" spans="2:30" s="96" customFormat="1" ht="17.25" customHeight="1" x14ac:dyDescent="0.45">
      <c r="B24" s="959"/>
      <c r="C24" s="960"/>
      <c r="D24" s="960"/>
      <c r="E24" s="960"/>
      <c r="F24" s="961"/>
      <c r="G24" s="124"/>
      <c r="H24" s="96" t="s">
        <v>808</v>
      </c>
      <c r="T24" s="492"/>
      <c r="U24" s="493"/>
      <c r="V24" s="85"/>
      <c r="Z24" s="124"/>
      <c r="AC24" s="86"/>
      <c r="AD24" s="138"/>
    </row>
    <row r="25" spans="2:30" s="96" customFormat="1" ht="25.5" customHeight="1" x14ac:dyDescent="0.45">
      <c r="B25" s="959"/>
      <c r="C25" s="960"/>
      <c r="D25" s="960"/>
      <c r="E25" s="960"/>
      <c r="F25" s="961"/>
      <c r="G25" s="124"/>
      <c r="I25" s="490" t="s">
        <v>809</v>
      </c>
      <c r="J25" s="973" t="s">
        <v>810</v>
      </c>
      <c r="K25" s="973"/>
      <c r="L25" s="973"/>
      <c r="M25" s="973"/>
      <c r="N25" s="973"/>
      <c r="O25" s="973"/>
      <c r="P25" s="973"/>
      <c r="Q25" s="973"/>
      <c r="R25" s="973"/>
      <c r="S25" s="973"/>
      <c r="T25" s="973"/>
      <c r="U25" s="778"/>
      <c r="V25" s="779"/>
      <c r="W25" s="466" t="s">
        <v>32</v>
      </c>
      <c r="Y25" s="492"/>
      <c r="Z25" s="121"/>
      <c r="AA25" s="565" t="s">
        <v>178</v>
      </c>
      <c r="AB25" s="85" t="s">
        <v>724</v>
      </c>
      <c r="AC25" s="565" t="s">
        <v>178</v>
      </c>
      <c r="AD25" s="138"/>
    </row>
    <row r="26" spans="2:30" s="96" customFormat="1" ht="17.25" customHeight="1" x14ac:dyDescent="0.45">
      <c r="B26" s="962"/>
      <c r="C26" s="963"/>
      <c r="D26" s="963"/>
      <c r="E26" s="963"/>
      <c r="F26" s="964"/>
      <c r="G26" s="160"/>
      <c r="H26" s="475"/>
      <c r="I26" s="475"/>
      <c r="J26" s="475"/>
      <c r="K26" s="475"/>
      <c r="L26" s="475"/>
      <c r="M26" s="475"/>
      <c r="N26" s="475"/>
      <c r="O26" s="475"/>
      <c r="P26" s="475"/>
      <c r="Q26" s="475"/>
      <c r="R26" s="475"/>
      <c r="S26" s="475"/>
      <c r="T26" s="494"/>
      <c r="U26" s="494"/>
      <c r="V26" s="475"/>
      <c r="W26" s="475"/>
      <c r="X26" s="475"/>
      <c r="Y26" s="475"/>
      <c r="Z26" s="160"/>
      <c r="AA26" s="475"/>
      <c r="AB26" s="475"/>
      <c r="AC26" s="485"/>
      <c r="AD26" s="163"/>
    </row>
    <row r="27" spans="2:30" s="96" customFormat="1" ht="17.25" customHeight="1" x14ac:dyDescent="0.45">
      <c r="B27" s="495"/>
      <c r="C27" s="496"/>
      <c r="D27" s="496"/>
      <c r="E27" s="496"/>
      <c r="F27" s="497"/>
      <c r="G27" s="107"/>
      <c r="H27" s="467"/>
      <c r="I27" s="467"/>
      <c r="J27" s="467"/>
      <c r="K27" s="467"/>
      <c r="L27" s="467"/>
      <c r="M27" s="467"/>
      <c r="N27" s="467"/>
      <c r="O27" s="467"/>
      <c r="P27" s="467"/>
      <c r="Q27" s="467"/>
      <c r="R27" s="467"/>
      <c r="S27" s="467"/>
      <c r="T27" s="498"/>
      <c r="U27" s="498"/>
      <c r="V27" s="467"/>
      <c r="W27" s="467"/>
      <c r="X27" s="467"/>
      <c r="Y27" s="467"/>
      <c r="Z27" s="467"/>
      <c r="AA27" s="467"/>
      <c r="AB27" s="467"/>
      <c r="AC27" s="119"/>
      <c r="AD27" s="174"/>
    </row>
    <row r="28" spans="2:30" s="96" customFormat="1" ht="17.25" customHeight="1" x14ac:dyDescent="0.45">
      <c r="B28" s="974" t="s">
        <v>811</v>
      </c>
      <c r="C28" s="975"/>
      <c r="D28" s="975"/>
      <c r="E28" s="975"/>
      <c r="F28" s="976"/>
      <c r="G28" s="499" t="s">
        <v>812</v>
      </c>
      <c r="T28" s="492"/>
      <c r="U28" s="492"/>
      <c r="AC28" s="86"/>
      <c r="AD28" s="138"/>
    </row>
    <row r="29" spans="2:30" s="96" customFormat="1" ht="24" customHeight="1" x14ac:dyDescent="0.45">
      <c r="B29" s="974"/>
      <c r="C29" s="975"/>
      <c r="D29" s="975"/>
      <c r="E29" s="975"/>
      <c r="F29" s="976"/>
      <c r="G29" s="953"/>
      <c r="H29" s="954"/>
      <c r="I29" s="954"/>
      <c r="J29" s="954"/>
      <c r="K29" s="954"/>
      <c r="L29" s="954"/>
      <c r="M29" s="954"/>
      <c r="N29" s="954"/>
      <c r="O29" s="954"/>
      <c r="P29" s="954"/>
      <c r="Q29" s="954"/>
      <c r="R29" s="954"/>
      <c r="S29" s="954"/>
      <c r="T29" s="954"/>
      <c r="U29" s="954"/>
      <c r="V29" s="954"/>
      <c r="W29" s="954"/>
      <c r="X29" s="954"/>
      <c r="Y29" s="954"/>
      <c r="Z29" s="954"/>
      <c r="AA29" s="954"/>
      <c r="AB29" s="954"/>
      <c r="AC29" s="954"/>
      <c r="AD29" s="955"/>
    </row>
    <row r="30" spans="2:30" s="96" customFormat="1" ht="17.25" customHeight="1" x14ac:dyDescent="0.45">
      <c r="B30" s="500"/>
      <c r="C30" s="501"/>
      <c r="D30" s="501"/>
      <c r="E30" s="501"/>
      <c r="F30" s="502"/>
      <c r="G30" s="956"/>
      <c r="H30" s="957"/>
      <c r="I30" s="957"/>
      <c r="J30" s="957"/>
      <c r="K30" s="957"/>
      <c r="L30" s="957"/>
      <c r="M30" s="957"/>
      <c r="N30" s="957"/>
      <c r="O30" s="957"/>
      <c r="P30" s="957"/>
      <c r="Q30" s="957"/>
      <c r="R30" s="957"/>
      <c r="S30" s="957"/>
      <c r="T30" s="957"/>
      <c r="U30" s="957"/>
      <c r="V30" s="957"/>
      <c r="W30" s="957"/>
      <c r="X30" s="957"/>
      <c r="Y30" s="957"/>
      <c r="Z30" s="957"/>
      <c r="AA30" s="957"/>
      <c r="AB30" s="957"/>
      <c r="AC30" s="957"/>
      <c r="AD30" s="958"/>
    </row>
    <row r="31" spans="2:30" s="96" customFormat="1" ht="17.25" customHeight="1" x14ac:dyDescent="0.45">
      <c r="B31" s="503"/>
      <c r="C31" s="503"/>
      <c r="D31" s="503"/>
      <c r="E31" s="503"/>
      <c r="F31" s="503"/>
      <c r="T31" s="492"/>
      <c r="U31" s="492"/>
    </row>
    <row r="32" spans="2:30" s="96" customFormat="1" ht="17.25" customHeight="1" x14ac:dyDescent="0.45">
      <c r="B32" s="96" t="s">
        <v>813</v>
      </c>
      <c r="C32" s="503"/>
      <c r="D32" s="503"/>
      <c r="E32" s="503"/>
      <c r="F32" s="503"/>
      <c r="T32" s="492"/>
      <c r="U32" s="492"/>
    </row>
    <row r="33" spans="1:31" s="96" customFormat="1" ht="17.25" customHeight="1" x14ac:dyDescent="0.45">
      <c r="B33" s="503"/>
      <c r="C33" s="503"/>
      <c r="D33" s="503"/>
      <c r="E33" s="503"/>
      <c r="F33" s="503"/>
      <c r="T33" s="492"/>
      <c r="U33" s="492"/>
    </row>
    <row r="34" spans="1:31" s="96" customFormat="1" ht="17.25" customHeight="1" x14ac:dyDescent="0.45">
      <c r="B34" s="850" t="s">
        <v>801</v>
      </c>
      <c r="C34" s="851"/>
      <c r="D34" s="851"/>
      <c r="E34" s="851"/>
      <c r="F34" s="877"/>
      <c r="G34" s="107"/>
      <c r="H34" s="467"/>
      <c r="I34" s="467"/>
      <c r="J34" s="467"/>
      <c r="K34" s="467"/>
      <c r="L34" s="467"/>
      <c r="M34" s="467"/>
      <c r="N34" s="467"/>
      <c r="O34" s="467"/>
      <c r="P34" s="467"/>
      <c r="Q34" s="467"/>
      <c r="R34" s="467"/>
      <c r="S34" s="467"/>
      <c r="T34" s="467"/>
      <c r="U34" s="467"/>
      <c r="V34" s="467"/>
      <c r="W34" s="467"/>
      <c r="X34" s="467"/>
      <c r="Y34" s="467"/>
      <c r="Z34" s="107"/>
      <c r="AA34" s="467"/>
      <c r="AB34" s="467"/>
      <c r="AC34" s="119"/>
      <c r="AD34" s="174"/>
    </row>
    <row r="35" spans="1:31" s="96" customFormat="1" ht="17.25" customHeight="1" x14ac:dyDescent="0.45">
      <c r="B35" s="959"/>
      <c r="C35" s="960"/>
      <c r="D35" s="960"/>
      <c r="E35" s="960"/>
      <c r="F35" s="961"/>
      <c r="G35" s="124"/>
      <c r="H35" s="96" t="s">
        <v>814</v>
      </c>
      <c r="Z35" s="124"/>
      <c r="AA35" s="488" t="s">
        <v>723</v>
      </c>
      <c r="AB35" s="488" t="s">
        <v>724</v>
      </c>
      <c r="AC35" s="488" t="s">
        <v>725</v>
      </c>
      <c r="AD35" s="489"/>
    </row>
    <row r="36" spans="1:31" s="96" customFormat="1" ht="17.25" customHeight="1" x14ac:dyDescent="0.45">
      <c r="B36" s="959"/>
      <c r="C36" s="960"/>
      <c r="D36" s="960"/>
      <c r="E36" s="960"/>
      <c r="F36" s="961"/>
      <c r="G36" s="124"/>
      <c r="I36" s="490" t="s">
        <v>803</v>
      </c>
      <c r="J36" s="972" t="s">
        <v>804</v>
      </c>
      <c r="K36" s="973"/>
      <c r="L36" s="973"/>
      <c r="M36" s="973"/>
      <c r="N36" s="973"/>
      <c r="O36" s="973"/>
      <c r="P36" s="973"/>
      <c r="Q36" s="973"/>
      <c r="R36" s="973"/>
      <c r="S36" s="973"/>
      <c r="T36" s="973"/>
      <c r="U36" s="967"/>
      <c r="V36" s="778"/>
      <c r="W36" s="466" t="s">
        <v>32</v>
      </c>
      <c r="Z36" s="124"/>
      <c r="AA36" s="473"/>
      <c r="AB36" s="85"/>
      <c r="AC36" s="473"/>
      <c r="AD36" s="138"/>
    </row>
    <row r="37" spans="1:31" s="96" customFormat="1" ht="17.25" customHeight="1" x14ac:dyDescent="0.45">
      <c r="B37" s="959"/>
      <c r="C37" s="960"/>
      <c r="D37" s="960"/>
      <c r="E37" s="960"/>
      <c r="F37" s="961"/>
      <c r="G37" s="124"/>
      <c r="I37" s="491" t="s">
        <v>805</v>
      </c>
      <c r="J37" s="574" t="s">
        <v>806</v>
      </c>
      <c r="K37" s="475"/>
      <c r="L37" s="475"/>
      <c r="M37" s="475"/>
      <c r="N37" s="475"/>
      <c r="O37" s="475"/>
      <c r="P37" s="475"/>
      <c r="Q37" s="475"/>
      <c r="R37" s="475"/>
      <c r="S37" s="475"/>
      <c r="T37" s="475"/>
      <c r="U37" s="967"/>
      <c r="V37" s="778"/>
      <c r="W37" s="476" t="s">
        <v>32</v>
      </c>
      <c r="Y37" s="492"/>
      <c r="Z37" s="121"/>
      <c r="AA37" s="565" t="s">
        <v>178</v>
      </c>
      <c r="AB37" s="85" t="s">
        <v>724</v>
      </c>
      <c r="AC37" s="565" t="s">
        <v>178</v>
      </c>
      <c r="AD37" s="138"/>
    </row>
    <row r="38" spans="1:31" s="96" customFormat="1" ht="17.25" customHeight="1" x14ac:dyDescent="0.45">
      <c r="A38" s="470"/>
      <c r="B38" s="962"/>
      <c r="C38" s="963"/>
      <c r="D38" s="963"/>
      <c r="E38" s="963"/>
      <c r="F38" s="964"/>
      <c r="G38" s="160"/>
      <c r="H38" s="475"/>
      <c r="I38" s="475"/>
      <c r="J38" s="475"/>
      <c r="K38" s="475"/>
      <c r="L38" s="475"/>
      <c r="M38" s="475"/>
      <c r="N38" s="475"/>
      <c r="O38" s="475"/>
      <c r="P38" s="475"/>
      <c r="Q38" s="475"/>
      <c r="R38" s="475"/>
      <c r="S38" s="475"/>
      <c r="T38" s="494"/>
      <c r="U38" s="494"/>
      <c r="V38" s="475"/>
      <c r="W38" s="475"/>
      <c r="X38" s="475"/>
      <c r="Y38" s="475"/>
      <c r="Z38" s="160"/>
      <c r="AA38" s="475"/>
      <c r="AB38" s="475"/>
      <c r="AC38" s="485"/>
      <c r="AD38" s="163"/>
      <c r="AE38" s="124"/>
    </row>
    <row r="39" spans="1:31" s="96" customFormat="1" ht="17.25" customHeight="1" x14ac:dyDescent="0.45">
      <c r="B39" s="503"/>
      <c r="C39" s="496"/>
      <c r="D39" s="503"/>
      <c r="E39" s="503"/>
      <c r="F39" s="503"/>
      <c r="T39" s="492"/>
      <c r="U39" s="492"/>
    </row>
    <row r="40" spans="1:31" s="96" customFormat="1" ht="17.25" customHeight="1" x14ac:dyDescent="0.45">
      <c r="B40" s="96" t="s">
        <v>815</v>
      </c>
      <c r="C40" s="503"/>
      <c r="D40" s="503"/>
      <c r="E40" s="503"/>
      <c r="F40" s="503"/>
      <c r="T40" s="492"/>
      <c r="U40" s="492"/>
    </row>
    <row r="41" spans="1:31" s="96" customFormat="1" ht="17.25" customHeight="1" x14ac:dyDescent="0.45">
      <c r="B41" s="474" t="s">
        <v>816</v>
      </c>
      <c r="C41" s="503"/>
      <c r="D41" s="503"/>
      <c r="E41" s="503"/>
      <c r="F41" s="503"/>
      <c r="T41" s="492"/>
      <c r="U41" s="492"/>
    </row>
    <row r="42" spans="1:31" s="96" customFormat="1" ht="17.25" customHeight="1" x14ac:dyDescent="0.45">
      <c r="B42" s="850" t="s">
        <v>801</v>
      </c>
      <c r="C42" s="851"/>
      <c r="D42" s="851"/>
      <c r="E42" s="851"/>
      <c r="F42" s="877"/>
      <c r="G42" s="107"/>
      <c r="H42" s="467"/>
      <c r="I42" s="467"/>
      <c r="J42" s="467"/>
      <c r="K42" s="467"/>
      <c r="L42" s="467"/>
      <c r="M42" s="467"/>
      <c r="N42" s="467"/>
      <c r="O42" s="467"/>
      <c r="P42" s="467"/>
      <c r="Q42" s="467"/>
      <c r="R42" s="467"/>
      <c r="S42" s="467"/>
      <c r="T42" s="467"/>
      <c r="U42" s="467"/>
      <c r="V42" s="467"/>
      <c r="W42" s="467"/>
      <c r="X42" s="467"/>
      <c r="Y42" s="467"/>
      <c r="Z42" s="107"/>
      <c r="AA42" s="467"/>
      <c r="AB42" s="467"/>
      <c r="AC42" s="119"/>
      <c r="AD42" s="174"/>
    </row>
    <row r="43" spans="1:31" s="96" customFormat="1" ht="17.25" customHeight="1" x14ac:dyDescent="0.45">
      <c r="B43" s="959"/>
      <c r="C43" s="960"/>
      <c r="D43" s="960"/>
      <c r="E43" s="960"/>
      <c r="F43" s="961"/>
      <c r="G43" s="124"/>
      <c r="H43" s="96" t="s">
        <v>817</v>
      </c>
      <c r="Z43" s="124"/>
      <c r="AA43" s="488" t="s">
        <v>723</v>
      </c>
      <c r="AB43" s="488" t="s">
        <v>724</v>
      </c>
      <c r="AC43" s="488" t="s">
        <v>725</v>
      </c>
      <c r="AD43" s="489"/>
    </row>
    <row r="44" spans="1:31" s="96" customFormat="1" ht="17.25" customHeight="1" x14ac:dyDescent="0.45">
      <c r="B44" s="959"/>
      <c r="C44" s="960"/>
      <c r="D44" s="960"/>
      <c r="E44" s="960"/>
      <c r="F44" s="961"/>
      <c r="G44" s="124"/>
      <c r="I44" s="490" t="s">
        <v>803</v>
      </c>
      <c r="J44" s="972" t="s">
        <v>804</v>
      </c>
      <c r="K44" s="973"/>
      <c r="L44" s="973"/>
      <c r="M44" s="973"/>
      <c r="N44" s="973"/>
      <c r="O44" s="973"/>
      <c r="P44" s="973"/>
      <c r="Q44" s="973"/>
      <c r="R44" s="973"/>
      <c r="S44" s="973"/>
      <c r="T44" s="973"/>
      <c r="U44" s="967"/>
      <c r="V44" s="778"/>
      <c r="W44" s="466" t="s">
        <v>32</v>
      </c>
      <c r="Z44" s="124"/>
      <c r="AA44" s="473"/>
      <c r="AB44" s="85"/>
      <c r="AC44" s="473"/>
      <c r="AD44" s="138"/>
    </row>
    <row r="45" spans="1:31" s="96" customFormat="1" ht="17.25" customHeight="1" x14ac:dyDescent="0.45">
      <c r="B45" s="959"/>
      <c r="C45" s="960"/>
      <c r="D45" s="960"/>
      <c r="E45" s="960"/>
      <c r="F45" s="961"/>
      <c r="G45" s="124"/>
      <c r="I45" s="491" t="s">
        <v>805</v>
      </c>
      <c r="J45" s="574" t="s">
        <v>806</v>
      </c>
      <c r="K45" s="475"/>
      <c r="L45" s="475"/>
      <c r="M45" s="475"/>
      <c r="N45" s="475"/>
      <c r="O45" s="475"/>
      <c r="P45" s="574"/>
      <c r="Q45" s="475"/>
      <c r="R45" s="475"/>
      <c r="S45" s="475"/>
      <c r="T45" s="475"/>
      <c r="U45" s="967"/>
      <c r="V45" s="778"/>
      <c r="W45" s="476" t="s">
        <v>32</v>
      </c>
      <c r="Y45" s="492"/>
      <c r="Z45" s="121"/>
      <c r="AA45" s="565" t="s">
        <v>178</v>
      </c>
      <c r="AB45" s="85" t="s">
        <v>724</v>
      </c>
      <c r="AC45" s="565" t="s">
        <v>178</v>
      </c>
      <c r="AD45" s="138"/>
    </row>
    <row r="46" spans="1:31" s="96" customFormat="1" ht="17.25" customHeight="1" x14ac:dyDescent="0.45">
      <c r="B46" s="962"/>
      <c r="C46" s="963"/>
      <c r="D46" s="963"/>
      <c r="E46" s="963"/>
      <c r="F46" s="964"/>
      <c r="G46" s="160"/>
      <c r="H46" s="475"/>
      <c r="I46" s="475"/>
      <c r="J46" s="475"/>
      <c r="K46" s="475"/>
      <c r="L46" s="475"/>
      <c r="M46" s="475"/>
      <c r="N46" s="475"/>
      <c r="O46" s="475"/>
      <c r="P46" s="475"/>
      <c r="Q46" s="475"/>
      <c r="R46" s="475"/>
      <c r="S46" s="475"/>
      <c r="T46" s="494"/>
      <c r="U46" s="494"/>
      <c r="V46" s="475"/>
      <c r="W46" s="475"/>
      <c r="X46" s="475"/>
      <c r="Y46" s="475"/>
      <c r="Z46" s="160"/>
      <c r="AA46" s="475"/>
      <c r="AB46" s="475"/>
      <c r="AC46" s="485"/>
      <c r="AD46" s="163"/>
    </row>
    <row r="47" spans="1:31" s="96" customFormat="1" ht="17.25" customHeight="1" x14ac:dyDescent="0.45">
      <c r="B47" s="850" t="s">
        <v>818</v>
      </c>
      <c r="C47" s="851"/>
      <c r="D47" s="851"/>
      <c r="E47" s="851"/>
      <c r="F47" s="877"/>
      <c r="G47" s="107"/>
      <c r="H47" s="467"/>
      <c r="I47" s="467"/>
      <c r="J47" s="467"/>
      <c r="K47" s="467"/>
      <c r="L47" s="467"/>
      <c r="M47" s="467"/>
      <c r="N47" s="467"/>
      <c r="O47" s="467"/>
      <c r="P47" s="467"/>
      <c r="Q47" s="467"/>
      <c r="R47" s="467"/>
      <c r="S47" s="467"/>
      <c r="T47" s="467"/>
      <c r="U47" s="467"/>
      <c r="V47" s="467"/>
      <c r="W47" s="467"/>
      <c r="X47" s="467"/>
      <c r="Y47" s="467"/>
      <c r="Z47" s="107"/>
      <c r="AA47" s="467"/>
      <c r="AB47" s="467"/>
      <c r="AC47" s="119"/>
      <c r="AD47" s="174"/>
    </row>
    <row r="48" spans="1:31" s="96" customFormat="1" ht="17.25" customHeight="1" x14ac:dyDescent="0.45">
      <c r="B48" s="959"/>
      <c r="C48" s="960"/>
      <c r="D48" s="960"/>
      <c r="E48" s="960"/>
      <c r="F48" s="961"/>
      <c r="G48" s="124"/>
      <c r="H48" s="96" t="s">
        <v>819</v>
      </c>
      <c r="Z48" s="124"/>
      <c r="AA48" s="488" t="s">
        <v>723</v>
      </c>
      <c r="AB48" s="488" t="s">
        <v>724</v>
      </c>
      <c r="AC48" s="488" t="s">
        <v>725</v>
      </c>
      <c r="AD48" s="489"/>
    </row>
    <row r="49" spans="2:30" s="96" customFormat="1" ht="17.25" customHeight="1" x14ac:dyDescent="0.45">
      <c r="B49" s="959"/>
      <c r="C49" s="960"/>
      <c r="D49" s="960"/>
      <c r="E49" s="960"/>
      <c r="F49" s="961"/>
      <c r="G49" s="124"/>
      <c r="I49" s="490" t="s">
        <v>803</v>
      </c>
      <c r="J49" s="965" t="s">
        <v>820</v>
      </c>
      <c r="K49" s="966"/>
      <c r="L49" s="966"/>
      <c r="M49" s="966"/>
      <c r="N49" s="966"/>
      <c r="O49" s="966"/>
      <c r="P49" s="966"/>
      <c r="Q49" s="966"/>
      <c r="R49" s="966"/>
      <c r="S49" s="966"/>
      <c r="T49" s="966"/>
      <c r="U49" s="967"/>
      <c r="V49" s="778"/>
      <c r="W49" s="466" t="s">
        <v>32</v>
      </c>
      <c r="Z49" s="124"/>
      <c r="AA49" s="473"/>
      <c r="AB49" s="85"/>
      <c r="AC49" s="473"/>
      <c r="AD49" s="138"/>
    </row>
    <row r="50" spans="2:30" s="96" customFormat="1" ht="17.25" customHeight="1" x14ac:dyDescent="0.45">
      <c r="B50" s="959"/>
      <c r="C50" s="960"/>
      <c r="D50" s="960"/>
      <c r="E50" s="960"/>
      <c r="F50" s="961"/>
      <c r="G50" s="124"/>
      <c r="I50" s="491" t="s">
        <v>805</v>
      </c>
      <c r="J50" s="968" t="s">
        <v>821</v>
      </c>
      <c r="K50" s="969"/>
      <c r="L50" s="969"/>
      <c r="M50" s="969"/>
      <c r="N50" s="969"/>
      <c r="O50" s="969"/>
      <c r="P50" s="969"/>
      <c r="Q50" s="969"/>
      <c r="R50" s="969"/>
      <c r="S50" s="969"/>
      <c r="T50" s="969"/>
      <c r="U50" s="967"/>
      <c r="V50" s="778"/>
      <c r="W50" s="476" t="s">
        <v>32</v>
      </c>
      <c r="Y50" s="492"/>
      <c r="Z50" s="121"/>
      <c r="AA50" s="565" t="s">
        <v>178</v>
      </c>
      <c r="AB50" s="85" t="s">
        <v>724</v>
      </c>
      <c r="AC50" s="565" t="s">
        <v>178</v>
      </c>
      <c r="AD50" s="138"/>
    </row>
    <row r="51" spans="2:30" s="96" customFormat="1" ht="17.25" customHeight="1" x14ac:dyDescent="0.45">
      <c r="B51" s="962"/>
      <c r="C51" s="963"/>
      <c r="D51" s="963"/>
      <c r="E51" s="963"/>
      <c r="F51" s="964"/>
      <c r="G51" s="160"/>
      <c r="H51" s="475"/>
      <c r="I51" s="475"/>
      <c r="J51" s="475"/>
      <c r="K51" s="475"/>
      <c r="L51" s="475"/>
      <c r="M51" s="475"/>
      <c r="N51" s="475"/>
      <c r="O51" s="475"/>
      <c r="P51" s="475"/>
      <c r="Q51" s="475"/>
      <c r="R51" s="475"/>
      <c r="S51" s="475"/>
      <c r="T51" s="494"/>
      <c r="U51" s="494"/>
      <c r="V51" s="475"/>
      <c r="W51" s="475"/>
      <c r="X51" s="475"/>
      <c r="Y51" s="475"/>
      <c r="Z51" s="160"/>
      <c r="AA51" s="475"/>
      <c r="AB51" s="475"/>
      <c r="AC51" s="485"/>
      <c r="AD51" s="163"/>
    </row>
    <row r="52" spans="2:30" s="96" customFormat="1" ht="17.25" customHeight="1" x14ac:dyDescent="0.45">
      <c r="B52" s="850" t="s">
        <v>822</v>
      </c>
      <c r="C52" s="851"/>
      <c r="D52" s="851"/>
      <c r="E52" s="851"/>
      <c r="F52" s="877"/>
      <c r="G52" s="107"/>
      <c r="H52" s="467"/>
      <c r="I52" s="467"/>
      <c r="J52" s="467"/>
      <c r="K52" s="467"/>
      <c r="L52" s="467"/>
      <c r="M52" s="467"/>
      <c r="N52" s="467"/>
      <c r="O52" s="467"/>
      <c r="P52" s="467"/>
      <c r="Q52" s="467"/>
      <c r="R52" s="467"/>
      <c r="S52" s="467"/>
      <c r="T52" s="467"/>
      <c r="U52" s="467"/>
      <c r="V52" s="467"/>
      <c r="W52" s="467"/>
      <c r="X52" s="467"/>
      <c r="Y52" s="467"/>
      <c r="Z52" s="107"/>
      <c r="AA52" s="467"/>
      <c r="AB52" s="467"/>
      <c r="AC52" s="119"/>
      <c r="AD52" s="174"/>
    </row>
    <row r="53" spans="2:30" s="96" customFormat="1" ht="17.25" customHeight="1" x14ac:dyDescent="0.45">
      <c r="B53" s="959"/>
      <c r="C53" s="960"/>
      <c r="D53" s="960"/>
      <c r="E53" s="960"/>
      <c r="F53" s="961"/>
      <c r="G53" s="124"/>
      <c r="H53" s="96" t="s">
        <v>823</v>
      </c>
      <c r="Z53" s="124"/>
      <c r="AA53" s="488" t="s">
        <v>723</v>
      </c>
      <c r="AB53" s="488" t="s">
        <v>724</v>
      </c>
      <c r="AC53" s="488" t="s">
        <v>725</v>
      </c>
      <c r="AD53" s="489"/>
    </row>
    <row r="54" spans="2:30" s="96" customFormat="1" ht="25.5" customHeight="1" x14ac:dyDescent="0.45">
      <c r="B54" s="959"/>
      <c r="C54" s="960"/>
      <c r="D54" s="960"/>
      <c r="E54" s="960"/>
      <c r="F54" s="961"/>
      <c r="G54" s="124"/>
      <c r="I54" s="490" t="s">
        <v>803</v>
      </c>
      <c r="J54" s="965" t="s">
        <v>824</v>
      </c>
      <c r="K54" s="966"/>
      <c r="L54" s="966"/>
      <c r="M54" s="966"/>
      <c r="N54" s="966"/>
      <c r="O54" s="966"/>
      <c r="P54" s="966"/>
      <c r="Q54" s="966"/>
      <c r="R54" s="966"/>
      <c r="S54" s="966"/>
      <c r="T54" s="966"/>
      <c r="U54" s="967"/>
      <c r="V54" s="778"/>
      <c r="W54" s="466" t="s">
        <v>32</v>
      </c>
      <c r="Z54" s="124"/>
      <c r="AA54" s="473"/>
      <c r="AB54" s="85"/>
      <c r="AC54" s="473"/>
      <c r="AD54" s="138"/>
    </row>
    <row r="55" spans="2:30" s="96" customFormat="1" ht="26.25" customHeight="1" x14ac:dyDescent="0.45">
      <c r="B55" s="959"/>
      <c r="C55" s="960"/>
      <c r="D55" s="960"/>
      <c r="E55" s="960"/>
      <c r="F55" s="961"/>
      <c r="G55" s="124"/>
      <c r="I55" s="491" t="s">
        <v>805</v>
      </c>
      <c r="J55" s="968" t="s">
        <v>825</v>
      </c>
      <c r="K55" s="969"/>
      <c r="L55" s="969"/>
      <c r="M55" s="969"/>
      <c r="N55" s="969"/>
      <c r="O55" s="969"/>
      <c r="P55" s="969"/>
      <c r="Q55" s="969"/>
      <c r="R55" s="969"/>
      <c r="S55" s="969"/>
      <c r="T55" s="969"/>
      <c r="U55" s="967"/>
      <c r="V55" s="778"/>
      <c r="W55" s="476" t="s">
        <v>32</v>
      </c>
      <c r="Y55" s="492"/>
      <c r="Z55" s="121"/>
      <c r="AA55" s="565" t="s">
        <v>178</v>
      </c>
      <c r="AB55" s="85" t="s">
        <v>724</v>
      </c>
      <c r="AC55" s="565" t="s">
        <v>178</v>
      </c>
      <c r="AD55" s="138"/>
    </row>
    <row r="56" spans="2:30" s="96" customFormat="1" ht="17.25" customHeight="1" x14ac:dyDescent="0.45">
      <c r="B56" s="962"/>
      <c r="C56" s="963"/>
      <c r="D56" s="963"/>
      <c r="E56" s="963"/>
      <c r="F56" s="964"/>
      <c r="G56" s="160"/>
      <c r="H56" s="475"/>
      <c r="I56" s="475"/>
      <c r="J56" s="475"/>
      <c r="K56" s="475"/>
      <c r="L56" s="475"/>
      <c r="M56" s="475"/>
      <c r="N56" s="475"/>
      <c r="O56" s="475"/>
      <c r="P56" s="475"/>
      <c r="Q56" s="475"/>
      <c r="R56" s="475"/>
      <c r="S56" s="475"/>
      <c r="T56" s="494"/>
      <c r="U56" s="494"/>
      <c r="V56" s="475"/>
      <c r="W56" s="475"/>
      <c r="X56" s="475"/>
      <c r="Y56" s="475"/>
      <c r="Z56" s="160"/>
      <c r="AA56" s="475"/>
      <c r="AB56" s="475"/>
      <c r="AC56" s="485"/>
      <c r="AD56" s="163"/>
    </row>
    <row r="57" spans="2:30" s="96" customFormat="1" ht="17.25" customHeight="1" x14ac:dyDescent="0.45">
      <c r="B57" s="503"/>
      <c r="C57" s="503"/>
      <c r="D57" s="503"/>
      <c r="E57" s="503"/>
      <c r="F57" s="503"/>
      <c r="T57" s="492"/>
      <c r="U57" s="492"/>
    </row>
    <row r="58" spans="2:30" s="96" customFormat="1" ht="17.25" customHeight="1" x14ac:dyDescent="0.45">
      <c r="B58" s="970" t="s">
        <v>826</v>
      </c>
      <c r="C58" s="971"/>
      <c r="D58" s="504" t="s">
        <v>827</v>
      </c>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row>
    <row r="59" spans="2:30" s="96" customFormat="1" ht="17.25" customHeight="1" x14ac:dyDescent="0.45">
      <c r="B59" s="950"/>
      <c r="C59" s="951"/>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c r="AB59" s="952"/>
      <c r="AC59" s="952"/>
      <c r="AD59" s="952"/>
    </row>
    <row r="60" spans="2:30" s="96" customFormat="1" ht="17.25" customHeight="1" x14ac:dyDescent="0.45">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row>
    <row r="61" spans="2:30" s="96" customFormat="1" ht="17.25" customHeight="1" x14ac:dyDescent="0.2">
      <c r="B61" s="505"/>
      <c r="C61" s="505"/>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505"/>
    </row>
    <row r="62" spans="2:30" s="505" customFormat="1" ht="17.25" customHeight="1" x14ac:dyDescent="0.2"/>
    <row r="63" spans="2:30" ht="17.25" customHeight="1" x14ac:dyDescent="0.2">
      <c r="B63" s="505"/>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row>
    <row r="64" spans="2:30" ht="17.25" customHeight="1" x14ac:dyDescent="0.2">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row>
    <row r="65" spans="2:30" s="505" customFormat="1" ht="17.25" customHeight="1" x14ac:dyDescent="0.2">
      <c r="B65" s="177"/>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row>
    <row r="66" spans="2:30" s="505" customFormat="1" ht="17.25" customHeight="1" x14ac:dyDescent="0.2">
      <c r="B66" s="177"/>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row>
    <row r="67" spans="2:30" s="505" customFormat="1" ht="17.25" customHeight="1" x14ac:dyDescent="0.2">
      <c r="B67" s="177"/>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row>
    <row r="68" spans="2:30" s="505" customFormat="1" ht="17.25" customHeight="1" x14ac:dyDescent="0.2">
      <c r="B68" s="177"/>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row>
    <row r="69" spans="2:30" s="505" customFormat="1" ht="17.25" customHeight="1" x14ac:dyDescent="0.2">
      <c r="B69" s="177"/>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row>
    <row r="70" spans="2:30" s="505" customFormat="1" ht="17.25" customHeight="1" x14ac:dyDescent="0.2">
      <c r="B70" s="177"/>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J50:T50"/>
    <mergeCell ref="U50:V50"/>
    <mergeCell ref="B28:F29"/>
    <mergeCell ref="B34:F38"/>
    <mergeCell ref="J36:T36"/>
    <mergeCell ref="U36:V36"/>
    <mergeCell ref="U37:V37"/>
    <mergeCell ref="B59:C59"/>
    <mergeCell ref="D59:AD59"/>
    <mergeCell ref="G29:AD30"/>
    <mergeCell ref="B52:F56"/>
    <mergeCell ref="J54:T54"/>
    <mergeCell ref="U54:V54"/>
    <mergeCell ref="J55:T55"/>
    <mergeCell ref="U55:V55"/>
    <mergeCell ref="B58:C58"/>
    <mergeCell ref="B42:F46"/>
    <mergeCell ref="J44:T44"/>
    <mergeCell ref="U44:V44"/>
    <mergeCell ref="U45:V45"/>
    <mergeCell ref="B47:F51"/>
    <mergeCell ref="J49:T49"/>
    <mergeCell ref="U49:V49"/>
  </mergeCells>
  <phoneticPr fontId="2"/>
  <printOptions horizontalCentered="1"/>
  <pageMargins left="0.70866141732283472" right="0.39370078740157483" top="0.51181102362204722" bottom="0.35433070866141736" header="0.31496062992125984" footer="0.31496062992125984"/>
  <pageSetup paperSize="9"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AA65584 JW65584 TS65584 ADO65584 ANK65584 AXG65584 BHC65584 BQY65584 CAU65584 CKQ65584 CUM65584 DEI65584 DOE65584 DYA65584 EHW65584 ERS65584 FBO65584 FLK65584 FVG65584 GFC65584 GOY65584 GYU65584 HIQ65584 HSM65584 ICI65584 IME65584 IWA65584 JFW65584 JPS65584 JZO65584 KJK65584 KTG65584 LDC65584 LMY65584 LWU65584 MGQ65584 MQM65584 NAI65584 NKE65584 NUA65584 ODW65584 ONS65584 OXO65584 PHK65584 PRG65584 QBC65584 QKY65584 QUU65584 REQ65584 ROM65584 RYI65584 SIE65584 SSA65584 TBW65584 TLS65584 TVO65584 UFK65584 UPG65584 UZC65584 VIY65584 VSU65584 WCQ65584 WMM65584 WWI65584 AA131120 JW131120 TS131120 ADO131120 ANK131120 AXG131120 BHC131120 BQY131120 CAU131120 CKQ131120 CUM131120 DEI131120 DOE131120 DYA131120 EHW131120 ERS131120 FBO131120 FLK131120 FVG131120 GFC131120 GOY131120 GYU131120 HIQ131120 HSM131120 ICI131120 IME131120 IWA131120 JFW131120 JPS131120 JZO131120 KJK131120 KTG131120 LDC131120 LMY131120 LWU131120 MGQ131120 MQM131120 NAI131120 NKE131120 NUA131120 ODW131120 ONS131120 OXO131120 PHK131120 PRG131120 QBC131120 QKY131120 QUU131120 REQ131120 ROM131120 RYI131120 SIE131120 SSA131120 TBW131120 TLS131120 TVO131120 UFK131120 UPG131120 UZC131120 VIY131120 VSU131120 WCQ131120 WMM131120 WWI131120 AA196656 JW196656 TS196656 ADO196656 ANK196656 AXG196656 BHC196656 BQY196656 CAU196656 CKQ196656 CUM196656 DEI196656 DOE196656 DYA196656 EHW196656 ERS196656 FBO196656 FLK196656 FVG196656 GFC196656 GOY196656 GYU196656 HIQ196656 HSM196656 ICI196656 IME196656 IWA196656 JFW196656 JPS196656 JZO196656 KJK196656 KTG196656 LDC196656 LMY196656 LWU196656 MGQ196656 MQM196656 NAI196656 NKE196656 NUA196656 ODW196656 ONS196656 OXO196656 PHK196656 PRG196656 QBC196656 QKY196656 QUU196656 REQ196656 ROM196656 RYI196656 SIE196656 SSA196656 TBW196656 TLS196656 TVO196656 UFK196656 UPG196656 UZC196656 VIY196656 VSU196656 WCQ196656 WMM196656 WWI196656 AA262192 JW262192 TS262192 ADO262192 ANK262192 AXG262192 BHC262192 BQY262192 CAU262192 CKQ262192 CUM262192 DEI262192 DOE262192 DYA262192 EHW262192 ERS262192 FBO262192 FLK262192 FVG262192 GFC262192 GOY262192 GYU262192 HIQ262192 HSM262192 ICI262192 IME262192 IWA262192 JFW262192 JPS262192 JZO262192 KJK262192 KTG262192 LDC262192 LMY262192 LWU262192 MGQ262192 MQM262192 NAI262192 NKE262192 NUA262192 ODW262192 ONS262192 OXO262192 PHK262192 PRG262192 QBC262192 QKY262192 QUU262192 REQ262192 ROM262192 RYI262192 SIE262192 SSA262192 TBW262192 TLS262192 TVO262192 UFK262192 UPG262192 UZC262192 VIY262192 VSU262192 WCQ262192 WMM262192 WWI262192 AA327728 JW327728 TS327728 ADO327728 ANK327728 AXG327728 BHC327728 BQY327728 CAU327728 CKQ327728 CUM327728 DEI327728 DOE327728 DYA327728 EHW327728 ERS327728 FBO327728 FLK327728 FVG327728 GFC327728 GOY327728 GYU327728 HIQ327728 HSM327728 ICI327728 IME327728 IWA327728 JFW327728 JPS327728 JZO327728 KJK327728 KTG327728 LDC327728 LMY327728 LWU327728 MGQ327728 MQM327728 NAI327728 NKE327728 NUA327728 ODW327728 ONS327728 OXO327728 PHK327728 PRG327728 QBC327728 QKY327728 QUU327728 REQ327728 ROM327728 RYI327728 SIE327728 SSA327728 TBW327728 TLS327728 TVO327728 UFK327728 UPG327728 UZC327728 VIY327728 VSU327728 WCQ327728 WMM327728 WWI327728 AA393264 JW393264 TS393264 ADO393264 ANK393264 AXG393264 BHC393264 BQY393264 CAU393264 CKQ393264 CUM393264 DEI393264 DOE393264 DYA393264 EHW393264 ERS393264 FBO393264 FLK393264 FVG393264 GFC393264 GOY393264 GYU393264 HIQ393264 HSM393264 ICI393264 IME393264 IWA393264 JFW393264 JPS393264 JZO393264 KJK393264 KTG393264 LDC393264 LMY393264 LWU393264 MGQ393264 MQM393264 NAI393264 NKE393264 NUA393264 ODW393264 ONS393264 OXO393264 PHK393264 PRG393264 QBC393264 QKY393264 QUU393264 REQ393264 ROM393264 RYI393264 SIE393264 SSA393264 TBW393264 TLS393264 TVO393264 UFK393264 UPG393264 UZC393264 VIY393264 VSU393264 WCQ393264 WMM393264 WWI393264 AA458800 JW458800 TS458800 ADO458800 ANK458800 AXG458800 BHC458800 BQY458800 CAU458800 CKQ458800 CUM458800 DEI458800 DOE458800 DYA458800 EHW458800 ERS458800 FBO458800 FLK458800 FVG458800 GFC458800 GOY458800 GYU458800 HIQ458800 HSM458800 ICI458800 IME458800 IWA458800 JFW458800 JPS458800 JZO458800 KJK458800 KTG458800 LDC458800 LMY458800 LWU458800 MGQ458800 MQM458800 NAI458800 NKE458800 NUA458800 ODW458800 ONS458800 OXO458800 PHK458800 PRG458800 QBC458800 QKY458800 QUU458800 REQ458800 ROM458800 RYI458800 SIE458800 SSA458800 TBW458800 TLS458800 TVO458800 UFK458800 UPG458800 UZC458800 VIY458800 VSU458800 WCQ458800 WMM458800 WWI458800 AA524336 JW524336 TS524336 ADO524336 ANK524336 AXG524336 BHC524336 BQY524336 CAU524336 CKQ524336 CUM524336 DEI524336 DOE524336 DYA524336 EHW524336 ERS524336 FBO524336 FLK524336 FVG524336 GFC524336 GOY524336 GYU524336 HIQ524336 HSM524336 ICI524336 IME524336 IWA524336 JFW524336 JPS524336 JZO524336 KJK524336 KTG524336 LDC524336 LMY524336 LWU524336 MGQ524336 MQM524336 NAI524336 NKE524336 NUA524336 ODW524336 ONS524336 OXO524336 PHK524336 PRG524336 QBC524336 QKY524336 QUU524336 REQ524336 ROM524336 RYI524336 SIE524336 SSA524336 TBW524336 TLS524336 TVO524336 UFK524336 UPG524336 UZC524336 VIY524336 VSU524336 WCQ524336 WMM524336 WWI524336 AA589872 JW589872 TS589872 ADO589872 ANK589872 AXG589872 BHC589872 BQY589872 CAU589872 CKQ589872 CUM589872 DEI589872 DOE589872 DYA589872 EHW589872 ERS589872 FBO589872 FLK589872 FVG589872 GFC589872 GOY589872 GYU589872 HIQ589872 HSM589872 ICI589872 IME589872 IWA589872 JFW589872 JPS589872 JZO589872 KJK589872 KTG589872 LDC589872 LMY589872 LWU589872 MGQ589872 MQM589872 NAI589872 NKE589872 NUA589872 ODW589872 ONS589872 OXO589872 PHK589872 PRG589872 QBC589872 QKY589872 QUU589872 REQ589872 ROM589872 RYI589872 SIE589872 SSA589872 TBW589872 TLS589872 TVO589872 UFK589872 UPG589872 UZC589872 VIY589872 VSU589872 WCQ589872 WMM589872 WWI589872 AA655408 JW655408 TS655408 ADO655408 ANK655408 AXG655408 BHC655408 BQY655408 CAU655408 CKQ655408 CUM655408 DEI655408 DOE655408 DYA655408 EHW655408 ERS655408 FBO655408 FLK655408 FVG655408 GFC655408 GOY655408 GYU655408 HIQ655408 HSM655408 ICI655408 IME655408 IWA655408 JFW655408 JPS655408 JZO655408 KJK655408 KTG655408 LDC655408 LMY655408 LWU655408 MGQ655408 MQM655408 NAI655408 NKE655408 NUA655408 ODW655408 ONS655408 OXO655408 PHK655408 PRG655408 QBC655408 QKY655408 QUU655408 REQ655408 ROM655408 RYI655408 SIE655408 SSA655408 TBW655408 TLS655408 TVO655408 UFK655408 UPG655408 UZC655408 VIY655408 VSU655408 WCQ655408 WMM655408 WWI655408 AA720944 JW720944 TS720944 ADO720944 ANK720944 AXG720944 BHC720944 BQY720944 CAU720944 CKQ720944 CUM720944 DEI720944 DOE720944 DYA720944 EHW720944 ERS720944 FBO720944 FLK720944 FVG720944 GFC720944 GOY720944 GYU720944 HIQ720944 HSM720944 ICI720944 IME720944 IWA720944 JFW720944 JPS720944 JZO720944 KJK720944 KTG720944 LDC720944 LMY720944 LWU720944 MGQ720944 MQM720944 NAI720944 NKE720944 NUA720944 ODW720944 ONS720944 OXO720944 PHK720944 PRG720944 QBC720944 QKY720944 QUU720944 REQ720944 ROM720944 RYI720944 SIE720944 SSA720944 TBW720944 TLS720944 TVO720944 UFK720944 UPG720944 UZC720944 VIY720944 VSU720944 WCQ720944 WMM720944 WWI720944 AA786480 JW786480 TS786480 ADO786480 ANK786480 AXG786480 BHC786480 BQY786480 CAU786480 CKQ786480 CUM786480 DEI786480 DOE786480 DYA786480 EHW786480 ERS786480 FBO786480 FLK786480 FVG786480 GFC786480 GOY786480 GYU786480 HIQ786480 HSM786480 ICI786480 IME786480 IWA786480 JFW786480 JPS786480 JZO786480 KJK786480 KTG786480 LDC786480 LMY786480 LWU786480 MGQ786480 MQM786480 NAI786480 NKE786480 NUA786480 ODW786480 ONS786480 OXO786480 PHK786480 PRG786480 QBC786480 QKY786480 QUU786480 REQ786480 ROM786480 RYI786480 SIE786480 SSA786480 TBW786480 TLS786480 TVO786480 UFK786480 UPG786480 UZC786480 VIY786480 VSU786480 WCQ786480 WMM786480 WWI786480 AA852016 JW852016 TS852016 ADO852016 ANK852016 AXG852016 BHC852016 BQY852016 CAU852016 CKQ852016 CUM852016 DEI852016 DOE852016 DYA852016 EHW852016 ERS852016 FBO852016 FLK852016 FVG852016 GFC852016 GOY852016 GYU852016 HIQ852016 HSM852016 ICI852016 IME852016 IWA852016 JFW852016 JPS852016 JZO852016 KJK852016 KTG852016 LDC852016 LMY852016 LWU852016 MGQ852016 MQM852016 NAI852016 NKE852016 NUA852016 ODW852016 ONS852016 OXO852016 PHK852016 PRG852016 QBC852016 QKY852016 QUU852016 REQ852016 ROM852016 RYI852016 SIE852016 SSA852016 TBW852016 TLS852016 TVO852016 UFK852016 UPG852016 UZC852016 VIY852016 VSU852016 WCQ852016 WMM852016 WWI852016 AA917552 JW917552 TS917552 ADO917552 ANK917552 AXG917552 BHC917552 BQY917552 CAU917552 CKQ917552 CUM917552 DEI917552 DOE917552 DYA917552 EHW917552 ERS917552 FBO917552 FLK917552 FVG917552 GFC917552 GOY917552 GYU917552 HIQ917552 HSM917552 ICI917552 IME917552 IWA917552 JFW917552 JPS917552 JZO917552 KJK917552 KTG917552 LDC917552 LMY917552 LWU917552 MGQ917552 MQM917552 NAI917552 NKE917552 NUA917552 ODW917552 ONS917552 OXO917552 PHK917552 PRG917552 QBC917552 QKY917552 QUU917552 REQ917552 ROM917552 RYI917552 SIE917552 SSA917552 TBW917552 TLS917552 TVO917552 UFK917552 UPG917552 UZC917552 VIY917552 VSU917552 WCQ917552 WMM917552 WWI917552 AA983088 JW983088 TS983088 ADO983088 ANK983088 AXG983088 BHC983088 BQY983088 CAU983088 CKQ983088 CUM983088 DEI983088 DOE983088 DYA983088 EHW983088 ERS983088 FBO983088 FLK983088 FVG983088 GFC983088 GOY983088 GYU983088 HIQ983088 HSM983088 ICI983088 IME983088 IWA983088 JFW983088 JPS983088 JZO983088 KJK983088 KTG983088 LDC983088 LMY983088 LWU983088 MGQ983088 MQM983088 NAI983088 NKE983088 NUA983088 ODW983088 ONS983088 OXO983088 PHK983088 PRG983088 QBC983088 QKY983088 QUU983088 REQ983088 ROM983088 RYI983088 SIE983088 SSA983088 TBW983088 TLS983088 TVO983088 UFK983088 UPG983088 UZC983088 VIY983088 VSU983088 WCQ983088 WMM983088 WWI983088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AC65584 JY65584 TU65584 ADQ65584 ANM65584 AXI65584 BHE65584 BRA65584 CAW65584 CKS65584 CUO65584 DEK65584 DOG65584 DYC65584 EHY65584 ERU65584 FBQ65584 FLM65584 FVI65584 GFE65584 GPA65584 GYW65584 HIS65584 HSO65584 ICK65584 IMG65584 IWC65584 JFY65584 JPU65584 JZQ65584 KJM65584 KTI65584 LDE65584 LNA65584 LWW65584 MGS65584 MQO65584 NAK65584 NKG65584 NUC65584 ODY65584 ONU65584 OXQ65584 PHM65584 PRI65584 QBE65584 QLA65584 QUW65584 RES65584 ROO65584 RYK65584 SIG65584 SSC65584 TBY65584 TLU65584 TVQ65584 UFM65584 UPI65584 UZE65584 VJA65584 VSW65584 WCS65584 WMO65584 WWK65584 AC131120 JY131120 TU131120 ADQ131120 ANM131120 AXI131120 BHE131120 BRA131120 CAW131120 CKS131120 CUO131120 DEK131120 DOG131120 DYC131120 EHY131120 ERU131120 FBQ131120 FLM131120 FVI131120 GFE131120 GPA131120 GYW131120 HIS131120 HSO131120 ICK131120 IMG131120 IWC131120 JFY131120 JPU131120 JZQ131120 KJM131120 KTI131120 LDE131120 LNA131120 LWW131120 MGS131120 MQO131120 NAK131120 NKG131120 NUC131120 ODY131120 ONU131120 OXQ131120 PHM131120 PRI131120 QBE131120 QLA131120 QUW131120 RES131120 ROO131120 RYK131120 SIG131120 SSC131120 TBY131120 TLU131120 TVQ131120 UFM131120 UPI131120 UZE131120 VJA131120 VSW131120 WCS131120 WMO131120 WWK131120 AC196656 JY196656 TU196656 ADQ196656 ANM196656 AXI196656 BHE196656 BRA196656 CAW196656 CKS196656 CUO196656 DEK196656 DOG196656 DYC196656 EHY196656 ERU196656 FBQ196656 FLM196656 FVI196656 GFE196656 GPA196656 GYW196656 HIS196656 HSO196656 ICK196656 IMG196656 IWC196656 JFY196656 JPU196656 JZQ196656 KJM196656 KTI196656 LDE196656 LNA196656 LWW196656 MGS196656 MQO196656 NAK196656 NKG196656 NUC196656 ODY196656 ONU196656 OXQ196656 PHM196656 PRI196656 QBE196656 QLA196656 QUW196656 RES196656 ROO196656 RYK196656 SIG196656 SSC196656 TBY196656 TLU196656 TVQ196656 UFM196656 UPI196656 UZE196656 VJA196656 VSW196656 WCS196656 WMO196656 WWK196656 AC262192 JY262192 TU262192 ADQ262192 ANM262192 AXI262192 BHE262192 BRA262192 CAW262192 CKS262192 CUO262192 DEK262192 DOG262192 DYC262192 EHY262192 ERU262192 FBQ262192 FLM262192 FVI262192 GFE262192 GPA262192 GYW262192 HIS262192 HSO262192 ICK262192 IMG262192 IWC262192 JFY262192 JPU262192 JZQ262192 KJM262192 KTI262192 LDE262192 LNA262192 LWW262192 MGS262192 MQO262192 NAK262192 NKG262192 NUC262192 ODY262192 ONU262192 OXQ262192 PHM262192 PRI262192 QBE262192 QLA262192 QUW262192 RES262192 ROO262192 RYK262192 SIG262192 SSC262192 TBY262192 TLU262192 TVQ262192 UFM262192 UPI262192 UZE262192 VJA262192 VSW262192 WCS262192 WMO262192 WWK262192 AC327728 JY327728 TU327728 ADQ327728 ANM327728 AXI327728 BHE327728 BRA327728 CAW327728 CKS327728 CUO327728 DEK327728 DOG327728 DYC327728 EHY327728 ERU327728 FBQ327728 FLM327728 FVI327728 GFE327728 GPA327728 GYW327728 HIS327728 HSO327728 ICK327728 IMG327728 IWC327728 JFY327728 JPU327728 JZQ327728 KJM327728 KTI327728 LDE327728 LNA327728 LWW327728 MGS327728 MQO327728 NAK327728 NKG327728 NUC327728 ODY327728 ONU327728 OXQ327728 PHM327728 PRI327728 QBE327728 QLA327728 QUW327728 RES327728 ROO327728 RYK327728 SIG327728 SSC327728 TBY327728 TLU327728 TVQ327728 UFM327728 UPI327728 UZE327728 VJA327728 VSW327728 WCS327728 WMO327728 WWK327728 AC393264 JY393264 TU393264 ADQ393264 ANM393264 AXI393264 BHE393264 BRA393264 CAW393264 CKS393264 CUO393264 DEK393264 DOG393264 DYC393264 EHY393264 ERU393264 FBQ393264 FLM393264 FVI393264 GFE393264 GPA393264 GYW393264 HIS393264 HSO393264 ICK393264 IMG393264 IWC393264 JFY393264 JPU393264 JZQ393264 KJM393264 KTI393264 LDE393264 LNA393264 LWW393264 MGS393264 MQO393264 NAK393264 NKG393264 NUC393264 ODY393264 ONU393264 OXQ393264 PHM393264 PRI393264 QBE393264 QLA393264 QUW393264 RES393264 ROO393264 RYK393264 SIG393264 SSC393264 TBY393264 TLU393264 TVQ393264 UFM393264 UPI393264 UZE393264 VJA393264 VSW393264 WCS393264 WMO393264 WWK393264 AC458800 JY458800 TU458800 ADQ458800 ANM458800 AXI458800 BHE458800 BRA458800 CAW458800 CKS458800 CUO458800 DEK458800 DOG458800 DYC458800 EHY458800 ERU458800 FBQ458800 FLM458800 FVI458800 GFE458800 GPA458800 GYW458800 HIS458800 HSO458800 ICK458800 IMG458800 IWC458800 JFY458800 JPU458800 JZQ458800 KJM458800 KTI458800 LDE458800 LNA458800 LWW458800 MGS458800 MQO458800 NAK458800 NKG458800 NUC458800 ODY458800 ONU458800 OXQ458800 PHM458800 PRI458800 QBE458800 QLA458800 QUW458800 RES458800 ROO458800 RYK458800 SIG458800 SSC458800 TBY458800 TLU458800 TVQ458800 UFM458800 UPI458800 UZE458800 VJA458800 VSW458800 WCS458800 WMO458800 WWK458800 AC524336 JY524336 TU524336 ADQ524336 ANM524336 AXI524336 BHE524336 BRA524336 CAW524336 CKS524336 CUO524336 DEK524336 DOG524336 DYC524336 EHY524336 ERU524336 FBQ524336 FLM524336 FVI524336 GFE524336 GPA524336 GYW524336 HIS524336 HSO524336 ICK524336 IMG524336 IWC524336 JFY524336 JPU524336 JZQ524336 KJM524336 KTI524336 LDE524336 LNA524336 LWW524336 MGS524336 MQO524336 NAK524336 NKG524336 NUC524336 ODY524336 ONU524336 OXQ524336 PHM524336 PRI524336 QBE524336 QLA524336 QUW524336 RES524336 ROO524336 RYK524336 SIG524336 SSC524336 TBY524336 TLU524336 TVQ524336 UFM524336 UPI524336 UZE524336 VJA524336 VSW524336 WCS524336 WMO524336 WWK524336 AC589872 JY589872 TU589872 ADQ589872 ANM589872 AXI589872 BHE589872 BRA589872 CAW589872 CKS589872 CUO589872 DEK589872 DOG589872 DYC589872 EHY589872 ERU589872 FBQ589872 FLM589872 FVI589872 GFE589872 GPA589872 GYW589872 HIS589872 HSO589872 ICK589872 IMG589872 IWC589872 JFY589872 JPU589872 JZQ589872 KJM589872 KTI589872 LDE589872 LNA589872 LWW589872 MGS589872 MQO589872 NAK589872 NKG589872 NUC589872 ODY589872 ONU589872 OXQ589872 PHM589872 PRI589872 QBE589872 QLA589872 QUW589872 RES589872 ROO589872 RYK589872 SIG589872 SSC589872 TBY589872 TLU589872 TVQ589872 UFM589872 UPI589872 UZE589872 VJA589872 VSW589872 WCS589872 WMO589872 WWK589872 AC655408 JY655408 TU655408 ADQ655408 ANM655408 AXI655408 BHE655408 BRA655408 CAW655408 CKS655408 CUO655408 DEK655408 DOG655408 DYC655408 EHY655408 ERU655408 FBQ655408 FLM655408 FVI655408 GFE655408 GPA655408 GYW655408 HIS655408 HSO655408 ICK655408 IMG655408 IWC655408 JFY655408 JPU655408 JZQ655408 KJM655408 KTI655408 LDE655408 LNA655408 LWW655408 MGS655408 MQO655408 NAK655408 NKG655408 NUC655408 ODY655408 ONU655408 OXQ655408 PHM655408 PRI655408 QBE655408 QLA655408 QUW655408 RES655408 ROO655408 RYK655408 SIG655408 SSC655408 TBY655408 TLU655408 TVQ655408 UFM655408 UPI655408 UZE655408 VJA655408 VSW655408 WCS655408 WMO655408 WWK655408 AC720944 JY720944 TU720944 ADQ720944 ANM720944 AXI720944 BHE720944 BRA720944 CAW720944 CKS720944 CUO720944 DEK720944 DOG720944 DYC720944 EHY720944 ERU720944 FBQ720944 FLM720944 FVI720944 GFE720944 GPA720944 GYW720944 HIS720944 HSO720944 ICK720944 IMG720944 IWC720944 JFY720944 JPU720944 JZQ720944 KJM720944 KTI720944 LDE720944 LNA720944 LWW720944 MGS720944 MQO720944 NAK720944 NKG720944 NUC720944 ODY720944 ONU720944 OXQ720944 PHM720944 PRI720944 QBE720944 QLA720944 QUW720944 RES720944 ROO720944 RYK720944 SIG720944 SSC720944 TBY720944 TLU720944 TVQ720944 UFM720944 UPI720944 UZE720944 VJA720944 VSW720944 WCS720944 WMO720944 WWK720944 AC786480 JY786480 TU786480 ADQ786480 ANM786480 AXI786480 BHE786480 BRA786480 CAW786480 CKS786480 CUO786480 DEK786480 DOG786480 DYC786480 EHY786480 ERU786480 FBQ786480 FLM786480 FVI786480 GFE786480 GPA786480 GYW786480 HIS786480 HSO786480 ICK786480 IMG786480 IWC786480 JFY786480 JPU786480 JZQ786480 KJM786480 KTI786480 LDE786480 LNA786480 LWW786480 MGS786480 MQO786480 NAK786480 NKG786480 NUC786480 ODY786480 ONU786480 OXQ786480 PHM786480 PRI786480 QBE786480 QLA786480 QUW786480 RES786480 ROO786480 RYK786480 SIG786480 SSC786480 TBY786480 TLU786480 TVQ786480 UFM786480 UPI786480 UZE786480 VJA786480 VSW786480 WCS786480 WMO786480 WWK786480 AC852016 JY852016 TU852016 ADQ852016 ANM852016 AXI852016 BHE852016 BRA852016 CAW852016 CKS852016 CUO852016 DEK852016 DOG852016 DYC852016 EHY852016 ERU852016 FBQ852016 FLM852016 FVI852016 GFE852016 GPA852016 GYW852016 HIS852016 HSO852016 ICK852016 IMG852016 IWC852016 JFY852016 JPU852016 JZQ852016 KJM852016 KTI852016 LDE852016 LNA852016 LWW852016 MGS852016 MQO852016 NAK852016 NKG852016 NUC852016 ODY852016 ONU852016 OXQ852016 PHM852016 PRI852016 QBE852016 QLA852016 QUW852016 RES852016 ROO852016 RYK852016 SIG852016 SSC852016 TBY852016 TLU852016 TVQ852016 UFM852016 UPI852016 UZE852016 VJA852016 VSW852016 WCS852016 WMO852016 WWK852016 AC917552 JY917552 TU917552 ADQ917552 ANM917552 AXI917552 BHE917552 BRA917552 CAW917552 CKS917552 CUO917552 DEK917552 DOG917552 DYC917552 EHY917552 ERU917552 FBQ917552 FLM917552 FVI917552 GFE917552 GPA917552 GYW917552 HIS917552 HSO917552 ICK917552 IMG917552 IWC917552 JFY917552 JPU917552 JZQ917552 KJM917552 KTI917552 LDE917552 LNA917552 LWW917552 MGS917552 MQO917552 NAK917552 NKG917552 NUC917552 ODY917552 ONU917552 OXQ917552 PHM917552 PRI917552 QBE917552 QLA917552 QUW917552 RES917552 ROO917552 RYK917552 SIG917552 SSC917552 TBY917552 TLU917552 TVQ917552 UFM917552 UPI917552 UZE917552 VJA917552 VSW917552 WCS917552 WMO917552 WWK917552 AC983088 JY983088 TU983088 ADQ983088 ANM983088 AXI983088 BHE983088 BRA983088 CAW983088 CKS983088 CUO983088 DEK983088 DOG983088 DYC983088 EHY983088 ERU983088 FBQ983088 FLM983088 FVI983088 GFE983088 GPA983088 GYW983088 HIS983088 HSO983088 ICK983088 IMG983088 IWC983088 JFY983088 JPU983088 JZQ983088 KJM983088 KTI983088 LDE983088 LNA983088 LWW983088 MGS983088 MQO983088 NAK983088 NKG983088 NUC983088 ODY983088 ONU983088 OXQ983088 PHM983088 PRI983088 QBE983088 QLA983088 QUW983088 RES983088 ROO983088 RYK983088 SIG983088 SSC983088 TBY983088 TLU983088 TVQ983088 UFM983088 UPI983088 UZE983088 VJA983088 VSW983088 WCS983088 WMO983088 WWK983088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AA65589 JW65589 TS65589 ADO65589 ANK65589 AXG65589 BHC65589 BQY65589 CAU65589 CKQ65589 CUM65589 DEI65589 DOE65589 DYA65589 EHW65589 ERS65589 FBO65589 FLK65589 FVG65589 GFC65589 GOY65589 GYU65589 HIQ65589 HSM65589 ICI65589 IME65589 IWA65589 JFW65589 JPS65589 JZO65589 KJK65589 KTG65589 LDC65589 LMY65589 LWU65589 MGQ65589 MQM65589 NAI65589 NKE65589 NUA65589 ODW65589 ONS65589 OXO65589 PHK65589 PRG65589 QBC65589 QKY65589 QUU65589 REQ65589 ROM65589 RYI65589 SIE65589 SSA65589 TBW65589 TLS65589 TVO65589 UFK65589 UPG65589 UZC65589 VIY65589 VSU65589 WCQ65589 WMM65589 WWI65589 AA131125 JW131125 TS131125 ADO131125 ANK131125 AXG131125 BHC131125 BQY131125 CAU131125 CKQ131125 CUM131125 DEI131125 DOE131125 DYA131125 EHW131125 ERS131125 FBO131125 FLK131125 FVG131125 GFC131125 GOY131125 GYU131125 HIQ131125 HSM131125 ICI131125 IME131125 IWA131125 JFW131125 JPS131125 JZO131125 KJK131125 KTG131125 LDC131125 LMY131125 LWU131125 MGQ131125 MQM131125 NAI131125 NKE131125 NUA131125 ODW131125 ONS131125 OXO131125 PHK131125 PRG131125 QBC131125 QKY131125 QUU131125 REQ131125 ROM131125 RYI131125 SIE131125 SSA131125 TBW131125 TLS131125 TVO131125 UFK131125 UPG131125 UZC131125 VIY131125 VSU131125 WCQ131125 WMM131125 WWI131125 AA196661 JW196661 TS196661 ADO196661 ANK196661 AXG196661 BHC196661 BQY196661 CAU196661 CKQ196661 CUM196661 DEI196661 DOE196661 DYA196661 EHW196661 ERS196661 FBO196661 FLK196661 FVG196661 GFC196661 GOY196661 GYU196661 HIQ196661 HSM196661 ICI196661 IME196661 IWA196661 JFW196661 JPS196661 JZO196661 KJK196661 KTG196661 LDC196661 LMY196661 LWU196661 MGQ196661 MQM196661 NAI196661 NKE196661 NUA196661 ODW196661 ONS196661 OXO196661 PHK196661 PRG196661 QBC196661 QKY196661 QUU196661 REQ196661 ROM196661 RYI196661 SIE196661 SSA196661 TBW196661 TLS196661 TVO196661 UFK196661 UPG196661 UZC196661 VIY196661 VSU196661 WCQ196661 WMM196661 WWI196661 AA262197 JW262197 TS262197 ADO262197 ANK262197 AXG262197 BHC262197 BQY262197 CAU262197 CKQ262197 CUM262197 DEI262197 DOE262197 DYA262197 EHW262197 ERS262197 FBO262197 FLK262197 FVG262197 GFC262197 GOY262197 GYU262197 HIQ262197 HSM262197 ICI262197 IME262197 IWA262197 JFW262197 JPS262197 JZO262197 KJK262197 KTG262197 LDC262197 LMY262197 LWU262197 MGQ262197 MQM262197 NAI262197 NKE262197 NUA262197 ODW262197 ONS262197 OXO262197 PHK262197 PRG262197 QBC262197 QKY262197 QUU262197 REQ262197 ROM262197 RYI262197 SIE262197 SSA262197 TBW262197 TLS262197 TVO262197 UFK262197 UPG262197 UZC262197 VIY262197 VSU262197 WCQ262197 WMM262197 WWI262197 AA327733 JW327733 TS327733 ADO327733 ANK327733 AXG327733 BHC327733 BQY327733 CAU327733 CKQ327733 CUM327733 DEI327733 DOE327733 DYA327733 EHW327733 ERS327733 FBO327733 FLK327733 FVG327733 GFC327733 GOY327733 GYU327733 HIQ327733 HSM327733 ICI327733 IME327733 IWA327733 JFW327733 JPS327733 JZO327733 KJK327733 KTG327733 LDC327733 LMY327733 LWU327733 MGQ327733 MQM327733 NAI327733 NKE327733 NUA327733 ODW327733 ONS327733 OXO327733 PHK327733 PRG327733 QBC327733 QKY327733 QUU327733 REQ327733 ROM327733 RYI327733 SIE327733 SSA327733 TBW327733 TLS327733 TVO327733 UFK327733 UPG327733 UZC327733 VIY327733 VSU327733 WCQ327733 WMM327733 WWI327733 AA393269 JW393269 TS393269 ADO393269 ANK393269 AXG393269 BHC393269 BQY393269 CAU393269 CKQ393269 CUM393269 DEI393269 DOE393269 DYA393269 EHW393269 ERS393269 FBO393269 FLK393269 FVG393269 GFC393269 GOY393269 GYU393269 HIQ393269 HSM393269 ICI393269 IME393269 IWA393269 JFW393269 JPS393269 JZO393269 KJK393269 KTG393269 LDC393269 LMY393269 LWU393269 MGQ393269 MQM393269 NAI393269 NKE393269 NUA393269 ODW393269 ONS393269 OXO393269 PHK393269 PRG393269 QBC393269 QKY393269 QUU393269 REQ393269 ROM393269 RYI393269 SIE393269 SSA393269 TBW393269 TLS393269 TVO393269 UFK393269 UPG393269 UZC393269 VIY393269 VSU393269 WCQ393269 WMM393269 WWI393269 AA458805 JW458805 TS458805 ADO458805 ANK458805 AXG458805 BHC458805 BQY458805 CAU458805 CKQ458805 CUM458805 DEI458805 DOE458805 DYA458805 EHW458805 ERS458805 FBO458805 FLK458805 FVG458805 GFC458805 GOY458805 GYU458805 HIQ458805 HSM458805 ICI458805 IME458805 IWA458805 JFW458805 JPS458805 JZO458805 KJK458805 KTG458805 LDC458805 LMY458805 LWU458805 MGQ458805 MQM458805 NAI458805 NKE458805 NUA458805 ODW458805 ONS458805 OXO458805 PHK458805 PRG458805 QBC458805 QKY458805 QUU458805 REQ458805 ROM458805 RYI458805 SIE458805 SSA458805 TBW458805 TLS458805 TVO458805 UFK458805 UPG458805 UZC458805 VIY458805 VSU458805 WCQ458805 WMM458805 WWI458805 AA524341 JW524341 TS524341 ADO524341 ANK524341 AXG524341 BHC524341 BQY524341 CAU524341 CKQ524341 CUM524341 DEI524341 DOE524341 DYA524341 EHW524341 ERS524341 FBO524341 FLK524341 FVG524341 GFC524341 GOY524341 GYU524341 HIQ524341 HSM524341 ICI524341 IME524341 IWA524341 JFW524341 JPS524341 JZO524341 KJK524341 KTG524341 LDC524341 LMY524341 LWU524341 MGQ524341 MQM524341 NAI524341 NKE524341 NUA524341 ODW524341 ONS524341 OXO524341 PHK524341 PRG524341 QBC524341 QKY524341 QUU524341 REQ524341 ROM524341 RYI524341 SIE524341 SSA524341 TBW524341 TLS524341 TVO524341 UFK524341 UPG524341 UZC524341 VIY524341 VSU524341 WCQ524341 WMM524341 WWI524341 AA589877 JW589877 TS589877 ADO589877 ANK589877 AXG589877 BHC589877 BQY589877 CAU589877 CKQ589877 CUM589877 DEI589877 DOE589877 DYA589877 EHW589877 ERS589877 FBO589877 FLK589877 FVG589877 GFC589877 GOY589877 GYU589877 HIQ589877 HSM589877 ICI589877 IME589877 IWA589877 JFW589877 JPS589877 JZO589877 KJK589877 KTG589877 LDC589877 LMY589877 LWU589877 MGQ589877 MQM589877 NAI589877 NKE589877 NUA589877 ODW589877 ONS589877 OXO589877 PHK589877 PRG589877 QBC589877 QKY589877 QUU589877 REQ589877 ROM589877 RYI589877 SIE589877 SSA589877 TBW589877 TLS589877 TVO589877 UFK589877 UPG589877 UZC589877 VIY589877 VSU589877 WCQ589877 WMM589877 WWI589877 AA655413 JW655413 TS655413 ADO655413 ANK655413 AXG655413 BHC655413 BQY655413 CAU655413 CKQ655413 CUM655413 DEI655413 DOE655413 DYA655413 EHW655413 ERS655413 FBO655413 FLK655413 FVG655413 GFC655413 GOY655413 GYU655413 HIQ655413 HSM655413 ICI655413 IME655413 IWA655413 JFW655413 JPS655413 JZO655413 KJK655413 KTG655413 LDC655413 LMY655413 LWU655413 MGQ655413 MQM655413 NAI655413 NKE655413 NUA655413 ODW655413 ONS655413 OXO655413 PHK655413 PRG655413 QBC655413 QKY655413 QUU655413 REQ655413 ROM655413 RYI655413 SIE655413 SSA655413 TBW655413 TLS655413 TVO655413 UFK655413 UPG655413 UZC655413 VIY655413 VSU655413 WCQ655413 WMM655413 WWI655413 AA720949 JW720949 TS720949 ADO720949 ANK720949 AXG720949 BHC720949 BQY720949 CAU720949 CKQ720949 CUM720949 DEI720949 DOE720949 DYA720949 EHW720949 ERS720949 FBO720949 FLK720949 FVG720949 GFC720949 GOY720949 GYU720949 HIQ720949 HSM720949 ICI720949 IME720949 IWA720949 JFW720949 JPS720949 JZO720949 KJK720949 KTG720949 LDC720949 LMY720949 LWU720949 MGQ720949 MQM720949 NAI720949 NKE720949 NUA720949 ODW720949 ONS720949 OXO720949 PHK720949 PRG720949 QBC720949 QKY720949 QUU720949 REQ720949 ROM720949 RYI720949 SIE720949 SSA720949 TBW720949 TLS720949 TVO720949 UFK720949 UPG720949 UZC720949 VIY720949 VSU720949 WCQ720949 WMM720949 WWI720949 AA786485 JW786485 TS786485 ADO786485 ANK786485 AXG786485 BHC786485 BQY786485 CAU786485 CKQ786485 CUM786485 DEI786485 DOE786485 DYA786485 EHW786485 ERS786485 FBO786485 FLK786485 FVG786485 GFC786485 GOY786485 GYU786485 HIQ786485 HSM786485 ICI786485 IME786485 IWA786485 JFW786485 JPS786485 JZO786485 KJK786485 KTG786485 LDC786485 LMY786485 LWU786485 MGQ786485 MQM786485 NAI786485 NKE786485 NUA786485 ODW786485 ONS786485 OXO786485 PHK786485 PRG786485 QBC786485 QKY786485 QUU786485 REQ786485 ROM786485 RYI786485 SIE786485 SSA786485 TBW786485 TLS786485 TVO786485 UFK786485 UPG786485 UZC786485 VIY786485 VSU786485 WCQ786485 WMM786485 WWI786485 AA852021 JW852021 TS852021 ADO852021 ANK852021 AXG852021 BHC852021 BQY852021 CAU852021 CKQ852021 CUM852021 DEI852021 DOE852021 DYA852021 EHW852021 ERS852021 FBO852021 FLK852021 FVG852021 GFC852021 GOY852021 GYU852021 HIQ852021 HSM852021 ICI852021 IME852021 IWA852021 JFW852021 JPS852021 JZO852021 KJK852021 KTG852021 LDC852021 LMY852021 LWU852021 MGQ852021 MQM852021 NAI852021 NKE852021 NUA852021 ODW852021 ONS852021 OXO852021 PHK852021 PRG852021 QBC852021 QKY852021 QUU852021 REQ852021 ROM852021 RYI852021 SIE852021 SSA852021 TBW852021 TLS852021 TVO852021 UFK852021 UPG852021 UZC852021 VIY852021 VSU852021 WCQ852021 WMM852021 WWI852021 AA917557 JW917557 TS917557 ADO917557 ANK917557 AXG917557 BHC917557 BQY917557 CAU917557 CKQ917557 CUM917557 DEI917557 DOE917557 DYA917557 EHW917557 ERS917557 FBO917557 FLK917557 FVG917557 GFC917557 GOY917557 GYU917557 HIQ917557 HSM917557 ICI917557 IME917557 IWA917557 JFW917557 JPS917557 JZO917557 KJK917557 KTG917557 LDC917557 LMY917557 LWU917557 MGQ917557 MQM917557 NAI917557 NKE917557 NUA917557 ODW917557 ONS917557 OXO917557 PHK917557 PRG917557 QBC917557 QKY917557 QUU917557 REQ917557 ROM917557 RYI917557 SIE917557 SSA917557 TBW917557 TLS917557 TVO917557 UFK917557 UPG917557 UZC917557 VIY917557 VSU917557 WCQ917557 WMM917557 WWI917557 AA983093 JW983093 TS983093 ADO983093 ANK983093 AXG983093 BHC983093 BQY983093 CAU983093 CKQ983093 CUM983093 DEI983093 DOE983093 DYA983093 EHW983093 ERS983093 FBO983093 FLK983093 FVG983093 GFC983093 GOY983093 GYU983093 HIQ983093 HSM983093 ICI983093 IME983093 IWA983093 JFW983093 JPS983093 JZO983093 KJK983093 KTG983093 LDC983093 LMY983093 LWU983093 MGQ983093 MQM983093 NAI983093 NKE983093 NUA983093 ODW983093 ONS983093 OXO983093 PHK983093 PRG983093 QBC983093 QKY983093 QUU983093 REQ983093 ROM983093 RYI983093 SIE983093 SSA983093 TBW983093 TLS983093 TVO983093 UFK983093 UPG983093 UZC983093 VIY983093 VSU983093 WCQ983093 WMM983093 WWI983093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AC65589 JY65589 TU65589 ADQ65589 ANM65589 AXI65589 BHE65589 BRA65589 CAW65589 CKS65589 CUO65589 DEK65589 DOG65589 DYC65589 EHY65589 ERU65589 FBQ65589 FLM65589 FVI65589 GFE65589 GPA65589 GYW65589 HIS65589 HSO65589 ICK65589 IMG65589 IWC65589 JFY65589 JPU65589 JZQ65589 KJM65589 KTI65589 LDE65589 LNA65589 LWW65589 MGS65589 MQO65589 NAK65589 NKG65589 NUC65589 ODY65589 ONU65589 OXQ65589 PHM65589 PRI65589 QBE65589 QLA65589 QUW65589 RES65589 ROO65589 RYK65589 SIG65589 SSC65589 TBY65589 TLU65589 TVQ65589 UFM65589 UPI65589 UZE65589 VJA65589 VSW65589 WCS65589 WMO65589 WWK65589 AC131125 JY131125 TU131125 ADQ131125 ANM131125 AXI131125 BHE131125 BRA131125 CAW131125 CKS131125 CUO131125 DEK131125 DOG131125 DYC131125 EHY131125 ERU131125 FBQ131125 FLM131125 FVI131125 GFE131125 GPA131125 GYW131125 HIS131125 HSO131125 ICK131125 IMG131125 IWC131125 JFY131125 JPU131125 JZQ131125 KJM131125 KTI131125 LDE131125 LNA131125 LWW131125 MGS131125 MQO131125 NAK131125 NKG131125 NUC131125 ODY131125 ONU131125 OXQ131125 PHM131125 PRI131125 QBE131125 QLA131125 QUW131125 RES131125 ROO131125 RYK131125 SIG131125 SSC131125 TBY131125 TLU131125 TVQ131125 UFM131125 UPI131125 UZE131125 VJA131125 VSW131125 WCS131125 WMO131125 WWK131125 AC196661 JY196661 TU196661 ADQ196661 ANM196661 AXI196661 BHE196661 BRA196661 CAW196661 CKS196661 CUO196661 DEK196661 DOG196661 DYC196661 EHY196661 ERU196661 FBQ196661 FLM196661 FVI196661 GFE196661 GPA196661 GYW196661 HIS196661 HSO196661 ICK196661 IMG196661 IWC196661 JFY196661 JPU196661 JZQ196661 KJM196661 KTI196661 LDE196661 LNA196661 LWW196661 MGS196661 MQO196661 NAK196661 NKG196661 NUC196661 ODY196661 ONU196661 OXQ196661 PHM196661 PRI196661 QBE196661 QLA196661 QUW196661 RES196661 ROO196661 RYK196661 SIG196661 SSC196661 TBY196661 TLU196661 TVQ196661 UFM196661 UPI196661 UZE196661 VJA196661 VSW196661 WCS196661 WMO196661 WWK196661 AC262197 JY262197 TU262197 ADQ262197 ANM262197 AXI262197 BHE262197 BRA262197 CAW262197 CKS262197 CUO262197 DEK262197 DOG262197 DYC262197 EHY262197 ERU262197 FBQ262197 FLM262197 FVI262197 GFE262197 GPA262197 GYW262197 HIS262197 HSO262197 ICK262197 IMG262197 IWC262197 JFY262197 JPU262197 JZQ262197 KJM262197 KTI262197 LDE262197 LNA262197 LWW262197 MGS262197 MQO262197 NAK262197 NKG262197 NUC262197 ODY262197 ONU262197 OXQ262197 PHM262197 PRI262197 QBE262197 QLA262197 QUW262197 RES262197 ROO262197 RYK262197 SIG262197 SSC262197 TBY262197 TLU262197 TVQ262197 UFM262197 UPI262197 UZE262197 VJA262197 VSW262197 WCS262197 WMO262197 WWK262197 AC327733 JY327733 TU327733 ADQ327733 ANM327733 AXI327733 BHE327733 BRA327733 CAW327733 CKS327733 CUO327733 DEK327733 DOG327733 DYC327733 EHY327733 ERU327733 FBQ327733 FLM327733 FVI327733 GFE327733 GPA327733 GYW327733 HIS327733 HSO327733 ICK327733 IMG327733 IWC327733 JFY327733 JPU327733 JZQ327733 KJM327733 KTI327733 LDE327733 LNA327733 LWW327733 MGS327733 MQO327733 NAK327733 NKG327733 NUC327733 ODY327733 ONU327733 OXQ327733 PHM327733 PRI327733 QBE327733 QLA327733 QUW327733 RES327733 ROO327733 RYK327733 SIG327733 SSC327733 TBY327733 TLU327733 TVQ327733 UFM327733 UPI327733 UZE327733 VJA327733 VSW327733 WCS327733 WMO327733 WWK327733 AC393269 JY393269 TU393269 ADQ393269 ANM393269 AXI393269 BHE393269 BRA393269 CAW393269 CKS393269 CUO393269 DEK393269 DOG393269 DYC393269 EHY393269 ERU393269 FBQ393269 FLM393269 FVI393269 GFE393269 GPA393269 GYW393269 HIS393269 HSO393269 ICK393269 IMG393269 IWC393269 JFY393269 JPU393269 JZQ393269 KJM393269 KTI393269 LDE393269 LNA393269 LWW393269 MGS393269 MQO393269 NAK393269 NKG393269 NUC393269 ODY393269 ONU393269 OXQ393269 PHM393269 PRI393269 QBE393269 QLA393269 QUW393269 RES393269 ROO393269 RYK393269 SIG393269 SSC393269 TBY393269 TLU393269 TVQ393269 UFM393269 UPI393269 UZE393269 VJA393269 VSW393269 WCS393269 WMO393269 WWK393269 AC458805 JY458805 TU458805 ADQ458805 ANM458805 AXI458805 BHE458805 BRA458805 CAW458805 CKS458805 CUO458805 DEK458805 DOG458805 DYC458805 EHY458805 ERU458805 FBQ458805 FLM458805 FVI458805 GFE458805 GPA458805 GYW458805 HIS458805 HSO458805 ICK458805 IMG458805 IWC458805 JFY458805 JPU458805 JZQ458805 KJM458805 KTI458805 LDE458805 LNA458805 LWW458805 MGS458805 MQO458805 NAK458805 NKG458805 NUC458805 ODY458805 ONU458805 OXQ458805 PHM458805 PRI458805 QBE458805 QLA458805 QUW458805 RES458805 ROO458805 RYK458805 SIG458805 SSC458805 TBY458805 TLU458805 TVQ458805 UFM458805 UPI458805 UZE458805 VJA458805 VSW458805 WCS458805 WMO458805 WWK458805 AC524341 JY524341 TU524341 ADQ524341 ANM524341 AXI524341 BHE524341 BRA524341 CAW524341 CKS524341 CUO524341 DEK524341 DOG524341 DYC524341 EHY524341 ERU524341 FBQ524341 FLM524341 FVI524341 GFE524341 GPA524341 GYW524341 HIS524341 HSO524341 ICK524341 IMG524341 IWC524341 JFY524341 JPU524341 JZQ524341 KJM524341 KTI524341 LDE524341 LNA524341 LWW524341 MGS524341 MQO524341 NAK524341 NKG524341 NUC524341 ODY524341 ONU524341 OXQ524341 PHM524341 PRI524341 QBE524341 QLA524341 QUW524341 RES524341 ROO524341 RYK524341 SIG524341 SSC524341 TBY524341 TLU524341 TVQ524341 UFM524341 UPI524341 UZE524341 VJA524341 VSW524341 WCS524341 WMO524341 WWK524341 AC589877 JY589877 TU589877 ADQ589877 ANM589877 AXI589877 BHE589877 BRA589877 CAW589877 CKS589877 CUO589877 DEK589877 DOG589877 DYC589877 EHY589877 ERU589877 FBQ589877 FLM589877 FVI589877 GFE589877 GPA589877 GYW589877 HIS589877 HSO589877 ICK589877 IMG589877 IWC589877 JFY589877 JPU589877 JZQ589877 KJM589877 KTI589877 LDE589877 LNA589877 LWW589877 MGS589877 MQO589877 NAK589877 NKG589877 NUC589877 ODY589877 ONU589877 OXQ589877 PHM589877 PRI589877 QBE589877 QLA589877 QUW589877 RES589877 ROO589877 RYK589877 SIG589877 SSC589877 TBY589877 TLU589877 TVQ589877 UFM589877 UPI589877 UZE589877 VJA589877 VSW589877 WCS589877 WMO589877 WWK589877 AC655413 JY655413 TU655413 ADQ655413 ANM655413 AXI655413 BHE655413 BRA655413 CAW655413 CKS655413 CUO655413 DEK655413 DOG655413 DYC655413 EHY655413 ERU655413 FBQ655413 FLM655413 FVI655413 GFE655413 GPA655413 GYW655413 HIS655413 HSO655413 ICK655413 IMG655413 IWC655413 JFY655413 JPU655413 JZQ655413 KJM655413 KTI655413 LDE655413 LNA655413 LWW655413 MGS655413 MQO655413 NAK655413 NKG655413 NUC655413 ODY655413 ONU655413 OXQ655413 PHM655413 PRI655413 QBE655413 QLA655413 QUW655413 RES655413 ROO655413 RYK655413 SIG655413 SSC655413 TBY655413 TLU655413 TVQ655413 UFM655413 UPI655413 UZE655413 VJA655413 VSW655413 WCS655413 WMO655413 WWK655413 AC720949 JY720949 TU720949 ADQ720949 ANM720949 AXI720949 BHE720949 BRA720949 CAW720949 CKS720949 CUO720949 DEK720949 DOG720949 DYC720949 EHY720949 ERU720949 FBQ720949 FLM720949 FVI720949 GFE720949 GPA720949 GYW720949 HIS720949 HSO720949 ICK720949 IMG720949 IWC720949 JFY720949 JPU720949 JZQ720949 KJM720949 KTI720949 LDE720949 LNA720949 LWW720949 MGS720949 MQO720949 NAK720949 NKG720949 NUC720949 ODY720949 ONU720949 OXQ720949 PHM720949 PRI720949 QBE720949 QLA720949 QUW720949 RES720949 ROO720949 RYK720949 SIG720949 SSC720949 TBY720949 TLU720949 TVQ720949 UFM720949 UPI720949 UZE720949 VJA720949 VSW720949 WCS720949 WMO720949 WWK720949 AC786485 JY786485 TU786485 ADQ786485 ANM786485 AXI786485 BHE786485 BRA786485 CAW786485 CKS786485 CUO786485 DEK786485 DOG786485 DYC786485 EHY786485 ERU786485 FBQ786485 FLM786485 FVI786485 GFE786485 GPA786485 GYW786485 HIS786485 HSO786485 ICK786485 IMG786485 IWC786485 JFY786485 JPU786485 JZQ786485 KJM786485 KTI786485 LDE786485 LNA786485 LWW786485 MGS786485 MQO786485 NAK786485 NKG786485 NUC786485 ODY786485 ONU786485 OXQ786485 PHM786485 PRI786485 QBE786485 QLA786485 QUW786485 RES786485 ROO786485 RYK786485 SIG786485 SSC786485 TBY786485 TLU786485 TVQ786485 UFM786485 UPI786485 UZE786485 VJA786485 VSW786485 WCS786485 WMO786485 WWK786485 AC852021 JY852021 TU852021 ADQ852021 ANM852021 AXI852021 BHE852021 BRA852021 CAW852021 CKS852021 CUO852021 DEK852021 DOG852021 DYC852021 EHY852021 ERU852021 FBQ852021 FLM852021 FVI852021 GFE852021 GPA852021 GYW852021 HIS852021 HSO852021 ICK852021 IMG852021 IWC852021 JFY852021 JPU852021 JZQ852021 KJM852021 KTI852021 LDE852021 LNA852021 LWW852021 MGS852021 MQO852021 NAK852021 NKG852021 NUC852021 ODY852021 ONU852021 OXQ852021 PHM852021 PRI852021 QBE852021 QLA852021 QUW852021 RES852021 ROO852021 RYK852021 SIG852021 SSC852021 TBY852021 TLU852021 TVQ852021 UFM852021 UPI852021 UZE852021 VJA852021 VSW852021 WCS852021 WMO852021 WWK852021 AC917557 JY917557 TU917557 ADQ917557 ANM917557 AXI917557 BHE917557 BRA917557 CAW917557 CKS917557 CUO917557 DEK917557 DOG917557 DYC917557 EHY917557 ERU917557 FBQ917557 FLM917557 FVI917557 GFE917557 GPA917557 GYW917557 HIS917557 HSO917557 ICK917557 IMG917557 IWC917557 JFY917557 JPU917557 JZQ917557 KJM917557 KTI917557 LDE917557 LNA917557 LWW917557 MGS917557 MQO917557 NAK917557 NKG917557 NUC917557 ODY917557 ONU917557 OXQ917557 PHM917557 PRI917557 QBE917557 QLA917557 QUW917557 RES917557 ROO917557 RYK917557 SIG917557 SSC917557 TBY917557 TLU917557 TVQ917557 UFM917557 UPI917557 UZE917557 VJA917557 VSW917557 WCS917557 WMO917557 WWK917557 AC983093 JY983093 TU983093 ADQ983093 ANM983093 AXI983093 BHE983093 BRA983093 CAW983093 CKS983093 CUO983093 DEK983093 DOG983093 DYC983093 EHY983093 ERU983093 FBQ983093 FLM983093 FVI983093 GFE983093 GPA983093 GYW983093 HIS983093 HSO983093 ICK983093 IMG983093 IWC983093 JFY983093 JPU983093 JZQ983093 KJM983093 KTI983093 LDE983093 LNA983093 LWW983093 MGS983093 MQO983093 NAK983093 NKG983093 NUC983093 ODY983093 ONU983093 OXQ983093 PHM983093 PRI983093 QBE983093 QLA983093 QUW983093 RES983093 ROO983093 RYK983093 SIG983093 SSC983093 TBY983093 TLU983093 TVQ983093 UFM983093 UPI983093 UZE983093 VJA983093 VSW983093 WCS983093 WMO983093 WWK983093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78"/>
  <sheetViews>
    <sheetView view="pageBreakPreview" topLeftCell="A58" zoomScaleNormal="100" zoomScaleSheetLayoutView="100" workbookViewId="0">
      <selection activeCell="AW27" sqref="AW27"/>
    </sheetView>
  </sheetViews>
  <sheetFormatPr defaultColWidth="3.09765625" defaultRowHeight="13.2" x14ac:dyDescent="0.2"/>
  <cols>
    <col min="1" max="1" width="3.09765625" style="267"/>
    <col min="2" max="2" width="2.69921875" style="265" customWidth="1"/>
    <col min="3" max="7" width="3.09765625" style="267"/>
    <col min="8" max="8" width="2.19921875" style="267" customWidth="1"/>
    <col min="9" max="257" width="3.09765625" style="267"/>
    <col min="258" max="258" width="2.69921875" style="267" customWidth="1"/>
    <col min="259" max="263" width="3.09765625" style="267"/>
    <col min="264" max="264" width="2.19921875" style="267" customWidth="1"/>
    <col min="265" max="513" width="3.09765625" style="267"/>
    <col min="514" max="514" width="2.69921875" style="267" customWidth="1"/>
    <col min="515" max="519" width="3.09765625" style="267"/>
    <col min="520" max="520" width="2.19921875" style="267" customWidth="1"/>
    <col min="521" max="769" width="3.09765625" style="267"/>
    <col min="770" max="770" width="2.69921875" style="267" customWidth="1"/>
    <col min="771" max="775" width="3.09765625" style="267"/>
    <col min="776" max="776" width="2.19921875" style="267" customWidth="1"/>
    <col min="777" max="1025" width="3.09765625" style="267"/>
    <col min="1026" max="1026" width="2.69921875" style="267" customWidth="1"/>
    <col min="1027" max="1031" width="3.09765625" style="267"/>
    <col min="1032" max="1032" width="2.19921875" style="267" customWidth="1"/>
    <col min="1033" max="1281" width="3.09765625" style="267"/>
    <col min="1282" max="1282" width="2.69921875" style="267" customWidth="1"/>
    <col min="1283" max="1287" width="3.09765625" style="267"/>
    <col min="1288" max="1288" width="2.19921875" style="267" customWidth="1"/>
    <col min="1289" max="1537" width="3.09765625" style="267"/>
    <col min="1538" max="1538" width="2.69921875" style="267" customWidth="1"/>
    <col min="1539" max="1543" width="3.09765625" style="267"/>
    <col min="1544" max="1544" width="2.19921875" style="267" customWidth="1"/>
    <col min="1545" max="1793" width="3.09765625" style="267"/>
    <col min="1794" max="1794" width="2.69921875" style="267" customWidth="1"/>
    <col min="1795" max="1799" width="3.09765625" style="267"/>
    <col min="1800" max="1800" width="2.19921875" style="267" customWidth="1"/>
    <col min="1801" max="2049" width="3.09765625" style="267"/>
    <col min="2050" max="2050" width="2.69921875" style="267" customWidth="1"/>
    <col min="2051" max="2055" width="3.09765625" style="267"/>
    <col min="2056" max="2056" width="2.19921875" style="267" customWidth="1"/>
    <col min="2057" max="2305" width="3.09765625" style="267"/>
    <col min="2306" max="2306" width="2.69921875" style="267" customWidth="1"/>
    <col min="2307" max="2311" width="3.09765625" style="267"/>
    <col min="2312" max="2312" width="2.19921875" style="267" customWidth="1"/>
    <col min="2313" max="2561" width="3.09765625" style="267"/>
    <col min="2562" max="2562" width="2.69921875" style="267" customWidth="1"/>
    <col min="2563" max="2567" width="3.09765625" style="267"/>
    <col min="2568" max="2568" width="2.19921875" style="267" customWidth="1"/>
    <col min="2569" max="2817" width="3.09765625" style="267"/>
    <col min="2818" max="2818" width="2.69921875" style="267" customWidth="1"/>
    <col min="2819" max="2823" width="3.09765625" style="267"/>
    <col min="2824" max="2824" width="2.19921875" style="267" customWidth="1"/>
    <col min="2825" max="3073" width="3.09765625" style="267"/>
    <col min="3074" max="3074" width="2.69921875" style="267" customWidth="1"/>
    <col min="3075" max="3079" width="3.09765625" style="267"/>
    <col min="3080" max="3080" width="2.19921875" style="267" customWidth="1"/>
    <col min="3081" max="3329" width="3.09765625" style="267"/>
    <col min="3330" max="3330" width="2.69921875" style="267" customWidth="1"/>
    <col min="3331" max="3335" width="3.09765625" style="267"/>
    <col min="3336" max="3336" width="2.19921875" style="267" customWidth="1"/>
    <col min="3337" max="3585" width="3.09765625" style="267"/>
    <col min="3586" max="3586" width="2.69921875" style="267" customWidth="1"/>
    <col min="3587" max="3591" width="3.09765625" style="267"/>
    <col min="3592" max="3592" width="2.19921875" style="267" customWidth="1"/>
    <col min="3593" max="3841" width="3.09765625" style="267"/>
    <col min="3842" max="3842" width="2.69921875" style="267" customWidth="1"/>
    <col min="3843" max="3847" width="3.09765625" style="267"/>
    <col min="3848" max="3848" width="2.19921875" style="267" customWidth="1"/>
    <col min="3849" max="4097" width="3.09765625" style="267"/>
    <col min="4098" max="4098" width="2.69921875" style="267" customWidth="1"/>
    <col min="4099" max="4103" width="3.09765625" style="267"/>
    <col min="4104" max="4104" width="2.19921875" style="267" customWidth="1"/>
    <col min="4105" max="4353" width="3.09765625" style="267"/>
    <col min="4354" max="4354" width="2.69921875" style="267" customWidth="1"/>
    <col min="4355" max="4359" width="3.09765625" style="267"/>
    <col min="4360" max="4360" width="2.19921875" style="267" customWidth="1"/>
    <col min="4361" max="4609" width="3.09765625" style="267"/>
    <col min="4610" max="4610" width="2.69921875" style="267" customWidth="1"/>
    <col min="4611" max="4615" width="3.09765625" style="267"/>
    <col min="4616" max="4616" width="2.19921875" style="267" customWidth="1"/>
    <col min="4617" max="4865" width="3.09765625" style="267"/>
    <col min="4866" max="4866" width="2.69921875" style="267" customWidth="1"/>
    <col min="4867" max="4871" width="3.09765625" style="267"/>
    <col min="4872" max="4872" width="2.19921875" style="267" customWidth="1"/>
    <col min="4873" max="5121" width="3.09765625" style="267"/>
    <col min="5122" max="5122" width="2.69921875" style="267" customWidth="1"/>
    <col min="5123" max="5127" width="3.09765625" style="267"/>
    <col min="5128" max="5128" width="2.19921875" style="267" customWidth="1"/>
    <col min="5129" max="5377" width="3.09765625" style="267"/>
    <col min="5378" max="5378" width="2.69921875" style="267" customWidth="1"/>
    <col min="5379" max="5383" width="3.09765625" style="267"/>
    <col min="5384" max="5384" width="2.19921875" style="267" customWidth="1"/>
    <col min="5385" max="5633" width="3.09765625" style="267"/>
    <col min="5634" max="5634" width="2.69921875" style="267" customWidth="1"/>
    <col min="5635" max="5639" width="3.09765625" style="267"/>
    <col min="5640" max="5640" width="2.19921875" style="267" customWidth="1"/>
    <col min="5641" max="5889" width="3.09765625" style="267"/>
    <col min="5890" max="5890" width="2.69921875" style="267" customWidth="1"/>
    <col min="5891" max="5895" width="3.09765625" style="267"/>
    <col min="5896" max="5896" width="2.19921875" style="267" customWidth="1"/>
    <col min="5897" max="6145" width="3.09765625" style="267"/>
    <col min="6146" max="6146" width="2.69921875" style="267" customWidth="1"/>
    <col min="6147" max="6151" width="3.09765625" style="267"/>
    <col min="6152" max="6152" width="2.19921875" style="267" customWidth="1"/>
    <col min="6153" max="6401" width="3.09765625" style="267"/>
    <col min="6402" max="6402" width="2.69921875" style="267" customWidth="1"/>
    <col min="6403" max="6407" width="3.09765625" style="267"/>
    <col min="6408" max="6408" width="2.19921875" style="267" customWidth="1"/>
    <col min="6409" max="6657" width="3.09765625" style="267"/>
    <col min="6658" max="6658" width="2.69921875" style="267" customWidth="1"/>
    <col min="6659" max="6663" width="3.09765625" style="267"/>
    <col min="6664" max="6664" width="2.19921875" style="267" customWidth="1"/>
    <col min="6665" max="6913" width="3.09765625" style="267"/>
    <col min="6914" max="6914" width="2.69921875" style="267" customWidth="1"/>
    <col min="6915" max="6919" width="3.09765625" style="267"/>
    <col min="6920" max="6920" width="2.19921875" style="267" customWidth="1"/>
    <col min="6921" max="7169" width="3.09765625" style="267"/>
    <col min="7170" max="7170" width="2.69921875" style="267" customWidth="1"/>
    <col min="7171" max="7175" width="3.09765625" style="267"/>
    <col min="7176" max="7176" width="2.19921875" style="267" customWidth="1"/>
    <col min="7177" max="7425" width="3.09765625" style="267"/>
    <col min="7426" max="7426" width="2.69921875" style="267" customWidth="1"/>
    <col min="7427" max="7431" width="3.09765625" style="267"/>
    <col min="7432" max="7432" width="2.19921875" style="267" customWidth="1"/>
    <col min="7433" max="7681" width="3.09765625" style="267"/>
    <col min="7682" max="7682" width="2.69921875" style="267" customWidth="1"/>
    <col min="7683" max="7687" width="3.09765625" style="267"/>
    <col min="7688" max="7688" width="2.19921875" style="267" customWidth="1"/>
    <col min="7689" max="7937" width="3.09765625" style="267"/>
    <col min="7938" max="7938" width="2.69921875" style="267" customWidth="1"/>
    <col min="7939" max="7943" width="3.09765625" style="267"/>
    <col min="7944" max="7944" width="2.19921875" style="267" customWidth="1"/>
    <col min="7945" max="8193" width="3.09765625" style="267"/>
    <col min="8194" max="8194" width="2.69921875" style="267" customWidth="1"/>
    <col min="8195" max="8199" width="3.09765625" style="267"/>
    <col min="8200" max="8200" width="2.19921875" style="267" customWidth="1"/>
    <col min="8201" max="8449" width="3.09765625" style="267"/>
    <col min="8450" max="8450" width="2.69921875" style="267" customWidth="1"/>
    <col min="8451" max="8455" width="3.09765625" style="267"/>
    <col min="8456" max="8456" width="2.19921875" style="267" customWidth="1"/>
    <col min="8457" max="8705" width="3.09765625" style="267"/>
    <col min="8706" max="8706" width="2.69921875" style="267" customWidth="1"/>
    <col min="8707" max="8711" width="3.09765625" style="267"/>
    <col min="8712" max="8712" width="2.19921875" style="267" customWidth="1"/>
    <col min="8713" max="8961" width="3.09765625" style="267"/>
    <col min="8962" max="8962" width="2.69921875" style="267" customWidth="1"/>
    <col min="8963" max="8967" width="3.09765625" style="267"/>
    <col min="8968" max="8968" width="2.19921875" style="267" customWidth="1"/>
    <col min="8969" max="9217" width="3.09765625" style="267"/>
    <col min="9218" max="9218" width="2.69921875" style="267" customWidth="1"/>
    <col min="9219" max="9223" width="3.09765625" style="267"/>
    <col min="9224" max="9224" width="2.19921875" style="267" customWidth="1"/>
    <col min="9225" max="9473" width="3.09765625" style="267"/>
    <col min="9474" max="9474" width="2.69921875" style="267" customWidth="1"/>
    <col min="9475" max="9479" width="3.09765625" style="267"/>
    <col min="9480" max="9480" width="2.19921875" style="267" customWidth="1"/>
    <col min="9481" max="9729" width="3.09765625" style="267"/>
    <col min="9730" max="9730" width="2.69921875" style="267" customWidth="1"/>
    <col min="9731" max="9735" width="3.09765625" style="267"/>
    <col min="9736" max="9736" width="2.19921875" style="267" customWidth="1"/>
    <col min="9737" max="9985" width="3.09765625" style="267"/>
    <col min="9986" max="9986" width="2.69921875" style="267" customWidth="1"/>
    <col min="9987" max="9991" width="3.09765625" style="267"/>
    <col min="9992" max="9992" width="2.19921875" style="267" customWidth="1"/>
    <col min="9993" max="10241" width="3.09765625" style="267"/>
    <col min="10242" max="10242" width="2.69921875" style="267" customWidth="1"/>
    <col min="10243" max="10247" width="3.09765625" style="267"/>
    <col min="10248" max="10248" width="2.19921875" style="267" customWidth="1"/>
    <col min="10249" max="10497" width="3.09765625" style="267"/>
    <col min="10498" max="10498" width="2.69921875" style="267" customWidth="1"/>
    <col min="10499" max="10503" width="3.09765625" style="267"/>
    <col min="10504" max="10504" width="2.19921875" style="267" customWidth="1"/>
    <col min="10505" max="10753" width="3.09765625" style="267"/>
    <col min="10754" max="10754" width="2.69921875" style="267" customWidth="1"/>
    <col min="10755" max="10759" width="3.09765625" style="267"/>
    <col min="10760" max="10760" width="2.19921875" style="267" customWidth="1"/>
    <col min="10761" max="11009" width="3.09765625" style="267"/>
    <col min="11010" max="11010" width="2.69921875" style="267" customWidth="1"/>
    <col min="11011" max="11015" width="3.09765625" style="267"/>
    <col min="11016" max="11016" width="2.19921875" style="267" customWidth="1"/>
    <col min="11017" max="11265" width="3.09765625" style="267"/>
    <col min="11266" max="11266" width="2.69921875" style="267" customWidth="1"/>
    <col min="11267" max="11271" width="3.09765625" style="267"/>
    <col min="11272" max="11272" width="2.19921875" style="267" customWidth="1"/>
    <col min="11273" max="11521" width="3.09765625" style="267"/>
    <col min="11522" max="11522" width="2.69921875" style="267" customWidth="1"/>
    <col min="11523" max="11527" width="3.09765625" style="267"/>
    <col min="11528" max="11528" width="2.19921875" style="267" customWidth="1"/>
    <col min="11529" max="11777" width="3.09765625" style="267"/>
    <col min="11778" max="11778" width="2.69921875" style="267" customWidth="1"/>
    <col min="11779" max="11783" width="3.09765625" style="267"/>
    <col min="11784" max="11784" width="2.19921875" style="267" customWidth="1"/>
    <col min="11785" max="12033" width="3.09765625" style="267"/>
    <col min="12034" max="12034" width="2.69921875" style="267" customWidth="1"/>
    <col min="12035" max="12039" width="3.09765625" style="267"/>
    <col min="12040" max="12040" width="2.19921875" style="267" customWidth="1"/>
    <col min="12041" max="12289" width="3.09765625" style="267"/>
    <col min="12290" max="12290" width="2.69921875" style="267" customWidth="1"/>
    <col min="12291" max="12295" width="3.09765625" style="267"/>
    <col min="12296" max="12296" width="2.19921875" style="267" customWidth="1"/>
    <col min="12297" max="12545" width="3.09765625" style="267"/>
    <col min="12546" max="12546" width="2.69921875" style="267" customWidth="1"/>
    <col min="12547" max="12551" width="3.09765625" style="267"/>
    <col min="12552" max="12552" width="2.19921875" style="267" customWidth="1"/>
    <col min="12553" max="12801" width="3.09765625" style="267"/>
    <col min="12802" max="12802" width="2.69921875" style="267" customWidth="1"/>
    <col min="12803" max="12807" width="3.09765625" style="267"/>
    <col min="12808" max="12808" width="2.19921875" style="267" customWidth="1"/>
    <col min="12809" max="13057" width="3.09765625" style="267"/>
    <col min="13058" max="13058" width="2.69921875" style="267" customWidth="1"/>
    <col min="13059" max="13063" width="3.09765625" style="267"/>
    <col min="13064" max="13064" width="2.19921875" style="267" customWidth="1"/>
    <col min="13065" max="13313" width="3.09765625" style="267"/>
    <col min="13314" max="13314" width="2.69921875" style="267" customWidth="1"/>
    <col min="13315" max="13319" width="3.09765625" style="267"/>
    <col min="13320" max="13320" width="2.19921875" style="267" customWidth="1"/>
    <col min="13321" max="13569" width="3.09765625" style="267"/>
    <col min="13570" max="13570" width="2.69921875" style="267" customWidth="1"/>
    <col min="13571" max="13575" width="3.09765625" style="267"/>
    <col min="13576" max="13576" width="2.19921875" style="267" customWidth="1"/>
    <col min="13577" max="13825" width="3.09765625" style="267"/>
    <col min="13826" max="13826" width="2.69921875" style="267" customWidth="1"/>
    <col min="13827" max="13831" width="3.09765625" style="267"/>
    <col min="13832" max="13832" width="2.19921875" style="267" customWidth="1"/>
    <col min="13833" max="14081" width="3.09765625" style="267"/>
    <col min="14082" max="14082" width="2.69921875" style="267" customWidth="1"/>
    <col min="14083" max="14087" width="3.09765625" style="267"/>
    <col min="14088" max="14088" width="2.19921875" style="267" customWidth="1"/>
    <col min="14089" max="14337" width="3.09765625" style="267"/>
    <col min="14338" max="14338" width="2.69921875" style="267" customWidth="1"/>
    <col min="14339" max="14343" width="3.09765625" style="267"/>
    <col min="14344" max="14344" width="2.19921875" style="267" customWidth="1"/>
    <col min="14345" max="14593" width="3.09765625" style="267"/>
    <col min="14594" max="14594" width="2.69921875" style="267" customWidth="1"/>
    <col min="14595" max="14599" width="3.09765625" style="267"/>
    <col min="14600" max="14600" width="2.19921875" style="267" customWidth="1"/>
    <col min="14601" max="14849" width="3.09765625" style="267"/>
    <col min="14850" max="14850" width="2.69921875" style="267" customWidth="1"/>
    <col min="14851" max="14855" width="3.09765625" style="267"/>
    <col min="14856" max="14856" width="2.19921875" style="267" customWidth="1"/>
    <col min="14857" max="15105" width="3.09765625" style="267"/>
    <col min="15106" max="15106" width="2.69921875" style="267" customWidth="1"/>
    <col min="15107" max="15111" width="3.09765625" style="267"/>
    <col min="15112" max="15112" width="2.19921875" style="267" customWidth="1"/>
    <col min="15113" max="15361" width="3.09765625" style="267"/>
    <col min="15362" max="15362" width="2.69921875" style="267" customWidth="1"/>
    <col min="15363" max="15367" width="3.09765625" style="267"/>
    <col min="15368" max="15368" width="2.19921875" style="267" customWidth="1"/>
    <col min="15369" max="15617" width="3.09765625" style="267"/>
    <col min="15618" max="15618" width="2.69921875" style="267" customWidth="1"/>
    <col min="15619" max="15623" width="3.09765625" style="267"/>
    <col min="15624" max="15624" width="2.19921875" style="267" customWidth="1"/>
    <col min="15625" max="15873" width="3.09765625" style="267"/>
    <col min="15874" max="15874" width="2.69921875" style="267" customWidth="1"/>
    <col min="15875" max="15879" width="3.09765625" style="267"/>
    <col min="15880" max="15880" width="2.19921875" style="267" customWidth="1"/>
    <col min="15881" max="16129" width="3.09765625" style="267"/>
    <col min="16130" max="16130" width="2.69921875" style="267" customWidth="1"/>
    <col min="16131" max="16135" width="3.09765625" style="267"/>
    <col min="16136" max="16136" width="2.19921875" style="267" customWidth="1"/>
    <col min="16137" max="16384" width="3.09765625" style="267"/>
  </cols>
  <sheetData>
    <row r="1" spans="2:27" s="264" customFormat="1" x14ac:dyDescent="0.45"/>
    <row r="2" spans="2:27" s="264" customFormat="1" x14ac:dyDescent="0.45">
      <c r="B2" s="264" t="s">
        <v>828</v>
      </c>
      <c r="U2" s="567"/>
      <c r="V2" s="567"/>
      <c r="W2" s="567"/>
      <c r="X2" s="567"/>
      <c r="Y2" s="567"/>
      <c r="Z2" s="567"/>
      <c r="AA2" s="582" t="s">
        <v>829</v>
      </c>
    </row>
    <row r="3" spans="2:27" s="264" customFormat="1" ht="8.25" customHeight="1" x14ac:dyDescent="0.45"/>
    <row r="4" spans="2:27" s="264" customFormat="1" x14ac:dyDescent="0.45">
      <c r="B4" s="936" t="s">
        <v>830</v>
      </c>
      <c r="C4" s="936"/>
      <c r="D4" s="936"/>
      <c r="E4" s="936"/>
      <c r="F4" s="936"/>
      <c r="G4" s="936"/>
      <c r="H4" s="936"/>
      <c r="I4" s="936"/>
      <c r="J4" s="936"/>
      <c r="K4" s="936"/>
      <c r="L4" s="936"/>
      <c r="M4" s="936"/>
      <c r="N4" s="936"/>
      <c r="O4" s="936"/>
      <c r="P4" s="936"/>
      <c r="Q4" s="936"/>
      <c r="R4" s="936"/>
      <c r="S4" s="936"/>
      <c r="T4" s="936"/>
      <c r="U4" s="936"/>
      <c r="V4" s="936"/>
      <c r="W4" s="936"/>
      <c r="X4" s="936"/>
      <c r="Y4" s="936"/>
      <c r="Z4" s="936"/>
      <c r="AA4" s="936"/>
    </row>
    <row r="5" spans="2:27" s="264" customFormat="1" ht="6.75" customHeight="1" x14ac:dyDescent="0.45"/>
    <row r="6" spans="2:27" s="264" customFormat="1" ht="18.600000000000001" customHeight="1" x14ac:dyDescent="0.45">
      <c r="B6" s="1022" t="s">
        <v>688</v>
      </c>
      <c r="C6" s="1022"/>
      <c r="D6" s="1022"/>
      <c r="E6" s="1022"/>
      <c r="F6" s="1022"/>
      <c r="G6" s="778"/>
      <c r="H6" s="779"/>
      <c r="I6" s="779"/>
      <c r="J6" s="779"/>
      <c r="K6" s="779"/>
      <c r="L6" s="779"/>
      <c r="M6" s="779"/>
      <c r="N6" s="779"/>
      <c r="O6" s="779"/>
      <c r="P6" s="779"/>
      <c r="Q6" s="779"/>
      <c r="R6" s="779"/>
      <c r="S6" s="779"/>
      <c r="T6" s="779"/>
      <c r="U6" s="779"/>
      <c r="V6" s="779"/>
      <c r="W6" s="779"/>
      <c r="X6" s="779"/>
      <c r="Y6" s="779"/>
      <c r="Z6" s="779"/>
      <c r="AA6" s="780"/>
    </row>
    <row r="7" spans="2:27" s="264" customFormat="1" ht="19.5" customHeight="1" x14ac:dyDescent="0.45">
      <c r="B7" s="1022" t="s">
        <v>706</v>
      </c>
      <c r="C7" s="1022"/>
      <c r="D7" s="1022"/>
      <c r="E7" s="1022"/>
      <c r="F7" s="1022"/>
      <c r="G7" s="778"/>
      <c r="H7" s="779"/>
      <c r="I7" s="779"/>
      <c r="J7" s="779"/>
      <c r="K7" s="779"/>
      <c r="L7" s="779"/>
      <c r="M7" s="779"/>
      <c r="N7" s="779"/>
      <c r="O7" s="779"/>
      <c r="P7" s="779"/>
      <c r="Q7" s="779"/>
      <c r="R7" s="779"/>
      <c r="S7" s="779"/>
      <c r="T7" s="779"/>
      <c r="U7" s="779"/>
      <c r="V7" s="779"/>
      <c r="W7" s="779"/>
      <c r="X7" s="779"/>
      <c r="Y7" s="779"/>
      <c r="Z7" s="779"/>
      <c r="AA7" s="780"/>
    </row>
    <row r="8" spans="2:27" s="264" customFormat="1" ht="19.5" customHeight="1" x14ac:dyDescent="0.45">
      <c r="B8" s="996" t="s">
        <v>831</v>
      </c>
      <c r="C8" s="997"/>
      <c r="D8" s="997"/>
      <c r="E8" s="997"/>
      <c r="F8" s="998"/>
      <c r="G8" s="1019" t="s">
        <v>832</v>
      </c>
      <c r="H8" s="1020"/>
      <c r="I8" s="1020"/>
      <c r="J8" s="1020"/>
      <c r="K8" s="1020"/>
      <c r="L8" s="1020"/>
      <c r="M8" s="1020"/>
      <c r="N8" s="1020"/>
      <c r="O8" s="1020"/>
      <c r="P8" s="1020"/>
      <c r="Q8" s="1020"/>
      <c r="R8" s="1020"/>
      <c r="S8" s="1020"/>
      <c r="T8" s="1020"/>
      <c r="U8" s="1020"/>
      <c r="V8" s="1020"/>
      <c r="W8" s="1020"/>
      <c r="X8" s="1020"/>
      <c r="Y8" s="1020"/>
      <c r="Z8" s="1020"/>
      <c r="AA8" s="1021"/>
    </row>
    <row r="9" spans="2:27" ht="20.100000000000001" customHeight="1" x14ac:dyDescent="0.2">
      <c r="B9" s="943" t="s">
        <v>833</v>
      </c>
      <c r="C9" s="944"/>
      <c r="D9" s="944"/>
      <c r="E9" s="944"/>
      <c r="F9" s="944"/>
      <c r="G9" s="1016" t="s">
        <v>834</v>
      </c>
      <c r="H9" s="1016"/>
      <c r="I9" s="1016"/>
      <c r="J9" s="1016"/>
      <c r="K9" s="1016"/>
      <c r="L9" s="1016"/>
      <c r="M9" s="1016"/>
      <c r="N9" s="1016" t="s">
        <v>835</v>
      </c>
      <c r="O9" s="1016"/>
      <c r="P9" s="1016"/>
      <c r="Q9" s="1016"/>
      <c r="R9" s="1016"/>
      <c r="S9" s="1016"/>
      <c r="T9" s="1016"/>
      <c r="U9" s="1017" t="s">
        <v>836</v>
      </c>
      <c r="V9" s="1017"/>
      <c r="W9" s="1017"/>
      <c r="X9" s="1017"/>
      <c r="Y9" s="1017"/>
      <c r="Z9" s="1017"/>
      <c r="AA9" s="1017"/>
    </row>
    <row r="10" spans="2:27" ht="20.100000000000001" customHeight="1" x14ac:dyDescent="0.2">
      <c r="B10" s="946"/>
      <c r="C10" s="936"/>
      <c r="D10" s="936"/>
      <c r="E10" s="936"/>
      <c r="F10" s="936"/>
      <c r="G10" s="1016" t="s">
        <v>837</v>
      </c>
      <c r="H10" s="1016"/>
      <c r="I10" s="1016"/>
      <c r="J10" s="1016"/>
      <c r="K10" s="1016"/>
      <c r="L10" s="1016"/>
      <c r="M10" s="1016"/>
      <c r="N10" s="1016" t="s">
        <v>838</v>
      </c>
      <c r="O10" s="1016"/>
      <c r="P10" s="1016"/>
      <c r="Q10" s="1016"/>
      <c r="R10" s="1016"/>
      <c r="S10" s="1016"/>
      <c r="T10" s="1016"/>
      <c r="U10" s="1016" t="s">
        <v>839</v>
      </c>
      <c r="V10" s="1016"/>
      <c r="W10" s="1016"/>
      <c r="X10" s="1016"/>
      <c r="Y10" s="1016"/>
      <c r="Z10" s="1016"/>
      <c r="AA10" s="1016"/>
    </row>
    <row r="11" spans="2:27" ht="20.100000000000001" customHeight="1" x14ac:dyDescent="0.2">
      <c r="B11" s="946"/>
      <c r="C11" s="936"/>
      <c r="D11" s="936"/>
      <c r="E11" s="936"/>
      <c r="F11" s="936"/>
      <c r="G11" s="1016" t="s">
        <v>840</v>
      </c>
      <c r="H11" s="1016"/>
      <c r="I11" s="1016"/>
      <c r="J11" s="1016"/>
      <c r="K11" s="1016"/>
      <c r="L11" s="1016"/>
      <c r="M11" s="1016"/>
      <c r="N11" s="1016" t="s">
        <v>841</v>
      </c>
      <c r="O11" s="1016"/>
      <c r="P11" s="1016"/>
      <c r="Q11" s="1016"/>
      <c r="R11" s="1016"/>
      <c r="S11" s="1016"/>
      <c r="T11" s="1016"/>
      <c r="U11" s="1016" t="s">
        <v>842</v>
      </c>
      <c r="V11" s="1016"/>
      <c r="W11" s="1016"/>
      <c r="X11" s="1016"/>
      <c r="Y11" s="1016"/>
      <c r="Z11" s="1016"/>
      <c r="AA11" s="1016"/>
    </row>
    <row r="12" spans="2:27" ht="20.100000000000001" customHeight="1" x14ac:dyDescent="0.2">
      <c r="B12" s="946"/>
      <c r="C12" s="936"/>
      <c r="D12" s="936"/>
      <c r="E12" s="936"/>
      <c r="F12" s="936"/>
      <c r="G12" s="1016" t="s">
        <v>843</v>
      </c>
      <c r="H12" s="1016"/>
      <c r="I12" s="1016"/>
      <c r="J12" s="1016"/>
      <c r="K12" s="1016"/>
      <c r="L12" s="1016"/>
      <c r="M12" s="1016"/>
      <c r="N12" s="1016" t="s">
        <v>844</v>
      </c>
      <c r="O12" s="1016"/>
      <c r="P12" s="1016"/>
      <c r="Q12" s="1016"/>
      <c r="R12" s="1016"/>
      <c r="S12" s="1016"/>
      <c r="T12" s="1016"/>
      <c r="U12" s="1018" t="s">
        <v>845</v>
      </c>
      <c r="V12" s="1018"/>
      <c r="W12" s="1018"/>
      <c r="X12" s="1018"/>
      <c r="Y12" s="1018"/>
      <c r="Z12" s="1018"/>
      <c r="AA12" s="1018"/>
    </row>
    <row r="13" spans="2:27" ht="20.100000000000001" customHeight="1" x14ac:dyDescent="0.2">
      <c r="B13" s="946"/>
      <c r="C13" s="936"/>
      <c r="D13" s="936"/>
      <c r="E13" s="936"/>
      <c r="F13" s="936"/>
      <c r="G13" s="1016" t="s">
        <v>846</v>
      </c>
      <c r="H13" s="1016"/>
      <c r="I13" s="1016"/>
      <c r="J13" s="1016"/>
      <c r="K13" s="1016"/>
      <c r="L13" s="1016"/>
      <c r="M13" s="1016"/>
      <c r="N13" s="1017" t="s">
        <v>847</v>
      </c>
      <c r="O13" s="1017"/>
      <c r="P13" s="1017"/>
      <c r="Q13" s="1017"/>
      <c r="R13" s="1017"/>
      <c r="S13" s="1017"/>
      <c r="T13" s="1017"/>
      <c r="U13" s="1018" t="s">
        <v>848</v>
      </c>
      <c r="V13" s="1018"/>
      <c r="W13" s="1018"/>
      <c r="X13" s="1018"/>
      <c r="Y13" s="1018"/>
      <c r="Z13" s="1018"/>
      <c r="AA13" s="1018"/>
    </row>
    <row r="14" spans="2:27" ht="20.100000000000001" customHeight="1" x14ac:dyDescent="0.2">
      <c r="B14" s="1014"/>
      <c r="C14" s="1015"/>
      <c r="D14" s="1015"/>
      <c r="E14" s="1015"/>
      <c r="F14" s="1015"/>
      <c r="G14" s="1016" t="s">
        <v>849</v>
      </c>
      <c r="H14" s="1016"/>
      <c r="I14" s="1016"/>
      <c r="J14" s="1016"/>
      <c r="K14" s="1016"/>
      <c r="L14" s="1016"/>
      <c r="M14" s="1016"/>
      <c r="N14" s="1016"/>
      <c r="O14" s="1016"/>
      <c r="P14" s="1016"/>
      <c r="Q14" s="1016"/>
      <c r="R14" s="1016"/>
      <c r="S14" s="1016"/>
      <c r="T14" s="1016"/>
      <c r="U14" s="1018"/>
      <c r="V14" s="1018"/>
      <c r="W14" s="1018"/>
      <c r="X14" s="1018"/>
      <c r="Y14" s="1018"/>
      <c r="Z14" s="1018"/>
      <c r="AA14" s="1018"/>
    </row>
    <row r="15" spans="2:27" ht="20.25" customHeight="1" x14ac:dyDescent="0.2">
      <c r="B15" s="996" t="s">
        <v>850</v>
      </c>
      <c r="C15" s="997"/>
      <c r="D15" s="997"/>
      <c r="E15" s="997"/>
      <c r="F15" s="998"/>
      <c r="G15" s="1011" t="s">
        <v>851</v>
      </c>
      <c r="H15" s="1012"/>
      <c r="I15" s="1012"/>
      <c r="J15" s="1012"/>
      <c r="K15" s="1012"/>
      <c r="L15" s="1012"/>
      <c r="M15" s="1012"/>
      <c r="N15" s="1012"/>
      <c r="O15" s="1012"/>
      <c r="P15" s="1012"/>
      <c r="Q15" s="1012"/>
      <c r="R15" s="1012"/>
      <c r="S15" s="1012"/>
      <c r="T15" s="1012"/>
      <c r="U15" s="1012"/>
      <c r="V15" s="1012"/>
      <c r="W15" s="1012"/>
      <c r="X15" s="1012"/>
      <c r="Y15" s="1012"/>
      <c r="Z15" s="1012"/>
      <c r="AA15" s="1013"/>
    </row>
    <row r="16" spans="2:27" s="264" customFormat="1" ht="9" customHeight="1" x14ac:dyDescent="0.45"/>
    <row r="17" spans="2:27" s="264" customFormat="1" ht="17.25" customHeight="1" x14ac:dyDescent="0.45">
      <c r="B17" s="264" t="s">
        <v>852</v>
      </c>
    </row>
    <row r="18" spans="2:27" s="264" customFormat="1" ht="6" customHeight="1" x14ac:dyDescent="0.45">
      <c r="B18" s="543"/>
      <c r="C18" s="534"/>
      <c r="D18" s="534"/>
      <c r="E18" s="534"/>
      <c r="F18" s="534"/>
      <c r="G18" s="534"/>
      <c r="H18" s="534"/>
      <c r="I18" s="534"/>
      <c r="J18" s="534"/>
      <c r="K18" s="534"/>
      <c r="L18" s="534"/>
      <c r="M18" s="534"/>
      <c r="N18" s="534"/>
      <c r="O18" s="534"/>
      <c r="P18" s="534"/>
      <c r="Q18" s="534"/>
      <c r="R18" s="534"/>
      <c r="S18" s="534"/>
      <c r="T18" s="534"/>
      <c r="U18" s="534"/>
      <c r="V18" s="534"/>
      <c r="W18" s="534"/>
      <c r="X18" s="534"/>
      <c r="Y18" s="534"/>
      <c r="Z18" s="534"/>
      <c r="AA18" s="537"/>
    </row>
    <row r="19" spans="2:27" s="264" customFormat="1" ht="19.5" customHeight="1" x14ac:dyDescent="0.45">
      <c r="B19" s="546"/>
      <c r="C19" s="264" t="s">
        <v>853</v>
      </c>
      <c r="D19" s="271"/>
      <c r="E19" s="271"/>
      <c r="F19" s="271"/>
      <c r="G19" s="271"/>
      <c r="H19" s="271"/>
      <c r="I19" s="271"/>
      <c r="J19" s="271"/>
      <c r="K19" s="271"/>
      <c r="L19" s="271"/>
      <c r="M19" s="271"/>
      <c r="N19" s="271"/>
      <c r="O19" s="271"/>
      <c r="Y19" s="995" t="s">
        <v>854</v>
      </c>
      <c r="Z19" s="995"/>
      <c r="AA19" s="538"/>
    </row>
    <row r="20" spans="2:27" s="264" customFormat="1" x14ac:dyDescent="0.45">
      <c r="B20" s="546"/>
      <c r="D20" s="271"/>
      <c r="E20" s="271"/>
      <c r="F20" s="271"/>
      <c r="G20" s="271"/>
      <c r="H20" s="271"/>
      <c r="I20" s="271"/>
      <c r="J20" s="271"/>
      <c r="K20" s="271"/>
      <c r="L20" s="271"/>
      <c r="M20" s="271"/>
      <c r="N20" s="271"/>
      <c r="O20" s="271"/>
      <c r="Y20" s="555"/>
      <c r="Z20" s="555"/>
      <c r="AA20" s="538"/>
    </row>
    <row r="21" spans="2:27" s="264" customFormat="1" x14ac:dyDescent="0.45">
      <c r="B21" s="546"/>
      <c r="C21" s="264" t="s">
        <v>855</v>
      </c>
      <c r="D21" s="271"/>
      <c r="E21" s="271"/>
      <c r="F21" s="271"/>
      <c r="G21" s="271"/>
      <c r="H21" s="271"/>
      <c r="I21" s="271"/>
      <c r="J21" s="271"/>
      <c r="K21" s="271"/>
      <c r="L21" s="271"/>
      <c r="M21" s="271"/>
      <c r="N21" s="271"/>
      <c r="O21" s="271"/>
      <c r="Y21" s="555"/>
      <c r="Z21" s="555"/>
      <c r="AA21" s="538"/>
    </row>
    <row r="22" spans="2:27" s="264" customFormat="1" ht="19.5" customHeight="1" x14ac:dyDescent="0.45">
      <c r="B22" s="546"/>
      <c r="C22" s="264" t="s">
        <v>856</v>
      </c>
      <c r="D22" s="271"/>
      <c r="E22" s="271"/>
      <c r="F22" s="271"/>
      <c r="G22" s="271"/>
      <c r="H22" s="271"/>
      <c r="I22" s="271"/>
      <c r="J22" s="271"/>
      <c r="K22" s="271"/>
      <c r="L22" s="271"/>
      <c r="M22" s="271"/>
      <c r="N22" s="271"/>
      <c r="O22" s="271"/>
      <c r="Y22" s="995" t="s">
        <v>854</v>
      </c>
      <c r="Z22" s="995"/>
      <c r="AA22" s="538"/>
    </row>
    <row r="23" spans="2:27" s="264" customFormat="1" ht="19.5" customHeight="1" x14ac:dyDescent="0.45">
      <c r="B23" s="546"/>
      <c r="C23" s="264" t="s">
        <v>857</v>
      </c>
      <c r="D23" s="271"/>
      <c r="E23" s="271"/>
      <c r="F23" s="271"/>
      <c r="G23" s="271"/>
      <c r="H23" s="271"/>
      <c r="I23" s="271"/>
      <c r="J23" s="271"/>
      <c r="K23" s="271"/>
      <c r="L23" s="271"/>
      <c r="M23" s="271"/>
      <c r="N23" s="271"/>
      <c r="O23" s="271"/>
      <c r="Y23" s="995" t="s">
        <v>854</v>
      </c>
      <c r="Z23" s="995"/>
      <c r="AA23" s="538"/>
    </row>
    <row r="24" spans="2:27" s="264" customFormat="1" ht="19.5" customHeight="1" x14ac:dyDescent="0.45">
      <c r="B24" s="546"/>
      <c r="C24" s="264" t="s">
        <v>858</v>
      </c>
      <c r="D24" s="271"/>
      <c r="E24" s="271"/>
      <c r="F24" s="271"/>
      <c r="G24" s="271"/>
      <c r="H24" s="271"/>
      <c r="I24" s="271"/>
      <c r="J24" s="271"/>
      <c r="K24" s="271"/>
      <c r="L24" s="271"/>
      <c r="M24" s="271"/>
      <c r="N24" s="271"/>
      <c r="O24" s="271"/>
      <c r="Y24" s="995" t="s">
        <v>854</v>
      </c>
      <c r="Z24" s="995"/>
      <c r="AA24" s="538"/>
    </row>
    <row r="25" spans="2:27" s="264" customFormat="1" ht="19.5" customHeight="1" x14ac:dyDescent="0.45">
      <c r="B25" s="546"/>
      <c r="D25" s="934" t="s">
        <v>1014</v>
      </c>
      <c r="E25" s="934"/>
      <c r="F25" s="934"/>
      <c r="G25" s="934"/>
      <c r="H25" s="934"/>
      <c r="I25" s="934"/>
      <c r="J25" s="934"/>
      <c r="K25" s="271"/>
      <c r="L25" s="271"/>
      <c r="M25" s="271"/>
      <c r="N25" s="271"/>
      <c r="O25" s="271"/>
      <c r="Y25" s="555"/>
      <c r="Z25" s="555"/>
      <c r="AA25" s="538"/>
    </row>
    <row r="26" spans="2:27" s="264" customFormat="1" ht="24.9" customHeight="1" x14ac:dyDescent="0.45">
      <c r="B26" s="546"/>
      <c r="C26" s="264" t="s">
        <v>859</v>
      </c>
      <c r="AA26" s="538"/>
    </row>
    <row r="27" spans="2:27" s="264" customFormat="1" ht="6.75" customHeight="1" x14ac:dyDescent="0.45">
      <c r="B27" s="546"/>
      <c r="AA27" s="538"/>
    </row>
    <row r="28" spans="2:27" s="264" customFormat="1" ht="23.25" customHeight="1" x14ac:dyDescent="0.45">
      <c r="B28" s="546" t="s">
        <v>860</v>
      </c>
      <c r="C28" s="996" t="s">
        <v>861</v>
      </c>
      <c r="D28" s="997"/>
      <c r="E28" s="997"/>
      <c r="F28" s="997"/>
      <c r="G28" s="997"/>
      <c r="H28" s="998"/>
      <c r="I28" s="999"/>
      <c r="J28" s="999"/>
      <c r="K28" s="999"/>
      <c r="L28" s="999"/>
      <c r="M28" s="999"/>
      <c r="N28" s="999"/>
      <c r="O28" s="999"/>
      <c r="P28" s="999"/>
      <c r="Q28" s="999"/>
      <c r="R28" s="999"/>
      <c r="S28" s="999"/>
      <c r="T28" s="999"/>
      <c r="U28" s="999"/>
      <c r="V28" s="999"/>
      <c r="W28" s="999"/>
      <c r="X28" s="999"/>
      <c r="Y28" s="999"/>
      <c r="Z28" s="1000"/>
      <c r="AA28" s="538"/>
    </row>
    <row r="29" spans="2:27" s="264" customFormat="1" ht="23.25" customHeight="1" x14ac:dyDescent="0.45">
      <c r="B29" s="546" t="s">
        <v>860</v>
      </c>
      <c r="C29" s="996" t="s">
        <v>862</v>
      </c>
      <c r="D29" s="997"/>
      <c r="E29" s="997"/>
      <c r="F29" s="997"/>
      <c r="G29" s="997"/>
      <c r="H29" s="998"/>
      <c r="I29" s="999"/>
      <c r="J29" s="999"/>
      <c r="K29" s="999"/>
      <c r="L29" s="999"/>
      <c r="M29" s="999"/>
      <c r="N29" s="999"/>
      <c r="O29" s="999"/>
      <c r="P29" s="999"/>
      <c r="Q29" s="999"/>
      <c r="R29" s="999"/>
      <c r="S29" s="999"/>
      <c r="T29" s="999"/>
      <c r="U29" s="999"/>
      <c r="V29" s="999"/>
      <c r="W29" s="999"/>
      <c r="X29" s="999"/>
      <c r="Y29" s="999"/>
      <c r="Z29" s="1000"/>
      <c r="AA29" s="538"/>
    </row>
    <row r="30" spans="2:27" s="264" customFormat="1" ht="23.25" customHeight="1" x14ac:dyDescent="0.45">
      <c r="B30" s="546" t="s">
        <v>860</v>
      </c>
      <c r="C30" s="996" t="s">
        <v>863</v>
      </c>
      <c r="D30" s="997"/>
      <c r="E30" s="997"/>
      <c r="F30" s="997"/>
      <c r="G30" s="997"/>
      <c r="H30" s="998"/>
      <c r="I30" s="999"/>
      <c r="J30" s="999"/>
      <c r="K30" s="999"/>
      <c r="L30" s="999"/>
      <c r="M30" s="999"/>
      <c r="N30" s="999"/>
      <c r="O30" s="999"/>
      <c r="P30" s="999"/>
      <c r="Q30" s="999"/>
      <c r="R30" s="999"/>
      <c r="S30" s="999"/>
      <c r="T30" s="999"/>
      <c r="U30" s="999"/>
      <c r="V30" s="999"/>
      <c r="W30" s="999"/>
      <c r="X30" s="999"/>
      <c r="Y30" s="999"/>
      <c r="Z30" s="1000"/>
      <c r="AA30" s="538"/>
    </row>
    <row r="31" spans="2:27" s="264" customFormat="1" ht="9" customHeight="1" x14ac:dyDescent="0.45">
      <c r="B31" s="546"/>
      <c r="C31" s="271"/>
      <c r="D31" s="271"/>
      <c r="E31" s="271"/>
      <c r="F31" s="271"/>
      <c r="G31" s="271"/>
      <c r="H31" s="271"/>
      <c r="I31" s="266"/>
      <c r="J31" s="266"/>
      <c r="K31" s="266"/>
      <c r="L31" s="266"/>
      <c r="M31" s="266"/>
      <c r="N31" s="266"/>
      <c r="O31" s="266"/>
      <c r="P31" s="266"/>
      <c r="Q31" s="266"/>
      <c r="R31" s="266"/>
      <c r="S31" s="266"/>
      <c r="T31" s="266"/>
      <c r="U31" s="266"/>
      <c r="V31" s="266"/>
      <c r="W31" s="266"/>
      <c r="X31" s="266"/>
      <c r="Y31" s="266"/>
      <c r="Z31" s="266"/>
      <c r="AA31" s="538"/>
    </row>
    <row r="32" spans="2:27" s="264" customFormat="1" ht="19.5" customHeight="1" x14ac:dyDescent="0.45">
      <c r="B32" s="546"/>
      <c r="C32" s="264" t="s">
        <v>864</v>
      </c>
      <c r="D32" s="271"/>
      <c r="E32" s="271"/>
      <c r="F32" s="271"/>
      <c r="G32" s="271"/>
      <c r="H32" s="271"/>
      <c r="I32" s="271"/>
      <c r="J32" s="271"/>
      <c r="K32" s="271"/>
      <c r="L32" s="271"/>
      <c r="M32" s="271"/>
      <c r="N32" s="271"/>
      <c r="O32" s="271"/>
      <c r="Y32" s="995" t="s">
        <v>854</v>
      </c>
      <c r="Z32" s="995"/>
      <c r="AA32" s="538"/>
    </row>
    <row r="33" spans="1:37" s="264" customFormat="1" ht="12.75" customHeight="1" x14ac:dyDescent="0.45">
      <c r="B33" s="546"/>
      <c r="D33" s="271"/>
      <c r="E33" s="271"/>
      <c r="F33" s="271"/>
      <c r="G33" s="271"/>
      <c r="H33" s="271"/>
      <c r="I33" s="271"/>
      <c r="J33" s="271"/>
      <c r="K33" s="271"/>
      <c r="L33" s="271"/>
      <c r="M33" s="271"/>
      <c r="N33" s="271"/>
      <c r="O33" s="271"/>
      <c r="Y33" s="555"/>
      <c r="Z33" s="555"/>
      <c r="AA33" s="538"/>
    </row>
    <row r="34" spans="1:37" s="264" customFormat="1" ht="19.5" customHeight="1" x14ac:dyDescent="0.45">
      <c r="B34" s="546"/>
      <c r="C34" s="994" t="s">
        <v>865</v>
      </c>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538"/>
    </row>
    <row r="35" spans="1:37" s="264" customFormat="1" ht="19.5" customHeight="1" x14ac:dyDescent="0.45">
      <c r="B35" s="546"/>
      <c r="C35" s="994" t="s">
        <v>866</v>
      </c>
      <c r="D35" s="994"/>
      <c r="E35" s="994"/>
      <c r="F35" s="994"/>
      <c r="G35" s="994"/>
      <c r="H35" s="994"/>
      <c r="I35" s="994"/>
      <c r="J35" s="994"/>
      <c r="K35" s="994"/>
      <c r="L35" s="994"/>
      <c r="M35" s="994"/>
      <c r="N35" s="994"/>
      <c r="O35" s="994"/>
      <c r="P35" s="994"/>
      <c r="Q35" s="994"/>
      <c r="R35" s="994"/>
      <c r="S35" s="994"/>
      <c r="T35" s="994"/>
      <c r="U35" s="994"/>
      <c r="V35" s="994"/>
      <c r="W35" s="994"/>
      <c r="X35" s="994"/>
      <c r="Y35" s="994"/>
      <c r="Z35" s="994"/>
      <c r="AA35" s="538"/>
    </row>
    <row r="36" spans="1:37" s="264" customFormat="1" ht="19.5" customHeight="1" x14ac:dyDescent="0.45">
      <c r="B36" s="546"/>
      <c r="C36" s="934" t="s">
        <v>867</v>
      </c>
      <c r="D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538"/>
    </row>
    <row r="37" spans="1:37" s="266" customFormat="1" ht="12.75" customHeight="1" x14ac:dyDescent="0.45">
      <c r="A37" s="264"/>
      <c r="B37" s="546"/>
      <c r="C37" s="271"/>
      <c r="D37" s="271"/>
      <c r="E37" s="271"/>
      <c r="F37" s="271"/>
      <c r="G37" s="271"/>
      <c r="H37" s="271"/>
      <c r="I37" s="271"/>
      <c r="J37" s="271"/>
      <c r="K37" s="271"/>
      <c r="L37" s="271"/>
      <c r="M37" s="271"/>
      <c r="N37" s="271"/>
      <c r="O37" s="271"/>
      <c r="P37" s="264"/>
      <c r="Q37" s="264"/>
      <c r="R37" s="264"/>
      <c r="S37" s="264"/>
      <c r="T37" s="264"/>
      <c r="U37" s="264"/>
      <c r="V37" s="264"/>
      <c r="W37" s="264"/>
      <c r="X37" s="264"/>
      <c r="Y37" s="264"/>
      <c r="Z37" s="264"/>
      <c r="AA37" s="538"/>
      <c r="AB37" s="264"/>
      <c r="AC37" s="264"/>
      <c r="AD37" s="264"/>
      <c r="AE37" s="264"/>
      <c r="AF37" s="264"/>
      <c r="AG37" s="264"/>
      <c r="AH37" s="264"/>
      <c r="AI37" s="264"/>
      <c r="AJ37" s="264"/>
      <c r="AK37" s="264"/>
    </row>
    <row r="38" spans="1:37" s="266" customFormat="1" ht="18" customHeight="1" x14ac:dyDescent="0.45">
      <c r="A38" s="264"/>
      <c r="B38" s="546"/>
      <c r="C38" s="264"/>
      <c r="D38" s="994" t="s">
        <v>868</v>
      </c>
      <c r="E38" s="994"/>
      <c r="F38" s="994"/>
      <c r="G38" s="994"/>
      <c r="H38" s="994"/>
      <c r="I38" s="994"/>
      <c r="J38" s="994"/>
      <c r="K38" s="994"/>
      <c r="L38" s="994"/>
      <c r="M38" s="994"/>
      <c r="N38" s="994"/>
      <c r="O38" s="994"/>
      <c r="P38" s="994"/>
      <c r="Q38" s="994"/>
      <c r="R38" s="994"/>
      <c r="S38" s="994"/>
      <c r="T38" s="994"/>
      <c r="U38" s="994"/>
      <c r="V38" s="994"/>
      <c r="W38" s="264"/>
      <c r="X38" s="264"/>
      <c r="Y38" s="995" t="s">
        <v>854</v>
      </c>
      <c r="Z38" s="995"/>
      <c r="AA38" s="538"/>
      <c r="AB38" s="264"/>
      <c r="AC38" s="264"/>
      <c r="AD38" s="264"/>
      <c r="AE38" s="264"/>
      <c r="AF38" s="264"/>
      <c r="AG38" s="264"/>
      <c r="AH38" s="264"/>
      <c r="AI38" s="264"/>
      <c r="AJ38" s="264"/>
      <c r="AK38" s="264"/>
    </row>
    <row r="39" spans="1:37" s="266" customFormat="1" ht="37.5" customHeight="1" x14ac:dyDescent="0.45">
      <c r="B39" s="551"/>
      <c r="D39" s="994" t="s">
        <v>869</v>
      </c>
      <c r="E39" s="994"/>
      <c r="F39" s="994"/>
      <c r="G39" s="994"/>
      <c r="H39" s="994"/>
      <c r="I39" s="994"/>
      <c r="J39" s="994"/>
      <c r="K39" s="994"/>
      <c r="L39" s="994"/>
      <c r="M39" s="994"/>
      <c r="N39" s="994"/>
      <c r="O39" s="994"/>
      <c r="P39" s="994"/>
      <c r="Q39" s="994"/>
      <c r="R39" s="994"/>
      <c r="S39" s="994"/>
      <c r="T39" s="994"/>
      <c r="U39" s="994"/>
      <c r="V39" s="994"/>
      <c r="Y39" s="995" t="s">
        <v>854</v>
      </c>
      <c r="Z39" s="995"/>
      <c r="AA39" s="550"/>
    </row>
    <row r="40" spans="1:37" ht="19.5" customHeight="1" x14ac:dyDescent="0.2">
      <c r="A40" s="266"/>
      <c r="B40" s="551"/>
      <c r="C40" s="266"/>
      <c r="D40" s="994" t="s">
        <v>870</v>
      </c>
      <c r="E40" s="994"/>
      <c r="F40" s="994"/>
      <c r="G40" s="994"/>
      <c r="H40" s="994"/>
      <c r="I40" s="994"/>
      <c r="J40" s="994"/>
      <c r="K40" s="994"/>
      <c r="L40" s="994"/>
      <c r="M40" s="994"/>
      <c r="N40" s="994"/>
      <c r="O40" s="994"/>
      <c r="P40" s="994"/>
      <c r="Q40" s="994"/>
      <c r="R40" s="994"/>
      <c r="S40" s="994"/>
      <c r="T40" s="994"/>
      <c r="U40" s="994"/>
      <c r="V40" s="994"/>
      <c r="W40" s="266"/>
      <c r="X40" s="266"/>
      <c r="Y40" s="995" t="s">
        <v>854</v>
      </c>
      <c r="Z40" s="995"/>
      <c r="AA40" s="550"/>
      <c r="AB40" s="266"/>
      <c r="AC40" s="266"/>
      <c r="AD40" s="266"/>
      <c r="AE40" s="266"/>
      <c r="AF40" s="266"/>
      <c r="AG40" s="266"/>
      <c r="AH40" s="266"/>
      <c r="AI40" s="266"/>
      <c r="AJ40" s="266"/>
      <c r="AK40" s="266"/>
    </row>
    <row r="41" spans="1:37" s="264" customFormat="1" ht="19.5" customHeight="1" x14ac:dyDescent="0.45">
      <c r="A41" s="266"/>
      <c r="B41" s="551"/>
      <c r="C41" s="266"/>
      <c r="D41" s="994" t="s">
        <v>1015</v>
      </c>
      <c r="E41" s="994"/>
      <c r="F41" s="994"/>
      <c r="G41" s="994"/>
      <c r="H41" s="994"/>
      <c r="I41" s="994"/>
      <c r="J41" s="994"/>
      <c r="K41" s="994"/>
      <c r="L41" s="994"/>
      <c r="M41" s="994"/>
      <c r="N41" s="994"/>
      <c r="O41" s="994"/>
      <c r="P41" s="994"/>
      <c r="Q41" s="994"/>
      <c r="R41" s="994"/>
      <c r="S41" s="994"/>
      <c r="T41" s="994"/>
      <c r="U41" s="994"/>
      <c r="V41" s="994"/>
      <c r="W41" s="266"/>
      <c r="X41" s="266"/>
      <c r="Y41" s="995" t="s">
        <v>854</v>
      </c>
      <c r="Z41" s="995"/>
      <c r="AA41" s="550"/>
      <c r="AB41" s="266"/>
      <c r="AC41" s="266"/>
      <c r="AD41" s="266"/>
      <c r="AE41" s="266"/>
      <c r="AF41" s="266"/>
      <c r="AG41" s="266"/>
      <c r="AH41" s="266"/>
      <c r="AI41" s="266"/>
      <c r="AJ41" s="266"/>
      <c r="AK41" s="266"/>
    </row>
    <row r="42" spans="1:37" s="264" customFormat="1" ht="16.5" customHeight="1" x14ac:dyDescent="0.45">
      <c r="A42" s="266"/>
      <c r="B42" s="551"/>
      <c r="C42" s="266"/>
      <c r="D42" s="994" t="s">
        <v>871</v>
      </c>
      <c r="E42" s="994"/>
      <c r="F42" s="994"/>
      <c r="G42" s="994"/>
      <c r="H42" s="994"/>
      <c r="I42" s="994"/>
      <c r="J42" s="994"/>
      <c r="K42" s="994"/>
      <c r="L42" s="994"/>
      <c r="M42" s="994"/>
      <c r="N42" s="994"/>
      <c r="O42" s="994"/>
      <c r="P42" s="994"/>
      <c r="Q42" s="994"/>
      <c r="R42" s="994"/>
      <c r="S42" s="994"/>
      <c r="T42" s="994"/>
      <c r="U42" s="994"/>
      <c r="V42" s="994"/>
      <c r="W42" s="266"/>
      <c r="X42" s="266"/>
      <c r="Y42" s="539"/>
      <c r="Z42" s="539"/>
      <c r="AA42" s="550"/>
      <c r="AB42" s="266"/>
      <c r="AC42" s="266"/>
      <c r="AD42" s="266"/>
      <c r="AE42" s="266"/>
      <c r="AF42" s="266"/>
      <c r="AG42" s="266"/>
      <c r="AH42" s="266"/>
      <c r="AI42" s="266"/>
      <c r="AJ42" s="266"/>
      <c r="AK42" s="266"/>
    </row>
    <row r="43" spans="1:37" s="264" customFormat="1" ht="8.25" customHeight="1" x14ac:dyDescent="0.2">
      <c r="A43" s="267"/>
      <c r="B43" s="575"/>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7"/>
      <c r="AB43" s="267"/>
      <c r="AC43" s="267"/>
      <c r="AD43" s="267"/>
      <c r="AE43" s="267"/>
      <c r="AF43" s="267"/>
      <c r="AG43" s="267"/>
      <c r="AH43" s="267"/>
      <c r="AI43" s="267"/>
      <c r="AJ43" s="267"/>
      <c r="AK43" s="267"/>
    </row>
    <row r="44" spans="1:37" s="264" customFormat="1" x14ac:dyDescent="0.45"/>
    <row r="45" spans="1:37" s="264" customFormat="1" ht="19.5" customHeight="1" x14ac:dyDescent="0.45">
      <c r="B45" s="264" t="s">
        <v>872</v>
      </c>
    </row>
    <row r="46" spans="1:37" s="264" customFormat="1" ht="19.5" customHeight="1" x14ac:dyDescent="0.45">
      <c r="B46" s="543"/>
      <c r="C46" s="534"/>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7"/>
    </row>
    <row r="47" spans="1:37" s="264" customFormat="1" ht="19.5" customHeight="1" x14ac:dyDescent="0.45">
      <c r="B47" s="546"/>
      <c r="C47" s="264" t="s">
        <v>873</v>
      </c>
      <c r="D47" s="271"/>
      <c r="E47" s="271"/>
      <c r="F47" s="271"/>
      <c r="G47" s="271"/>
      <c r="H47" s="271"/>
      <c r="I47" s="271"/>
      <c r="J47" s="271"/>
      <c r="K47" s="271"/>
      <c r="L47" s="271"/>
      <c r="M47" s="271"/>
      <c r="N47" s="271"/>
      <c r="O47" s="271"/>
      <c r="Y47" s="555"/>
      <c r="Z47" s="555"/>
      <c r="AA47" s="538"/>
    </row>
    <row r="48" spans="1:37" s="264" customFormat="1" ht="19.5" customHeight="1" x14ac:dyDescent="0.45">
      <c r="B48" s="546"/>
      <c r="C48" s="264" t="s">
        <v>874</v>
      </c>
      <c r="D48" s="271"/>
      <c r="E48" s="271"/>
      <c r="F48" s="271"/>
      <c r="G48" s="271"/>
      <c r="H48" s="271"/>
      <c r="I48" s="271"/>
      <c r="J48" s="271"/>
      <c r="K48" s="271"/>
      <c r="L48" s="271"/>
      <c r="M48" s="271"/>
      <c r="N48" s="271"/>
      <c r="O48" s="271"/>
      <c r="Y48" s="995" t="s">
        <v>854</v>
      </c>
      <c r="Z48" s="995"/>
      <c r="AA48" s="538"/>
    </row>
    <row r="49" spans="1:37" s="264" customFormat="1" ht="19.5" customHeight="1" x14ac:dyDescent="0.45">
      <c r="B49" s="546"/>
      <c r="D49" s="1003" t="s">
        <v>875</v>
      </c>
      <c r="E49" s="1004"/>
      <c r="F49" s="1004"/>
      <c r="G49" s="1004"/>
      <c r="H49" s="1004"/>
      <c r="I49" s="1004"/>
      <c r="J49" s="1004"/>
      <c r="K49" s="1004"/>
      <c r="L49" s="1004"/>
      <c r="M49" s="1004"/>
      <c r="N49" s="1004"/>
      <c r="O49" s="1004"/>
      <c r="P49" s="1004"/>
      <c r="Q49" s="1004"/>
      <c r="R49" s="1005" t="s">
        <v>32</v>
      </c>
      <c r="S49" s="1006"/>
      <c r="T49" s="1006"/>
      <c r="U49" s="1006"/>
      <c r="V49" s="1007"/>
      <c r="AA49" s="538"/>
    </row>
    <row r="50" spans="1:37" s="264" customFormat="1" ht="19.5" customHeight="1" x14ac:dyDescent="0.45">
      <c r="B50" s="546"/>
      <c r="D50" s="1008" t="s">
        <v>876</v>
      </c>
      <c r="E50" s="1009"/>
      <c r="F50" s="1009"/>
      <c r="G50" s="1009"/>
      <c r="H50" s="1009"/>
      <c r="I50" s="1009"/>
      <c r="J50" s="1009"/>
      <c r="K50" s="1009"/>
      <c r="L50" s="1009"/>
      <c r="M50" s="1009"/>
      <c r="N50" s="1009"/>
      <c r="O50" s="1009"/>
      <c r="P50" s="1009"/>
      <c r="Q50" s="1010"/>
      <c r="R50" s="1005" t="s">
        <v>32</v>
      </c>
      <c r="S50" s="1006"/>
      <c r="T50" s="1006"/>
      <c r="U50" s="1006"/>
      <c r="V50" s="1007"/>
      <c r="AA50" s="538"/>
    </row>
    <row r="51" spans="1:37" s="264" customFormat="1" ht="19.5" customHeight="1" x14ac:dyDescent="0.45">
      <c r="B51" s="546"/>
      <c r="C51" s="264" t="s">
        <v>857</v>
      </c>
      <c r="D51" s="271"/>
      <c r="E51" s="271"/>
      <c r="F51" s="271"/>
      <c r="G51" s="271"/>
      <c r="H51" s="271"/>
      <c r="I51" s="271"/>
      <c r="J51" s="271"/>
      <c r="K51" s="271"/>
      <c r="L51" s="271"/>
      <c r="M51" s="271"/>
      <c r="N51" s="271"/>
      <c r="O51" s="271"/>
      <c r="Y51" s="995" t="s">
        <v>854</v>
      </c>
      <c r="Z51" s="995"/>
      <c r="AA51" s="538"/>
    </row>
    <row r="52" spans="1:37" s="264" customFormat="1" ht="19.5" customHeight="1" x14ac:dyDescent="0.45">
      <c r="B52" s="546"/>
      <c r="C52" s="264" t="s">
        <v>858</v>
      </c>
      <c r="D52" s="271"/>
      <c r="E52" s="271"/>
      <c r="F52" s="271"/>
      <c r="G52" s="271"/>
      <c r="H52" s="271"/>
      <c r="I52" s="271"/>
      <c r="J52" s="271"/>
      <c r="K52" s="271"/>
      <c r="L52" s="271"/>
      <c r="M52" s="271"/>
      <c r="N52" s="271"/>
      <c r="O52" s="271"/>
      <c r="Y52" s="995" t="s">
        <v>854</v>
      </c>
      <c r="Z52" s="995"/>
      <c r="AA52" s="538"/>
    </row>
    <row r="53" spans="1:37" s="264" customFormat="1" ht="23.25" customHeight="1" x14ac:dyDescent="0.45">
      <c r="B53" s="546"/>
      <c r="D53" s="934" t="s">
        <v>1014</v>
      </c>
      <c r="E53" s="934"/>
      <c r="F53" s="934"/>
      <c r="G53" s="934"/>
      <c r="H53" s="934"/>
      <c r="I53" s="934"/>
      <c r="J53" s="934"/>
      <c r="K53" s="271"/>
      <c r="L53" s="271"/>
      <c r="M53" s="271"/>
      <c r="N53" s="271"/>
      <c r="O53" s="271"/>
      <c r="Y53" s="555"/>
      <c r="Z53" s="555"/>
      <c r="AA53" s="538"/>
    </row>
    <row r="54" spans="1:37" s="264" customFormat="1" ht="23.25" customHeight="1" x14ac:dyDescent="0.45">
      <c r="B54" s="546"/>
      <c r="C54" s="264" t="s">
        <v>859</v>
      </c>
      <c r="AA54" s="538"/>
    </row>
    <row r="55" spans="1:37" s="264" customFormat="1" ht="6.75" customHeight="1" x14ac:dyDescent="0.45">
      <c r="B55" s="546"/>
      <c r="AA55" s="538"/>
    </row>
    <row r="56" spans="1:37" s="264" customFormat="1" ht="19.5" customHeight="1" x14ac:dyDescent="0.45">
      <c r="B56" s="546" t="s">
        <v>860</v>
      </c>
      <c r="C56" s="996" t="s">
        <v>861</v>
      </c>
      <c r="D56" s="997"/>
      <c r="E56" s="997"/>
      <c r="F56" s="997"/>
      <c r="G56" s="997"/>
      <c r="H56" s="998"/>
      <c r="I56" s="999"/>
      <c r="J56" s="999"/>
      <c r="K56" s="999"/>
      <c r="L56" s="999"/>
      <c r="M56" s="999"/>
      <c r="N56" s="999"/>
      <c r="O56" s="999"/>
      <c r="P56" s="999"/>
      <c r="Q56" s="999"/>
      <c r="R56" s="999"/>
      <c r="S56" s="999"/>
      <c r="T56" s="999"/>
      <c r="U56" s="999"/>
      <c r="V56" s="999"/>
      <c r="W56" s="999"/>
      <c r="X56" s="999"/>
      <c r="Y56" s="999"/>
      <c r="Z56" s="1000"/>
      <c r="AA56" s="538"/>
    </row>
    <row r="57" spans="1:37" s="264" customFormat="1" ht="19.5" customHeight="1" x14ac:dyDescent="0.45">
      <c r="B57" s="546" t="s">
        <v>860</v>
      </c>
      <c r="C57" s="996" t="s">
        <v>862</v>
      </c>
      <c r="D57" s="997"/>
      <c r="E57" s="997"/>
      <c r="F57" s="997"/>
      <c r="G57" s="997"/>
      <c r="H57" s="998"/>
      <c r="I57" s="999"/>
      <c r="J57" s="999"/>
      <c r="K57" s="999"/>
      <c r="L57" s="999"/>
      <c r="M57" s="999"/>
      <c r="N57" s="999"/>
      <c r="O57" s="999"/>
      <c r="P57" s="999"/>
      <c r="Q57" s="999"/>
      <c r="R57" s="999"/>
      <c r="S57" s="999"/>
      <c r="T57" s="999"/>
      <c r="U57" s="999"/>
      <c r="V57" s="999"/>
      <c r="W57" s="999"/>
      <c r="X57" s="999"/>
      <c r="Y57" s="999"/>
      <c r="Z57" s="1000"/>
      <c r="AA57" s="538"/>
    </row>
    <row r="58" spans="1:37" s="264" customFormat="1" ht="19.5" customHeight="1" x14ac:dyDescent="0.45">
      <c r="B58" s="546" t="s">
        <v>860</v>
      </c>
      <c r="C58" s="996" t="s">
        <v>863</v>
      </c>
      <c r="D58" s="997"/>
      <c r="E58" s="997"/>
      <c r="F58" s="997"/>
      <c r="G58" s="997"/>
      <c r="H58" s="998"/>
      <c r="I58" s="999"/>
      <c r="J58" s="999"/>
      <c r="K58" s="999"/>
      <c r="L58" s="999"/>
      <c r="M58" s="999"/>
      <c r="N58" s="999"/>
      <c r="O58" s="999"/>
      <c r="P58" s="999"/>
      <c r="Q58" s="999"/>
      <c r="R58" s="999"/>
      <c r="S58" s="999"/>
      <c r="T58" s="999"/>
      <c r="U58" s="999"/>
      <c r="V58" s="999"/>
      <c r="W58" s="999"/>
      <c r="X58" s="999"/>
      <c r="Y58" s="999"/>
      <c r="Z58" s="1000"/>
      <c r="AA58" s="538"/>
    </row>
    <row r="59" spans="1:37" s="264" customFormat="1" ht="19.5" customHeight="1" x14ac:dyDescent="0.45">
      <c r="B59" s="546"/>
      <c r="C59" s="271"/>
      <c r="D59" s="271"/>
      <c r="E59" s="271"/>
      <c r="F59" s="271"/>
      <c r="G59" s="271"/>
      <c r="H59" s="271"/>
      <c r="I59" s="266"/>
      <c r="J59" s="266"/>
      <c r="K59" s="266"/>
      <c r="L59" s="266"/>
      <c r="M59" s="266"/>
      <c r="N59" s="266"/>
      <c r="O59" s="266"/>
      <c r="P59" s="266"/>
      <c r="Q59" s="266"/>
      <c r="R59" s="266"/>
      <c r="S59" s="266"/>
      <c r="T59" s="266"/>
      <c r="U59" s="266"/>
      <c r="V59" s="266"/>
      <c r="W59" s="266"/>
      <c r="X59" s="266"/>
      <c r="Y59" s="266"/>
      <c r="Z59" s="266"/>
      <c r="AA59" s="538"/>
    </row>
    <row r="60" spans="1:37" s="266" customFormat="1" ht="18" customHeight="1" x14ac:dyDescent="0.45">
      <c r="A60" s="264"/>
      <c r="B60" s="546"/>
      <c r="C60" s="1001" t="s">
        <v>877</v>
      </c>
      <c r="D60" s="1001"/>
      <c r="E60" s="1001"/>
      <c r="F60" s="1001"/>
      <c r="G60" s="1001"/>
      <c r="H60" s="1001"/>
      <c r="I60" s="1001"/>
      <c r="J60" s="1001"/>
      <c r="K60" s="1001"/>
      <c r="L60" s="1001"/>
      <c r="M60" s="1001"/>
      <c r="N60" s="1001"/>
      <c r="O60" s="1001"/>
      <c r="P60" s="1001"/>
      <c r="Q60" s="1001"/>
      <c r="R60" s="1001"/>
      <c r="S60" s="1001"/>
      <c r="T60" s="1001"/>
      <c r="U60" s="1001"/>
      <c r="V60" s="1001"/>
      <c r="W60" s="1001"/>
      <c r="X60" s="1001"/>
      <c r="Y60" s="1001"/>
      <c r="Z60" s="1001"/>
      <c r="AA60" s="1002"/>
      <c r="AB60" s="264"/>
      <c r="AC60" s="264"/>
      <c r="AD60" s="264"/>
      <c r="AE60" s="264"/>
      <c r="AF60" s="264"/>
      <c r="AG60" s="264"/>
      <c r="AH60" s="264"/>
      <c r="AI60" s="264"/>
      <c r="AJ60" s="264"/>
      <c r="AK60" s="264"/>
    </row>
    <row r="61" spans="1:37" s="266" customFormat="1" ht="18" customHeight="1" x14ac:dyDescent="0.45">
      <c r="A61" s="264"/>
      <c r="B61" s="546"/>
      <c r="C61" s="271"/>
      <c r="D61" s="271"/>
      <c r="E61" s="271"/>
      <c r="F61" s="271"/>
      <c r="G61" s="271"/>
      <c r="H61" s="271"/>
      <c r="I61" s="271"/>
      <c r="J61" s="271"/>
      <c r="K61" s="271"/>
      <c r="L61" s="271"/>
      <c r="M61" s="271"/>
      <c r="N61" s="271"/>
      <c r="O61" s="271"/>
      <c r="P61" s="264"/>
      <c r="Q61" s="264"/>
      <c r="R61" s="264"/>
      <c r="S61" s="264"/>
      <c r="T61" s="264"/>
      <c r="U61" s="264"/>
      <c r="V61" s="264"/>
      <c r="W61" s="264"/>
      <c r="X61" s="264"/>
      <c r="Y61" s="264"/>
      <c r="Z61" s="264"/>
      <c r="AA61" s="538"/>
      <c r="AB61" s="264"/>
      <c r="AC61" s="264"/>
      <c r="AD61" s="264"/>
      <c r="AE61" s="264"/>
      <c r="AF61" s="264"/>
      <c r="AG61" s="264"/>
      <c r="AH61" s="264"/>
      <c r="AI61" s="264"/>
      <c r="AJ61" s="264"/>
      <c r="AK61" s="264"/>
    </row>
    <row r="62" spans="1:37" s="266" customFormat="1" ht="19.5" customHeight="1" x14ac:dyDescent="0.45">
      <c r="A62" s="264"/>
      <c r="B62" s="546"/>
      <c r="C62" s="264"/>
      <c r="D62" s="994" t="s">
        <v>878</v>
      </c>
      <c r="E62" s="994"/>
      <c r="F62" s="994"/>
      <c r="G62" s="994"/>
      <c r="H62" s="994"/>
      <c r="I62" s="994"/>
      <c r="J62" s="994"/>
      <c r="K62" s="994"/>
      <c r="L62" s="994"/>
      <c r="M62" s="994"/>
      <c r="N62" s="994"/>
      <c r="O62" s="994"/>
      <c r="P62" s="994"/>
      <c r="Q62" s="994"/>
      <c r="R62" s="994"/>
      <c r="S62" s="994"/>
      <c r="T62" s="994"/>
      <c r="U62" s="994"/>
      <c r="V62" s="994"/>
      <c r="W62" s="264"/>
      <c r="X62" s="264"/>
      <c r="Y62" s="995" t="s">
        <v>854</v>
      </c>
      <c r="Z62" s="995"/>
      <c r="AA62" s="538"/>
      <c r="AB62" s="264"/>
      <c r="AC62" s="264"/>
      <c r="AD62" s="264"/>
      <c r="AE62" s="264"/>
      <c r="AF62" s="264"/>
      <c r="AG62" s="264"/>
      <c r="AH62" s="264"/>
      <c r="AI62" s="264"/>
      <c r="AJ62" s="264"/>
      <c r="AK62" s="264"/>
    </row>
    <row r="63" spans="1:37" ht="19.5" customHeight="1" x14ac:dyDescent="0.2">
      <c r="A63" s="266"/>
      <c r="B63" s="551"/>
      <c r="C63" s="266"/>
      <c r="D63" s="994" t="s">
        <v>869</v>
      </c>
      <c r="E63" s="994"/>
      <c r="F63" s="994"/>
      <c r="G63" s="994"/>
      <c r="H63" s="994"/>
      <c r="I63" s="994"/>
      <c r="J63" s="994"/>
      <c r="K63" s="994"/>
      <c r="L63" s="994"/>
      <c r="M63" s="994"/>
      <c r="N63" s="994"/>
      <c r="O63" s="994"/>
      <c r="P63" s="994"/>
      <c r="Q63" s="994"/>
      <c r="R63" s="994"/>
      <c r="S63" s="994"/>
      <c r="T63" s="994"/>
      <c r="U63" s="994"/>
      <c r="V63" s="994"/>
      <c r="W63" s="266"/>
      <c r="X63" s="266"/>
      <c r="Y63" s="995" t="s">
        <v>854</v>
      </c>
      <c r="Z63" s="995"/>
      <c r="AA63" s="550"/>
      <c r="AB63" s="266"/>
      <c r="AC63" s="266"/>
      <c r="AD63" s="266"/>
      <c r="AE63" s="266"/>
      <c r="AF63" s="266"/>
      <c r="AG63" s="266"/>
      <c r="AH63" s="266"/>
      <c r="AI63" s="266"/>
      <c r="AJ63" s="266"/>
      <c r="AK63" s="266"/>
    </row>
    <row r="64" spans="1:37" ht="19.5" customHeight="1" x14ac:dyDescent="0.2">
      <c r="A64" s="266"/>
      <c r="B64" s="551"/>
      <c r="C64" s="266"/>
      <c r="D64" s="994" t="s">
        <v>870</v>
      </c>
      <c r="E64" s="994"/>
      <c r="F64" s="994"/>
      <c r="G64" s="994"/>
      <c r="H64" s="994"/>
      <c r="I64" s="994"/>
      <c r="J64" s="994"/>
      <c r="K64" s="994"/>
      <c r="L64" s="994"/>
      <c r="M64" s="994"/>
      <c r="N64" s="994"/>
      <c r="O64" s="994"/>
      <c r="P64" s="994"/>
      <c r="Q64" s="994"/>
      <c r="R64" s="994"/>
      <c r="S64" s="994"/>
      <c r="T64" s="994"/>
      <c r="U64" s="994"/>
      <c r="V64" s="994"/>
      <c r="W64" s="266"/>
      <c r="X64" s="266"/>
      <c r="Y64" s="995" t="s">
        <v>854</v>
      </c>
      <c r="Z64" s="995"/>
      <c r="AA64" s="550"/>
      <c r="AB64" s="266"/>
      <c r="AC64" s="266"/>
      <c r="AD64" s="266"/>
      <c r="AE64" s="266"/>
      <c r="AF64" s="266"/>
      <c r="AG64" s="266"/>
      <c r="AH64" s="266"/>
      <c r="AI64" s="266"/>
      <c r="AJ64" s="266"/>
      <c r="AK64" s="266"/>
    </row>
    <row r="65" spans="1:37" ht="19.5" customHeight="1" x14ac:dyDescent="0.2">
      <c r="A65" s="266"/>
      <c r="B65" s="551"/>
      <c r="C65" s="266"/>
      <c r="D65" s="994" t="s">
        <v>1015</v>
      </c>
      <c r="E65" s="994"/>
      <c r="F65" s="994"/>
      <c r="G65" s="994"/>
      <c r="H65" s="994"/>
      <c r="I65" s="994"/>
      <c r="J65" s="994"/>
      <c r="K65" s="994"/>
      <c r="L65" s="994"/>
      <c r="M65" s="994"/>
      <c r="N65" s="994"/>
      <c r="O65" s="994"/>
      <c r="P65" s="994"/>
      <c r="Q65" s="994"/>
      <c r="R65" s="994"/>
      <c r="S65" s="994"/>
      <c r="T65" s="994"/>
      <c r="U65" s="994"/>
      <c r="V65" s="994"/>
      <c r="W65" s="266"/>
      <c r="X65" s="266"/>
      <c r="Y65" s="995" t="s">
        <v>854</v>
      </c>
      <c r="Z65" s="995"/>
      <c r="AA65" s="550"/>
      <c r="AB65" s="266"/>
      <c r="AC65" s="266"/>
      <c r="AD65" s="266"/>
      <c r="AE65" s="266"/>
      <c r="AF65" s="266"/>
      <c r="AG65" s="266"/>
      <c r="AH65" s="266"/>
      <c r="AI65" s="266"/>
      <c r="AJ65" s="266"/>
      <c r="AK65" s="266"/>
    </row>
    <row r="66" spans="1:37" s="266" customFormat="1" x14ac:dyDescent="0.45">
      <c r="B66" s="551"/>
      <c r="D66" s="994" t="s">
        <v>871</v>
      </c>
      <c r="E66" s="994"/>
      <c r="F66" s="994"/>
      <c r="G66" s="994"/>
      <c r="H66" s="994"/>
      <c r="I66" s="994"/>
      <c r="J66" s="994"/>
      <c r="K66" s="994"/>
      <c r="L66" s="994"/>
      <c r="M66" s="994"/>
      <c r="N66" s="994"/>
      <c r="O66" s="994"/>
      <c r="P66" s="994"/>
      <c r="Q66" s="994"/>
      <c r="R66" s="994"/>
      <c r="S66" s="994"/>
      <c r="T66" s="994"/>
      <c r="U66" s="994"/>
      <c r="V66" s="994"/>
      <c r="Y66" s="539"/>
      <c r="Z66" s="539"/>
      <c r="AA66" s="550"/>
    </row>
    <row r="67" spans="1:37" s="266" customFormat="1" x14ac:dyDescent="0.2">
      <c r="A67" s="267"/>
      <c r="B67" s="575"/>
      <c r="C67" s="576"/>
      <c r="D67" s="576"/>
      <c r="E67" s="576"/>
      <c r="F67" s="576"/>
      <c r="G67" s="576"/>
      <c r="H67" s="576"/>
      <c r="I67" s="576"/>
      <c r="J67" s="576"/>
      <c r="K67" s="576"/>
      <c r="L67" s="576"/>
      <c r="M67" s="576"/>
      <c r="N67" s="576"/>
      <c r="O67" s="576"/>
      <c r="P67" s="576"/>
      <c r="Q67" s="576"/>
      <c r="R67" s="576"/>
      <c r="S67" s="576"/>
      <c r="T67" s="576"/>
      <c r="U67" s="576"/>
      <c r="V67" s="576"/>
      <c r="W67" s="576"/>
      <c r="X67" s="576"/>
      <c r="Y67" s="576"/>
      <c r="Z67" s="576"/>
      <c r="AA67" s="577"/>
      <c r="AB67" s="267"/>
      <c r="AC67" s="267"/>
      <c r="AD67" s="267"/>
      <c r="AE67" s="267"/>
      <c r="AF67" s="267"/>
      <c r="AG67" s="267"/>
      <c r="AH67" s="267"/>
      <c r="AI67" s="267"/>
      <c r="AJ67" s="267"/>
      <c r="AK67" s="267"/>
    </row>
    <row r="68" spans="1:37" s="266" customFormat="1" x14ac:dyDescent="0.2">
      <c r="A68" s="267"/>
      <c r="B68" s="265"/>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row>
    <row r="69" spans="1:37" ht="36.9" customHeight="1" x14ac:dyDescent="0.2">
      <c r="B69" s="993" t="s">
        <v>879</v>
      </c>
      <c r="C69" s="993"/>
      <c r="D69" s="993"/>
      <c r="E69" s="993"/>
      <c r="F69" s="993"/>
      <c r="G69" s="993"/>
      <c r="H69" s="993"/>
      <c r="I69" s="993"/>
      <c r="J69" s="993"/>
      <c r="K69" s="993"/>
      <c r="L69" s="993"/>
      <c r="M69" s="993"/>
      <c r="N69" s="993"/>
      <c r="O69" s="993"/>
      <c r="P69" s="993"/>
      <c r="Q69" s="993"/>
      <c r="R69" s="993"/>
      <c r="S69" s="993"/>
      <c r="T69" s="993"/>
      <c r="U69" s="993"/>
      <c r="V69" s="993"/>
      <c r="W69" s="993"/>
      <c r="X69" s="993"/>
      <c r="Y69" s="993"/>
      <c r="Z69" s="993"/>
      <c r="AA69" s="993"/>
    </row>
    <row r="70" spans="1:37" x14ac:dyDescent="0.2">
      <c r="A70" s="266"/>
      <c r="B70" s="993" t="s">
        <v>880</v>
      </c>
      <c r="C70" s="993"/>
      <c r="D70" s="993"/>
      <c r="E70" s="993"/>
      <c r="F70" s="993"/>
      <c r="G70" s="993"/>
      <c r="H70" s="993"/>
      <c r="I70" s="993"/>
      <c r="J70" s="993"/>
      <c r="K70" s="993"/>
      <c r="L70" s="993"/>
      <c r="M70" s="993"/>
      <c r="N70" s="993"/>
      <c r="O70" s="993"/>
      <c r="P70" s="993"/>
      <c r="Q70" s="993"/>
      <c r="R70" s="993"/>
      <c r="S70" s="993"/>
      <c r="T70" s="993"/>
      <c r="U70" s="993"/>
      <c r="V70" s="993"/>
      <c r="W70" s="993"/>
      <c r="X70" s="993"/>
      <c r="Y70" s="993"/>
      <c r="Z70" s="993"/>
      <c r="AA70" s="993"/>
      <c r="AB70" s="266"/>
      <c r="AC70" s="266"/>
      <c r="AD70" s="266"/>
      <c r="AE70" s="266"/>
      <c r="AF70" s="266"/>
      <c r="AG70" s="266"/>
      <c r="AH70" s="266"/>
      <c r="AI70" s="266"/>
      <c r="AJ70" s="266"/>
      <c r="AK70" s="266"/>
    </row>
    <row r="71" spans="1:37" ht="13.5" customHeight="1" x14ac:dyDescent="0.2">
      <c r="A71" s="266"/>
      <c r="B71" s="993" t="s">
        <v>881</v>
      </c>
      <c r="C71" s="993"/>
      <c r="D71" s="993"/>
      <c r="E71" s="993"/>
      <c r="F71" s="993"/>
      <c r="G71" s="993"/>
      <c r="H71" s="993"/>
      <c r="I71" s="993"/>
      <c r="J71" s="993"/>
      <c r="K71" s="993"/>
      <c r="L71" s="993"/>
      <c r="M71" s="993"/>
      <c r="N71" s="993"/>
      <c r="O71" s="993"/>
      <c r="P71" s="993"/>
      <c r="Q71" s="993"/>
      <c r="R71" s="993"/>
      <c r="S71" s="993"/>
      <c r="T71" s="993"/>
      <c r="U71" s="993"/>
      <c r="V71" s="993"/>
      <c r="W71" s="993"/>
      <c r="X71" s="993"/>
      <c r="Y71" s="993"/>
      <c r="Z71" s="993"/>
      <c r="AA71" s="993"/>
      <c r="AB71" s="266"/>
      <c r="AC71" s="266"/>
      <c r="AD71" s="266"/>
      <c r="AE71" s="266"/>
      <c r="AF71" s="266"/>
      <c r="AG71" s="266"/>
      <c r="AH71" s="266"/>
      <c r="AI71" s="266"/>
      <c r="AJ71" s="266"/>
      <c r="AK71" s="266"/>
    </row>
    <row r="72" spans="1:37" x14ac:dyDescent="0.2">
      <c r="A72" s="266"/>
      <c r="B72" s="993" t="s">
        <v>882</v>
      </c>
      <c r="C72" s="993"/>
      <c r="D72" s="993"/>
      <c r="E72" s="993"/>
      <c r="F72" s="993"/>
      <c r="G72" s="993"/>
      <c r="H72" s="993"/>
      <c r="I72" s="993"/>
      <c r="J72" s="993"/>
      <c r="K72" s="993"/>
      <c r="L72" s="993"/>
      <c r="M72" s="993"/>
      <c r="N72" s="993"/>
      <c r="O72" s="993"/>
      <c r="P72" s="993"/>
      <c r="Q72" s="993"/>
      <c r="R72" s="993"/>
      <c r="S72" s="993"/>
      <c r="T72" s="993"/>
      <c r="U72" s="993"/>
      <c r="V72" s="993"/>
      <c r="W72" s="993"/>
      <c r="X72" s="993"/>
      <c r="Y72" s="993"/>
      <c r="Z72" s="993"/>
      <c r="AA72" s="993"/>
      <c r="AB72" s="266"/>
      <c r="AC72" s="266"/>
      <c r="AD72" s="266"/>
      <c r="AE72" s="266"/>
      <c r="AF72" s="266"/>
      <c r="AG72" s="266"/>
      <c r="AH72" s="266"/>
      <c r="AI72" s="266"/>
      <c r="AJ72" s="266"/>
      <c r="AK72" s="266"/>
    </row>
    <row r="73" spans="1:37" x14ac:dyDescent="0.2">
      <c r="B73" s="993" t="s">
        <v>883</v>
      </c>
      <c r="C73" s="993"/>
      <c r="D73" s="993"/>
      <c r="E73" s="993"/>
      <c r="F73" s="993"/>
      <c r="G73" s="993"/>
      <c r="H73" s="993"/>
      <c r="I73" s="993"/>
      <c r="J73" s="993"/>
      <c r="K73" s="993"/>
      <c r="L73" s="993"/>
      <c r="M73" s="993"/>
      <c r="N73" s="993"/>
      <c r="O73" s="993"/>
      <c r="P73" s="993"/>
      <c r="Q73" s="993"/>
      <c r="R73" s="993"/>
      <c r="S73" s="993"/>
      <c r="T73" s="993"/>
      <c r="U73" s="993"/>
      <c r="V73" s="993"/>
      <c r="W73" s="993"/>
      <c r="X73" s="993"/>
      <c r="Y73" s="993"/>
      <c r="Z73" s="993"/>
      <c r="AA73" s="993"/>
      <c r="AB73" s="578"/>
    </row>
    <row r="74" spans="1:37" x14ac:dyDescent="0.2">
      <c r="B74" s="993" t="s">
        <v>884</v>
      </c>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579"/>
      <c r="AB74" s="578"/>
    </row>
    <row r="75" spans="1:37" x14ac:dyDescent="0.2">
      <c r="B75" s="580"/>
      <c r="D75" s="581"/>
    </row>
    <row r="76" spans="1:37" x14ac:dyDescent="0.2">
      <c r="B76" s="580"/>
      <c r="D76" s="581"/>
    </row>
    <row r="77" spans="1:37" x14ac:dyDescent="0.2">
      <c r="B77" s="580"/>
      <c r="D77" s="581"/>
    </row>
    <row r="78" spans="1:37" x14ac:dyDescent="0.2">
      <c r="B78" s="580"/>
      <c r="D78" s="581"/>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rintOptions horizont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d02b007-38f9-4305-b1bd-1c2c0dfa93d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72597E8E445B54E8F95F2363FB233E6" ma:contentTypeVersion="13" ma:contentTypeDescription="新しいドキュメントを作成します。" ma:contentTypeScope="" ma:versionID="11b0d798f7a7c3195cea67670a28950e">
  <xsd:schema xmlns:xsd="http://www.w3.org/2001/XMLSchema" xmlns:xs="http://www.w3.org/2001/XMLSchema" xmlns:p="http://schemas.microsoft.com/office/2006/metadata/properties" xmlns:ns3="3d02b007-38f9-4305-b1bd-1c2c0dfa93dd" xmlns:ns4="0edd966d-d04a-4525-a0cb-143c2a183622" targetNamespace="http://schemas.microsoft.com/office/2006/metadata/properties" ma:root="true" ma:fieldsID="d9360b10d14c91971362690099f3a7f8" ns3:_="" ns4:_="">
    <xsd:import namespace="3d02b007-38f9-4305-b1bd-1c2c0dfa93dd"/>
    <xsd:import namespace="0edd966d-d04a-4525-a0cb-143c2a183622"/>
    <xsd:element name="properties">
      <xsd:complexType>
        <xsd:sequence>
          <xsd:element name="documentManagement">
            <xsd:complexType>
              <xsd:all>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DateTaken" minOccurs="0"/>
                <xsd:element ref="ns3:MediaServiceObjectDetectorVersions" minOccurs="0"/>
                <xsd:element ref="ns3:MediaServiceAutoTags" minOccurs="0"/>
                <xsd:element ref="ns3:MediaLengthInSeconds" minOccurs="0"/>
                <xsd:element ref="ns3:MediaServiceSystem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02b007-38f9-4305-b1bd-1c2c0dfa93dd"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SystemTags" ma:index="18" nillable="true" ma:displayName="MediaServiceSystemTags" ma:hidden="true" ma:internalName="MediaServiceSystemTags"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dd966d-d04a-4525-a0cb-143c2a183622" elementFormDefault="qualified">
    <xsd:import namespace="http://schemas.microsoft.com/office/2006/documentManagement/types"/>
    <xsd:import namespace="http://schemas.microsoft.com/office/infopath/2007/PartnerControls"/>
    <xsd:element name="SharedWithUsers" ma:index="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共有相手の詳細情報" ma:internalName="SharedWithDetails" ma:readOnly="true">
      <xsd:simpleType>
        <xsd:restriction base="dms:Note">
          <xsd:maxLength value="255"/>
        </xsd:restriction>
      </xsd:simpleType>
    </xsd:element>
    <xsd:element name="SharingHintHash" ma:index="11"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0EF157-61C7-45BE-A675-6702740F9B9A}">
  <ds:schemaRefs>
    <ds:schemaRef ds:uri="http://schemas.microsoft.com/office/2006/documentManagement/types"/>
    <ds:schemaRef ds:uri="http://purl.org/dc/terms/"/>
    <ds:schemaRef ds:uri="3d02b007-38f9-4305-b1bd-1c2c0dfa93dd"/>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0edd966d-d04a-4525-a0cb-143c2a183622"/>
    <ds:schemaRef ds:uri="http://www.w3.org/XML/1998/namespace"/>
  </ds:schemaRefs>
</ds:datastoreItem>
</file>

<file path=customXml/itemProps2.xml><?xml version="1.0" encoding="utf-8"?>
<ds:datastoreItem xmlns:ds="http://schemas.openxmlformats.org/officeDocument/2006/customXml" ds:itemID="{30499188-2DFE-44F5-916D-DF68A1FD29CD}">
  <ds:schemaRefs>
    <ds:schemaRef ds:uri="http://schemas.microsoft.com/sharepoint/v3/contenttype/forms"/>
  </ds:schemaRefs>
</ds:datastoreItem>
</file>

<file path=customXml/itemProps3.xml><?xml version="1.0" encoding="utf-8"?>
<ds:datastoreItem xmlns:ds="http://schemas.openxmlformats.org/officeDocument/2006/customXml" ds:itemID="{1C719288-4236-4100-ADAD-94AE66C1E4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02b007-38f9-4305-b1bd-1c2c0dfa93dd"/>
    <ds:schemaRef ds:uri="0edd966d-d04a-4525-a0cb-143c2a1836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5</vt:i4>
      </vt:variant>
    </vt:vector>
  </HeadingPairs>
  <TitlesOfParts>
    <vt:vector size="30" baseType="lpstr">
      <vt:lpstr>提出書類一覧</vt:lpstr>
      <vt:lpstr>届出書（別紙2）</vt:lpstr>
      <vt:lpstr>別紙１ー1</vt:lpstr>
      <vt:lpstr>備考（1）</vt:lpstr>
      <vt:lpstr>別紙１－２</vt:lpstr>
      <vt:lpstr>備考（1－2）</vt:lpstr>
      <vt:lpstr>別紙12-2</vt:lpstr>
      <vt:lpstr>別紙14-6</vt:lpstr>
      <vt:lpstr>別紙28</vt:lpstr>
      <vt:lpstr>別紙32</vt:lpstr>
      <vt:lpstr>別紙32-2</vt:lpstr>
      <vt:lpstr>別紙33</vt:lpstr>
      <vt:lpstr>別紙34-2</vt:lpstr>
      <vt:lpstr>別紙35</vt:lpstr>
      <vt:lpstr>参考計算書Ａ（有資格者の割合）</vt:lpstr>
      <vt:lpstr>参考計算書B（勤続年数）</vt:lpstr>
      <vt:lpstr>参考計算書Ｃ（常勤職員の割合）</vt:lpstr>
      <vt:lpstr>参考様式１（勤務表）</vt:lpstr>
      <vt:lpstr>参考様式１（勤務表_シフト記号表）</vt:lpstr>
      <vt:lpstr>プルダウン・リスト</vt:lpstr>
      <vt:lpstr>記入方法</vt:lpstr>
      <vt:lpstr>【記載例】参考様式１（勤務表）</vt:lpstr>
      <vt:lpstr>【記載例】参考様式１（勤務表_シフト記号表）</vt:lpstr>
      <vt:lpstr>別紙5</vt:lpstr>
      <vt:lpstr>参考様式（短期利用）</vt:lpstr>
      <vt:lpstr>'別紙12-2'!Print_Area</vt:lpstr>
      <vt:lpstr>'別紙14-6'!Print_Area</vt:lpstr>
      <vt:lpstr>提出書類一覧!Print_Titles</vt:lpstr>
      <vt:lpstr>職種</vt:lpstr>
      <vt:lpstr>生活相談員</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侑哉</dc:creator>
  <cp:lastModifiedBy>東京都</cp:lastModifiedBy>
  <cp:lastPrinted>2024-03-25T04:38:48Z</cp:lastPrinted>
  <dcterms:created xsi:type="dcterms:W3CDTF">2024-03-24T22:50:43Z</dcterms:created>
  <dcterms:modified xsi:type="dcterms:W3CDTF">2024-03-25T05:13:52Z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0x010100372597E8E445B54E8F95F2363FB233E6</vt:lpwstr>
  </property>
</Properties>
</file>